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5"/>
  </bookViews>
  <sheets>
    <sheet name="Sheet1" sheetId="1" r:id="rId1"/>
    <sheet name="Sheet2" sheetId="2" r:id="rId2"/>
    <sheet name="Sheet3" sheetId="3" r:id="rId3"/>
    <sheet name="Sheet4" sheetId="4" r:id="rId4"/>
    <sheet name="Sheet1 (2)" sheetId="5" r:id="rId5"/>
    <sheet name="Sheet2 (2)" sheetId="6" r:id="rId6"/>
    <sheet name="Sheet4 (2)" sheetId="7" r:id="rId7"/>
  </sheets>
  <calcPr calcId="125725"/>
</workbook>
</file>

<file path=xl/calcChain.xml><?xml version="1.0" encoding="utf-8"?>
<calcChain xmlns="http://schemas.openxmlformats.org/spreadsheetml/2006/main">
  <c r="P31" i="6"/>
  <c r="O31"/>
  <c r="P30"/>
  <c r="P29"/>
  <c r="O30"/>
  <c r="O29"/>
  <c r="N30"/>
  <c r="N29"/>
  <c r="M30"/>
  <c r="M29"/>
  <c r="L31"/>
  <c r="L30"/>
  <c r="L29"/>
  <c r="K31"/>
  <c r="K30"/>
  <c r="K29"/>
  <c r="J31"/>
  <c r="J30"/>
  <c r="J29"/>
  <c r="I31"/>
  <c r="I30"/>
  <c r="I29"/>
  <c r="H31"/>
  <c r="H30"/>
  <c r="H29"/>
  <c r="G33"/>
  <c r="G32"/>
  <c r="G29"/>
  <c r="G31"/>
  <c r="G30"/>
  <c r="F31"/>
  <c r="F30"/>
  <c r="F29"/>
  <c r="D29"/>
  <c r="C29"/>
  <c r="B30"/>
  <c r="B29"/>
  <c r="H200" i="5" l="1"/>
  <c r="Y200"/>
  <c r="X200"/>
  <c r="W200"/>
  <c r="V200"/>
  <c r="U200"/>
  <c r="T200"/>
  <c r="S200"/>
  <c r="R200"/>
  <c r="Q200"/>
  <c r="P200"/>
  <c r="O200"/>
  <c r="N200"/>
  <c r="M200"/>
  <c r="L200"/>
  <c r="G200"/>
  <c r="F200"/>
  <c r="E200"/>
  <c r="Y196"/>
  <c r="X196"/>
  <c r="W196"/>
  <c r="V196"/>
  <c r="U196"/>
  <c r="T196"/>
  <c r="S196"/>
  <c r="R196"/>
  <c r="Q196"/>
  <c r="P196"/>
  <c r="O196"/>
  <c r="N196"/>
  <c r="M196"/>
  <c r="L196"/>
  <c r="H196"/>
  <c r="G196"/>
  <c r="F196"/>
  <c r="E196"/>
  <c r="Y192"/>
  <c r="X192"/>
  <c r="W192"/>
  <c r="V192"/>
  <c r="U192"/>
  <c r="T192"/>
  <c r="S192"/>
  <c r="R192"/>
  <c r="Q192"/>
  <c r="P192"/>
  <c r="O192"/>
  <c r="N192"/>
  <c r="M192"/>
  <c r="L192"/>
  <c r="H192"/>
  <c r="G192"/>
  <c r="F192"/>
  <c r="E192"/>
  <c r="Y187" l="1"/>
  <c r="X187"/>
  <c r="W187"/>
  <c r="V187"/>
  <c r="U187"/>
  <c r="T187"/>
  <c r="S187"/>
  <c r="R187"/>
  <c r="Q187"/>
  <c r="P187"/>
  <c r="O187"/>
  <c r="N187"/>
  <c r="M187"/>
  <c r="L187"/>
  <c r="H187"/>
  <c r="G187"/>
  <c r="F187"/>
  <c r="E187"/>
  <c r="Y182"/>
  <c r="X182"/>
  <c r="W182"/>
  <c r="V182"/>
  <c r="U182"/>
  <c r="T182"/>
  <c r="S182"/>
  <c r="R182"/>
  <c r="Q182"/>
  <c r="P182"/>
  <c r="O182"/>
  <c r="N182"/>
  <c r="M182"/>
  <c r="L182"/>
  <c r="H182"/>
  <c r="G182"/>
  <c r="F182"/>
  <c r="E182"/>
  <c r="C173"/>
  <c r="C186" s="1"/>
  <c r="C199" s="1"/>
  <c r="B173"/>
  <c r="B186" s="1"/>
  <c r="B199" s="1"/>
  <c r="C144"/>
  <c r="C185" s="1"/>
  <c r="C195" s="1"/>
  <c r="B144"/>
  <c r="B185" s="1"/>
  <c r="B195" s="1"/>
  <c r="C115"/>
  <c r="C184" s="1"/>
  <c r="C191" s="1"/>
  <c r="B115"/>
  <c r="B184" s="1"/>
  <c r="B191" s="1"/>
  <c r="C86"/>
  <c r="C181" s="1"/>
  <c r="C198" s="1"/>
  <c r="B86"/>
  <c r="B181" s="1"/>
  <c r="B198" s="1"/>
  <c r="C57"/>
  <c r="C180" s="1"/>
  <c r="C194" s="1"/>
  <c r="B57"/>
  <c r="B180" s="1"/>
  <c r="B194" s="1"/>
  <c r="C28"/>
  <c r="C179" s="1"/>
  <c r="C190" s="1"/>
  <c r="B28"/>
  <c r="B179" s="1"/>
  <c r="B190" s="1"/>
  <c r="D186"/>
  <c r="D199" s="1"/>
  <c r="D185"/>
  <c r="D195" s="1"/>
  <c r="D184"/>
  <c r="D191" s="1"/>
  <c r="D181"/>
  <c r="D198" s="1"/>
  <c r="A186"/>
  <c r="A199" s="1"/>
  <c r="A185"/>
  <c r="A195" s="1"/>
  <c r="A184"/>
  <c r="A191" s="1"/>
  <c r="A181"/>
  <c r="A198" s="1"/>
  <c r="D180"/>
  <c r="D194" s="1"/>
  <c r="A180"/>
  <c r="A194" s="1"/>
  <c r="D179"/>
  <c r="D190" s="1"/>
  <c r="A179"/>
  <c r="A190" s="1"/>
  <c r="O174"/>
  <c r="Y173"/>
  <c r="Y186" s="1"/>
  <c r="Y199" s="1"/>
  <c r="X173"/>
  <c r="X186" s="1"/>
  <c r="X199" s="1"/>
  <c r="W173"/>
  <c r="W186" s="1"/>
  <c r="W199" s="1"/>
  <c r="V173"/>
  <c r="V186" s="1"/>
  <c r="V199" s="1"/>
  <c r="U173"/>
  <c r="U186" s="1"/>
  <c r="U199" s="1"/>
  <c r="T173"/>
  <c r="T186" s="1"/>
  <c r="T199" s="1"/>
  <c r="S173"/>
  <c r="S186" s="1"/>
  <c r="S199" s="1"/>
  <c r="R173"/>
  <c r="R186" s="1"/>
  <c r="R199" s="1"/>
  <c r="Q173"/>
  <c r="Q186" s="1"/>
  <c r="Q199" s="1"/>
  <c r="P173"/>
  <c r="P186" s="1"/>
  <c r="P199" s="1"/>
  <c r="O173"/>
  <c r="O186" s="1"/>
  <c r="O199" s="1"/>
  <c r="N173"/>
  <c r="N186" s="1"/>
  <c r="N199" s="1"/>
  <c r="M173"/>
  <c r="M186" s="1"/>
  <c r="M199" s="1"/>
  <c r="L173"/>
  <c r="L186" s="1"/>
  <c r="L199" s="1"/>
  <c r="K173"/>
  <c r="K186" s="1"/>
  <c r="K199" s="1"/>
  <c r="J173"/>
  <c r="J186" s="1"/>
  <c r="J199" s="1"/>
  <c r="I173"/>
  <c r="I186" s="1"/>
  <c r="I199" s="1"/>
  <c r="H173"/>
  <c r="H186" s="1"/>
  <c r="H199" s="1"/>
  <c r="G173"/>
  <c r="G186" s="1"/>
  <c r="G199" s="1"/>
  <c r="F173"/>
  <c r="F186" s="1"/>
  <c r="F199" s="1"/>
  <c r="E173"/>
  <c r="E186" s="1"/>
  <c r="E199" s="1"/>
  <c r="O145"/>
  <c r="Y144"/>
  <c r="Y185" s="1"/>
  <c r="Y195" s="1"/>
  <c r="X144"/>
  <c r="X185" s="1"/>
  <c r="X195" s="1"/>
  <c r="W144"/>
  <c r="W185" s="1"/>
  <c r="W195" s="1"/>
  <c r="V144"/>
  <c r="V185" s="1"/>
  <c r="V195" s="1"/>
  <c r="U144"/>
  <c r="U185" s="1"/>
  <c r="U195" s="1"/>
  <c r="T144"/>
  <c r="T185" s="1"/>
  <c r="T195" s="1"/>
  <c r="S144"/>
  <c r="S185" s="1"/>
  <c r="S195" s="1"/>
  <c r="R144"/>
  <c r="R185" s="1"/>
  <c r="R195" s="1"/>
  <c r="Q144"/>
  <c r="Q185" s="1"/>
  <c r="Q195" s="1"/>
  <c r="P144"/>
  <c r="P185" s="1"/>
  <c r="P195" s="1"/>
  <c r="O144"/>
  <c r="O185" s="1"/>
  <c r="O195" s="1"/>
  <c r="N144"/>
  <c r="N185" s="1"/>
  <c r="N195" s="1"/>
  <c r="M144"/>
  <c r="M185" s="1"/>
  <c r="M195" s="1"/>
  <c r="L144"/>
  <c r="L185" s="1"/>
  <c r="L195" s="1"/>
  <c r="K144"/>
  <c r="K185" s="1"/>
  <c r="K195" s="1"/>
  <c r="J144"/>
  <c r="J185" s="1"/>
  <c r="J195" s="1"/>
  <c r="I144"/>
  <c r="I185" s="1"/>
  <c r="I195" s="1"/>
  <c r="H144"/>
  <c r="H185" s="1"/>
  <c r="H195" s="1"/>
  <c r="G144"/>
  <c r="G185" s="1"/>
  <c r="G195" s="1"/>
  <c r="F144"/>
  <c r="F185" s="1"/>
  <c r="F195" s="1"/>
  <c r="E144"/>
  <c r="E185" s="1"/>
  <c r="E195" s="1"/>
  <c r="O116"/>
  <c r="Y115"/>
  <c r="Y184" s="1"/>
  <c r="Y191" s="1"/>
  <c r="X115"/>
  <c r="X184" s="1"/>
  <c r="X191" s="1"/>
  <c r="W115"/>
  <c r="W184" s="1"/>
  <c r="W191" s="1"/>
  <c r="V115"/>
  <c r="V184" s="1"/>
  <c r="V191" s="1"/>
  <c r="U115"/>
  <c r="U184" s="1"/>
  <c r="U191" s="1"/>
  <c r="T115"/>
  <c r="T184" s="1"/>
  <c r="T191" s="1"/>
  <c r="S115"/>
  <c r="S184" s="1"/>
  <c r="S191" s="1"/>
  <c r="R115"/>
  <c r="R184" s="1"/>
  <c r="R191" s="1"/>
  <c r="Q115"/>
  <c r="Q184" s="1"/>
  <c r="Q191" s="1"/>
  <c r="P115"/>
  <c r="P184" s="1"/>
  <c r="P191" s="1"/>
  <c r="O115"/>
  <c r="O184" s="1"/>
  <c r="O191" s="1"/>
  <c r="N115"/>
  <c r="N184" s="1"/>
  <c r="N191" s="1"/>
  <c r="M115"/>
  <c r="M184" s="1"/>
  <c r="M191" s="1"/>
  <c r="L115"/>
  <c r="L184" s="1"/>
  <c r="L191" s="1"/>
  <c r="K115"/>
  <c r="K184" s="1"/>
  <c r="K191" s="1"/>
  <c r="J115"/>
  <c r="J184" s="1"/>
  <c r="J191" s="1"/>
  <c r="I115"/>
  <c r="I184" s="1"/>
  <c r="I191" s="1"/>
  <c r="H115"/>
  <c r="H184" s="1"/>
  <c r="H191" s="1"/>
  <c r="G115"/>
  <c r="G184" s="1"/>
  <c r="G191" s="1"/>
  <c r="F115"/>
  <c r="F184" s="1"/>
  <c r="F191" s="1"/>
  <c r="E115"/>
  <c r="E184" s="1"/>
  <c r="E191" s="1"/>
  <c r="O87"/>
  <c r="Y86"/>
  <c r="Y181" s="1"/>
  <c r="Y198" s="1"/>
  <c r="X86"/>
  <c r="X181" s="1"/>
  <c r="X198" s="1"/>
  <c r="W86"/>
  <c r="W181" s="1"/>
  <c r="W198" s="1"/>
  <c r="V86"/>
  <c r="V181" s="1"/>
  <c r="V198" s="1"/>
  <c r="U86"/>
  <c r="U181" s="1"/>
  <c r="U198" s="1"/>
  <c r="T86"/>
  <c r="T181" s="1"/>
  <c r="T198" s="1"/>
  <c r="S86"/>
  <c r="S181" s="1"/>
  <c r="S198" s="1"/>
  <c r="R86"/>
  <c r="R181" s="1"/>
  <c r="R198" s="1"/>
  <c r="Q86"/>
  <c r="Q181" s="1"/>
  <c r="Q198" s="1"/>
  <c r="P86"/>
  <c r="P181" s="1"/>
  <c r="P198" s="1"/>
  <c r="O86"/>
  <c r="O181" s="1"/>
  <c r="O198" s="1"/>
  <c r="N86"/>
  <c r="N181" s="1"/>
  <c r="N198" s="1"/>
  <c r="M86"/>
  <c r="M181" s="1"/>
  <c r="M198" s="1"/>
  <c r="L86"/>
  <c r="L181" s="1"/>
  <c r="L198" s="1"/>
  <c r="K86"/>
  <c r="K181" s="1"/>
  <c r="K198" s="1"/>
  <c r="J86"/>
  <c r="J181" s="1"/>
  <c r="J198" s="1"/>
  <c r="I86"/>
  <c r="I181" s="1"/>
  <c r="I198" s="1"/>
  <c r="H86"/>
  <c r="H181" s="1"/>
  <c r="H198" s="1"/>
  <c r="G86"/>
  <c r="G181" s="1"/>
  <c r="G198" s="1"/>
  <c r="F86"/>
  <c r="F181" s="1"/>
  <c r="F198" s="1"/>
  <c r="E86"/>
  <c r="E181" s="1"/>
  <c r="E198" s="1"/>
  <c r="O58"/>
  <c r="S57"/>
  <c r="S180" s="1"/>
  <c r="S194" s="1"/>
  <c r="R57"/>
  <c r="R180" s="1"/>
  <c r="R194" s="1"/>
  <c r="Q57"/>
  <c r="Q180" s="1"/>
  <c r="Q194" s="1"/>
  <c r="P57"/>
  <c r="P180" s="1"/>
  <c r="P194" s="1"/>
  <c r="O57"/>
  <c r="O180" s="1"/>
  <c r="O194" s="1"/>
  <c r="N57"/>
  <c r="N180" s="1"/>
  <c r="N194" s="1"/>
  <c r="M57"/>
  <c r="M180" s="1"/>
  <c r="M194" s="1"/>
  <c r="L57"/>
  <c r="L180" s="1"/>
  <c r="L194" s="1"/>
  <c r="K57"/>
  <c r="K180" s="1"/>
  <c r="K194" s="1"/>
  <c r="J57"/>
  <c r="J180" s="1"/>
  <c r="J194" s="1"/>
  <c r="I57"/>
  <c r="I180" s="1"/>
  <c r="I194" s="1"/>
  <c r="H57"/>
  <c r="H180" s="1"/>
  <c r="H194" s="1"/>
  <c r="G57"/>
  <c r="G180" s="1"/>
  <c r="G194" s="1"/>
  <c r="F57"/>
  <c r="F180" s="1"/>
  <c r="F194" s="1"/>
  <c r="E57"/>
  <c r="E180" s="1"/>
  <c r="E194" s="1"/>
  <c r="Y57"/>
  <c r="Y180" s="1"/>
  <c r="Y194" s="1"/>
  <c r="X57"/>
  <c r="X180" s="1"/>
  <c r="X194" s="1"/>
  <c r="W57"/>
  <c r="W180" s="1"/>
  <c r="W194" s="1"/>
  <c r="V57"/>
  <c r="V180" s="1"/>
  <c r="V194" s="1"/>
  <c r="U57"/>
  <c r="U180" s="1"/>
  <c r="U194" s="1"/>
  <c r="T57"/>
  <c r="T180" s="1"/>
  <c r="T194" s="1"/>
  <c r="Y28"/>
  <c r="Y179" s="1"/>
  <c r="Y190" s="1"/>
  <c r="X28"/>
  <c r="X179" s="1"/>
  <c r="X190" s="1"/>
  <c r="W28"/>
  <c r="W179" s="1"/>
  <c r="W190" s="1"/>
  <c r="V28"/>
  <c r="V179" s="1"/>
  <c r="V190" s="1"/>
  <c r="U28"/>
  <c r="U179" s="1"/>
  <c r="U190" s="1"/>
  <c r="T28"/>
  <c r="T179" s="1"/>
  <c r="T190" s="1"/>
  <c r="S28"/>
  <c r="S179" s="1"/>
  <c r="S190" s="1"/>
  <c r="R28"/>
  <c r="R179" s="1"/>
  <c r="R190" s="1"/>
  <c r="Q28"/>
  <c r="Q179" s="1"/>
  <c r="Q190" s="1"/>
  <c r="P28"/>
  <c r="P179" s="1"/>
  <c r="P190" s="1"/>
  <c r="O29"/>
  <c r="O28"/>
  <c r="O179" s="1"/>
  <c r="O190" s="1"/>
  <c r="N28"/>
  <c r="N179" s="1"/>
  <c r="N190" s="1"/>
  <c r="M28"/>
  <c r="M179" s="1"/>
  <c r="M190" s="1"/>
  <c r="L28"/>
  <c r="L179" s="1"/>
  <c r="L190" s="1"/>
  <c r="K28"/>
  <c r="K179" s="1"/>
  <c r="K190" s="1"/>
  <c r="J28"/>
  <c r="J179" s="1"/>
  <c r="J190" s="1"/>
  <c r="I28"/>
  <c r="I179" s="1"/>
  <c r="I190" s="1"/>
  <c r="H28"/>
  <c r="H179" s="1"/>
  <c r="H190" s="1"/>
  <c r="G28"/>
  <c r="G179" s="1"/>
  <c r="G190" s="1"/>
  <c r="F28"/>
  <c r="F179" s="1"/>
  <c r="F190" s="1"/>
  <c r="E28"/>
  <c r="E179" s="1"/>
  <c r="E190" s="1"/>
</calcChain>
</file>

<file path=xl/sharedStrings.xml><?xml version="1.0" encoding="utf-8"?>
<sst xmlns="http://schemas.openxmlformats.org/spreadsheetml/2006/main" count="1663" uniqueCount="323">
  <si>
    <t>subject</t>
  </si>
  <si>
    <t>scenario</t>
  </si>
  <si>
    <t>method</t>
  </si>
  <si>
    <t>time_left</t>
  </si>
  <si>
    <t>final_score</t>
  </si>
  <si>
    <t>best_score</t>
  </si>
  <si>
    <t>best_vs_autonomy</t>
  </si>
  <si>
    <t>best_vs_highest</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</si>
  <si>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</si>
  <si>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</si>
  <si>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</si>
  <si>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</si>
  <si>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</si>
  <si>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</si>
  <si>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</si>
  <si>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</si>
  <si>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</si>
  <si>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</si>
  <si>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</si>
  <si>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</si>
  <si>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</si>
  <si>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</si>
  <si>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</si>
  <si>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</si>
  <si>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</si>
  <si>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</si>
  <si>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</si>
  <si>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</si>
  <si>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</si>
  <si>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</si>
  <si>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</si>
  <si>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</si>
  <si>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</si>
  <si>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</si>
  <si>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</si>
  <si>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</si>
  <si>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</si>
  <si>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</si>
  <si>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</si>
  <si>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</si>
  <si>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</si>
  <si>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</si>
  <si>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</si>
  <si>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</si>
  <si>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</si>
  <si>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</si>
  <si>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</si>
  <si>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</si>
  <si>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</si>
  <si>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</si>
  <si>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</si>
  <si>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</si>
  <si>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</si>
  <si>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</si>
  <si>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</si>
  <si>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None of the three</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</si>
  <si>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</si>
  <si>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</si>
  <si>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</si>
  <si>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</si>
  <si>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</si>
  <si>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</si>
  <si>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</si>
  <si>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</si>
  <si>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</si>
  <si>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</si>
  <si>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</si>
  <si>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</si>
  <si>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</si>
  <si>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</si>
  <si>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</si>
  <si>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</si>
  <si>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</si>
  <si>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</si>
  <si>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</si>
  <si>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</si>
  <si>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</si>
  <si>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</si>
  <si>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</si>
  <si>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</si>
  <si>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</si>
  <si>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</si>
  <si>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</si>
  <si>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</si>
  <si>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</si>
  <si>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</si>
  <si>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</si>
  <si>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</si>
  <si>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</si>
  <si>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</si>
  <si>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</si>
  <si>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</si>
  <si>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</si>
  <si>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</si>
  <si>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</si>
  <si>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</si>
  <si>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</si>
  <si>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</si>
  <si>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</si>
  <si>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</si>
  <si>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</si>
  <si>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</si>
  <si>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</si>
  <si>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</si>
  <si>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</si>
  <si>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</si>
  <si>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</si>
  <si>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</si>
  <si>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</si>
  <si>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</si>
  <si>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</si>
  <si>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</si>
  <si>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</si>
  <si>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</si>
  <si>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</si>
  <si>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</si>
  <si>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</si>
  <si>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</si>
  <si>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</si>
  <si>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</si>
  <si>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</si>
  <si>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</si>
  <si>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</si>
  <si>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</si>
  <si>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</si>
  <si>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</si>
  <si>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</si>
  <si>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</si>
  <si>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</si>
  <si>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</si>
  <si>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</si>
  <si>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</si>
  <si>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</si>
  <si>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</si>
  <si>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</si>
  <si>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</si>
  <si>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</si>
  <si>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</si>
  <si>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</si>
  <si>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</si>
  <si>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</si>
  <si>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</si>
  <si>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</si>
  <si>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</si>
  <si>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</si>
  <si>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</si>
  <si>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</si>
  <si>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</si>
  <si>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</si>
  <si>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</si>
  <si>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</si>
  <si>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</si>
  <si>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</si>
  <si>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</si>
  <si>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</si>
  <si>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</si>
  <si>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</si>
  <si>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</si>
  <si>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</si>
  <si>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</si>
  <si>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</si>
  <si>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</si>
  <si>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</si>
  <si>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</si>
  <si>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</si>
  <si>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</si>
  <si>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</si>
  <si>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</si>
  <si>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</si>
  <si>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</si>
  <si>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</si>
  <si>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</si>
  <si>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</si>
  <si>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</si>
  <si>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</si>
  <si>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</si>
  <si>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</si>
  <si>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</si>
  <si>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</si>
  <si>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</si>
  <si>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</si>
  <si>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</si>
  <si>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</si>
  <si>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</si>
  <si>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</si>
  <si>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</si>
  <si>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</si>
  <si>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</si>
  <si>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</si>
  <si>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</si>
  <si>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</si>
  <si>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</si>
  <si>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</si>
  <si>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</si>
  <si>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</si>
  <si>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</si>
  <si>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</si>
  <si>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</si>
  <si>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</si>
  <si>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</si>
  <si>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</si>
  <si>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</si>
  <si>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</si>
  <si>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</si>
  <si>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</si>
  <si>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</si>
  <si>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</si>
  <si>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</si>
  <si>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</si>
  <si>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</si>
  <si>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</si>
  <si>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</si>
  <si>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</si>
  <si>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</si>
  <si>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</si>
  <si>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</si>
  <si>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</si>
  <si>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</si>
  <si>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</si>
  <si>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</si>
  <si>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</si>
  <si>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</si>
  <si>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</si>
  <si>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</si>
  <si>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</si>
  <si>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</si>
  <si>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</si>
  <si>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</si>
  <si>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</si>
  <si>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</si>
  <si>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</si>
  <si>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</si>
  <si>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</si>
  <si>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</si>
  <si>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</si>
  <si>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</si>
  <si>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</si>
  <si>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</si>
  <si>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</si>
  <si>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</si>
  <si>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</si>
  <si>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</si>
  <si>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</si>
  <si>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</si>
  <si>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</si>
  <si>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</si>
  <si>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</si>
  <si>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</si>
  <si>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</si>
  <si>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</si>
  <si>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</si>
  <si>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</si>
  <si>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</si>
  <si>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</si>
  <si>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</si>
  <si>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</si>
  <si>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</si>
  <si>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</si>
  <si>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</si>
  <si>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</si>
  <si>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</si>
  <si>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</si>
  <si>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</si>
  <si>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</si>
  <si>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</si>
  <si>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</si>
  <si>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</si>
  <si>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</si>
  <si>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</si>
  <si>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</si>
  <si>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</si>
  <si>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</si>
  <si>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</si>
  <si>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</si>
  <si>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</si>
  <si>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</si>
  <si>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</si>
  <si>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</si>
  <si>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</si>
  <si>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</si>
  <si>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</si>
  <si>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</si>
  <si>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</si>
  <si>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</si>
  <si>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</si>
  <si>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</si>
  <si>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</si>
  <si>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</si>
  <si>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</si>
  <si>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</si>
  <si>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</si>
  <si>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</si>
  <si>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</si>
  <si>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</si>
  <si>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</si>
  <si>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</si>
  <si>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</si>
  <si>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</si>
  <si>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</si>
  <si>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</si>
  <si>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</si>
  <si>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</si>
  <si>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</si>
  <si>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</si>
  <si>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</si>
  <si>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</si>
  <si>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</si>
  <si>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</si>
  <si>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</si>
  <si>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</si>
  <si>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</si>
  <si>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</si>
  <si>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</si>
  <si>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</si>
  <si>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Across flying methods</t>
  </si>
  <si>
    <t>Across Scenarios</t>
  </si>
  <si>
    <t>Sliding Autonomy</t>
  </si>
  <si>
    <t>In the long run, people would learn to not do so many retries</t>
  </si>
  <si>
    <t>In the long run, people would learn to not focus so much on details</t>
  </si>
  <si>
    <t>Shorter time</t>
  </si>
  <si>
    <t>Talk about how we dealt with learning effect</t>
  </si>
  <si>
    <t>Questions:</t>
  </si>
  <si>
    <t xml:space="preserve">Is there any correlation between score/mode and gender, vision, </t>
  </si>
</sst>
</file>

<file path=xl/styles.xml><?xml version="1.0" encoding="utf-8"?>
<styleSheet xmlns="http://schemas.openxmlformats.org/spreadsheetml/2006/main">
  <numFmts count="1">
    <numFmt numFmtId="43" formatCode="_(* #,##0.00_);_(* \(#,##0.00\);_(* &quot;-&quot;??_);_(@_)"/>
  </numFmts>
  <fonts count="3">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1" xfId="0" applyBorder="1"/>
    <xf numFmtId="0" fontId="2" fillId="0" borderId="0" xfId="0" applyFont="1"/>
    <xf numFmtId="2" fontId="2" fillId="0" borderId="0" xfId="0" applyNumberFormat="1" applyFont="1"/>
    <xf numFmtId="43" fontId="2" fillId="0" borderId="0" xfId="1" applyFont="1"/>
    <xf numFmtId="1" fontId="2" fillId="0" borderId="0" xfId="0" applyNumberFormat="1" applyFont="1"/>
    <xf numFmtId="0" fontId="0" fillId="2" borderId="0" xfId="0" applyFill="1"/>
    <xf numFmtId="2" fontId="0" fillId="0" borderId="0" xfId="0" applyNumberFormat="1"/>
    <xf numFmtId="2" fontId="0" fillId="2" borderId="0" xfId="0" applyNumberFormat="1" applyFill="1"/>
    <xf numFmtId="10" fontId="0" fillId="0" borderId="0" xfId="2" applyNumberFormat="1" applyFont="1"/>
    <xf numFmtId="10" fontId="0" fillId="0" borderId="1" xfId="2" applyNumberFormat="1" applyFont="1" applyBorder="1"/>
    <xf numFmtId="10" fontId="2" fillId="0" borderId="0" xfId="2" applyNumberFormat="1" applyFont="1"/>
    <xf numFmtId="10" fontId="0" fillId="2" borderId="0" xfId="2" applyNumberFormat="1" applyFont="1" applyFill="1"/>
    <xf numFmtId="2" fontId="0" fillId="0" borderId="1" xfId="0" applyNumberFormat="1" applyBorder="1"/>
    <xf numFmtId="0" fontId="0" fillId="2" borderId="1" xfId="0" applyFill="1" applyBorder="1"/>
    <xf numFmtId="2" fontId="0" fillId="2" borderId="1" xfId="0" applyNumberFormat="1" applyFill="1" applyBorder="1"/>
    <xf numFmtId="10" fontId="0" fillId="2" borderId="1" xfId="2" applyNumberFormat="1" applyFont="1" applyFill="1" applyBorder="1"/>
    <xf numFmtId="10" fontId="2" fillId="2" borderId="0" xfId="2" applyNumberFormat="1" applyFont="1" applyFill="1"/>
    <xf numFmtId="2" fontId="2"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57"/>
  <sheetViews>
    <sheetView workbookViewId="0">
      <selection activeCell="E22" sqref="A1:Y157"/>
    </sheetView>
  </sheetViews>
  <sheetFormatPr defaultColWidth="8.85546875" defaultRowHeight="15"/>
  <cols>
    <col min="1" max="1" width="7.42578125" bestFit="1"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8" bestFit="1" customWidth="1"/>
    <col min="8" max="8" width="15.42578125"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v>1</v>
      </c>
      <c r="B2">
        <v>1</v>
      </c>
      <c r="C2">
        <v>1</v>
      </c>
      <c r="D2">
        <v>164</v>
      </c>
      <c r="E2">
        <v>3825</v>
      </c>
      <c r="F2">
        <v>3825</v>
      </c>
      <c r="G2">
        <v>0.6559766763848397</v>
      </c>
      <c r="H2">
        <v>0.84306810667842191</v>
      </c>
      <c r="I2">
        <v>0</v>
      </c>
      <c r="J2">
        <v>0</v>
      </c>
      <c r="K2">
        <v>0</v>
      </c>
      <c r="L2">
        <v>1</v>
      </c>
      <c r="M2">
        <v>6</v>
      </c>
      <c r="N2">
        <v>6</v>
      </c>
      <c r="O2" t="s">
        <v>25</v>
      </c>
      <c r="P2">
        <v>0.33329999999999999</v>
      </c>
      <c r="Q2">
        <v>13.67</v>
      </c>
      <c r="R2">
        <v>1</v>
      </c>
      <c r="S2">
        <v>136</v>
      </c>
      <c r="T2">
        <v>80</v>
      </c>
      <c r="U2">
        <v>85</v>
      </c>
      <c r="V2">
        <v>80</v>
      </c>
      <c r="W2">
        <v>65</v>
      </c>
      <c r="X2">
        <v>85</v>
      </c>
      <c r="Y2">
        <v>75</v>
      </c>
    </row>
    <row r="3" spans="1:25">
      <c r="A3">
        <v>2</v>
      </c>
      <c r="B3">
        <v>1</v>
      </c>
      <c r="C3">
        <v>1</v>
      </c>
      <c r="D3">
        <v>0</v>
      </c>
      <c r="E3">
        <v>4104</v>
      </c>
      <c r="F3">
        <v>4104</v>
      </c>
      <c r="G3">
        <v>0.70382438689761617</v>
      </c>
      <c r="H3">
        <v>0.90456248622437729</v>
      </c>
      <c r="I3">
        <v>0</v>
      </c>
      <c r="J3">
        <v>0</v>
      </c>
      <c r="K3">
        <v>0</v>
      </c>
      <c r="L3">
        <v>2</v>
      </c>
      <c r="M3">
        <v>34</v>
      </c>
      <c r="N3">
        <v>17</v>
      </c>
      <c r="O3" t="s">
        <v>25</v>
      </c>
      <c r="P3">
        <v>1</v>
      </c>
      <c r="Q3">
        <v>7.85</v>
      </c>
      <c r="R3">
        <v>0</v>
      </c>
      <c r="S3">
        <v>300</v>
      </c>
      <c r="T3">
        <v>40</v>
      </c>
      <c r="U3">
        <v>70</v>
      </c>
      <c r="V3">
        <v>50</v>
      </c>
      <c r="W3">
        <v>70</v>
      </c>
      <c r="X3">
        <v>80</v>
      </c>
      <c r="Y3">
        <v>50</v>
      </c>
    </row>
    <row r="4" spans="1:25">
      <c r="A4">
        <v>3</v>
      </c>
      <c r="B4">
        <v>1</v>
      </c>
      <c r="C4">
        <v>1</v>
      </c>
      <c r="D4">
        <v>82</v>
      </c>
      <c r="E4">
        <v>2430</v>
      </c>
      <c r="F4">
        <v>2430</v>
      </c>
      <c r="G4">
        <v>0.41673812382095693</v>
      </c>
      <c r="H4">
        <v>0.53559620894864446</v>
      </c>
      <c r="I4">
        <v>0</v>
      </c>
      <c r="J4">
        <v>0</v>
      </c>
      <c r="K4">
        <v>0</v>
      </c>
      <c r="L4">
        <v>1</v>
      </c>
      <c r="M4">
        <v>16</v>
      </c>
      <c r="N4">
        <v>16</v>
      </c>
      <c r="O4" t="s">
        <v>25</v>
      </c>
      <c r="P4">
        <v>0.5333</v>
      </c>
      <c r="Q4">
        <v>16.88</v>
      </c>
      <c r="R4">
        <v>1</v>
      </c>
      <c r="S4">
        <v>218</v>
      </c>
      <c r="T4">
        <v>90</v>
      </c>
      <c r="U4">
        <v>100</v>
      </c>
      <c r="V4">
        <v>100</v>
      </c>
      <c r="W4">
        <v>40</v>
      </c>
      <c r="X4">
        <v>30</v>
      </c>
      <c r="Y4">
        <v>5</v>
      </c>
    </row>
    <row r="5" spans="1:25">
      <c r="A5">
        <v>5</v>
      </c>
      <c r="B5">
        <v>1</v>
      </c>
      <c r="C5">
        <v>1</v>
      </c>
      <c r="D5">
        <v>13</v>
      </c>
      <c r="E5">
        <v>3716</v>
      </c>
      <c r="F5">
        <v>3716</v>
      </c>
      <c r="G5">
        <v>0.63728348482250041</v>
      </c>
      <c r="H5">
        <v>0.81904342076261849</v>
      </c>
      <c r="I5">
        <v>0</v>
      </c>
      <c r="J5">
        <v>0</v>
      </c>
      <c r="K5">
        <v>0</v>
      </c>
      <c r="L5">
        <v>2</v>
      </c>
      <c r="M5">
        <v>13</v>
      </c>
      <c r="N5">
        <v>6.5</v>
      </c>
      <c r="O5" t="s">
        <v>25</v>
      </c>
      <c r="P5">
        <v>0.2</v>
      </c>
      <c r="Q5">
        <v>11.25</v>
      </c>
      <c r="R5">
        <v>1</v>
      </c>
      <c r="S5">
        <v>287</v>
      </c>
      <c r="T5">
        <v>25</v>
      </c>
      <c r="U5">
        <v>15</v>
      </c>
      <c r="V5">
        <v>10</v>
      </c>
      <c r="W5">
        <v>35</v>
      </c>
      <c r="X5">
        <v>35</v>
      </c>
      <c r="Y5">
        <v>10</v>
      </c>
    </row>
    <row r="6" spans="1:25">
      <c r="A6">
        <v>6</v>
      </c>
      <c r="B6">
        <v>1</v>
      </c>
      <c r="C6">
        <v>1</v>
      </c>
      <c r="D6">
        <v>152</v>
      </c>
      <c r="E6">
        <v>2992</v>
      </c>
      <c r="F6">
        <v>2992</v>
      </c>
      <c r="G6">
        <v>0.51311953352769679</v>
      </c>
      <c r="H6">
        <v>0.65946660789067668</v>
      </c>
      <c r="I6">
        <v>0</v>
      </c>
      <c r="J6">
        <v>0</v>
      </c>
      <c r="K6">
        <v>0</v>
      </c>
      <c r="L6">
        <v>1</v>
      </c>
      <c r="M6">
        <v>16</v>
      </c>
      <c r="N6">
        <v>16</v>
      </c>
      <c r="O6" t="s">
        <v>25</v>
      </c>
      <c r="P6">
        <v>0.66669999999999996</v>
      </c>
      <c r="Q6">
        <v>9.83</v>
      </c>
      <c r="R6">
        <v>1</v>
      </c>
      <c r="S6">
        <v>148</v>
      </c>
      <c r="T6">
        <v>80</v>
      </c>
      <c r="U6">
        <v>65</v>
      </c>
      <c r="V6">
        <v>85</v>
      </c>
      <c r="W6">
        <v>80</v>
      </c>
      <c r="X6">
        <v>65</v>
      </c>
      <c r="Y6">
        <v>90</v>
      </c>
    </row>
    <row r="7" spans="1:25">
      <c r="A7">
        <v>7</v>
      </c>
      <c r="B7">
        <v>1</v>
      </c>
      <c r="C7">
        <v>1</v>
      </c>
      <c r="D7">
        <v>117</v>
      </c>
      <c r="E7">
        <v>3280</v>
      </c>
      <c r="F7">
        <v>3280</v>
      </c>
      <c r="G7">
        <v>0.5625107185731435</v>
      </c>
      <c r="H7">
        <v>0.72294467709940491</v>
      </c>
      <c r="I7">
        <v>0</v>
      </c>
      <c r="J7">
        <v>0</v>
      </c>
      <c r="K7">
        <v>0</v>
      </c>
      <c r="L7">
        <v>1</v>
      </c>
      <c r="M7">
        <v>9</v>
      </c>
      <c r="N7">
        <v>9</v>
      </c>
      <c r="O7" t="s">
        <v>25</v>
      </c>
      <c r="P7">
        <v>0.61539999999999995</v>
      </c>
      <c r="Q7">
        <v>11</v>
      </c>
      <c r="R7">
        <v>1</v>
      </c>
      <c r="S7">
        <v>183</v>
      </c>
      <c r="T7">
        <v>75</v>
      </c>
      <c r="U7">
        <v>55</v>
      </c>
      <c r="V7">
        <v>70</v>
      </c>
      <c r="W7">
        <v>60</v>
      </c>
      <c r="X7">
        <v>70</v>
      </c>
      <c r="Y7">
        <v>75</v>
      </c>
    </row>
    <row r="8" spans="1:25">
      <c r="A8">
        <v>8</v>
      </c>
      <c r="B8">
        <v>1</v>
      </c>
      <c r="C8">
        <v>1</v>
      </c>
      <c r="D8">
        <v>179</v>
      </c>
      <c r="E8">
        <v>3900</v>
      </c>
      <c r="F8">
        <v>3900</v>
      </c>
      <c r="G8">
        <v>0.66883896415709143</v>
      </c>
      <c r="H8">
        <v>0.85959885386819479</v>
      </c>
      <c r="I8">
        <v>0</v>
      </c>
      <c r="J8">
        <v>0</v>
      </c>
      <c r="K8">
        <v>0</v>
      </c>
      <c r="L8">
        <v>1</v>
      </c>
      <c r="M8">
        <v>2</v>
      </c>
      <c r="N8">
        <v>2</v>
      </c>
      <c r="O8" t="s">
        <v>25</v>
      </c>
      <c r="P8">
        <v>0.125</v>
      </c>
      <c r="Q8">
        <v>7</v>
      </c>
      <c r="R8">
        <v>1</v>
      </c>
      <c r="S8">
        <v>121</v>
      </c>
      <c r="T8">
        <v>25</v>
      </c>
      <c r="U8">
        <v>40</v>
      </c>
      <c r="V8">
        <v>35</v>
      </c>
      <c r="W8">
        <v>5</v>
      </c>
      <c r="X8">
        <v>50</v>
      </c>
      <c r="Y8">
        <v>35</v>
      </c>
    </row>
    <row r="9" spans="1:25">
      <c r="A9">
        <v>9</v>
      </c>
      <c r="B9">
        <v>1</v>
      </c>
      <c r="C9">
        <v>1</v>
      </c>
      <c r="D9">
        <v>0</v>
      </c>
      <c r="E9">
        <v>4354</v>
      </c>
      <c r="F9">
        <v>4354</v>
      </c>
      <c r="G9">
        <v>0.7466986794717887</v>
      </c>
      <c r="H9">
        <v>0.95966497685695396</v>
      </c>
      <c r="I9">
        <v>0</v>
      </c>
      <c r="J9">
        <v>0</v>
      </c>
      <c r="K9">
        <v>0</v>
      </c>
      <c r="L9">
        <v>2</v>
      </c>
      <c r="M9">
        <v>10</v>
      </c>
      <c r="N9">
        <v>5</v>
      </c>
      <c r="O9" t="s">
        <v>25</v>
      </c>
      <c r="P9">
        <v>0.15</v>
      </c>
      <c r="Q9">
        <v>12</v>
      </c>
      <c r="R9">
        <v>0</v>
      </c>
      <c r="S9">
        <v>300</v>
      </c>
      <c r="T9">
        <v>75</v>
      </c>
      <c r="U9">
        <v>65</v>
      </c>
      <c r="V9">
        <v>70</v>
      </c>
      <c r="W9">
        <v>75</v>
      </c>
      <c r="X9">
        <v>65</v>
      </c>
      <c r="Y9">
        <v>45</v>
      </c>
    </row>
    <row r="10" spans="1:25">
      <c r="A10">
        <v>10</v>
      </c>
      <c r="B10">
        <v>1</v>
      </c>
      <c r="C10">
        <v>1</v>
      </c>
      <c r="D10">
        <v>0</v>
      </c>
      <c r="E10">
        <v>877</v>
      </c>
      <c r="F10">
        <v>2768</v>
      </c>
      <c r="G10">
        <v>0.47470416738123822</v>
      </c>
      <c r="H10">
        <v>0.61009477628388809</v>
      </c>
      <c r="I10">
        <v>0</v>
      </c>
      <c r="J10">
        <v>0</v>
      </c>
      <c r="K10">
        <v>0</v>
      </c>
      <c r="L10">
        <v>3</v>
      </c>
      <c r="M10">
        <v>41</v>
      </c>
      <c r="N10">
        <v>13.666666666666666</v>
      </c>
      <c r="O10" t="s">
        <v>26</v>
      </c>
      <c r="P10">
        <v>0.65</v>
      </c>
      <c r="Q10">
        <v>10.62</v>
      </c>
      <c r="R10">
        <v>0</v>
      </c>
      <c r="S10">
        <v>300</v>
      </c>
      <c r="T10">
        <v>85</v>
      </c>
      <c r="U10">
        <v>75</v>
      </c>
      <c r="V10">
        <v>90</v>
      </c>
      <c r="W10">
        <v>35</v>
      </c>
      <c r="X10">
        <v>85</v>
      </c>
      <c r="Y10">
        <v>95</v>
      </c>
    </row>
    <row r="11" spans="1:25">
      <c r="A11">
        <v>11</v>
      </c>
      <c r="B11">
        <v>1</v>
      </c>
      <c r="C11">
        <v>1</v>
      </c>
      <c r="D11">
        <v>84</v>
      </c>
      <c r="E11">
        <v>4346</v>
      </c>
      <c r="F11">
        <v>4346</v>
      </c>
      <c r="G11">
        <v>0.74532670210941521</v>
      </c>
      <c r="H11">
        <v>0.95790169715671147</v>
      </c>
      <c r="I11">
        <v>0</v>
      </c>
      <c r="J11">
        <v>0</v>
      </c>
      <c r="K11">
        <v>0</v>
      </c>
      <c r="L11">
        <v>1</v>
      </c>
      <c r="M11">
        <v>9</v>
      </c>
      <c r="N11">
        <v>9</v>
      </c>
      <c r="O11" t="s">
        <v>25</v>
      </c>
      <c r="P11">
        <v>0.33329999999999999</v>
      </c>
      <c r="Q11">
        <v>12.8</v>
      </c>
      <c r="R11">
        <v>1</v>
      </c>
      <c r="S11">
        <v>216</v>
      </c>
      <c r="T11">
        <v>25</v>
      </c>
      <c r="U11">
        <v>10</v>
      </c>
      <c r="V11">
        <v>10</v>
      </c>
      <c r="W11">
        <v>60</v>
      </c>
      <c r="X11">
        <v>10</v>
      </c>
      <c r="Y11">
        <v>10</v>
      </c>
    </row>
    <row r="12" spans="1:25">
      <c r="A12">
        <v>12</v>
      </c>
      <c r="B12">
        <v>1</v>
      </c>
      <c r="C12">
        <v>1</v>
      </c>
      <c r="D12">
        <v>30</v>
      </c>
      <c r="E12">
        <v>3049</v>
      </c>
      <c r="F12">
        <v>3049</v>
      </c>
      <c r="G12">
        <v>0.52289487223460818</v>
      </c>
      <c r="H12">
        <v>0.67202997575490409</v>
      </c>
      <c r="I12">
        <v>0</v>
      </c>
      <c r="J12">
        <v>0</v>
      </c>
      <c r="K12">
        <v>0</v>
      </c>
      <c r="L12">
        <v>2</v>
      </c>
      <c r="M12">
        <v>11</v>
      </c>
      <c r="N12">
        <v>5.5</v>
      </c>
      <c r="O12" t="s">
        <v>25</v>
      </c>
      <c r="P12">
        <v>0.52629999999999999</v>
      </c>
      <c r="Q12">
        <v>7.9</v>
      </c>
      <c r="R12">
        <v>1</v>
      </c>
      <c r="S12">
        <v>270</v>
      </c>
      <c r="T12">
        <v>70</v>
      </c>
      <c r="U12">
        <v>70</v>
      </c>
      <c r="V12">
        <v>65</v>
      </c>
      <c r="W12">
        <v>60</v>
      </c>
      <c r="X12">
        <v>75</v>
      </c>
      <c r="Y12">
        <v>80</v>
      </c>
    </row>
    <row r="13" spans="1:25">
      <c r="A13">
        <v>13</v>
      </c>
      <c r="B13">
        <v>1</v>
      </c>
      <c r="C13">
        <v>1</v>
      </c>
      <c r="D13">
        <v>0</v>
      </c>
      <c r="E13">
        <v>3598</v>
      </c>
      <c r="F13">
        <v>3598</v>
      </c>
      <c r="G13">
        <v>0.61704681872749101</v>
      </c>
      <c r="H13">
        <v>0.79303504518404233</v>
      </c>
      <c r="I13">
        <v>0</v>
      </c>
      <c r="J13">
        <v>0</v>
      </c>
      <c r="K13">
        <v>0</v>
      </c>
      <c r="L13">
        <v>3</v>
      </c>
      <c r="M13">
        <v>13</v>
      </c>
      <c r="N13">
        <v>4.333333333333333</v>
      </c>
      <c r="O13" t="s">
        <v>26</v>
      </c>
      <c r="P13">
        <v>0.15</v>
      </c>
      <c r="Q13">
        <v>8.33</v>
      </c>
      <c r="R13">
        <v>0</v>
      </c>
      <c r="S13">
        <v>300</v>
      </c>
      <c r="T13">
        <v>80</v>
      </c>
      <c r="U13">
        <v>25</v>
      </c>
      <c r="V13">
        <v>80</v>
      </c>
      <c r="W13">
        <v>30</v>
      </c>
      <c r="X13">
        <v>90</v>
      </c>
      <c r="Y13">
        <v>85</v>
      </c>
    </row>
    <row r="14" spans="1:25">
      <c r="A14">
        <v>14</v>
      </c>
      <c r="B14">
        <v>1</v>
      </c>
      <c r="C14">
        <v>1</v>
      </c>
      <c r="D14">
        <v>0</v>
      </c>
      <c r="E14">
        <v>3333</v>
      </c>
      <c r="F14">
        <v>3333</v>
      </c>
      <c r="G14">
        <v>0.57160006859886814</v>
      </c>
      <c r="H14">
        <v>0.73462640511351118</v>
      </c>
      <c r="I14">
        <v>0</v>
      </c>
      <c r="J14">
        <v>0</v>
      </c>
      <c r="K14">
        <v>0</v>
      </c>
      <c r="L14">
        <v>2</v>
      </c>
      <c r="M14">
        <v>18</v>
      </c>
      <c r="N14">
        <v>9</v>
      </c>
      <c r="O14" t="s">
        <v>26</v>
      </c>
      <c r="P14">
        <v>0.3</v>
      </c>
      <c r="Q14">
        <v>10.83</v>
      </c>
      <c r="R14">
        <v>0</v>
      </c>
      <c r="S14">
        <v>300</v>
      </c>
      <c r="T14">
        <v>85</v>
      </c>
      <c r="U14">
        <v>35</v>
      </c>
      <c r="V14">
        <v>85</v>
      </c>
      <c r="W14">
        <v>25</v>
      </c>
      <c r="X14">
        <v>85</v>
      </c>
      <c r="Y14">
        <v>80</v>
      </c>
    </row>
    <row r="15" spans="1:25">
      <c r="A15">
        <v>15</v>
      </c>
      <c r="B15">
        <v>1</v>
      </c>
      <c r="C15">
        <v>1</v>
      </c>
      <c r="D15">
        <v>133</v>
      </c>
      <c r="E15">
        <v>3843</v>
      </c>
      <c r="F15">
        <v>3843</v>
      </c>
      <c r="G15">
        <v>0.65906362545018005</v>
      </c>
      <c r="H15">
        <v>0.84703548600396739</v>
      </c>
      <c r="I15">
        <v>0</v>
      </c>
      <c r="J15">
        <v>0</v>
      </c>
      <c r="K15">
        <v>0</v>
      </c>
      <c r="L15">
        <v>1</v>
      </c>
      <c r="M15">
        <v>14</v>
      </c>
      <c r="N15">
        <v>14</v>
      </c>
      <c r="O15" t="s">
        <v>25</v>
      </c>
      <c r="P15">
        <v>0.63639999999999997</v>
      </c>
      <c r="Q15">
        <v>12.86</v>
      </c>
      <c r="R15">
        <v>1</v>
      </c>
      <c r="S15">
        <v>167</v>
      </c>
      <c r="T15">
        <v>35</v>
      </c>
      <c r="U15">
        <v>80</v>
      </c>
      <c r="V15">
        <v>45</v>
      </c>
      <c r="W15">
        <v>90</v>
      </c>
      <c r="X15">
        <v>85</v>
      </c>
      <c r="Y15">
        <v>15</v>
      </c>
    </row>
    <row r="16" spans="1:25">
      <c r="A16">
        <v>16</v>
      </c>
      <c r="B16">
        <v>1</v>
      </c>
      <c r="C16">
        <v>1</v>
      </c>
      <c r="D16">
        <v>0</v>
      </c>
      <c r="E16">
        <v>4274</v>
      </c>
      <c r="F16">
        <v>4537</v>
      </c>
      <c r="G16">
        <v>0.77808266163608297</v>
      </c>
      <c r="H16">
        <v>1</v>
      </c>
      <c r="I16">
        <v>0</v>
      </c>
      <c r="J16">
        <v>0</v>
      </c>
      <c r="K16">
        <v>0</v>
      </c>
      <c r="L16">
        <v>2</v>
      </c>
      <c r="M16">
        <v>14</v>
      </c>
      <c r="N16">
        <v>7</v>
      </c>
      <c r="O16" t="s">
        <v>25</v>
      </c>
      <c r="P16">
        <v>0.2</v>
      </c>
      <c r="Q16">
        <v>14</v>
      </c>
      <c r="R16">
        <v>0</v>
      </c>
      <c r="S16">
        <v>300</v>
      </c>
      <c r="T16">
        <v>85</v>
      </c>
      <c r="U16">
        <v>45</v>
      </c>
      <c r="V16">
        <v>90</v>
      </c>
      <c r="W16">
        <v>80</v>
      </c>
      <c r="X16">
        <v>95</v>
      </c>
      <c r="Y16">
        <v>85</v>
      </c>
    </row>
    <row r="17" spans="1:25">
      <c r="A17">
        <v>17</v>
      </c>
      <c r="B17">
        <v>1</v>
      </c>
      <c r="C17">
        <v>1</v>
      </c>
      <c r="D17">
        <v>29</v>
      </c>
      <c r="E17">
        <v>4076</v>
      </c>
      <c r="F17">
        <v>4076</v>
      </c>
      <c r="G17">
        <v>0.69902246612930885</v>
      </c>
      <c r="H17">
        <v>0.89839100727352872</v>
      </c>
      <c r="I17">
        <v>0</v>
      </c>
      <c r="J17">
        <v>0</v>
      </c>
      <c r="K17">
        <v>0</v>
      </c>
      <c r="L17">
        <v>2</v>
      </c>
      <c r="M17">
        <v>16</v>
      </c>
      <c r="N17">
        <v>8</v>
      </c>
      <c r="O17" t="s">
        <v>25</v>
      </c>
      <c r="P17">
        <v>0.57889999999999997</v>
      </c>
      <c r="Q17">
        <v>10.27</v>
      </c>
      <c r="R17">
        <v>1</v>
      </c>
      <c r="S17">
        <v>271</v>
      </c>
      <c r="T17">
        <v>75</v>
      </c>
      <c r="U17">
        <v>55</v>
      </c>
      <c r="V17">
        <v>70</v>
      </c>
      <c r="W17">
        <v>70</v>
      </c>
      <c r="X17">
        <v>80</v>
      </c>
      <c r="Y17">
        <v>60</v>
      </c>
    </row>
    <row r="18" spans="1:25">
      <c r="A18">
        <v>18</v>
      </c>
      <c r="B18">
        <v>1</v>
      </c>
      <c r="C18">
        <v>1</v>
      </c>
      <c r="D18">
        <v>25</v>
      </c>
      <c r="E18">
        <v>3579</v>
      </c>
      <c r="F18">
        <v>3644</v>
      </c>
      <c r="G18">
        <v>0.62493568856113879</v>
      </c>
      <c r="H18">
        <v>0.80317390346043638</v>
      </c>
      <c r="I18">
        <v>0</v>
      </c>
      <c r="J18">
        <v>0</v>
      </c>
      <c r="K18">
        <v>0</v>
      </c>
      <c r="L18">
        <v>2</v>
      </c>
      <c r="M18">
        <v>24</v>
      </c>
      <c r="N18">
        <v>12</v>
      </c>
      <c r="O18" t="s">
        <v>25</v>
      </c>
      <c r="P18">
        <v>1</v>
      </c>
      <c r="Q18">
        <v>6.67</v>
      </c>
      <c r="R18">
        <v>1</v>
      </c>
      <c r="S18">
        <v>275</v>
      </c>
      <c r="T18">
        <v>65</v>
      </c>
      <c r="U18">
        <v>90</v>
      </c>
      <c r="V18">
        <v>90</v>
      </c>
      <c r="W18">
        <v>40</v>
      </c>
      <c r="X18">
        <v>80</v>
      </c>
      <c r="Y18">
        <v>50</v>
      </c>
    </row>
    <row r="19" spans="1:25">
      <c r="A19">
        <v>19</v>
      </c>
      <c r="B19">
        <v>1</v>
      </c>
      <c r="C19">
        <v>1</v>
      </c>
      <c r="D19">
        <v>130</v>
      </c>
      <c r="E19">
        <v>3265</v>
      </c>
      <c r="F19">
        <v>3265</v>
      </c>
      <c r="G19">
        <v>0.55993826101869315</v>
      </c>
      <c r="H19">
        <v>0.71963852766145031</v>
      </c>
      <c r="I19">
        <v>0</v>
      </c>
      <c r="J19">
        <v>0</v>
      </c>
      <c r="K19">
        <v>0</v>
      </c>
      <c r="L19">
        <v>1</v>
      </c>
      <c r="M19">
        <v>13</v>
      </c>
      <c r="N19">
        <v>13</v>
      </c>
      <c r="O19" t="s">
        <v>25</v>
      </c>
      <c r="P19">
        <v>0.58330000000000004</v>
      </c>
      <c r="Q19">
        <v>8</v>
      </c>
      <c r="R19">
        <v>1</v>
      </c>
      <c r="S19">
        <v>170</v>
      </c>
      <c r="T19">
        <v>60</v>
      </c>
      <c r="U19">
        <v>65</v>
      </c>
      <c r="V19">
        <v>60</v>
      </c>
      <c r="W19">
        <v>60</v>
      </c>
      <c r="X19">
        <v>65</v>
      </c>
      <c r="Y19">
        <v>55</v>
      </c>
    </row>
    <row r="20" spans="1:25">
      <c r="A20">
        <v>20</v>
      </c>
      <c r="B20">
        <v>1</v>
      </c>
      <c r="C20">
        <v>1</v>
      </c>
      <c r="D20">
        <v>139</v>
      </c>
      <c r="E20">
        <v>3496</v>
      </c>
      <c r="F20">
        <v>3496</v>
      </c>
      <c r="G20">
        <v>0.59955410735722858</v>
      </c>
      <c r="H20">
        <v>0.77055322900595102</v>
      </c>
      <c r="I20">
        <v>0</v>
      </c>
      <c r="J20">
        <v>0</v>
      </c>
      <c r="K20">
        <v>0</v>
      </c>
      <c r="L20">
        <v>1</v>
      </c>
      <c r="M20">
        <v>8</v>
      </c>
      <c r="N20">
        <v>8</v>
      </c>
      <c r="O20" t="s">
        <v>25</v>
      </c>
      <c r="P20">
        <v>0.54549999999999998</v>
      </c>
      <c r="Q20">
        <v>19.329999999999998</v>
      </c>
      <c r="R20">
        <v>1</v>
      </c>
      <c r="S20">
        <v>161</v>
      </c>
      <c r="T20">
        <v>75</v>
      </c>
      <c r="U20">
        <v>70</v>
      </c>
      <c r="V20">
        <v>85</v>
      </c>
      <c r="W20">
        <v>65</v>
      </c>
      <c r="X20">
        <v>90</v>
      </c>
      <c r="Y20">
        <v>75</v>
      </c>
    </row>
    <row r="21" spans="1:25">
      <c r="A21">
        <v>21</v>
      </c>
      <c r="B21">
        <v>1</v>
      </c>
      <c r="C21">
        <v>1</v>
      </c>
      <c r="D21">
        <v>161</v>
      </c>
      <c r="E21">
        <v>3804</v>
      </c>
      <c r="F21">
        <v>3804</v>
      </c>
      <c r="G21">
        <v>0.65237523580860912</v>
      </c>
      <c r="H21">
        <v>0.83843949746528545</v>
      </c>
      <c r="I21">
        <v>0</v>
      </c>
      <c r="J21">
        <v>0</v>
      </c>
      <c r="K21">
        <v>0</v>
      </c>
      <c r="L21">
        <v>1</v>
      </c>
      <c r="M21">
        <v>3</v>
      </c>
      <c r="N21">
        <v>3</v>
      </c>
      <c r="O21" t="s">
        <v>25</v>
      </c>
      <c r="P21">
        <v>0</v>
      </c>
      <c r="Q21">
        <v>0</v>
      </c>
      <c r="R21">
        <v>1</v>
      </c>
      <c r="S21">
        <v>139</v>
      </c>
      <c r="T21">
        <v>40</v>
      </c>
      <c r="U21">
        <v>35</v>
      </c>
      <c r="V21">
        <v>65</v>
      </c>
      <c r="W21">
        <v>80</v>
      </c>
      <c r="X21">
        <v>35</v>
      </c>
      <c r="Y21">
        <v>25</v>
      </c>
    </row>
    <row r="22" spans="1:25">
      <c r="A22">
        <v>22</v>
      </c>
      <c r="B22">
        <v>1</v>
      </c>
      <c r="C22">
        <v>1</v>
      </c>
      <c r="D22">
        <v>0</v>
      </c>
      <c r="E22">
        <v>2680</v>
      </c>
      <c r="F22">
        <v>3326</v>
      </c>
      <c r="G22">
        <v>0.57039958840679128</v>
      </c>
      <c r="H22">
        <v>0.73308353537579896</v>
      </c>
      <c r="I22">
        <v>0</v>
      </c>
      <c r="J22">
        <v>0</v>
      </c>
      <c r="K22">
        <v>0</v>
      </c>
      <c r="L22">
        <v>2</v>
      </c>
      <c r="M22">
        <v>20</v>
      </c>
      <c r="N22">
        <v>10</v>
      </c>
      <c r="O22" t="s">
        <v>26</v>
      </c>
      <c r="P22">
        <v>0.7</v>
      </c>
      <c r="Q22">
        <v>9.4600000000000009</v>
      </c>
      <c r="R22">
        <v>0</v>
      </c>
      <c r="S22">
        <v>300</v>
      </c>
      <c r="T22">
        <v>80</v>
      </c>
      <c r="U22">
        <v>55</v>
      </c>
      <c r="V22">
        <v>75</v>
      </c>
      <c r="W22">
        <v>45</v>
      </c>
      <c r="X22">
        <v>75</v>
      </c>
      <c r="Y22">
        <v>35</v>
      </c>
    </row>
    <row r="23" spans="1:25">
      <c r="A23">
        <v>23</v>
      </c>
      <c r="B23">
        <v>1</v>
      </c>
      <c r="C23">
        <v>1</v>
      </c>
      <c r="D23">
        <v>0</v>
      </c>
      <c r="E23">
        <v>3869</v>
      </c>
      <c r="F23">
        <v>3869</v>
      </c>
      <c r="G23">
        <v>0.663522551877894</v>
      </c>
      <c r="H23">
        <v>0.85276614502975534</v>
      </c>
      <c r="I23">
        <v>0</v>
      </c>
      <c r="J23">
        <v>0</v>
      </c>
      <c r="K23">
        <v>0</v>
      </c>
      <c r="L23">
        <v>2</v>
      </c>
      <c r="M23">
        <v>13</v>
      </c>
      <c r="N23">
        <v>6.5</v>
      </c>
      <c r="O23" t="s">
        <v>26</v>
      </c>
      <c r="P23">
        <v>0.45</v>
      </c>
      <c r="Q23">
        <v>8.56</v>
      </c>
      <c r="R23">
        <v>0</v>
      </c>
      <c r="S23">
        <v>300</v>
      </c>
      <c r="T23">
        <v>50</v>
      </c>
      <c r="U23">
        <v>40</v>
      </c>
      <c r="V23">
        <v>20</v>
      </c>
      <c r="W23">
        <v>60</v>
      </c>
      <c r="X23">
        <v>40</v>
      </c>
      <c r="Y23">
        <v>15</v>
      </c>
    </row>
    <row r="24" spans="1:25">
      <c r="A24">
        <v>24</v>
      </c>
      <c r="B24">
        <v>1</v>
      </c>
      <c r="C24">
        <v>1</v>
      </c>
      <c r="D24">
        <v>0</v>
      </c>
      <c r="E24">
        <v>4045</v>
      </c>
      <c r="F24">
        <v>4045</v>
      </c>
      <c r="G24">
        <v>0.69370605385011153</v>
      </c>
      <c r="H24">
        <v>0.89155829843508927</v>
      </c>
      <c r="I24">
        <v>0</v>
      </c>
      <c r="J24">
        <v>0</v>
      </c>
      <c r="K24">
        <v>0</v>
      </c>
      <c r="L24">
        <v>2</v>
      </c>
      <c r="M24">
        <v>24</v>
      </c>
      <c r="N24">
        <v>12</v>
      </c>
      <c r="O24" t="s">
        <v>25</v>
      </c>
      <c r="P24">
        <v>0.85</v>
      </c>
      <c r="Q24">
        <v>7.56</v>
      </c>
      <c r="R24">
        <v>0</v>
      </c>
      <c r="S24">
        <v>300</v>
      </c>
      <c r="T24">
        <v>90</v>
      </c>
      <c r="U24">
        <v>50</v>
      </c>
      <c r="V24">
        <v>55</v>
      </c>
      <c r="W24">
        <v>50</v>
      </c>
      <c r="X24">
        <v>80</v>
      </c>
      <c r="Y24">
        <v>65</v>
      </c>
    </row>
    <row r="25" spans="1:25">
      <c r="A25">
        <v>25</v>
      </c>
      <c r="B25">
        <v>1</v>
      </c>
      <c r="C25">
        <v>1</v>
      </c>
      <c r="D25">
        <v>121</v>
      </c>
      <c r="E25">
        <v>4235</v>
      </c>
      <c r="F25">
        <v>4235</v>
      </c>
      <c r="G25">
        <v>0.72629051620648255</v>
      </c>
      <c r="H25">
        <v>0.93343619131584743</v>
      </c>
      <c r="I25">
        <v>0</v>
      </c>
      <c r="J25">
        <v>0</v>
      </c>
      <c r="K25">
        <v>0</v>
      </c>
      <c r="L25">
        <v>1</v>
      </c>
      <c r="M25">
        <v>11</v>
      </c>
      <c r="N25">
        <v>11</v>
      </c>
      <c r="O25" t="s">
        <v>25</v>
      </c>
      <c r="P25">
        <v>0.5</v>
      </c>
      <c r="Q25">
        <v>9.67</v>
      </c>
      <c r="R25">
        <v>1</v>
      </c>
      <c r="S25">
        <v>179</v>
      </c>
      <c r="T25">
        <v>35</v>
      </c>
      <c r="U25">
        <v>60</v>
      </c>
      <c r="V25">
        <v>40</v>
      </c>
      <c r="W25">
        <v>65</v>
      </c>
      <c r="X25">
        <v>50</v>
      </c>
      <c r="Y25">
        <v>20</v>
      </c>
    </row>
    <row r="26" spans="1:25">
      <c r="A26">
        <v>26</v>
      </c>
      <c r="B26">
        <v>1</v>
      </c>
      <c r="C26">
        <v>1</v>
      </c>
      <c r="D26">
        <v>0</v>
      </c>
      <c r="E26">
        <v>1977</v>
      </c>
      <c r="F26">
        <v>3549</v>
      </c>
      <c r="G26">
        <v>0.60864345738295322</v>
      </c>
      <c r="H26">
        <v>0.7822349570200573</v>
      </c>
      <c r="I26">
        <v>0</v>
      </c>
      <c r="J26">
        <v>0</v>
      </c>
      <c r="K26">
        <v>0</v>
      </c>
      <c r="L26">
        <v>3</v>
      </c>
      <c r="M26">
        <v>21</v>
      </c>
      <c r="N26">
        <v>7</v>
      </c>
      <c r="O26" t="s">
        <v>26</v>
      </c>
      <c r="P26">
        <v>0.5</v>
      </c>
      <c r="Q26">
        <v>9.9</v>
      </c>
      <c r="R26">
        <v>0</v>
      </c>
      <c r="S26">
        <v>300</v>
      </c>
      <c r="T26">
        <v>70</v>
      </c>
      <c r="U26">
        <v>55</v>
      </c>
      <c r="V26">
        <v>55</v>
      </c>
      <c r="W26">
        <v>85</v>
      </c>
      <c r="X26">
        <v>80</v>
      </c>
      <c r="Y26">
        <v>40</v>
      </c>
    </row>
    <row r="27" spans="1:25">
      <c r="A27">
        <v>27</v>
      </c>
      <c r="B27">
        <v>1</v>
      </c>
      <c r="C27">
        <v>1</v>
      </c>
      <c r="D27">
        <v>0</v>
      </c>
      <c r="E27">
        <v>1447</v>
      </c>
      <c r="F27">
        <v>3975</v>
      </c>
      <c r="G27">
        <v>0.68170125192934317</v>
      </c>
      <c r="H27">
        <v>0.87612960105796778</v>
      </c>
      <c r="I27">
        <v>0</v>
      </c>
      <c r="J27">
        <v>0</v>
      </c>
      <c r="K27">
        <v>0</v>
      </c>
      <c r="L27">
        <v>3</v>
      </c>
      <c r="M27">
        <v>17</v>
      </c>
      <c r="N27">
        <v>5.666666666666667</v>
      </c>
      <c r="O27" t="s">
        <v>26</v>
      </c>
      <c r="P27">
        <v>0.2</v>
      </c>
      <c r="Q27">
        <v>12.75</v>
      </c>
      <c r="R27">
        <v>0</v>
      </c>
      <c r="S27">
        <v>300</v>
      </c>
      <c r="T27">
        <v>75</v>
      </c>
      <c r="U27">
        <v>25</v>
      </c>
      <c r="V27">
        <v>60</v>
      </c>
      <c r="W27">
        <v>70</v>
      </c>
      <c r="X27">
        <v>75</v>
      </c>
      <c r="Y27">
        <v>50</v>
      </c>
    </row>
    <row r="28" spans="1:25">
      <c r="A28">
        <v>1</v>
      </c>
      <c r="B28">
        <v>1</v>
      </c>
      <c r="C28">
        <v>2</v>
      </c>
      <c r="D28">
        <v>100</v>
      </c>
      <c r="E28">
        <v>4296</v>
      </c>
      <c r="F28">
        <v>4296</v>
      </c>
      <c r="G28">
        <v>0.73675184359458068</v>
      </c>
      <c r="H28">
        <v>0.92926670992861782</v>
      </c>
      <c r="I28">
        <v>0</v>
      </c>
      <c r="J28">
        <v>0</v>
      </c>
      <c r="K28">
        <v>0</v>
      </c>
      <c r="L28">
        <v>7</v>
      </c>
      <c r="M28">
        <v>61</v>
      </c>
      <c r="N28">
        <v>8.7142857142857135</v>
      </c>
      <c r="O28" t="s">
        <v>25</v>
      </c>
      <c r="P28">
        <v>0.23080000000000001</v>
      </c>
      <c r="Q28">
        <v>10.67</v>
      </c>
      <c r="R28">
        <v>1</v>
      </c>
      <c r="S28">
        <v>200</v>
      </c>
      <c r="T28">
        <v>80</v>
      </c>
      <c r="U28">
        <v>60</v>
      </c>
      <c r="V28">
        <v>40</v>
      </c>
      <c r="W28">
        <v>80</v>
      </c>
      <c r="X28">
        <v>75</v>
      </c>
      <c r="Y28">
        <v>30</v>
      </c>
    </row>
    <row r="29" spans="1:25">
      <c r="A29">
        <v>2</v>
      </c>
      <c r="B29">
        <v>1</v>
      </c>
      <c r="C29">
        <v>2</v>
      </c>
      <c r="D29">
        <v>0</v>
      </c>
      <c r="E29">
        <v>3746</v>
      </c>
      <c r="F29">
        <v>4521</v>
      </c>
      <c r="G29">
        <v>0.775338706911336</v>
      </c>
      <c r="H29">
        <v>0.9779364049318624</v>
      </c>
      <c r="I29">
        <v>0</v>
      </c>
      <c r="J29">
        <v>0</v>
      </c>
      <c r="K29">
        <v>0</v>
      </c>
      <c r="L29">
        <v>4</v>
      </c>
      <c r="M29">
        <v>90</v>
      </c>
      <c r="N29">
        <v>22.5</v>
      </c>
      <c r="O29" t="s">
        <v>26</v>
      </c>
      <c r="P29">
        <v>0.9</v>
      </c>
      <c r="Q29">
        <v>8.44</v>
      </c>
      <c r="R29">
        <v>0</v>
      </c>
      <c r="S29">
        <v>300</v>
      </c>
      <c r="T29">
        <v>55</v>
      </c>
      <c r="U29">
        <v>50</v>
      </c>
      <c r="V29">
        <v>45</v>
      </c>
      <c r="W29">
        <v>75</v>
      </c>
      <c r="X29">
        <v>75</v>
      </c>
      <c r="Y29">
        <v>45</v>
      </c>
    </row>
    <row r="30" spans="1:25">
      <c r="A30">
        <v>3</v>
      </c>
      <c r="B30">
        <v>1</v>
      </c>
      <c r="C30">
        <v>2</v>
      </c>
      <c r="D30">
        <v>151</v>
      </c>
      <c r="E30">
        <v>4470</v>
      </c>
      <c r="F30">
        <v>4526</v>
      </c>
      <c r="G30">
        <v>0.77619619276281937</v>
      </c>
      <c r="H30">
        <v>0.97901795370971234</v>
      </c>
      <c r="I30">
        <v>0</v>
      </c>
      <c r="J30">
        <v>0</v>
      </c>
      <c r="K30">
        <v>0</v>
      </c>
      <c r="L30">
        <v>2</v>
      </c>
      <c r="M30">
        <v>32</v>
      </c>
      <c r="N30">
        <v>16</v>
      </c>
      <c r="O30" t="s">
        <v>25</v>
      </c>
      <c r="P30">
        <v>0.3</v>
      </c>
      <c r="Q30">
        <v>15.67</v>
      </c>
      <c r="R30">
        <v>1</v>
      </c>
      <c r="S30">
        <v>149</v>
      </c>
      <c r="T30">
        <v>10</v>
      </c>
      <c r="U30">
        <v>5</v>
      </c>
      <c r="V30">
        <v>15</v>
      </c>
      <c r="W30">
        <v>60</v>
      </c>
      <c r="X30">
        <v>5</v>
      </c>
      <c r="Y30">
        <v>5</v>
      </c>
    </row>
    <row r="31" spans="1:25">
      <c r="A31">
        <v>5</v>
      </c>
      <c r="B31">
        <v>1</v>
      </c>
      <c r="C31">
        <v>2</v>
      </c>
      <c r="D31">
        <v>80</v>
      </c>
      <c r="E31">
        <v>4552</v>
      </c>
      <c r="F31">
        <v>4552</v>
      </c>
      <c r="G31">
        <v>0.78065511919053332</v>
      </c>
      <c r="H31">
        <v>0.98464200735453167</v>
      </c>
      <c r="I31">
        <v>0</v>
      </c>
      <c r="J31">
        <v>0</v>
      </c>
      <c r="K31">
        <v>0</v>
      </c>
      <c r="L31">
        <v>2</v>
      </c>
      <c r="M31">
        <v>53</v>
      </c>
      <c r="N31">
        <v>26.5</v>
      </c>
      <c r="O31" t="s">
        <v>25</v>
      </c>
      <c r="P31">
        <v>0.33329999999999999</v>
      </c>
      <c r="Q31">
        <v>11.8</v>
      </c>
      <c r="R31">
        <v>1</v>
      </c>
      <c r="S31">
        <v>220</v>
      </c>
      <c r="T31">
        <v>40</v>
      </c>
      <c r="U31">
        <v>15</v>
      </c>
      <c r="V31">
        <v>10</v>
      </c>
      <c r="W31">
        <v>35</v>
      </c>
      <c r="X31">
        <v>35</v>
      </c>
      <c r="Y31">
        <v>5</v>
      </c>
    </row>
    <row r="32" spans="1:25">
      <c r="A32">
        <v>6</v>
      </c>
      <c r="B32">
        <v>1</v>
      </c>
      <c r="C32">
        <v>2</v>
      </c>
      <c r="D32">
        <v>255</v>
      </c>
      <c r="E32">
        <v>3114</v>
      </c>
      <c r="F32">
        <v>3114</v>
      </c>
      <c r="G32">
        <v>0.53404218830389294</v>
      </c>
      <c r="H32">
        <v>0.67358857884490586</v>
      </c>
      <c r="I32">
        <v>0</v>
      </c>
      <c r="J32">
        <v>0</v>
      </c>
      <c r="K32">
        <v>0</v>
      </c>
      <c r="L32">
        <v>1</v>
      </c>
      <c r="M32">
        <v>30</v>
      </c>
      <c r="N32">
        <v>30</v>
      </c>
      <c r="O32" t="s">
        <v>26</v>
      </c>
      <c r="P32">
        <v>0</v>
      </c>
      <c r="Q32">
        <v>0</v>
      </c>
      <c r="R32">
        <v>1</v>
      </c>
      <c r="S32">
        <v>45</v>
      </c>
      <c r="T32">
        <v>80</v>
      </c>
      <c r="U32">
        <v>45</v>
      </c>
      <c r="V32">
        <v>30</v>
      </c>
      <c r="W32">
        <v>35</v>
      </c>
      <c r="X32">
        <v>60</v>
      </c>
      <c r="Y32">
        <v>70</v>
      </c>
    </row>
    <row r="33" spans="1:25">
      <c r="A33">
        <v>7</v>
      </c>
      <c r="B33">
        <v>1</v>
      </c>
      <c r="C33">
        <v>2</v>
      </c>
      <c r="D33">
        <v>234</v>
      </c>
      <c r="E33">
        <v>3352</v>
      </c>
      <c r="F33">
        <v>3918</v>
      </c>
      <c r="G33">
        <v>0.67192591322243178</v>
      </c>
      <c r="H33">
        <v>0.84750162232316673</v>
      </c>
      <c r="I33">
        <v>0</v>
      </c>
      <c r="J33">
        <v>0</v>
      </c>
      <c r="K33">
        <v>0</v>
      </c>
      <c r="L33">
        <v>2</v>
      </c>
      <c r="M33">
        <v>16</v>
      </c>
      <c r="N33">
        <v>8</v>
      </c>
      <c r="O33" t="s">
        <v>25</v>
      </c>
      <c r="P33">
        <v>0.4</v>
      </c>
      <c r="Q33">
        <v>9</v>
      </c>
      <c r="R33">
        <v>1</v>
      </c>
      <c r="S33">
        <v>66</v>
      </c>
      <c r="T33">
        <v>70</v>
      </c>
      <c r="U33">
        <v>25</v>
      </c>
      <c r="V33">
        <v>85</v>
      </c>
      <c r="W33">
        <v>65</v>
      </c>
      <c r="X33">
        <v>50</v>
      </c>
      <c r="Y33">
        <v>75</v>
      </c>
    </row>
    <row r="34" spans="1:25">
      <c r="A34">
        <v>8</v>
      </c>
      <c r="B34">
        <v>1</v>
      </c>
      <c r="C34">
        <v>2</v>
      </c>
      <c r="D34">
        <v>213</v>
      </c>
      <c r="E34">
        <v>4390</v>
      </c>
      <c r="F34">
        <v>4390</v>
      </c>
      <c r="G34">
        <v>0.75287257760246951</v>
      </c>
      <c r="H34">
        <v>0.94959982695219558</v>
      </c>
      <c r="I34">
        <v>0</v>
      </c>
      <c r="J34">
        <v>0</v>
      </c>
      <c r="K34">
        <v>0</v>
      </c>
      <c r="L34">
        <v>1</v>
      </c>
      <c r="M34">
        <v>31</v>
      </c>
      <c r="N34">
        <v>31</v>
      </c>
      <c r="O34" t="s">
        <v>26</v>
      </c>
      <c r="P34">
        <v>0</v>
      </c>
      <c r="Q34">
        <v>0</v>
      </c>
      <c r="R34">
        <v>1</v>
      </c>
      <c r="S34">
        <v>87</v>
      </c>
      <c r="T34">
        <v>15</v>
      </c>
      <c r="U34">
        <v>5</v>
      </c>
      <c r="V34">
        <v>15</v>
      </c>
      <c r="W34">
        <v>35</v>
      </c>
      <c r="X34">
        <v>20</v>
      </c>
      <c r="Y34">
        <v>10</v>
      </c>
    </row>
    <row r="35" spans="1:25">
      <c r="A35">
        <v>9</v>
      </c>
      <c r="B35">
        <v>1</v>
      </c>
      <c r="C35">
        <v>2</v>
      </c>
      <c r="D35">
        <v>0</v>
      </c>
      <c r="E35">
        <v>3340</v>
      </c>
      <c r="F35">
        <v>4380</v>
      </c>
      <c r="G35">
        <v>0.75115760589950265</v>
      </c>
      <c r="H35">
        <v>0.94743672939649581</v>
      </c>
      <c r="I35">
        <v>0</v>
      </c>
      <c r="J35">
        <v>0</v>
      </c>
      <c r="K35">
        <v>0</v>
      </c>
      <c r="L35">
        <v>12</v>
      </c>
      <c r="M35">
        <v>222</v>
      </c>
      <c r="N35">
        <v>18.5</v>
      </c>
      <c r="O35" t="s">
        <v>25</v>
      </c>
      <c r="P35">
        <v>0.15</v>
      </c>
      <c r="Q35">
        <v>11.5</v>
      </c>
      <c r="R35">
        <v>0</v>
      </c>
      <c r="S35">
        <v>300</v>
      </c>
      <c r="T35">
        <v>85</v>
      </c>
      <c r="U35">
        <v>80</v>
      </c>
      <c r="V35">
        <v>75</v>
      </c>
      <c r="W35">
        <v>65</v>
      </c>
      <c r="X35">
        <v>60</v>
      </c>
      <c r="Y35">
        <v>40</v>
      </c>
    </row>
    <row r="36" spans="1:25">
      <c r="A36">
        <v>10</v>
      </c>
      <c r="B36">
        <v>1</v>
      </c>
      <c r="C36">
        <v>2</v>
      </c>
      <c r="D36">
        <v>35</v>
      </c>
      <c r="E36">
        <v>4500</v>
      </c>
      <c r="F36">
        <v>4588</v>
      </c>
      <c r="G36">
        <v>0.78682901732121424</v>
      </c>
      <c r="H36">
        <v>0.99242915855505087</v>
      </c>
      <c r="I36">
        <v>0</v>
      </c>
      <c r="J36">
        <v>0</v>
      </c>
      <c r="K36">
        <v>0</v>
      </c>
      <c r="L36">
        <v>5</v>
      </c>
      <c r="M36">
        <v>67</v>
      </c>
      <c r="N36">
        <v>13.4</v>
      </c>
      <c r="O36" t="s">
        <v>25</v>
      </c>
      <c r="P36">
        <v>0.77780000000000005</v>
      </c>
      <c r="Q36">
        <v>12.36</v>
      </c>
      <c r="R36">
        <v>1</v>
      </c>
      <c r="S36">
        <v>265</v>
      </c>
      <c r="T36">
        <v>65</v>
      </c>
      <c r="U36">
        <v>45</v>
      </c>
      <c r="V36">
        <v>35</v>
      </c>
      <c r="W36">
        <v>80</v>
      </c>
      <c r="X36">
        <v>75</v>
      </c>
      <c r="Y36">
        <v>30</v>
      </c>
    </row>
    <row r="37" spans="1:25">
      <c r="A37">
        <v>11</v>
      </c>
      <c r="B37">
        <v>1</v>
      </c>
      <c r="C37">
        <v>2</v>
      </c>
      <c r="D37">
        <v>34</v>
      </c>
      <c r="E37">
        <v>4496</v>
      </c>
      <c r="F37">
        <v>4496</v>
      </c>
      <c r="G37">
        <v>0.77105127765391868</v>
      </c>
      <c r="H37">
        <v>0.97252866104261304</v>
      </c>
      <c r="I37">
        <v>0</v>
      </c>
      <c r="J37">
        <v>0</v>
      </c>
      <c r="K37">
        <v>0</v>
      </c>
      <c r="L37">
        <v>2</v>
      </c>
      <c r="M37">
        <v>44</v>
      </c>
      <c r="N37">
        <v>22</v>
      </c>
      <c r="O37" t="s">
        <v>26</v>
      </c>
      <c r="P37">
        <v>0.27779999999999999</v>
      </c>
      <c r="Q37">
        <v>17</v>
      </c>
      <c r="R37">
        <v>1</v>
      </c>
      <c r="S37">
        <v>266</v>
      </c>
      <c r="T37">
        <v>30</v>
      </c>
      <c r="U37">
        <v>10</v>
      </c>
      <c r="V37">
        <v>20</v>
      </c>
      <c r="W37">
        <v>45</v>
      </c>
      <c r="X37">
        <v>50</v>
      </c>
      <c r="Y37">
        <v>25</v>
      </c>
    </row>
    <row r="38" spans="1:25">
      <c r="A38">
        <v>12</v>
      </c>
      <c r="B38">
        <v>1</v>
      </c>
      <c r="C38">
        <v>2</v>
      </c>
      <c r="D38">
        <v>71</v>
      </c>
      <c r="E38">
        <v>4524</v>
      </c>
      <c r="F38">
        <v>4538</v>
      </c>
      <c r="G38">
        <v>0.77825415880637971</v>
      </c>
      <c r="H38">
        <v>0.98161367077655204</v>
      </c>
      <c r="I38">
        <v>0</v>
      </c>
      <c r="J38">
        <v>0</v>
      </c>
      <c r="K38">
        <v>0</v>
      </c>
      <c r="L38">
        <v>3</v>
      </c>
      <c r="M38">
        <v>65</v>
      </c>
      <c r="N38">
        <v>21.666666666666668</v>
      </c>
      <c r="O38" t="s">
        <v>25</v>
      </c>
      <c r="P38">
        <v>0.8</v>
      </c>
      <c r="Q38">
        <v>10.08</v>
      </c>
      <c r="R38">
        <v>1</v>
      </c>
      <c r="S38">
        <v>229</v>
      </c>
      <c r="T38">
        <v>45</v>
      </c>
      <c r="U38">
        <v>25</v>
      </c>
      <c r="V38">
        <v>25</v>
      </c>
      <c r="W38">
        <v>65</v>
      </c>
      <c r="X38">
        <v>55</v>
      </c>
      <c r="Y38">
        <v>10</v>
      </c>
    </row>
    <row r="39" spans="1:25">
      <c r="A39">
        <v>13</v>
      </c>
      <c r="B39">
        <v>1</v>
      </c>
      <c r="C39">
        <v>2</v>
      </c>
      <c r="D39">
        <v>0</v>
      </c>
      <c r="E39">
        <v>4454</v>
      </c>
      <c r="F39">
        <v>4554</v>
      </c>
      <c r="G39">
        <v>0.78099811353112669</v>
      </c>
      <c r="H39">
        <v>0.9850746268656716</v>
      </c>
      <c r="I39">
        <v>0</v>
      </c>
      <c r="J39">
        <v>0</v>
      </c>
      <c r="K39">
        <v>0</v>
      </c>
      <c r="L39">
        <v>4</v>
      </c>
      <c r="M39">
        <v>98</v>
      </c>
      <c r="N39">
        <v>24.5</v>
      </c>
      <c r="O39" t="s">
        <v>26</v>
      </c>
      <c r="P39">
        <v>0.1</v>
      </c>
      <c r="Q39">
        <v>6</v>
      </c>
      <c r="R39">
        <v>0</v>
      </c>
      <c r="S39">
        <v>300</v>
      </c>
      <c r="T39">
        <v>80</v>
      </c>
      <c r="U39">
        <v>35</v>
      </c>
      <c r="V39">
        <v>80</v>
      </c>
      <c r="W39">
        <v>50</v>
      </c>
      <c r="X39">
        <v>80</v>
      </c>
      <c r="Y39">
        <v>60</v>
      </c>
    </row>
    <row r="40" spans="1:25">
      <c r="A40">
        <v>14</v>
      </c>
      <c r="B40">
        <v>1</v>
      </c>
      <c r="C40">
        <v>2</v>
      </c>
      <c r="D40">
        <v>34</v>
      </c>
      <c r="E40">
        <v>4591</v>
      </c>
      <c r="F40">
        <v>4591</v>
      </c>
      <c r="G40">
        <v>0.78734350883210424</v>
      </c>
      <c r="H40">
        <v>0.99307808782176077</v>
      </c>
      <c r="I40">
        <v>0</v>
      </c>
      <c r="J40">
        <v>0</v>
      </c>
      <c r="K40">
        <v>0</v>
      </c>
      <c r="L40">
        <v>3</v>
      </c>
      <c r="M40">
        <v>67</v>
      </c>
      <c r="N40">
        <v>22.333333333333332</v>
      </c>
      <c r="O40" t="s">
        <v>25</v>
      </c>
      <c r="P40">
        <v>0.44440000000000002</v>
      </c>
      <c r="Q40">
        <v>13.75</v>
      </c>
      <c r="R40">
        <v>1</v>
      </c>
      <c r="S40">
        <v>266</v>
      </c>
      <c r="T40">
        <v>75</v>
      </c>
      <c r="U40">
        <v>25</v>
      </c>
      <c r="V40">
        <v>80</v>
      </c>
      <c r="W40">
        <v>40</v>
      </c>
      <c r="X40">
        <v>85</v>
      </c>
      <c r="Y40">
        <v>65</v>
      </c>
    </row>
    <row r="41" spans="1:25">
      <c r="A41">
        <v>15</v>
      </c>
      <c r="B41">
        <v>1</v>
      </c>
      <c r="C41">
        <v>2</v>
      </c>
      <c r="D41">
        <v>22</v>
      </c>
      <c r="E41">
        <v>4537</v>
      </c>
      <c r="F41">
        <v>4537</v>
      </c>
      <c r="G41">
        <v>0.77808266163608297</v>
      </c>
      <c r="H41">
        <v>0.98139736102098207</v>
      </c>
      <c r="I41">
        <v>0</v>
      </c>
      <c r="J41">
        <v>0</v>
      </c>
      <c r="K41">
        <v>0</v>
      </c>
      <c r="L41">
        <v>3</v>
      </c>
      <c r="M41">
        <v>45</v>
      </c>
      <c r="N41">
        <v>15</v>
      </c>
      <c r="O41" t="s">
        <v>25</v>
      </c>
      <c r="P41">
        <v>0.57889999999999997</v>
      </c>
      <c r="Q41">
        <v>14.27</v>
      </c>
      <c r="R41">
        <v>1</v>
      </c>
      <c r="S41">
        <v>278</v>
      </c>
      <c r="T41">
        <v>90</v>
      </c>
      <c r="U41">
        <v>60</v>
      </c>
      <c r="V41">
        <v>80</v>
      </c>
      <c r="W41">
        <v>95</v>
      </c>
      <c r="X41">
        <v>85</v>
      </c>
      <c r="Y41">
        <v>25</v>
      </c>
    </row>
    <row r="42" spans="1:25">
      <c r="A42">
        <v>16</v>
      </c>
      <c r="B42">
        <v>1</v>
      </c>
      <c r="C42">
        <v>2</v>
      </c>
      <c r="D42">
        <v>0</v>
      </c>
      <c r="E42">
        <v>4311</v>
      </c>
      <c r="F42">
        <v>4495</v>
      </c>
      <c r="G42">
        <v>0.77087978048362205</v>
      </c>
      <c r="H42">
        <v>0.97231235128704308</v>
      </c>
      <c r="I42">
        <v>0</v>
      </c>
      <c r="J42">
        <v>0</v>
      </c>
      <c r="K42">
        <v>0</v>
      </c>
      <c r="L42">
        <v>7</v>
      </c>
      <c r="M42">
        <v>85</v>
      </c>
      <c r="N42">
        <v>12.142857142857142</v>
      </c>
      <c r="O42" t="s">
        <v>25</v>
      </c>
      <c r="P42">
        <v>0.35</v>
      </c>
      <c r="Q42">
        <v>14.86</v>
      </c>
      <c r="R42">
        <v>0</v>
      </c>
      <c r="S42">
        <v>300</v>
      </c>
      <c r="T42">
        <v>85</v>
      </c>
      <c r="U42">
        <v>20</v>
      </c>
      <c r="V42">
        <v>85</v>
      </c>
      <c r="W42">
        <v>80</v>
      </c>
      <c r="X42">
        <v>80</v>
      </c>
      <c r="Y42">
        <v>70</v>
      </c>
    </row>
    <row r="43" spans="1:25">
      <c r="A43">
        <v>17</v>
      </c>
      <c r="B43">
        <v>1</v>
      </c>
      <c r="C43">
        <v>2</v>
      </c>
      <c r="D43">
        <v>30</v>
      </c>
      <c r="E43">
        <v>4505</v>
      </c>
      <c r="F43">
        <v>4623</v>
      </c>
      <c r="G43">
        <v>0.79283141828159831</v>
      </c>
      <c r="H43">
        <v>1</v>
      </c>
      <c r="I43">
        <v>0</v>
      </c>
      <c r="J43">
        <v>0</v>
      </c>
      <c r="K43">
        <v>0</v>
      </c>
      <c r="L43">
        <v>5</v>
      </c>
      <c r="M43">
        <v>110</v>
      </c>
      <c r="N43">
        <v>22</v>
      </c>
      <c r="O43" t="s">
        <v>25</v>
      </c>
      <c r="P43">
        <v>0.57889999999999997</v>
      </c>
      <c r="Q43">
        <v>10.82</v>
      </c>
      <c r="R43">
        <v>1</v>
      </c>
      <c r="S43">
        <v>270</v>
      </c>
      <c r="T43">
        <v>75</v>
      </c>
      <c r="U43">
        <v>25</v>
      </c>
      <c r="V43">
        <v>60</v>
      </c>
      <c r="W43">
        <v>70</v>
      </c>
      <c r="X43">
        <v>75</v>
      </c>
      <c r="Y43">
        <v>45</v>
      </c>
    </row>
    <row r="44" spans="1:25">
      <c r="A44">
        <v>18</v>
      </c>
      <c r="B44">
        <v>1</v>
      </c>
      <c r="C44">
        <v>2</v>
      </c>
      <c r="D44">
        <v>0</v>
      </c>
      <c r="E44">
        <v>4278</v>
      </c>
      <c r="F44">
        <v>4431</v>
      </c>
      <c r="G44">
        <v>0.7599039615846338</v>
      </c>
      <c r="H44">
        <v>0.95846852693056461</v>
      </c>
      <c r="I44">
        <v>0</v>
      </c>
      <c r="J44">
        <v>0</v>
      </c>
      <c r="K44">
        <v>0</v>
      </c>
      <c r="L44">
        <v>5</v>
      </c>
      <c r="M44">
        <v>94</v>
      </c>
      <c r="N44">
        <v>18.8</v>
      </c>
      <c r="O44" t="s">
        <v>25</v>
      </c>
      <c r="P44">
        <v>0.7</v>
      </c>
      <c r="Q44">
        <v>10</v>
      </c>
      <c r="R44">
        <v>0</v>
      </c>
      <c r="S44">
        <v>300</v>
      </c>
      <c r="T44">
        <v>85</v>
      </c>
      <c r="U44">
        <v>35</v>
      </c>
      <c r="V44">
        <v>55</v>
      </c>
      <c r="W44">
        <v>40</v>
      </c>
      <c r="X44">
        <v>75</v>
      </c>
      <c r="Y44">
        <v>70</v>
      </c>
    </row>
    <row r="45" spans="1:25">
      <c r="A45">
        <v>19</v>
      </c>
      <c r="B45">
        <v>1</v>
      </c>
      <c r="C45">
        <v>2</v>
      </c>
      <c r="D45">
        <v>176</v>
      </c>
      <c r="E45">
        <v>4094</v>
      </c>
      <c r="F45">
        <v>4094</v>
      </c>
      <c r="G45">
        <v>0.70210941519464931</v>
      </c>
      <c r="H45">
        <v>0.88557213930348255</v>
      </c>
      <c r="I45">
        <v>0</v>
      </c>
      <c r="J45">
        <v>0</v>
      </c>
      <c r="K45">
        <v>0</v>
      </c>
      <c r="L45">
        <v>1</v>
      </c>
      <c r="M45">
        <v>35</v>
      </c>
      <c r="N45">
        <v>35</v>
      </c>
      <c r="O45" t="s">
        <v>26</v>
      </c>
      <c r="P45">
        <v>0.626</v>
      </c>
      <c r="Q45">
        <v>9.1999999999999993</v>
      </c>
      <c r="R45">
        <v>1</v>
      </c>
      <c r="S45">
        <v>124</v>
      </c>
      <c r="T45">
        <v>50</v>
      </c>
      <c r="U45">
        <v>35</v>
      </c>
      <c r="V45">
        <v>30</v>
      </c>
      <c r="W45">
        <v>75</v>
      </c>
      <c r="X45">
        <v>45</v>
      </c>
      <c r="Y45">
        <v>30</v>
      </c>
    </row>
    <row r="46" spans="1:25">
      <c r="A46">
        <v>20</v>
      </c>
      <c r="B46">
        <v>1</v>
      </c>
      <c r="C46">
        <v>2</v>
      </c>
      <c r="D46">
        <v>226</v>
      </c>
      <c r="E46">
        <v>4449</v>
      </c>
      <c r="F46">
        <v>4449</v>
      </c>
      <c r="G46">
        <v>0.76299091064997426</v>
      </c>
      <c r="H46">
        <v>0.9623621025308241</v>
      </c>
      <c r="I46">
        <v>0</v>
      </c>
      <c r="J46">
        <v>0</v>
      </c>
      <c r="K46">
        <v>0</v>
      </c>
      <c r="L46">
        <v>1</v>
      </c>
      <c r="M46">
        <v>20</v>
      </c>
      <c r="N46">
        <v>20</v>
      </c>
      <c r="O46" t="s">
        <v>26</v>
      </c>
      <c r="P46">
        <v>0.8</v>
      </c>
      <c r="Q46">
        <v>21.75</v>
      </c>
      <c r="R46">
        <v>1</v>
      </c>
      <c r="S46">
        <v>74</v>
      </c>
      <c r="T46">
        <v>60</v>
      </c>
      <c r="U46">
        <v>40</v>
      </c>
      <c r="V46">
        <v>50</v>
      </c>
      <c r="W46">
        <v>90</v>
      </c>
      <c r="X46">
        <v>55</v>
      </c>
      <c r="Y46">
        <v>35</v>
      </c>
    </row>
    <row r="47" spans="1:25">
      <c r="A47">
        <v>21</v>
      </c>
      <c r="B47">
        <v>1</v>
      </c>
      <c r="C47">
        <v>2</v>
      </c>
      <c r="D47">
        <v>0</v>
      </c>
      <c r="E47">
        <v>2675</v>
      </c>
      <c r="F47">
        <v>4442</v>
      </c>
      <c r="G47">
        <v>0.76179043045789741</v>
      </c>
      <c r="H47">
        <v>0.96084793424183434</v>
      </c>
      <c r="I47">
        <v>0</v>
      </c>
      <c r="J47">
        <v>0</v>
      </c>
      <c r="K47">
        <v>0</v>
      </c>
      <c r="L47">
        <v>5</v>
      </c>
      <c r="M47">
        <v>73</v>
      </c>
      <c r="N47">
        <v>14.6</v>
      </c>
      <c r="O47" t="s">
        <v>26</v>
      </c>
      <c r="P47">
        <v>0.05</v>
      </c>
      <c r="Q47">
        <v>23</v>
      </c>
      <c r="R47">
        <v>0</v>
      </c>
      <c r="S47">
        <v>300</v>
      </c>
      <c r="T47">
        <v>40</v>
      </c>
      <c r="U47">
        <v>25</v>
      </c>
      <c r="V47">
        <v>40</v>
      </c>
      <c r="W47">
        <v>70</v>
      </c>
      <c r="X47">
        <v>40</v>
      </c>
      <c r="Y47">
        <v>45</v>
      </c>
    </row>
    <row r="48" spans="1:25">
      <c r="A48">
        <v>22</v>
      </c>
      <c r="B48">
        <v>1</v>
      </c>
      <c r="C48">
        <v>2</v>
      </c>
      <c r="D48">
        <v>0</v>
      </c>
      <c r="E48">
        <v>4528</v>
      </c>
      <c r="F48">
        <v>4528</v>
      </c>
      <c r="G48">
        <v>0.77653918710341274</v>
      </c>
      <c r="H48">
        <v>0.97945057322085227</v>
      </c>
      <c r="I48">
        <v>0</v>
      </c>
      <c r="J48">
        <v>0</v>
      </c>
      <c r="K48">
        <v>0</v>
      </c>
      <c r="L48">
        <v>3</v>
      </c>
      <c r="M48">
        <v>87</v>
      </c>
      <c r="N48">
        <v>29</v>
      </c>
      <c r="O48" t="s">
        <v>25</v>
      </c>
      <c r="P48">
        <v>0.55000000000000004</v>
      </c>
      <c r="Q48">
        <v>10.55</v>
      </c>
      <c r="R48">
        <v>0</v>
      </c>
      <c r="S48">
        <v>300</v>
      </c>
      <c r="T48">
        <v>80</v>
      </c>
      <c r="U48">
        <v>25</v>
      </c>
      <c r="V48">
        <v>55</v>
      </c>
      <c r="W48">
        <v>85</v>
      </c>
      <c r="X48">
        <v>25</v>
      </c>
      <c r="Y48">
        <v>15</v>
      </c>
    </row>
    <row r="49" spans="1:25">
      <c r="A49">
        <v>23</v>
      </c>
      <c r="B49">
        <v>1</v>
      </c>
      <c r="C49">
        <v>2</v>
      </c>
      <c r="D49">
        <v>153</v>
      </c>
      <c r="E49">
        <v>4429</v>
      </c>
      <c r="F49">
        <v>4478</v>
      </c>
      <c r="G49">
        <v>0.76796432858857833</v>
      </c>
      <c r="H49">
        <v>0.96863508544235344</v>
      </c>
      <c r="I49">
        <v>0</v>
      </c>
      <c r="J49">
        <v>0</v>
      </c>
      <c r="K49">
        <v>0</v>
      </c>
      <c r="L49">
        <v>2</v>
      </c>
      <c r="M49">
        <v>42</v>
      </c>
      <c r="N49">
        <v>21</v>
      </c>
      <c r="O49" t="s">
        <v>25</v>
      </c>
      <c r="P49">
        <v>0.33329999999999999</v>
      </c>
      <c r="Q49">
        <v>10</v>
      </c>
      <c r="R49">
        <v>1</v>
      </c>
      <c r="S49">
        <v>147</v>
      </c>
      <c r="T49">
        <v>40</v>
      </c>
      <c r="U49">
        <v>10</v>
      </c>
      <c r="V49">
        <v>40</v>
      </c>
      <c r="W49">
        <v>60</v>
      </c>
      <c r="X49">
        <v>35</v>
      </c>
      <c r="Y49">
        <v>15</v>
      </c>
    </row>
    <row r="50" spans="1:25">
      <c r="A50">
        <v>24</v>
      </c>
      <c r="B50">
        <v>1</v>
      </c>
      <c r="C50">
        <v>2</v>
      </c>
      <c r="D50">
        <v>0</v>
      </c>
      <c r="E50">
        <v>4490</v>
      </c>
      <c r="F50">
        <v>4580</v>
      </c>
      <c r="G50">
        <v>0.78545703995884064</v>
      </c>
      <c r="H50">
        <v>0.99069868051049104</v>
      </c>
      <c r="I50">
        <v>0</v>
      </c>
      <c r="J50">
        <v>0</v>
      </c>
      <c r="K50">
        <v>0</v>
      </c>
      <c r="L50">
        <v>4</v>
      </c>
      <c r="M50">
        <v>58</v>
      </c>
      <c r="N50">
        <v>14.5</v>
      </c>
      <c r="O50" t="s">
        <v>25</v>
      </c>
      <c r="P50">
        <v>0.85</v>
      </c>
      <c r="Q50">
        <v>9.2899999999999991</v>
      </c>
      <c r="R50">
        <v>0</v>
      </c>
      <c r="S50">
        <v>300</v>
      </c>
      <c r="T50">
        <v>80</v>
      </c>
      <c r="U50">
        <v>25</v>
      </c>
      <c r="V50">
        <v>35</v>
      </c>
      <c r="W50">
        <v>75</v>
      </c>
      <c r="X50">
        <v>70</v>
      </c>
      <c r="Y50">
        <v>30</v>
      </c>
    </row>
    <row r="51" spans="1:25">
      <c r="A51">
        <v>25</v>
      </c>
      <c r="B51">
        <v>1</v>
      </c>
      <c r="C51">
        <v>2</v>
      </c>
      <c r="D51">
        <v>141</v>
      </c>
      <c r="E51">
        <v>4593</v>
      </c>
      <c r="F51">
        <v>4593</v>
      </c>
      <c r="G51">
        <v>0.78768650317269762</v>
      </c>
      <c r="H51">
        <v>0.9935107073329007</v>
      </c>
      <c r="I51">
        <v>0</v>
      </c>
      <c r="J51">
        <v>0</v>
      </c>
      <c r="K51">
        <v>0</v>
      </c>
      <c r="L51">
        <v>1</v>
      </c>
      <c r="M51">
        <v>28</v>
      </c>
      <c r="N51">
        <v>28</v>
      </c>
      <c r="O51" t="s">
        <v>25</v>
      </c>
      <c r="P51">
        <v>0.45450000000000002</v>
      </c>
      <c r="Q51">
        <v>16.600000000000001</v>
      </c>
      <c r="R51">
        <v>1</v>
      </c>
      <c r="S51">
        <v>159</v>
      </c>
      <c r="T51">
        <v>20</v>
      </c>
      <c r="U51">
        <v>25</v>
      </c>
      <c r="V51">
        <v>5</v>
      </c>
      <c r="W51">
        <v>95</v>
      </c>
      <c r="X51">
        <v>20</v>
      </c>
      <c r="Y51">
        <v>5</v>
      </c>
    </row>
    <row r="52" spans="1:25">
      <c r="A52">
        <v>26</v>
      </c>
      <c r="B52">
        <v>1</v>
      </c>
      <c r="C52">
        <v>2</v>
      </c>
      <c r="D52">
        <v>0</v>
      </c>
      <c r="E52">
        <v>2940</v>
      </c>
      <c r="F52">
        <v>4144</v>
      </c>
      <c r="G52">
        <v>0.71068427370948384</v>
      </c>
      <c r="H52">
        <v>0.89638762708198139</v>
      </c>
      <c r="I52">
        <v>0</v>
      </c>
      <c r="J52">
        <v>0</v>
      </c>
      <c r="K52">
        <v>0</v>
      </c>
      <c r="L52">
        <v>14</v>
      </c>
      <c r="M52">
        <v>185</v>
      </c>
      <c r="N52">
        <v>13.214285714285714</v>
      </c>
      <c r="O52" t="s">
        <v>25</v>
      </c>
      <c r="P52">
        <v>0.35</v>
      </c>
      <c r="Q52">
        <v>10.71</v>
      </c>
      <c r="R52">
        <v>0</v>
      </c>
      <c r="S52">
        <v>300</v>
      </c>
      <c r="T52">
        <v>80</v>
      </c>
      <c r="U52">
        <v>65</v>
      </c>
      <c r="V52">
        <v>75</v>
      </c>
      <c r="W52">
        <v>75</v>
      </c>
      <c r="X52">
        <v>85</v>
      </c>
      <c r="Y52">
        <v>75</v>
      </c>
    </row>
    <row r="53" spans="1:25">
      <c r="A53">
        <v>27</v>
      </c>
      <c r="B53">
        <v>1</v>
      </c>
      <c r="C53">
        <v>2</v>
      </c>
      <c r="D53">
        <v>0</v>
      </c>
      <c r="E53">
        <v>3978</v>
      </c>
      <c r="F53">
        <v>4486</v>
      </c>
      <c r="G53">
        <v>0.76933630595095182</v>
      </c>
      <c r="H53">
        <v>0.97036556348691327</v>
      </c>
      <c r="I53">
        <v>0</v>
      </c>
      <c r="J53">
        <v>0</v>
      </c>
      <c r="K53">
        <v>0</v>
      </c>
      <c r="L53">
        <v>9</v>
      </c>
      <c r="M53">
        <v>103</v>
      </c>
      <c r="N53">
        <v>11.444444444444445</v>
      </c>
      <c r="O53" t="s">
        <v>26</v>
      </c>
      <c r="P53">
        <v>0.1</v>
      </c>
      <c r="Q53">
        <v>7.5</v>
      </c>
      <c r="R53">
        <v>0</v>
      </c>
      <c r="S53">
        <v>300</v>
      </c>
      <c r="T53">
        <v>75</v>
      </c>
      <c r="U53">
        <v>50</v>
      </c>
      <c r="V53">
        <v>65</v>
      </c>
      <c r="W53">
        <v>75</v>
      </c>
      <c r="X53">
        <v>75</v>
      </c>
      <c r="Y53">
        <v>50</v>
      </c>
    </row>
    <row r="54" spans="1:25">
      <c r="A54">
        <v>1</v>
      </c>
      <c r="B54">
        <v>1</v>
      </c>
      <c r="C54">
        <v>3</v>
      </c>
      <c r="D54">
        <v>223</v>
      </c>
      <c r="E54">
        <v>5896</v>
      </c>
      <c r="F54">
        <v>5896</v>
      </c>
      <c r="G54">
        <v>1.0111473160692848</v>
      </c>
      <c r="H54">
        <v>0.97197494230135184</v>
      </c>
      <c r="I54">
        <v>1</v>
      </c>
      <c r="J54">
        <v>1</v>
      </c>
      <c r="K54">
        <v>0</v>
      </c>
      <c r="L54">
        <v>2</v>
      </c>
      <c r="M54">
        <v>15</v>
      </c>
      <c r="N54">
        <v>7.5</v>
      </c>
      <c r="O54" t="s">
        <v>25</v>
      </c>
      <c r="P54">
        <v>0.4</v>
      </c>
      <c r="Q54">
        <v>14.5</v>
      </c>
      <c r="R54">
        <v>1</v>
      </c>
      <c r="S54">
        <v>77</v>
      </c>
      <c r="T54">
        <v>80</v>
      </c>
      <c r="U54">
        <v>10</v>
      </c>
      <c r="V54">
        <v>5</v>
      </c>
      <c r="W54">
        <v>80</v>
      </c>
      <c r="X54">
        <v>70</v>
      </c>
      <c r="Y54">
        <v>5</v>
      </c>
    </row>
    <row r="55" spans="1:25">
      <c r="A55">
        <v>2</v>
      </c>
      <c r="B55">
        <v>1</v>
      </c>
      <c r="C55">
        <v>3</v>
      </c>
      <c r="D55">
        <v>0</v>
      </c>
      <c r="E55">
        <v>4096</v>
      </c>
      <c r="F55">
        <v>6050</v>
      </c>
      <c r="G55">
        <v>1.0375578802949752</v>
      </c>
      <c r="H55">
        <v>0.99736234751071551</v>
      </c>
      <c r="I55">
        <v>1</v>
      </c>
      <c r="J55">
        <v>1</v>
      </c>
      <c r="K55">
        <v>1</v>
      </c>
      <c r="L55">
        <v>6</v>
      </c>
      <c r="M55">
        <v>100</v>
      </c>
      <c r="N55">
        <v>16.666666666666668</v>
      </c>
      <c r="O55" t="s">
        <v>26</v>
      </c>
      <c r="P55">
        <v>0.9</v>
      </c>
      <c r="Q55">
        <v>10.44</v>
      </c>
      <c r="R55">
        <v>0</v>
      </c>
      <c r="S55">
        <v>300</v>
      </c>
      <c r="T55">
        <v>60</v>
      </c>
      <c r="U55">
        <v>55</v>
      </c>
      <c r="V55">
        <v>35</v>
      </c>
      <c r="W55">
        <v>75</v>
      </c>
      <c r="X55">
        <v>75</v>
      </c>
      <c r="Y55">
        <v>55</v>
      </c>
    </row>
    <row r="56" spans="1:25">
      <c r="A56">
        <v>3</v>
      </c>
      <c r="B56">
        <v>1</v>
      </c>
      <c r="C56">
        <v>3</v>
      </c>
      <c r="D56">
        <v>200</v>
      </c>
      <c r="E56">
        <v>5930</v>
      </c>
      <c r="F56">
        <v>5930</v>
      </c>
      <c r="G56">
        <v>1.0169782198593724</v>
      </c>
      <c r="H56">
        <v>0.97757995384108143</v>
      </c>
      <c r="I56">
        <v>1</v>
      </c>
      <c r="J56">
        <v>1</v>
      </c>
      <c r="K56">
        <v>0</v>
      </c>
      <c r="L56">
        <v>1</v>
      </c>
      <c r="M56">
        <v>21</v>
      </c>
      <c r="N56">
        <v>21</v>
      </c>
      <c r="O56" t="s">
        <v>25</v>
      </c>
      <c r="P56">
        <v>0.57140000000000002</v>
      </c>
      <c r="Q56">
        <v>20.75</v>
      </c>
      <c r="R56">
        <v>1</v>
      </c>
      <c r="S56">
        <v>100</v>
      </c>
      <c r="T56">
        <v>5</v>
      </c>
      <c r="U56">
        <v>5</v>
      </c>
      <c r="V56">
        <v>5</v>
      </c>
      <c r="W56">
        <v>100</v>
      </c>
      <c r="X56">
        <v>5</v>
      </c>
      <c r="Y56">
        <v>5</v>
      </c>
    </row>
    <row r="57" spans="1:25">
      <c r="A57">
        <v>5</v>
      </c>
      <c r="B57">
        <v>1</v>
      </c>
      <c r="C57">
        <v>3</v>
      </c>
      <c r="D57">
        <v>86</v>
      </c>
      <c r="E57">
        <v>5920</v>
      </c>
      <c r="F57">
        <v>5947</v>
      </c>
      <c r="G57">
        <v>1.019893671754416</v>
      </c>
      <c r="H57">
        <v>0.98038245961094628</v>
      </c>
      <c r="I57">
        <v>1</v>
      </c>
      <c r="J57">
        <v>1</v>
      </c>
      <c r="K57">
        <v>0</v>
      </c>
      <c r="L57">
        <v>3</v>
      </c>
      <c r="M57">
        <v>36</v>
      </c>
      <c r="N57">
        <v>12</v>
      </c>
      <c r="O57" t="s">
        <v>25</v>
      </c>
      <c r="P57">
        <v>0.5</v>
      </c>
      <c r="Q57">
        <v>8.1300000000000008</v>
      </c>
      <c r="R57">
        <v>1</v>
      </c>
      <c r="S57">
        <v>214</v>
      </c>
      <c r="T57">
        <v>35</v>
      </c>
      <c r="U57">
        <v>20</v>
      </c>
      <c r="V57">
        <v>15</v>
      </c>
      <c r="W57">
        <v>40</v>
      </c>
      <c r="X57">
        <v>40</v>
      </c>
      <c r="Y57">
        <v>5</v>
      </c>
    </row>
    <row r="58" spans="1:25">
      <c r="A58">
        <v>6</v>
      </c>
      <c r="B58">
        <v>1</v>
      </c>
      <c r="C58">
        <v>3</v>
      </c>
      <c r="D58">
        <v>228</v>
      </c>
      <c r="E58">
        <v>5809</v>
      </c>
      <c r="F58">
        <v>5809</v>
      </c>
      <c r="G58">
        <v>0.99622706225347279</v>
      </c>
      <c r="H58">
        <v>0.9576327068908671</v>
      </c>
      <c r="I58">
        <v>0</v>
      </c>
      <c r="J58">
        <v>0</v>
      </c>
      <c r="K58">
        <v>0</v>
      </c>
      <c r="L58">
        <v>2</v>
      </c>
      <c r="M58">
        <v>19</v>
      </c>
      <c r="N58">
        <v>9.5</v>
      </c>
      <c r="O58" t="s">
        <v>25</v>
      </c>
      <c r="P58">
        <v>0.4</v>
      </c>
      <c r="Q58">
        <v>9.5</v>
      </c>
      <c r="R58">
        <v>1</v>
      </c>
      <c r="S58">
        <v>72</v>
      </c>
      <c r="T58">
        <v>80</v>
      </c>
      <c r="U58">
        <v>65</v>
      </c>
      <c r="V58">
        <v>60</v>
      </c>
      <c r="W58">
        <v>45</v>
      </c>
      <c r="X58">
        <v>55</v>
      </c>
      <c r="Y58">
        <v>75</v>
      </c>
    </row>
    <row r="59" spans="1:25">
      <c r="A59">
        <v>7</v>
      </c>
      <c r="B59">
        <v>1</v>
      </c>
      <c r="C59">
        <v>3</v>
      </c>
      <c r="D59">
        <v>234</v>
      </c>
      <c r="E59">
        <v>5853</v>
      </c>
      <c r="F59">
        <v>5853</v>
      </c>
      <c r="G59">
        <v>1.0037729377465272</v>
      </c>
      <c r="H59">
        <v>0.96488625123639959</v>
      </c>
      <c r="I59">
        <v>1</v>
      </c>
      <c r="J59">
        <v>1</v>
      </c>
      <c r="K59">
        <v>0</v>
      </c>
      <c r="L59">
        <v>1</v>
      </c>
      <c r="M59">
        <v>10</v>
      </c>
      <c r="N59">
        <v>10</v>
      </c>
      <c r="O59" t="s">
        <v>25</v>
      </c>
      <c r="P59">
        <v>0.6</v>
      </c>
      <c r="Q59">
        <v>9.67</v>
      </c>
      <c r="R59">
        <v>1</v>
      </c>
      <c r="S59">
        <v>66</v>
      </c>
      <c r="T59">
        <v>70</v>
      </c>
      <c r="U59">
        <v>30</v>
      </c>
      <c r="V59">
        <v>35</v>
      </c>
      <c r="W59">
        <v>80</v>
      </c>
      <c r="X59">
        <v>55</v>
      </c>
      <c r="Y59">
        <v>50</v>
      </c>
    </row>
    <row r="60" spans="1:25">
      <c r="A60">
        <v>8</v>
      </c>
      <c r="B60">
        <v>1</v>
      </c>
      <c r="C60">
        <v>3</v>
      </c>
      <c r="D60">
        <v>153</v>
      </c>
      <c r="E60">
        <v>5824</v>
      </c>
      <c r="F60">
        <v>5824</v>
      </c>
      <c r="G60">
        <v>0.99879951980792314</v>
      </c>
      <c r="H60">
        <v>0.96010550609957135</v>
      </c>
      <c r="I60">
        <v>0</v>
      </c>
      <c r="J60">
        <v>0</v>
      </c>
      <c r="K60">
        <v>0</v>
      </c>
      <c r="L60">
        <v>2</v>
      </c>
      <c r="M60">
        <v>70</v>
      </c>
      <c r="N60">
        <v>35</v>
      </c>
      <c r="O60" t="s">
        <v>25</v>
      </c>
      <c r="P60">
        <v>0</v>
      </c>
      <c r="Q60">
        <v>0</v>
      </c>
      <c r="R60">
        <v>1</v>
      </c>
      <c r="S60">
        <v>147</v>
      </c>
      <c r="T60">
        <v>15</v>
      </c>
      <c r="U60">
        <v>25</v>
      </c>
      <c r="V60">
        <v>5</v>
      </c>
      <c r="W60">
        <v>25</v>
      </c>
      <c r="X60">
        <v>20</v>
      </c>
      <c r="Y60">
        <v>10</v>
      </c>
    </row>
    <row r="61" spans="1:25">
      <c r="A61">
        <v>9</v>
      </c>
      <c r="B61">
        <v>1</v>
      </c>
      <c r="C61">
        <v>3</v>
      </c>
      <c r="D61">
        <v>0</v>
      </c>
      <c r="E61">
        <v>6030</v>
      </c>
      <c r="F61">
        <v>6030</v>
      </c>
      <c r="G61">
        <v>1.0341279368890413</v>
      </c>
      <c r="H61">
        <v>0.99406528189910981</v>
      </c>
      <c r="I61">
        <v>1</v>
      </c>
      <c r="J61">
        <v>1</v>
      </c>
      <c r="K61">
        <v>0</v>
      </c>
      <c r="L61">
        <v>8</v>
      </c>
      <c r="M61">
        <v>123</v>
      </c>
      <c r="N61">
        <v>15.375</v>
      </c>
      <c r="O61" t="s">
        <v>25</v>
      </c>
      <c r="P61">
        <v>0.1</v>
      </c>
      <c r="Q61">
        <v>20</v>
      </c>
      <c r="R61">
        <v>0</v>
      </c>
      <c r="S61">
        <v>300</v>
      </c>
      <c r="T61">
        <v>80</v>
      </c>
      <c r="U61">
        <v>65</v>
      </c>
      <c r="V61">
        <v>65</v>
      </c>
      <c r="W61">
        <v>75</v>
      </c>
      <c r="X61">
        <v>70</v>
      </c>
      <c r="Y61">
        <v>50</v>
      </c>
    </row>
    <row r="62" spans="1:25">
      <c r="A62">
        <v>10</v>
      </c>
      <c r="B62">
        <v>1</v>
      </c>
      <c r="C62">
        <v>3</v>
      </c>
      <c r="D62">
        <v>96</v>
      </c>
      <c r="E62">
        <v>5722</v>
      </c>
      <c r="F62">
        <v>5831</v>
      </c>
      <c r="G62">
        <v>1</v>
      </c>
      <c r="H62">
        <v>0.9612594790636334</v>
      </c>
      <c r="I62">
        <v>0</v>
      </c>
      <c r="J62">
        <v>0</v>
      </c>
      <c r="K62">
        <v>0</v>
      </c>
      <c r="L62">
        <v>5</v>
      </c>
      <c r="M62">
        <v>41</v>
      </c>
      <c r="N62">
        <v>8.1999999999999993</v>
      </c>
      <c r="O62" t="s">
        <v>26</v>
      </c>
      <c r="P62">
        <v>0.8</v>
      </c>
      <c r="Q62">
        <v>11.58</v>
      </c>
      <c r="R62">
        <v>1</v>
      </c>
      <c r="S62">
        <v>204</v>
      </c>
      <c r="T62">
        <v>65</v>
      </c>
      <c r="U62">
        <v>45</v>
      </c>
      <c r="V62">
        <v>80</v>
      </c>
      <c r="W62">
        <v>60</v>
      </c>
      <c r="X62">
        <v>70</v>
      </c>
      <c r="Y62">
        <v>80</v>
      </c>
    </row>
    <row r="63" spans="1:25">
      <c r="A63">
        <v>11</v>
      </c>
      <c r="B63">
        <v>1</v>
      </c>
      <c r="C63">
        <v>3</v>
      </c>
      <c r="D63">
        <v>46</v>
      </c>
      <c r="E63">
        <v>5918</v>
      </c>
      <c r="F63">
        <v>5918</v>
      </c>
      <c r="G63">
        <v>1.014920253815812</v>
      </c>
      <c r="H63">
        <v>0.97560171447411803</v>
      </c>
      <c r="I63">
        <v>1</v>
      </c>
      <c r="J63">
        <v>1</v>
      </c>
      <c r="K63">
        <v>0</v>
      </c>
      <c r="L63">
        <v>1</v>
      </c>
      <c r="M63">
        <v>33</v>
      </c>
      <c r="N63">
        <v>33</v>
      </c>
      <c r="O63" t="s">
        <v>25</v>
      </c>
      <c r="P63">
        <v>0.44440000000000002</v>
      </c>
      <c r="Q63">
        <v>11.75</v>
      </c>
      <c r="R63">
        <v>1</v>
      </c>
      <c r="S63">
        <v>254</v>
      </c>
      <c r="T63">
        <v>45</v>
      </c>
      <c r="U63">
        <v>10</v>
      </c>
      <c r="V63">
        <v>10</v>
      </c>
      <c r="W63">
        <v>70</v>
      </c>
      <c r="X63">
        <v>25</v>
      </c>
      <c r="Y63">
        <v>10</v>
      </c>
    </row>
    <row r="64" spans="1:25">
      <c r="A64">
        <v>12</v>
      </c>
      <c r="B64">
        <v>1</v>
      </c>
      <c r="C64">
        <v>3</v>
      </c>
      <c r="D64">
        <v>152</v>
      </c>
      <c r="E64">
        <v>6012</v>
      </c>
      <c r="F64">
        <v>6012</v>
      </c>
      <c r="G64">
        <v>1.031040987823701</v>
      </c>
      <c r="H64">
        <v>0.99109792284866471</v>
      </c>
      <c r="I64">
        <v>1</v>
      </c>
      <c r="J64">
        <v>1</v>
      </c>
      <c r="K64">
        <v>0</v>
      </c>
      <c r="L64">
        <v>2</v>
      </c>
      <c r="M64">
        <v>24</v>
      </c>
      <c r="N64">
        <v>12</v>
      </c>
      <c r="O64" t="s">
        <v>25</v>
      </c>
      <c r="P64">
        <v>0.45450000000000002</v>
      </c>
      <c r="Q64">
        <v>18.600000000000001</v>
      </c>
      <c r="R64">
        <v>1</v>
      </c>
      <c r="S64">
        <v>148</v>
      </c>
      <c r="T64">
        <v>45</v>
      </c>
      <c r="U64">
        <v>20</v>
      </c>
      <c r="V64">
        <v>40</v>
      </c>
      <c r="W64">
        <v>80</v>
      </c>
      <c r="X64">
        <v>30</v>
      </c>
      <c r="Y64">
        <v>25</v>
      </c>
    </row>
    <row r="65" spans="1:25">
      <c r="A65">
        <v>13</v>
      </c>
      <c r="B65">
        <v>1</v>
      </c>
      <c r="C65">
        <v>3</v>
      </c>
      <c r="D65">
        <v>15</v>
      </c>
      <c r="E65">
        <v>5843</v>
      </c>
      <c r="F65">
        <v>5860</v>
      </c>
      <c r="G65">
        <v>1.0049734179386041</v>
      </c>
      <c r="H65">
        <v>0.96604022420046154</v>
      </c>
      <c r="I65">
        <v>1</v>
      </c>
      <c r="J65">
        <v>1</v>
      </c>
      <c r="K65">
        <v>0</v>
      </c>
      <c r="L65">
        <v>3</v>
      </c>
      <c r="M65">
        <v>87</v>
      </c>
      <c r="N65">
        <v>29</v>
      </c>
      <c r="O65" t="s">
        <v>25</v>
      </c>
      <c r="P65">
        <v>0.1</v>
      </c>
      <c r="Q65">
        <v>11</v>
      </c>
      <c r="R65">
        <v>1</v>
      </c>
      <c r="S65">
        <v>285</v>
      </c>
      <c r="T65">
        <v>90</v>
      </c>
      <c r="U65">
        <v>20</v>
      </c>
      <c r="V65">
        <v>85</v>
      </c>
      <c r="W65">
        <v>55</v>
      </c>
      <c r="X65">
        <v>80</v>
      </c>
      <c r="Y65">
        <v>70</v>
      </c>
    </row>
    <row r="66" spans="1:25">
      <c r="A66">
        <v>14</v>
      </c>
      <c r="B66">
        <v>1</v>
      </c>
      <c r="C66">
        <v>3</v>
      </c>
      <c r="D66">
        <v>64</v>
      </c>
      <c r="E66">
        <v>6032</v>
      </c>
      <c r="F66">
        <v>6032</v>
      </c>
      <c r="G66">
        <v>1.0344709312296347</v>
      </c>
      <c r="H66">
        <v>0.99439498846027041</v>
      </c>
      <c r="I66">
        <v>1</v>
      </c>
      <c r="J66">
        <v>1</v>
      </c>
      <c r="K66">
        <v>0</v>
      </c>
      <c r="L66">
        <v>3</v>
      </c>
      <c r="M66">
        <v>60</v>
      </c>
      <c r="N66">
        <v>20</v>
      </c>
      <c r="O66" t="s">
        <v>25</v>
      </c>
      <c r="P66">
        <v>0.5</v>
      </c>
      <c r="Q66">
        <v>9.7799999999999994</v>
      </c>
      <c r="R66">
        <v>1</v>
      </c>
      <c r="S66">
        <v>236</v>
      </c>
      <c r="T66">
        <v>85</v>
      </c>
      <c r="U66">
        <v>15</v>
      </c>
      <c r="V66">
        <v>75</v>
      </c>
      <c r="W66">
        <v>40</v>
      </c>
      <c r="X66">
        <v>75</v>
      </c>
      <c r="Y66">
        <v>60</v>
      </c>
    </row>
    <row r="67" spans="1:25">
      <c r="A67">
        <v>15</v>
      </c>
      <c r="B67">
        <v>1</v>
      </c>
      <c r="C67">
        <v>3</v>
      </c>
      <c r="D67">
        <v>77</v>
      </c>
      <c r="E67">
        <v>5873</v>
      </c>
      <c r="F67">
        <v>5873</v>
      </c>
      <c r="G67">
        <v>1.0072028811524609</v>
      </c>
      <c r="H67">
        <v>0.96818331684800529</v>
      </c>
      <c r="I67">
        <v>1</v>
      </c>
      <c r="J67">
        <v>1</v>
      </c>
      <c r="K67">
        <v>0</v>
      </c>
      <c r="L67">
        <v>2</v>
      </c>
      <c r="M67">
        <v>43</v>
      </c>
      <c r="N67">
        <v>21.5</v>
      </c>
      <c r="O67" t="s">
        <v>25</v>
      </c>
      <c r="P67">
        <v>0.52939999999999998</v>
      </c>
      <c r="Q67">
        <v>8.33</v>
      </c>
      <c r="R67">
        <v>1</v>
      </c>
      <c r="S67">
        <v>223</v>
      </c>
      <c r="T67">
        <v>75</v>
      </c>
      <c r="U67">
        <v>75</v>
      </c>
      <c r="V67">
        <v>75</v>
      </c>
      <c r="W67">
        <v>65</v>
      </c>
      <c r="X67">
        <v>85</v>
      </c>
      <c r="Y67">
        <v>80</v>
      </c>
    </row>
    <row r="68" spans="1:25">
      <c r="A68">
        <v>16</v>
      </c>
      <c r="B68">
        <v>1</v>
      </c>
      <c r="C68">
        <v>3</v>
      </c>
      <c r="D68">
        <v>50</v>
      </c>
      <c r="E68">
        <v>6008</v>
      </c>
      <c r="F68">
        <v>6008</v>
      </c>
      <c r="G68">
        <v>1.030354999142514</v>
      </c>
      <c r="H68">
        <v>0.99043850972634351</v>
      </c>
      <c r="I68">
        <v>1</v>
      </c>
      <c r="J68">
        <v>1</v>
      </c>
      <c r="K68">
        <v>0</v>
      </c>
      <c r="L68">
        <v>4</v>
      </c>
      <c r="M68">
        <v>53</v>
      </c>
      <c r="N68">
        <v>13.25</v>
      </c>
      <c r="O68" t="s">
        <v>25</v>
      </c>
      <c r="P68">
        <v>0.38890000000000002</v>
      </c>
      <c r="Q68">
        <v>9</v>
      </c>
      <c r="R68">
        <v>1</v>
      </c>
      <c r="S68">
        <v>250</v>
      </c>
      <c r="T68">
        <v>75</v>
      </c>
      <c r="U68">
        <v>15</v>
      </c>
      <c r="V68">
        <v>45</v>
      </c>
      <c r="W68">
        <v>90</v>
      </c>
      <c r="X68">
        <v>50</v>
      </c>
      <c r="Y68">
        <v>45</v>
      </c>
    </row>
    <row r="69" spans="1:25">
      <c r="A69">
        <v>17</v>
      </c>
      <c r="B69">
        <v>1</v>
      </c>
      <c r="C69">
        <v>3</v>
      </c>
      <c r="D69">
        <v>14</v>
      </c>
      <c r="E69">
        <v>4743</v>
      </c>
      <c r="F69">
        <v>6066</v>
      </c>
      <c r="G69">
        <v>1.0403018350197222</v>
      </c>
      <c r="H69">
        <v>1</v>
      </c>
      <c r="I69">
        <v>1</v>
      </c>
      <c r="J69">
        <v>1</v>
      </c>
      <c r="K69">
        <v>1</v>
      </c>
      <c r="L69">
        <v>4</v>
      </c>
      <c r="M69">
        <v>68</v>
      </c>
      <c r="N69">
        <v>17</v>
      </c>
      <c r="O69" t="s">
        <v>25</v>
      </c>
      <c r="P69">
        <v>0.55000000000000004</v>
      </c>
      <c r="Q69">
        <v>11.18</v>
      </c>
      <c r="R69">
        <v>1</v>
      </c>
      <c r="S69">
        <v>286</v>
      </c>
      <c r="T69">
        <v>80</v>
      </c>
      <c r="U69">
        <v>15</v>
      </c>
      <c r="V69">
        <v>65</v>
      </c>
      <c r="W69">
        <v>75</v>
      </c>
      <c r="X69">
        <v>85</v>
      </c>
      <c r="Y69">
        <v>55</v>
      </c>
    </row>
    <row r="70" spans="1:25">
      <c r="A70">
        <v>18</v>
      </c>
      <c r="B70">
        <v>1</v>
      </c>
      <c r="C70">
        <v>3</v>
      </c>
      <c r="D70">
        <v>0</v>
      </c>
      <c r="E70">
        <v>5963</v>
      </c>
      <c r="F70">
        <v>5963</v>
      </c>
      <c r="G70">
        <v>1.022637626479163</v>
      </c>
      <c r="H70">
        <v>0.98302011210023077</v>
      </c>
      <c r="I70">
        <v>1</v>
      </c>
      <c r="J70">
        <v>1</v>
      </c>
      <c r="K70">
        <v>0</v>
      </c>
      <c r="L70">
        <v>4</v>
      </c>
      <c r="M70">
        <v>93</v>
      </c>
      <c r="N70">
        <v>23.25</v>
      </c>
      <c r="O70" t="s">
        <v>25</v>
      </c>
      <c r="P70">
        <v>0.6</v>
      </c>
      <c r="Q70">
        <v>10.08</v>
      </c>
      <c r="R70">
        <v>0</v>
      </c>
      <c r="S70">
        <v>300</v>
      </c>
      <c r="T70">
        <v>30</v>
      </c>
      <c r="U70">
        <v>65</v>
      </c>
      <c r="V70">
        <v>70</v>
      </c>
      <c r="W70">
        <v>75</v>
      </c>
      <c r="X70">
        <v>75</v>
      </c>
      <c r="Y70">
        <v>55</v>
      </c>
    </row>
    <row r="71" spans="1:25">
      <c r="A71">
        <v>19</v>
      </c>
      <c r="B71">
        <v>1</v>
      </c>
      <c r="C71">
        <v>3</v>
      </c>
      <c r="D71">
        <v>158</v>
      </c>
      <c r="E71">
        <v>5982</v>
      </c>
      <c r="F71">
        <v>5982</v>
      </c>
      <c r="G71">
        <v>1.0258960727148001</v>
      </c>
      <c r="H71">
        <v>0.98615232443125622</v>
      </c>
      <c r="I71">
        <v>1</v>
      </c>
      <c r="J71">
        <v>1</v>
      </c>
      <c r="K71">
        <v>0</v>
      </c>
      <c r="L71">
        <v>2</v>
      </c>
      <c r="M71">
        <v>37</v>
      </c>
      <c r="N71">
        <v>18.5</v>
      </c>
      <c r="O71" t="s">
        <v>25</v>
      </c>
      <c r="P71">
        <v>0.6</v>
      </c>
      <c r="Q71">
        <v>13.17</v>
      </c>
      <c r="R71">
        <v>1</v>
      </c>
      <c r="S71">
        <v>142</v>
      </c>
      <c r="T71">
        <v>35</v>
      </c>
      <c r="U71">
        <v>35</v>
      </c>
      <c r="V71">
        <v>35</v>
      </c>
      <c r="W71">
        <v>80</v>
      </c>
      <c r="X71">
        <v>35</v>
      </c>
      <c r="Y71">
        <v>20</v>
      </c>
    </row>
    <row r="72" spans="1:25">
      <c r="A72">
        <v>20</v>
      </c>
      <c r="B72">
        <v>1</v>
      </c>
      <c r="C72">
        <v>3</v>
      </c>
      <c r="D72">
        <v>52</v>
      </c>
      <c r="E72">
        <v>6006</v>
      </c>
      <c r="F72">
        <v>6006</v>
      </c>
      <c r="G72">
        <v>1.0300120048019208</v>
      </c>
      <c r="H72">
        <v>0.99010880316518302</v>
      </c>
      <c r="I72">
        <v>1</v>
      </c>
      <c r="J72">
        <v>1</v>
      </c>
      <c r="K72">
        <v>0</v>
      </c>
      <c r="L72">
        <v>1</v>
      </c>
      <c r="M72">
        <v>39</v>
      </c>
      <c r="N72">
        <v>39</v>
      </c>
      <c r="O72" t="s">
        <v>25</v>
      </c>
      <c r="P72">
        <v>0.77780000000000005</v>
      </c>
      <c r="Q72">
        <v>16.14</v>
      </c>
      <c r="R72">
        <v>1</v>
      </c>
      <c r="S72">
        <v>248</v>
      </c>
      <c r="T72">
        <v>80</v>
      </c>
      <c r="U72">
        <v>55</v>
      </c>
      <c r="V72">
        <v>80</v>
      </c>
      <c r="W72">
        <v>80</v>
      </c>
      <c r="X72">
        <v>75</v>
      </c>
      <c r="Y72">
        <v>80</v>
      </c>
    </row>
    <row r="73" spans="1:25">
      <c r="A73">
        <v>21</v>
      </c>
      <c r="B73">
        <v>1</v>
      </c>
      <c r="C73">
        <v>3</v>
      </c>
      <c r="D73">
        <v>167</v>
      </c>
      <c r="E73">
        <v>5882</v>
      </c>
      <c r="F73">
        <v>5882</v>
      </c>
      <c r="G73">
        <v>1.0087463556851313</v>
      </c>
      <c r="H73">
        <v>0.96966699637322784</v>
      </c>
      <c r="I73">
        <v>1</v>
      </c>
      <c r="J73">
        <v>1</v>
      </c>
      <c r="K73">
        <v>0</v>
      </c>
      <c r="L73">
        <v>1</v>
      </c>
      <c r="M73">
        <v>30</v>
      </c>
      <c r="N73">
        <v>30</v>
      </c>
      <c r="O73" t="s">
        <v>25</v>
      </c>
      <c r="P73">
        <v>0</v>
      </c>
      <c r="Q73">
        <v>0</v>
      </c>
      <c r="R73">
        <v>1</v>
      </c>
      <c r="S73">
        <v>133</v>
      </c>
      <c r="T73">
        <v>25</v>
      </c>
      <c r="U73">
        <v>10</v>
      </c>
      <c r="V73">
        <v>25</v>
      </c>
      <c r="W73">
        <v>90</v>
      </c>
      <c r="X73">
        <v>20</v>
      </c>
      <c r="Y73">
        <v>15</v>
      </c>
    </row>
    <row r="74" spans="1:25">
      <c r="A74">
        <v>22</v>
      </c>
      <c r="B74">
        <v>1</v>
      </c>
      <c r="C74">
        <v>3</v>
      </c>
      <c r="D74">
        <v>91</v>
      </c>
      <c r="E74">
        <v>6024</v>
      </c>
      <c r="F74">
        <v>6024</v>
      </c>
      <c r="G74">
        <v>1.0330989538672612</v>
      </c>
      <c r="H74">
        <v>0.99307616221562811</v>
      </c>
      <c r="I74">
        <v>1</v>
      </c>
      <c r="J74">
        <v>1</v>
      </c>
      <c r="K74">
        <v>0</v>
      </c>
      <c r="L74">
        <v>6</v>
      </c>
      <c r="M74">
        <v>46</v>
      </c>
      <c r="N74">
        <v>7.666666666666667</v>
      </c>
      <c r="O74" t="s">
        <v>25</v>
      </c>
      <c r="P74">
        <v>0.6</v>
      </c>
      <c r="Q74">
        <v>11.11</v>
      </c>
      <c r="R74">
        <v>1</v>
      </c>
      <c r="S74">
        <v>209</v>
      </c>
      <c r="T74">
        <v>65</v>
      </c>
      <c r="U74">
        <v>10</v>
      </c>
      <c r="V74">
        <v>15</v>
      </c>
      <c r="W74">
        <v>85</v>
      </c>
      <c r="X74">
        <v>25</v>
      </c>
      <c r="Y74">
        <v>30</v>
      </c>
    </row>
    <row r="75" spans="1:25">
      <c r="A75">
        <v>23</v>
      </c>
      <c r="B75">
        <v>1</v>
      </c>
      <c r="C75">
        <v>3</v>
      </c>
      <c r="D75">
        <v>201</v>
      </c>
      <c r="E75">
        <v>5907</v>
      </c>
      <c r="F75">
        <v>5907</v>
      </c>
      <c r="G75">
        <v>1.0130337849425484</v>
      </c>
      <c r="H75">
        <v>0.97378832838773488</v>
      </c>
      <c r="I75">
        <v>1</v>
      </c>
      <c r="J75">
        <v>1</v>
      </c>
      <c r="K75">
        <v>0</v>
      </c>
      <c r="L75">
        <v>2</v>
      </c>
      <c r="M75">
        <v>22</v>
      </c>
      <c r="N75">
        <v>11</v>
      </c>
      <c r="O75" t="s">
        <v>25</v>
      </c>
      <c r="P75">
        <v>0.28570000000000001</v>
      </c>
      <c r="Q75">
        <v>11.5</v>
      </c>
      <c r="R75">
        <v>1</v>
      </c>
      <c r="S75">
        <v>99</v>
      </c>
      <c r="T75">
        <v>35</v>
      </c>
      <c r="U75">
        <v>10</v>
      </c>
      <c r="V75">
        <v>25</v>
      </c>
      <c r="W75">
        <v>60</v>
      </c>
      <c r="X75">
        <v>30</v>
      </c>
      <c r="Y75">
        <v>20</v>
      </c>
    </row>
    <row r="76" spans="1:25">
      <c r="A76">
        <v>24</v>
      </c>
      <c r="B76">
        <v>1</v>
      </c>
      <c r="C76">
        <v>3</v>
      </c>
      <c r="D76">
        <v>0</v>
      </c>
      <c r="E76">
        <v>0</v>
      </c>
      <c r="F76">
        <v>5943</v>
      </c>
      <c r="G76">
        <v>1.0192076830732293</v>
      </c>
      <c r="H76">
        <v>0.97972304648862507</v>
      </c>
      <c r="I76">
        <v>1</v>
      </c>
      <c r="J76">
        <v>1</v>
      </c>
      <c r="K76">
        <v>0</v>
      </c>
      <c r="L76">
        <v>8</v>
      </c>
      <c r="M76">
        <v>71</v>
      </c>
      <c r="N76">
        <v>8.875</v>
      </c>
      <c r="O76" t="s">
        <v>26</v>
      </c>
      <c r="P76">
        <v>0.7</v>
      </c>
      <c r="Q76">
        <v>8.93</v>
      </c>
      <c r="R76">
        <v>0</v>
      </c>
      <c r="S76">
        <v>300</v>
      </c>
      <c r="T76">
        <v>80</v>
      </c>
      <c r="U76">
        <v>25</v>
      </c>
      <c r="V76">
        <v>35</v>
      </c>
      <c r="W76">
        <v>75</v>
      </c>
      <c r="X76">
        <v>80</v>
      </c>
      <c r="Y76">
        <v>30</v>
      </c>
    </row>
    <row r="77" spans="1:25">
      <c r="A77">
        <v>25</v>
      </c>
      <c r="B77">
        <v>1</v>
      </c>
      <c r="C77">
        <v>3</v>
      </c>
      <c r="D77">
        <v>106</v>
      </c>
      <c r="E77">
        <v>5924</v>
      </c>
      <c r="F77">
        <v>5924</v>
      </c>
      <c r="G77">
        <v>1.0159492368375922</v>
      </c>
      <c r="H77">
        <v>0.97659083415759973</v>
      </c>
      <c r="I77">
        <v>1</v>
      </c>
      <c r="J77">
        <v>1</v>
      </c>
      <c r="K77">
        <v>0</v>
      </c>
      <c r="L77">
        <v>1</v>
      </c>
      <c r="M77">
        <v>34</v>
      </c>
      <c r="N77">
        <v>34</v>
      </c>
      <c r="O77" t="s">
        <v>25</v>
      </c>
      <c r="P77">
        <v>0.42859999999999998</v>
      </c>
      <c r="Q77">
        <v>12</v>
      </c>
      <c r="R77">
        <v>1</v>
      </c>
      <c r="S77">
        <v>194</v>
      </c>
      <c r="T77">
        <v>25</v>
      </c>
      <c r="U77">
        <v>25</v>
      </c>
      <c r="V77">
        <v>5</v>
      </c>
      <c r="W77">
        <v>85</v>
      </c>
      <c r="X77">
        <v>15</v>
      </c>
      <c r="Y77">
        <v>5</v>
      </c>
    </row>
    <row r="78" spans="1:25">
      <c r="A78">
        <v>26</v>
      </c>
      <c r="B78">
        <v>1</v>
      </c>
      <c r="C78">
        <v>3</v>
      </c>
      <c r="D78">
        <v>0</v>
      </c>
      <c r="E78">
        <v>5971</v>
      </c>
      <c r="F78">
        <v>6033</v>
      </c>
      <c r="G78">
        <v>1.0346424283999314</v>
      </c>
      <c r="H78">
        <v>0.99455984174085066</v>
      </c>
      <c r="I78">
        <v>1</v>
      </c>
      <c r="J78">
        <v>1</v>
      </c>
      <c r="K78">
        <v>0</v>
      </c>
      <c r="L78">
        <v>7</v>
      </c>
      <c r="M78">
        <v>116</v>
      </c>
      <c r="N78">
        <v>16.571428571428573</v>
      </c>
      <c r="O78" t="s">
        <v>25</v>
      </c>
      <c r="P78">
        <v>0.45</v>
      </c>
      <c r="Q78">
        <v>7.33</v>
      </c>
      <c r="R78">
        <v>0</v>
      </c>
      <c r="S78">
        <v>300</v>
      </c>
      <c r="T78">
        <v>75</v>
      </c>
      <c r="U78">
        <v>75</v>
      </c>
      <c r="V78">
        <v>60</v>
      </c>
      <c r="W78">
        <v>95</v>
      </c>
      <c r="X78">
        <v>70</v>
      </c>
      <c r="Y78">
        <v>20</v>
      </c>
    </row>
    <row r="79" spans="1:25">
      <c r="A79">
        <v>27</v>
      </c>
      <c r="B79">
        <v>1</v>
      </c>
      <c r="C79">
        <v>3</v>
      </c>
      <c r="D79">
        <v>0</v>
      </c>
      <c r="E79">
        <v>5082</v>
      </c>
      <c r="F79">
        <v>5984</v>
      </c>
      <c r="G79">
        <v>1.0262390670553936</v>
      </c>
      <c r="H79">
        <v>0.98648203099241671</v>
      </c>
      <c r="I79">
        <v>1</v>
      </c>
      <c r="J79">
        <v>1</v>
      </c>
      <c r="K79">
        <v>0</v>
      </c>
      <c r="L79">
        <v>6</v>
      </c>
      <c r="M79">
        <v>110</v>
      </c>
      <c r="N79">
        <v>18.333333333333332</v>
      </c>
      <c r="O79" t="s">
        <v>26</v>
      </c>
      <c r="P79">
        <v>0.15</v>
      </c>
      <c r="Q79">
        <v>10.33</v>
      </c>
      <c r="R79">
        <v>0</v>
      </c>
      <c r="S79">
        <v>300</v>
      </c>
      <c r="T79">
        <v>65</v>
      </c>
      <c r="U79">
        <v>45</v>
      </c>
      <c r="V79">
        <v>60</v>
      </c>
      <c r="W79">
        <v>75</v>
      </c>
      <c r="X79">
        <v>75</v>
      </c>
      <c r="Y79">
        <v>45</v>
      </c>
    </row>
    <row r="80" spans="1:25">
      <c r="A80">
        <v>1</v>
      </c>
      <c r="B80">
        <v>2</v>
      </c>
      <c r="C80">
        <v>1</v>
      </c>
      <c r="D80">
        <v>0</v>
      </c>
      <c r="E80">
        <v>889</v>
      </c>
      <c r="F80">
        <v>889</v>
      </c>
      <c r="G80">
        <v>0.64002879769618426</v>
      </c>
      <c r="H80">
        <v>0.7016574585635359</v>
      </c>
      <c r="I80">
        <v>0</v>
      </c>
      <c r="J80">
        <v>0</v>
      </c>
      <c r="K80">
        <v>0</v>
      </c>
      <c r="L80">
        <v>2</v>
      </c>
      <c r="M80">
        <v>21</v>
      </c>
      <c r="N80">
        <v>10.5</v>
      </c>
      <c r="O80" t="s">
        <v>26</v>
      </c>
      <c r="P80">
        <v>0.2</v>
      </c>
      <c r="Q80">
        <v>12.5</v>
      </c>
      <c r="R80">
        <v>0</v>
      </c>
      <c r="S80">
        <v>300</v>
      </c>
      <c r="T80">
        <v>95</v>
      </c>
      <c r="U80">
        <v>85</v>
      </c>
      <c r="V80">
        <v>85</v>
      </c>
      <c r="W80">
        <v>50</v>
      </c>
      <c r="X80">
        <v>90</v>
      </c>
      <c r="Y80">
        <v>70</v>
      </c>
    </row>
    <row r="81" spans="1:25">
      <c r="A81">
        <v>2</v>
      </c>
      <c r="B81">
        <v>2</v>
      </c>
      <c r="C81">
        <v>1</v>
      </c>
      <c r="D81">
        <v>0</v>
      </c>
      <c r="E81">
        <v>229</v>
      </c>
      <c r="F81">
        <v>1165</v>
      </c>
      <c r="G81">
        <v>0.83873290136789058</v>
      </c>
      <c r="H81">
        <v>0.91949486977111283</v>
      </c>
      <c r="I81">
        <v>0</v>
      </c>
      <c r="J81">
        <v>0</v>
      </c>
      <c r="K81">
        <v>0</v>
      </c>
      <c r="L81">
        <v>3</v>
      </c>
      <c r="M81">
        <v>39</v>
      </c>
      <c r="N81">
        <v>13</v>
      </c>
      <c r="O81" t="s">
        <v>26</v>
      </c>
      <c r="P81">
        <v>0.85</v>
      </c>
      <c r="Q81">
        <v>9.76</v>
      </c>
      <c r="R81">
        <v>0</v>
      </c>
      <c r="S81">
        <v>300</v>
      </c>
      <c r="T81">
        <v>75</v>
      </c>
      <c r="U81">
        <v>80</v>
      </c>
      <c r="V81">
        <v>70</v>
      </c>
      <c r="W81">
        <v>70</v>
      </c>
      <c r="X81">
        <v>80</v>
      </c>
      <c r="Y81">
        <v>55</v>
      </c>
    </row>
    <row r="82" spans="1:25">
      <c r="A82">
        <v>3</v>
      </c>
      <c r="B82">
        <v>2</v>
      </c>
      <c r="C82">
        <v>1</v>
      </c>
      <c r="D82">
        <v>148</v>
      </c>
      <c r="E82">
        <v>604</v>
      </c>
      <c r="F82">
        <v>604</v>
      </c>
      <c r="G82">
        <v>0.43484521238300938</v>
      </c>
      <c r="H82">
        <v>0.47671665351223363</v>
      </c>
      <c r="I82">
        <v>0</v>
      </c>
      <c r="J82">
        <v>0</v>
      </c>
      <c r="K82">
        <v>0</v>
      </c>
      <c r="L82">
        <v>1</v>
      </c>
      <c r="M82">
        <v>10</v>
      </c>
      <c r="N82">
        <v>10</v>
      </c>
      <c r="O82" t="s">
        <v>25</v>
      </c>
      <c r="P82">
        <v>0</v>
      </c>
      <c r="Q82">
        <v>0</v>
      </c>
      <c r="R82">
        <v>1</v>
      </c>
      <c r="S82">
        <v>152</v>
      </c>
      <c r="T82">
        <v>95</v>
      </c>
      <c r="U82">
        <v>15</v>
      </c>
      <c r="V82">
        <v>35</v>
      </c>
      <c r="W82">
        <v>10</v>
      </c>
      <c r="X82">
        <v>85</v>
      </c>
      <c r="Y82">
        <v>35</v>
      </c>
    </row>
    <row r="83" spans="1:25">
      <c r="A83">
        <v>5</v>
      </c>
      <c r="B83">
        <v>2</v>
      </c>
      <c r="C83">
        <v>1</v>
      </c>
      <c r="D83">
        <v>0</v>
      </c>
      <c r="E83">
        <v>884</v>
      </c>
      <c r="F83">
        <v>1169</v>
      </c>
      <c r="G83">
        <v>0.84161267098632109</v>
      </c>
      <c r="H83">
        <v>0.92265193370165743</v>
      </c>
      <c r="I83">
        <v>0</v>
      </c>
      <c r="J83">
        <v>0</v>
      </c>
      <c r="K83">
        <v>0</v>
      </c>
      <c r="L83">
        <v>2</v>
      </c>
      <c r="M83">
        <v>28</v>
      </c>
      <c r="N83">
        <v>14</v>
      </c>
      <c r="O83" t="s">
        <v>26</v>
      </c>
      <c r="P83">
        <v>0.2</v>
      </c>
      <c r="Q83">
        <v>8.5</v>
      </c>
      <c r="R83">
        <v>0</v>
      </c>
      <c r="S83">
        <v>300</v>
      </c>
      <c r="T83">
        <v>50</v>
      </c>
      <c r="U83">
        <v>30</v>
      </c>
      <c r="V83">
        <v>60</v>
      </c>
      <c r="W83">
        <v>30</v>
      </c>
      <c r="X83">
        <v>65</v>
      </c>
      <c r="Y83">
        <v>25</v>
      </c>
    </row>
    <row r="84" spans="1:25">
      <c r="A84">
        <v>6</v>
      </c>
      <c r="B84">
        <v>2</v>
      </c>
      <c r="C84">
        <v>1</v>
      </c>
      <c r="D84">
        <v>151</v>
      </c>
      <c r="E84">
        <v>800</v>
      </c>
      <c r="F84">
        <v>800</v>
      </c>
      <c r="G84">
        <v>0.5759539236861051</v>
      </c>
      <c r="H84">
        <v>0.63141278610891871</v>
      </c>
      <c r="I84">
        <v>0</v>
      </c>
      <c r="J84">
        <v>0</v>
      </c>
      <c r="K84">
        <v>0</v>
      </c>
      <c r="L84">
        <v>1</v>
      </c>
      <c r="M84">
        <v>15</v>
      </c>
      <c r="N84">
        <v>15</v>
      </c>
      <c r="O84" t="s">
        <v>25</v>
      </c>
      <c r="P84">
        <v>0.8</v>
      </c>
      <c r="Q84">
        <v>12.38</v>
      </c>
      <c r="R84">
        <v>1</v>
      </c>
      <c r="S84">
        <v>149</v>
      </c>
      <c r="T84">
        <v>85</v>
      </c>
      <c r="U84">
        <v>85</v>
      </c>
      <c r="V84">
        <v>65</v>
      </c>
      <c r="W84">
        <v>75</v>
      </c>
      <c r="X84">
        <v>70</v>
      </c>
      <c r="Y84">
        <v>65</v>
      </c>
    </row>
    <row r="85" spans="1:25">
      <c r="A85">
        <v>7</v>
      </c>
      <c r="B85">
        <v>2</v>
      </c>
      <c r="C85">
        <v>1</v>
      </c>
      <c r="D85">
        <v>86</v>
      </c>
      <c r="E85">
        <v>1026</v>
      </c>
      <c r="F85">
        <v>1026</v>
      </c>
      <c r="G85">
        <v>0.73866090712742982</v>
      </c>
      <c r="H85">
        <v>0.80978689818468819</v>
      </c>
      <c r="I85">
        <v>0</v>
      </c>
      <c r="J85">
        <v>0</v>
      </c>
      <c r="K85">
        <v>0</v>
      </c>
      <c r="L85">
        <v>1</v>
      </c>
      <c r="M85">
        <v>15</v>
      </c>
      <c r="N85">
        <v>15</v>
      </c>
      <c r="P85">
        <v>0.85709999999999997</v>
      </c>
      <c r="Q85">
        <v>11.42</v>
      </c>
      <c r="R85">
        <v>1</v>
      </c>
      <c r="S85">
        <v>214</v>
      </c>
      <c r="T85">
        <v>95</v>
      </c>
      <c r="U85">
        <v>70</v>
      </c>
      <c r="V85">
        <v>75</v>
      </c>
      <c r="W85">
        <v>60</v>
      </c>
      <c r="X85">
        <v>85</v>
      </c>
      <c r="Y85">
        <v>85</v>
      </c>
    </row>
    <row r="86" spans="1:25">
      <c r="A86">
        <v>8</v>
      </c>
      <c r="B86">
        <v>2</v>
      </c>
      <c r="C86">
        <v>1</v>
      </c>
      <c r="D86">
        <v>167</v>
      </c>
      <c r="E86">
        <v>762</v>
      </c>
      <c r="F86">
        <v>762</v>
      </c>
      <c r="G86">
        <v>0.54859611231101513</v>
      </c>
      <c r="H86">
        <v>0.60142067876874505</v>
      </c>
      <c r="I86">
        <v>0</v>
      </c>
      <c r="J86">
        <v>0</v>
      </c>
      <c r="K86">
        <v>0</v>
      </c>
      <c r="L86">
        <v>1</v>
      </c>
      <c r="M86">
        <v>15</v>
      </c>
      <c r="N86">
        <v>15</v>
      </c>
      <c r="O86" t="s">
        <v>25</v>
      </c>
      <c r="P86">
        <v>0.125</v>
      </c>
      <c r="Q86">
        <v>17</v>
      </c>
      <c r="R86">
        <v>1</v>
      </c>
      <c r="S86">
        <v>133</v>
      </c>
      <c r="T86">
        <v>65</v>
      </c>
      <c r="U86">
        <v>25</v>
      </c>
      <c r="V86">
        <v>25</v>
      </c>
      <c r="W86">
        <v>5</v>
      </c>
      <c r="X86">
        <v>60</v>
      </c>
      <c r="Y86">
        <v>50</v>
      </c>
    </row>
    <row r="87" spans="1:25">
      <c r="A87">
        <v>9</v>
      </c>
      <c r="B87">
        <v>2</v>
      </c>
      <c r="C87">
        <v>1</v>
      </c>
      <c r="D87">
        <v>0</v>
      </c>
      <c r="E87">
        <v>362</v>
      </c>
      <c r="F87">
        <v>1161</v>
      </c>
      <c r="G87">
        <v>0.83585313174946008</v>
      </c>
      <c r="H87">
        <v>0.91633780584056823</v>
      </c>
      <c r="I87">
        <v>0</v>
      </c>
      <c r="J87">
        <v>0</v>
      </c>
      <c r="K87">
        <v>0</v>
      </c>
      <c r="L87">
        <v>3</v>
      </c>
      <c r="M87">
        <v>8</v>
      </c>
      <c r="N87">
        <v>2.6666666666666665</v>
      </c>
      <c r="O87" t="s">
        <v>26</v>
      </c>
      <c r="P87">
        <v>0</v>
      </c>
      <c r="Q87">
        <v>0</v>
      </c>
      <c r="R87">
        <v>0</v>
      </c>
      <c r="S87">
        <v>300</v>
      </c>
      <c r="T87">
        <v>85</v>
      </c>
      <c r="U87">
        <v>90</v>
      </c>
      <c r="V87">
        <v>85</v>
      </c>
      <c r="W87">
        <v>70</v>
      </c>
      <c r="X87">
        <v>95</v>
      </c>
      <c r="Y87">
        <v>65</v>
      </c>
    </row>
    <row r="88" spans="1:25">
      <c r="A88">
        <v>10</v>
      </c>
      <c r="B88">
        <v>2</v>
      </c>
      <c r="C88">
        <v>1</v>
      </c>
      <c r="D88">
        <v>0</v>
      </c>
      <c r="E88">
        <v>830</v>
      </c>
      <c r="F88">
        <v>1003</v>
      </c>
      <c r="G88">
        <v>0.72210223182145428</v>
      </c>
      <c r="H88">
        <v>0.79163378058405687</v>
      </c>
      <c r="I88">
        <v>0</v>
      </c>
      <c r="J88">
        <v>0</v>
      </c>
      <c r="K88">
        <v>0</v>
      </c>
      <c r="L88">
        <v>2</v>
      </c>
      <c r="M88">
        <v>46</v>
      </c>
      <c r="N88">
        <v>23</v>
      </c>
      <c r="O88" t="s">
        <v>26</v>
      </c>
      <c r="P88">
        <v>0.7</v>
      </c>
      <c r="Q88">
        <v>11.14</v>
      </c>
      <c r="R88">
        <v>0</v>
      </c>
      <c r="S88">
        <v>300</v>
      </c>
      <c r="T88">
        <v>80</v>
      </c>
      <c r="U88">
        <v>75</v>
      </c>
      <c r="V88">
        <v>75</v>
      </c>
      <c r="W88">
        <v>60</v>
      </c>
      <c r="X88">
        <v>85</v>
      </c>
      <c r="Y88">
        <v>70</v>
      </c>
    </row>
    <row r="89" spans="1:25">
      <c r="A89">
        <v>11</v>
      </c>
      <c r="B89">
        <v>2</v>
      </c>
      <c r="C89">
        <v>1</v>
      </c>
      <c r="D89">
        <v>74</v>
      </c>
      <c r="E89">
        <v>1188</v>
      </c>
      <c r="F89">
        <v>1188</v>
      </c>
      <c r="G89">
        <v>0.85529157667386613</v>
      </c>
      <c r="H89">
        <v>0.93764798737174426</v>
      </c>
      <c r="I89">
        <v>0</v>
      </c>
      <c r="J89">
        <v>0</v>
      </c>
      <c r="K89">
        <v>0</v>
      </c>
      <c r="L89">
        <v>1</v>
      </c>
      <c r="M89">
        <v>12</v>
      </c>
      <c r="N89">
        <v>12</v>
      </c>
      <c r="O89" t="s">
        <v>25</v>
      </c>
      <c r="P89">
        <v>0.26669999999999999</v>
      </c>
      <c r="Q89">
        <v>9.5</v>
      </c>
      <c r="R89">
        <v>1</v>
      </c>
      <c r="S89">
        <v>226</v>
      </c>
      <c r="T89">
        <v>50</v>
      </c>
      <c r="U89">
        <v>10</v>
      </c>
      <c r="V89">
        <v>50</v>
      </c>
      <c r="W89">
        <v>10</v>
      </c>
      <c r="X89">
        <v>60</v>
      </c>
      <c r="Y89">
        <v>70</v>
      </c>
    </row>
    <row r="90" spans="1:25">
      <c r="A90">
        <v>12</v>
      </c>
      <c r="B90">
        <v>2</v>
      </c>
      <c r="C90">
        <v>1</v>
      </c>
      <c r="D90">
        <v>0</v>
      </c>
      <c r="E90">
        <v>995</v>
      </c>
      <c r="F90">
        <v>1098</v>
      </c>
      <c r="G90">
        <v>0.79049676025917925</v>
      </c>
      <c r="H90">
        <v>0.8666140489344909</v>
      </c>
      <c r="I90">
        <v>0</v>
      </c>
      <c r="J90">
        <v>0</v>
      </c>
      <c r="K90">
        <v>0</v>
      </c>
      <c r="L90">
        <v>3</v>
      </c>
      <c r="M90">
        <v>90</v>
      </c>
      <c r="N90">
        <v>30</v>
      </c>
      <c r="O90" t="s">
        <v>26</v>
      </c>
      <c r="P90">
        <v>0.65</v>
      </c>
      <c r="Q90">
        <v>12.77</v>
      </c>
      <c r="R90">
        <v>0</v>
      </c>
      <c r="S90">
        <v>300</v>
      </c>
      <c r="T90">
        <v>90</v>
      </c>
      <c r="U90">
        <v>85</v>
      </c>
      <c r="V90">
        <v>85</v>
      </c>
      <c r="W90">
        <v>40</v>
      </c>
      <c r="X90">
        <v>85</v>
      </c>
      <c r="Y90">
        <v>70</v>
      </c>
    </row>
    <row r="91" spans="1:25">
      <c r="A91">
        <v>13</v>
      </c>
      <c r="B91">
        <v>2</v>
      </c>
      <c r="C91">
        <v>1</v>
      </c>
      <c r="D91">
        <v>0</v>
      </c>
      <c r="E91">
        <v>1008</v>
      </c>
      <c r="F91">
        <v>1023</v>
      </c>
      <c r="G91">
        <v>0.73650107991360692</v>
      </c>
      <c r="H91">
        <v>0.80741910023677976</v>
      </c>
      <c r="I91">
        <v>0</v>
      </c>
      <c r="J91">
        <v>0</v>
      </c>
      <c r="K91">
        <v>0</v>
      </c>
      <c r="L91">
        <v>2</v>
      </c>
      <c r="M91">
        <v>30</v>
      </c>
      <c r="N91">
        <v>15</v>
      </c>
      <c r="O91" t="s">
        <v>26</v>
      </c>
      <c r="P91">
        <v>0.3</v>
      </c>
      <c r="Q91">
        <v>16.670000000000002</v>
      </c>
      <c r="R91">
        <v>0</v>
      </c>
      <c r="S91">
        <v>300</v>
      </c>
      <c r="T91">
        <v>80</v>
      </c>
      <c r="U91">
        <v>50</v>
      </c>
      <c r="V91">
        <v>50</v>
      </c>
      <c r="W91">
        <v>30</v>
      </c>
      <c r="X91">
        <v>65</v>
      </c>
      <c r="Y91">
        <v>65</v>
      </c>
    </row>
    <row r="92" spans="1:25">
      <c r="A92">
        <v>14</v>
      </c>
      <c r="B92">
        <v>2</v>
      </c>
      <c r="C92">
        <v>1</v>
      </c>
      <c r="D92">
        <v>0</v>
      </c>
      <c r="E92">
        <v>518</v>
      </c>
      <c r="F92">
        <v>775</v>
      </c>
      <c r="G92">
        <v>0.55795536357091435</v>
      </c>
      <c r="H92">
        <v>0.61168113654301504</v>
      </c>
      <c r="I92">
        <v>0</v>
      </c>
      <c r="J92">
        <v>0</v>
      </c>
      <c r="K92">
        <v>0</v>
      </c>
      <c r="L92">
        <v>3</v>
      </c>
      <c r="M92">
        <v>24</v>
      </c>
      <c r="N92">
        <v>8</v>
      </c>
      <c r="O92" t="s">
        <v>26</v>
      </c>
      <c r="P92">
        <v>0.25</v>
      </c>
      <c r="Q92">
        <v>18.8</v>
      </c>
      <c r="R92">
        <v>0</v>
      </c>
      <c r="S92">
        <v>300</v>
      </c>
      <c r="T92">
        <v>100</v>
      </c>
      <c r="U92">
        <v>35</v>
      </c>
      <c r="V92">
        <v>100</v>
      </c>
      <c r="W92">
        <v>5</v>
      </c>
      <c r="X92">
        <v>95</v>
      </c>
      <c r="Y92">
        <v>90</v>
      </c>
    </row>
    <row r="93" spans="1:25">
      <c r="A93">
        <v>15</v>
      </c>
      <c r="B93">
        <v>2</v>
      </c>
      <c r="C93">
        <v>1</v>
      </c>
      <c r="D93">
        <v>141</v>
      </c>
      <c r="E93">
        <v>1083</v>
      </c>
      <c r="F93">
        <v>1083</v>
      </c>
      <c r="G93">
        <v>0.77969762419006483</v>
      </c>
      <c r="H93">
        <v>0.85477505919494867</v>
      </c>
      <c r="I93">
        <v>0</v>
      </c>
      <c r="J93">
        <v>0</v>
      </c>
      <c r="K93">
        <v>0</v>
      </c>
      <c r="L93">
        <v>1</v>
      </c>
      <c r="M93">
        <v>16</v>
      </c>
      <c r="N93">
        <v>16</v>
      </c>
      <c r="O93" t="s">
        <v>25</v>
      </c>
      <c r="P93">
        <v>0.5</v>
      </c>
      <c r="Q93">
        <v>9.1999999999999993</v>
      </c>
      <c r="R93">
        <v>1</v>
      </c>
      <c r="S93">
        <v>159</v>
      </c>
      <c r="T93">
        <v>60</v>
      </c>
      <c r="U93">
        <v>90</v>
      </c>
      <c r="V93">
        <v>70</v>
      </c>
      <c r="W93">
        <v>80</v>
      </c>
      <c r="X93">
        <v>85</v>
      </c>
      <c r="Y93">
        <v>30</v>
      </c>
    </row>
    <row r="94" spans="1:25">
      <c r="A94">
        <v>16</v>
      </c>
      <c r="B94">
        <v>2</v>
      </c>
      <c r="C94">
        <v>1</v>
      </c>
      <c r="D94">
        <v>30</v>
      </c>
      <c r="E94">
        <v>1267</v>
      </c>
      <c r="F94">
        <v>1267</v>
      </c>
      <c r="G94">
        <v>0.91216702663786897</v>
      </c>
      <c r="H94">
        <v>1</v>
      </c>
      <c r="I94">
        <v>0</v>
      </c>
      <c r="J94">
        <v>0</v>
      </c>
      <c r="K94">
        <v>0</v>
      </c>
      <c r="L94">
        <v>2</v>
      </c>
      <c r="M94">
        <v>19</v>
      </c>
      <c r="N94">
        <v>9.5</v>
      </c>
      <c r="O94" t="s">
        <v>25</v>
      </c>
      <c r="P94">
        <v>0.33329999999999999</v>
      </c>
      <c r="Q94">
        <v>7.83</v>
      </c>
      <c r="R94">
        <v>1</v>
      </c>
      <c r="S94">
        <v>270</v>
      </c>
      <c r="T94">
        <v>95</v>
      </c>
      <c r="U94">
        <v>60</v>
      </c>
      <c r="V94">
        <v>95</v>
      </c>
      <c r="W94">
        <v>40</v>
      </c>
      <c r="X94">
        <v>95</v>
      </c>
      <c r="Y94">
        <v>95</v>
      </c>
    </row>
    <row r="95" spans="1:25">
      <c r="A95">
        <v>17</v>
      </c>
      <c r="B95">
        <v>2</v>
      </c>
      <c r="C95">
        <v>1</v>
      </c>
      <c r="D95">
        <v>18</v>
      </c>
      <c r="E95">
        <v>1058</v>
      </c>
      <c r="F95">
        <v>1058</v>
      </c>
      <c r="G95">
        <v>0.76169906407487398</v>
      </c>
      <c r="H95">
        <v>0.835043409629045</v>
      </c>
      <c r="I95">
        <v>0</v>
      </c>
      <c r="J95">
        <v>0</v>
      </c>
      <c r="K95">
        <v>0</v>
      </c>
      <c r="L95">
        <v>2</v>
      </c>
      <c r="M95">
        <v>39</v>
      </c>
      <c r="N95">
        <v>19.5</v>
      </c>
      <c r="O95" t="s">
        <v>25</v>
      </c>
      <c r="P95">
        <v>0.68420000000000003</v>
      </c>
      <c r="Q95">
        <v>12.08</v>
      </c>
      <c r="R95">
        <v>1</v>
      </c>
      <c r="S95">
        <v>282</v>
      </c>
      <c r="T95">
        <v>85</v>
      </c>
      <c r="U95">
        <v>25</v>
      </c>
      <c r="V95">
        <v>60</v>
      </c>
      <c r="W95">
        <v>70</v>
      </c>
      <c r="X95">
        <v>85</v>
      </c>
      <c r="Y95">
        <v>70</v>
      </c>
    </row>
    <row r="96" spans="1:25">
      <c r="A96">
        <v>18</v>
      </c>
      <c r="B96">
        <v>2</v>
      </c>
      <c r="C96">
        <v>1</v>
      </c>
      <c r="D96">
        <v>22</v>
      </c>
      <c r="E96">
        <v>1195</v>
      </c>
      <c r="F96">
        <v>1195</v>
      </c>
      <c r="G96">
        <v>0.86033117350611954</v>
      </c>
      <c r="H96">
        <v>0.94317284925019729</v>
      </c>
      <c r="I96">
        <v>0</v>
      </c>
      <c r="J96">
        <v>0</v>
      </c>
      <c r="K96">
        <v>0</v>
      </c>
      <c r="L96">
        <v>2</v>
      </c>
      <c r="M96">
        <v>24</v>
      </c>
      <c r="N96">
        <v>12</v>
      </c>
      <c r="O96" t="s">
        <v>25</v>
      </c>
      <c r="P96">
        <v>1</v>
      </c>
      <c r="Q96">
        <v>6.44</v>
      </c>
      <c r="R96">
        <v>1</v>
      </c>
      <c r="S96">
        <v>278</v>
      </c>
      <c r="T96">
        <v>90</v>
      </c>
      <c r="U96">
        <v>95</v>
      </c>
      <c r="V96">
        <v>100</v>
      </c>
      <c r="W96">
        <v>35</v>
      </c>
      <c r="X96">
        <v>90</v>
      </c>
      <c r="Y96">
        <v>80</v>
      </c>
    </row>
    <row r="97" spans="1:25">
      <c r="A97">
        <v>19</v>
      </c>
      <c r="B97">
        <v>2</v>
      </c>
      <c r="C97">
        <v>1</v>
      </c>
      <c r="D97">
        <v>10</v>
      </c>
      <c r="E97">
        <v>1085</v>
      </c>
      <c r="F97">
        <v>1085</v>
      </c>
      <c r="G97">
        <v>0.78113750899928003</v>
      </c>
      <c r="H97">
        <v>0.85635359116022103</v>
      </c>
      <c r="I97">
        <v>0</v>
      </c>
      <c r="J97">
        <v>0</v>
      </c>
      <c r="K97">
        <v>0</v>
      </c>
      <c r="L97">
        <v>1</v>
      </c>
      <c r="M97">
        <v>76</v>
      </c>
      <c r="N97">
        <v>76</v>
      </c>
      <c r="O97" t="s">
        <v>25</v>
      </c>
      <c r="P97">
        <v>0.57889999999999997</v>
      </c>
      <c r="Q97">
        <v>12.27</v>
      </c>
      <c r="R97">
        <v>1</v>
      </c>
      <c r="S97">
        <v>290</v>
      </c>
      <c r="T97">
        <v>80</v>
      </c>
      <c r="U97">
        <v>85</v>
      </c>
      <c r="V97">
        <v>90</v>
      </c>
      <c r="W97">
        <v>55</v>
      </c>
      <c r="X97">
        <v>90</v>
      </c>
      <c r="Y97">
        <v>85</v>
      </c>
    </row>
    <row r="98" spans="1:25">
      <c r="A98">
        <v>20</v>
      </c>
      <c r="B98">
        <v>2</v>
      </c>
      <c r="C98">
        <v>1</v>
      </c>
      <c r="D98">
        <v>110</v>
      </c>
      <c r="E98">
        <v>947</v>
      </c>
      <c r="F98">
        <v>947</v>
      </c>
      <c r="G98">
        <v>0.68178545716342698</v>
      </c>
      <c r="H98">
        <v>0.74743488555643256</v>
      </c>
      <c r="I98">
        <v>0</v>
      </c>
      <c r="J98">
        <v>0</v>
      </c>
      <c r="K98">
        <v>0</v>
      </c>
      <c r="L98">
        <v>1</v>
      </c>
      <c r="M98">
        <v>12</v>
      </c>
      <c r="N98">
        <v>12</v>
      </c>
      <c r="O98" t="s">
        <v>25</v>
      </c>
      <c r="P98">
        <v>0.92310000000000003</v>
      </c>
      <c r="Q98">
        <v>7.83</v>
      </c>
      <c r="R98">
        <v>1</v>
      </c>
      <c r="S98">
        <v>190</v>
      </c>
      <c r="T98">
        <v>75</v>
      </c>
      <c r="U98">
        <v>85</v>
      </c>
      <c r="V98">
        <v>80</v>
      </c>
      <c r="W98">
        <v>55</v>
      </c>
      <c r="X98">
        <v>85</v>
      </c>
      <c r="Y98">
        <v>70</v>
      </c>
    </row>
    <row r="99" spans="1:25">
      <c r="A99">
        <v>21</v>
      </c>
      <c r="B99">
        <v>2</v>
      </c>
      <c r="C99">
        <v>1</v>
      </c>
      <c r="D99">
        <v>30</v>
      </c>
      <c r="E99">
        <v>1090</v>
      </c>
      <c r="F99">
        <v>1090</v>
      </c>
      <c r="G99">
        <v>0.78473722102231824</v>
      </c>
      <c r="H99">
        <v>0.8602999210734017</v>
      </c>
      <c r="I99">
        <v>0</v>
      </c>
      <c r="J99">
        <v>0</v>
      </c>
      <c r="K99">
        <v>0</v>
      </c>
      <c r="L99">
        <v>2</v>
      </c>
      <c r="M99">
        <v>9</v>
      </c>
      <c r="N99">
        <v>4.5</v>
      </c>
      <c r="O99" t="s">
        <v>25</v>
      </c>
      <c r="P99">
        <v>5.5599999999999997E-2</v>
      </c>
      <c r="Q99">
        <v>10</v>
      </c>
      <c r="R99">
        <v>1</v>
      </c>
      <c r="S99">
        <v>270</v>
      </c>
      <c r="T99">
        <v>45</v>
      </c>
      <c r="U99">
        <v>25</v>
      </c>
      <c r="V99">
        <v>35</v>
      </c>
      <c r="W99">
        <v>65</v>
      </c>
      <c r="X99">
        <v>30</v>
      </c>
      <c r="Y99">
        <v>20</v>
      </c>
    </row>
    <row r="100" spans="1:25">
      <c r="A100">
        <v>22</v>
      </c>
      <c r="B100">
        <v>2</v>
      </c>
      <c r="C100">
        <v>1</v>
      </c>
      <c r="D100">
        <v>83</v>
      </c>
      <c r="E100">
        <v>920</v>
      </c>
      <c r="F100">
        <v>920</v>
      </c>
      <c r="G100">
        <v>0.66234701223902093</v>
      </c>
      <c r="H100">
        <v>0.72612470402525653</v>
      </c>
      <c r="I100">
        <v>0</v>
      </c>
      <c r="J100">
        <v>0</v>
      </c>
      <c r="K100">
        <v>0</v>
      </c>
      <c r="L100">
        <v>1</v>
      </c>
      <c r="M100">
        <v>22</v>
      </c>
      <c r="N100">
        <v>22</v>
      </c>
      <c r="O100" t="s">
        <v>25</v>
      </c>
      <c r="P100">
        <v>0.57140000000000002</v>
      </c>
      <c r="Q100">
        <v>9.25</v>
      </c>
      <c r="R100">
        <v>1</v>
      </c>
      <c r="S100">
        <v>217</v>
      </c>
      <c r="T100">
        <v>85</v>
      </c>
      <c r="U100">
        <v>85</v>
      </c>
      <c r="V100">
        <v>75</v>
      </c>
      <c r="W100">
        <v>30</v>
      </c>
      <c r="X100">
        <v>80</v>
      </c>
      <c r="Y100">
        <v>45</v>
      </c>
    </row>
    <row r="101" spans="1:25">
      <c r="A101">
        <v>23</v>
      </c>
      <c r="B101">
        <v>2</v>
      </c>
      <c r="C101">
        <v>1</v>
      </c>
      <c r="D101">
        <v>137</v>
      </c>
      <c r="E101">
        <v>863</v>
      </c>
      <c r="F101">
        <v>863</v>
      </c>
      <c r="G101">
        <v>0.62131029517638592</v>
      </c>
      <c r="H101">
        <v>0.68113654301499604</v>
      </c>
      <c r="I101">
        <v>0</v>
      </c>
      <c r="J101">
        <v>0</v>
      </c>
      <c r="K101">
        <v>0</v>
      </c>
      <c r="L101">
        <v>1</v>
      </c>
      <c r="M101">
        <v>17</v>
      </c>
      <c r="N101">
        <v>17</v>
      </c>
      <c r="O101" t="s">
        <v>25</v>
      </c>
      <c r="P101">
        <v>0.4</v>
      </c>
      <c r="Q101">
        <v>13.25</v>
      </c>
      <c r="R101">
        <v>1</v>
      </c>
      <c r="S101">
        <v>163</v>
      </c>
      <c r="T101">
        <v>40</v>
      </c>
      <c r="U101">
        <v>30</v>
      </c>
      <c r="V101">
        <v>35</v>
      </c>
      <c r="W101">
        <v>30</v>
      </c>
      <c r="X101">
        <v>30</v>
      </c>
      <c r="Y101">
        <v>50</v>
      </c>
    </row>
    <row r="102" spans="1:25">
      <c r="A102">
        <v>24</v>
      </c>
      <c r="B102">
        <v>2</v>
      </c>
      <c r="C102">
        <v>1</v>
      </c>
      <c r="D102">
        <v>150</v>
      </c>
      <c r="E102">
        <v>1080</v>
      </c>
      <c r="F102">
        <v>1080</v>
      </c>
      <c r="G102">
        <v>0.77753779697624192</v>
      </c>
      <c r="H102">
        <v>0.85240726124704025</v>
      </c>
      <c r="I102">
        <v>0</v>
      </c>
      <c r="J102">
        <v>0</v>
      </c>
      <c r="K102">
        <v>0</v>
      </c>
      <c r="L102">
        <v>1</v>
      </c>
      <c r="M102">
        <v>14</v>
      </c>
      <c r="N102">
        <v>14</v>
      </c>
      <c r="O102" t="s">
        <v>25</v>
      </c>
      <c r="P102">
        <v>0.9</v>
      </c>
      <c r="Q102">
        <v>9</v>
      </c>
      <c r="R102">
        <v>1</v>
      </c>
      <c r="S102">
        <v>150</v>
      </c>
      <c r="T102">
        <v>95</v>
      </c>
      <c r="U102">
        <v>55</v>
      </c>
      <c r="V102">
        <v>90</v>
      </c>
      <c r="W102">
        <v>35</v>
      </c>
      <c r="X102">
        <v>75</v>
      </c>
      <c r="Y102">
        <v>75</v>
      </c>
    </row>
    <row r="103" spans="1:25">
      <c r="A103">
        <v>25</v>
      </c>
      <c r="B103">
        <v>2</v>
      </c>
      <c r="C103">
        <v>1</v>
      </c>
      <c r="D103">
        <v>30</v>
      </c>
      <c r="E103">
        <v>1096</v>
      </c>
      <c r="F103">
        <v>1096</v>
      </c>
      <c r="G103">
        <v>0.78905687544996406</v>
      </c>
      <c r="H103">
        <v>0.86503551696921865</v>
      </c>
      <c r="I103">
        <v>0</v>
      </c>
      <c r="J103">
        <v>0</v>
      </c>
      <c r="K103">
        <v>0</v>
      </c>
      <c r="L103">
        <v>1</v>
      </c>
      <c r="M103">
        <v>39</v>
      </c>
      <c r="N103">
        <v>39</v>
      </c>
      <c r="O103" t="s">
        <v>25</v>
      </c>
      <c r="P103">
        <v>0.5</v>
      </c>
      <c r="Q103">
        <v>8.44</v>
      </c>
      <c r="R103">
        <v>1</v>
      </c>
      <c r="S103">
        <v>270</v>
      </c>
      <c r="T103">
        <v>80</v>
      </c>
      <c r="U103">
        <v>90</v>
      </c>
      <c r="V103">
        <v>35</v>
      </c>
      <c r="W103">
        <v>35</v>
      </c>
      <c r="X103">
        <v>70</v>
      </c>
      <c r="Y103">
        <v>30</v>
      </c>
    </row>
    <row r="104" spans="1:25">
      <c r="A104">
        <v>26</v>
      </c>
      <c r="B104">
        <v>2</v>
      </c>
      <c r="C104">
        <v>1</v>
      </c>
      <c r="D104">
        <v>0</v>
      </c>
      <c r="E104">
        <v>548</v>
      </c>
      <c r="F104">
        <v>1161</v>
      </c>
      <c r="G104">
        <v>0.83585313174946008</v>
      </c>
      <c r="H104">
        <v>0.91633780584056823</v>
      </c>
      <c r="I104">
        <v>0</v>
      </c>
      <c r="J104">
        <v>0</v>
      </c>
      <c r="K104">
        <v>0</v>
      </c>
      <c r="L104">
        <v>3</v>
      </c>
      <c r="M104">
        <v>15</v>
      </c>
      <c r="N104">
        <v>5</v>
      </c>
      <c r="O104" t="s">
        <v>26</v>
      </c>
      <c r="P104">
        <v>0.4</v>
      </c>
      <c r="Q104">
        <v>10.5</v>
      </c>
      <c r="R104">
        <v>0</v>
      </c>
      <c r="S104">
        <v>300</v>
      </c>
      <c r="T104">
        <v>75</v>
      </c>
      <c r="U104">
        <v>55</v>
      </c>
      <c r="V104">
        <v>60</v>
      </c>
      <c r="W104">
        <v>70</v>
      </c>
      <c r="X104">
        <v>80</v>
      </c>
      <c r="Y104">
        <v>20</v>
      </c>
    </row>
    <row r="105" spans="1:25">
      <c r="A105">
        <v>27</v>
      </c>
      <c r="B105">
        <v>2</v>
      </c>
      <c r="C105">
        <v>1</v>
      </c>
      <c r="D105">
        <v>0</v>
      </c>
      <c r="E105">
        <v>159</v>
      </c>
      <c r="F105">
        <v>1220</v>
      </c>
      <c r="G105">
        <v>0.87832973362131028</v>
      </c>
      <c r="H105">
        <v>0.96290449881610107</v>
      </c>
      <c r="I105">
        <v>0</v>
      </c>
      <c r="J105">
        <v>0</v>
      </c>
      <c r="K105">
        <v>0</v>
      </c>
      <c r="L105">
        <v>3</v>
      </c>
      <c r="M105">
        <v>32</v>
      </c>
      <c r="N105">
        <v>10.666666666666666</v>
      </c>
      <c r="O105" t="s">
        <v>26</v>
      </c>
      <c r="P105">
        <v>0.1</v>
      </c>
      <c r="Q105">
        <v>15</v>
      </c>
      <c r="R105">
        <v>0</v>
      </c>
      <c r="S105">
        <v>300</v>
      </c>
      <c r="T105">
        <v>70</v>
      </c>
      <c r="U105">
        <v>45</v>
      </c>
      <c r="V105">
        <v>70</v>
      </c>
      <c r="W105">
        <v>75</v>
      </c>
      <c r="X105">
        <v>65</v>
      </c>
      <c r="Y105">
        <v>55</v>
      </c>
    </row>
    <row r="106" spans="1:25">
      <c r="A106">
        <v>1</v>
      </c>
      <c r="B106">
        <v>2</v>
      </c>
      <c r="C106">
        <v>2</v>
      </c>
      <c r="D106">
        <v>0</v>
      </c>
      <c r="E106">
        <v>1340</v>
      </c>
      <c r="F106">
        <v>1340</v>
      </c>
      <c r="G106">
        <v>0.96472282217422611</v>
      </c>
      <c r="H106">
        <v>0.91592617908407381</v>
      </c>
      <c r="I106">
        <v>0</v>
      </c>
      <c r="J106">
        <v>0</v>
      </c>
      <c r="K106">
        <v>0</v>
      </c>
      <c r="L106">
        <v>7</v>
      </c>
      <c r="M106">
        <v>70</v>
      </c>
      <c r="N106">
        <v>10</v>
      </c>
      <c r="O106" t="s">
        <v>25</v>
      </c>
      <c r="P106">
        <v>0.15790000000000001</v>
      </c>
      <c r="Q106">
        <v>12.33</v>
      </c>
      <c r="R106">
        <v>0</v>
      </c>
      <c r="S106">
        <v>300</v>
      </c>
      <c r="T106">
        <v>90</v>
      </c>
      <c r="U106">
        <v>55</v>
      </c>
      <c r="V106">
        <v>55</v>
      </c>
      <c r="W106">
        <v>70</v>
      </c>
      <c r="X106">
        <v>70</v>
      </c>
      <c r="Y106">
        <v>55</v>
      </c>
    </row>
    <row r="107" spans="1:25">
      <c r="A107">
        <v>2</v>
      </c>
      <c r="B107">
        <v>2</v>
      </c>
      <c r="C107">
        <v>2</v>
      </c>
      <c r="D107">
        <v>0</v>
      </c>
      <c r="E107">
        <v>1050</v>
      </c>
      <c r="F107">
        <v>1308</v>
      </c>
      <c r="G107">
        <v>0.94168466522678185</v>
      </c>
      <c r="H107">
        <v>0.89405331510594666</v>
      </c>
      <c r="I107">
        <v>0</v>
      </c>
      <c r="J107">
        <v>0</v>
      </c>
      <c r="K107">
        <v>0</v>
      </c>
      <c r="L107">
        <v>4</v>
      </c>
      <c r="M107">
        <v>145</v>
      </c>
      <c r="N107">
        <v>36.25</v>
      </c>
      <c r="O107" t="s">
        <v>25</v>
      </c>
      <c r="P107">
        <v>0.94740000000000002</v>
      </c>
      <c r="Q107">
        <v>8.7799999999999994</v>
      </c>
      <c r="R107">
        <v>0</v>
      </c>
      <c r="S107">
        <v>300</v>
      </c>
      <c r="T107">
        <v>80</v>
      </c>
      <c r="U107">
        <v>80</v>
      </c>
      <c r="V107">
        <v>60</v>
      </c>
      <c r="W107">
        <v>65</v>
      </c>
      <c r="X107">
        <v>80</v>
      </c>
      <c r="Y107">
        <v>55</v>
      </c>
    </row>
    <row r="108" spans="1:25">
      <c r="A108">
        <v>3</v>
      </c>
      <c r="B108">
        <v>2</v>
      </c>
      <c r="C108">
        <v>2</v>
      </c>
      <c r="D108">
        <v>0</v>
      </c>
      <c r="E108">
        <v>1343</v>
      </c>
      <c r="F108">
        <v>1343</v>
      </c>
      <c r="G108">
        <v>0.96688264938804891</v>
      </c>
      <c r="H108">
        <v>0.91797676008202322</v>
      </c>
      <c r="I108">
        <v>0</v>
      </c>
      <c r="J108">
        <v>0</v>
      </c>
      <c r="K108">
        <v>0</v>
      </c>
      <c r="L108">
        <v>1</v>
      </c>
      <c r="M108">
        <v>74</v>
      </c>
      <c r="N108">
        <v>74</v>
      </c>
      <c r="O108" t="s">
        <v>26</v>
      </c>
      <c r="P108">
        <v>0.31580000000000003</v>
      </c>
      <c r="Q108">
        <v>20.329999999999998</v>
      </c>
      <c r="R108">
        <v>0</v>
      </c>
      <c r="S108">
        <v>300</v>
      </c>
      <c r="T108">
        <v>10</v>
      </c>
      <c r="U108">
        <v>10</v>
      </c>
      <c r="V108">
        <v>10</v>
      </c>
      <c r="W108">
        <v>95</v>
      </c>
      <c r="X108">
        <v>30</v>
      </c>
      <c r="Y108">
        <v>10</v>
      </c>
    </row>
    <row r="109" spans="1:25">
      <c r="A109">
        <v>5</v>
      </c>
      <c r="B109">
        <v>2</v>
      </c>
      <c r="C109">
        <v>2</v>
      </c>
      <c r="D109">
        <v>0</v>
      </c>
      <c r="E109">
        <v>1317</v>
      </c>
      <c r="F109">
        <v>1317</v>
      </c>
      <c r="G109">
        <v>0.94816414686825057</v>
      </c>
      <c r="H109">
        <v>0.9002050580997949</v>
      </c>
      <c r="I109">
        <v>0</v>
      </c>
      <c r="J109">
        <v>0</v>
      </c>
      <c r="K109">
        <v>0</v>
      </c>
      <c r="L109">
        <v>1</v>
      </c>
      <c r="M109">
        <v>66</v>
      </c>
      <c r="N109">
        <v>66</v>
      </c>
      <c r="O109" t="s">
        <v>25</v>
      </c>
      <c r="P109">
        <v>0.26319999999999999</v>
      </c>
      <c r="Q109">
        <v>10.199999999999999</v>
      </c>
      <c r="R109">
        <v>0</v>
      </c>
      <c r="S109">
        <v>300</v>
      </c>
      <c r="T109">
        <v>75</v>
      </c>
      <c r="U109">
        <v>35</v>
      </c>
      <c r="V109">
        <v>50</v>
      </c>
      <c r="W109">
        <v>30</v>
      </c>
      <c r="X109">
        <v>85</v>
      </c>
      <c r="Y109">
        <v>30</v>
      </c>
    </row>
    <row r="110" spans="1:25">
      <c r="A110">
        <v>6</v>
      </c>
      <c r="B110">
        <v>2</v>
      </c>
      <c r="C110">
        <v>2</v>
      </c>
      <c r="D110">
        <v>214</v>
      </c>
      <c r="E110">
        <v>255</v>
      </c>
      <c r="F110">
        <v>255</v>
      </c>
      <c r="G110">
        <v>0.183585313174946</v>
      </c>
      <c r="H110">
        <v>0.17429938482570062</v>
      </c>
      <c r="I110">
        <v>0</v>
      </c>
      <c r="J110">
        <v>0</v>
      </c>
      <c r="K110">
        <v>0</v>
      </c>
      <c r="L110">
        <v>1</v>
      </c>
      <c r="M110">
        <v>131</v>
      </c>
      <c r="N110">
        <v>131</v>
      </c>
      <c r="O110" t="s">
        <v>26</v>
      </c>
      <c r="P110">
        <v>0.66669999999999996</v>
      </c>
      <c r="Q110">
        <v>8.25</v>
      </c>
      <c r="R110">
        <v>1</v>
      </c>
      <c r="S110">
        <v>86</v>
      </c>
      <c r="T110">
        <v>75</v>
      </c>
      <c r="U110">
        <v>75</v>
      </c>
      <c r="V110">
        <v>85</v>
      </c>
      <c r="W110">
        <v>65</v>
      </c>
      <c r="X110">
        <v>70</v>
      </c>
      <c r="Y110">
        <v>50</v>
      </c>
    </row>
    <row r="111" spans="1:25">
      <c r="A111">
        <v>7</v>
      </c>
      <c r="B111">
        <v>2</v>
      </c>
      <c r="C111">
        <v>2</v>
      </c>
      <c r="D111">
        <v>190</v>
      </c>
      <c r="E111">
        <v>1084</v>
      </c>
      <c r="F111">
        <v>1084</v>
      </c>
      <c r="G111">
        <v>0.78041756659467243</v>
      </c>
      <c r="H111">
        <v>0.74094326725905668</v>
      </c>
      <c r="I111">
        <v>0</v>
      </c>
      <c r="J111">
        <v>0</v>
      </c>
      <c r="K111">
        <v>0</v>
      </c>
      <c r="L111">
        <v>1</v>
      </c>
      <c r="M111">
        <v>34</v>
      </c>
      <c r="N111">
        <v>34</v>
      </c>
      <c r="O111" t="s">
        <v>25</v>
      </c>
      <c r="P111">
        <v>0.71430000000000005</v>
      </c>
      <c r="Q111">
        <v>13.6</v>
      </c>
      <c r="R111">
        <v>1</v>
      </c>
      <c r="S111">
        <v>110</v>
      </c>
      <c r="T111">
        <v>85</v>
      </c>
      <c r="U111">
        <v>20</v>
      </c>
      <c r="V111">
        <v>90</v>
      </c>
      <c r="W111">
        <v>65</v>
      </c>
      <c r="X111">
        <v>65</v>
      </c>
      <c r="Y111">
        <v>75</v>
      </c>
    </row>
    <row r="112" spans="1:25">
      <c r="A112">
        <v>8</v>
      </c>
      <c r="B112">
        <v>2</v>
      </c>
      <c r="C112">
        <v>2</v>
      </c>
      <c r="D112">
        <v>234</v>
      </c>
      <c r="E112">
        <v>1325</v>
      </c>
      <c r="F112">
        <v>1325</v>
      </c>
      <c r="G112">
        <v>0.95392368610511158</v>
      </c>
      <c r="H112">
        <v>0.90567327409432674</v>
      </c>
      <c r="I112">
        <v>0</v>
      </c>
      <c r="J112">
        <v>0</v>
      </c>
      <c r="K112">
        <v>0</v>
      </c>
      <c r="L112">
        <v>1</v>
      </c>
      <c r="M112">
        <v>25</v>
      </c>
      <c r="N112">
        <v>25</v>
      </c>
      <c r="O112" t="s">
        <v>26</v>
      </c>
      <c r="P112">
        <v>0</v>
      </c>
      <c r="Q112">
        <v>0</v>
      </c>
      <c r="R112">
        <v>1</v>
      </c>
      <c r="S112">
        <v>66</v>
      </c>
      <c r="T112">
        <v>5</v>
      </c>
      <c r="U112">
        <v>5</v>
      </c>
      <c r="V112">
        <v>5</v>
      </c>
      <c r="W112">
        <v>15</v>
      </c>
      <c r="X112">
        <v>10</v>
      </c>
      <c r="Y112">
        <v>10</v>
      </c>
    </row>
    <row r="113" spans="1:25">
      <c r="A113">
        <v>9</v>
      </c>
      <c r="B113">
        <v>2</v>
      </c>
      <c r="C113">
        <v>2</v>
      </c>
      <c r="D113">
        <v>0</v>
      </c>
      <c r="E113">
        <v>1281</v>
      </c>
      <c r="F113">
        <v>1460</v>
      </c>
      <c r="G113">
        <v>1.0511159107271417</v>
      </c>
      <c r="H113">
        <v>0.99794941900205059</v>
      </c>
      <c r="I113">
        <v>1</v>
      </c>
      <c r="J113">
        <v>0</v>
      </c>
      <c r="K113">
        <v>0</v>
      </c>
      <c r="L113">
        <v>12</v>
      </c>
      <c r="M113">
        <v>187</v>
      </c>
      <c r="N113">
        <v>15.583333333333334</v>
      </c>
      <c r="O113" t="s">
        <v>25</v>
      </c>
      <c r="P113">
        <v>5.2600000000000001E-2</v>
      </c>
      <c r="Q113">
        <v>16</v>
      </c>
      <c r="R113">
        <v>0</v>
      </c>
      <c r="S113">
        <v>300</v>
      </c>
      <c r="T113">
        <v>75</v>
      </c>
      <c r="U113">
        <v>70</v>
      </c>
      <c r="V113">
        <v>70</v>
      </c>
      <c r="W113">
        <v>65</v>
      </c>
      <c r="X113">
        <v>65</v>
      </c>
      <c r="Y113">
        <v>60</v>
      </c>
    </row>
    <row r="114" spans="1:25">
      <c r="A114">
        <v>10</v>
      </c>
      <c r="B114">
        <v>2</v>
      </c>
      <c r="C114">
        <v>2</v>
      </c>
      <c r="D114">
        <v>88</v>
      </c>
      <c r="E114">
        <v>1463</v>
      </c>
      <c r="F114">
        <v>1463</v>
      </c>
      <c r="G114">
        <v>1.0532757379409647</v>
      </c>
      <c r="H114">
        <v>1</v>
      </c>
      <c r="I114">
        <v>1</v>
      </c>
      <c r="J114">
        <v>0</v>
      </c>
      <c r="K114">
        <v>0</v>
      </c>
      <c r="L114">
        <v>1</v>
      </c>
      <c r="M114">
        <v>77</v>
      </c>
      <c r="N114">
        <v>77</v>
      </c>
      <c r="O114" t="s">
        <v>25</v>
      </c>
      <c r="P114">
        <v>0.69230000000000003</v>
      </c>
      <c r="Q114">
        <v>12.22</v>
      </c>
      <c r="R114">
        <v>1</v>
      </c>
      <c r="S114">
        <v>212</v>
      </c>
      <c r="T114">
        <v>65</v>
      </c>
      <c r="U114">
        <v>60</v>
      </c>
      <c r="V114">
        <v>50</v>
      </c>
      <c r="W114">
        <v>85</v>
      </c>
      <c r="X114">
        <v>50</v>
      </c>
      <c r="Y114">
        <v>30</v>
      </c>
    </row>
    <row r="115" spans="1:25">
      <c r="A115">
        <v>11</v>
      </c>
      <c r="B115">
        <v>2</v>
      </c>
      <c r="C115">
        <v>2</v>
      </c>
      <c r="D115">
        <v>60</v>
      </c>
      <c r="E115">
        <v>1264</v>
      </c>
      <c r="F115">
        <v>1264</v>
      </c>
      <c r="G115">
        <v>0.91000719942404606</v>
      </c>
      <c r="H115">
        <v>0.86397812713602185</v>
      </c>
      <c r="I115">
        <v>0</v>
      </c>
      <c r="J115">
        <v>0</v>
      </c>
      <c r="K115">
        <v>0</v>
      </c>
      <c r="L115">
        <v>1</v>
      </c>
      <c r="M115">
        <v>57</v>
      </c>
      <c r="N115">
        <v>57</v>
      </c>
      <c r="O115" t="s">
        <v>25</v>
      </c>
      <c r="P115">
        <v>0.2</v>
      </c>
      <c r="Q115">
        <v>21.67</v>
      </c>
      <c r="R115">
        <v>1</v>
      </c>
      <c r="S115">
        <v>240</v>
      </c>
      <c r="T115">
        <v>40</v>
      </c>
      <c r="U115">
        <v>15</v>
      </c>
      <c r="V115">
        <v>30</v>
      </c>
      <c r="W115">
        <v>20</v>
      </c>
      <c r="X115">
        <v>50</v>
      </c>
      <c r="Y115">
        <v>65</v>
      </c>
    </row>
    <row r="116" spans="1:25">
      <c r="A116">
        <v>12</v>
      </c>
      <c r="B116">
        <v>2</v>
      </c>
      <c r="C116">
        <v>2</v>
      </c>
      <c r="D116">
        <v>0</v>
      </c>
      <c r="E116">
        <v>1417</v>
      </c>
      <c r="F116">
        <v>1417</v>
      </c>
      <c r="G116">
        <v>1.0201583873290136</v>
      </c>
      <c r="H116">
        <v>0.96855775803144228</v>
      </c>
      <c r="I116">
        <v>1</v>
      </c>
      <c r="J116">
        <v>0</v>
      </c>
      <c r="K116">
        <v>0</v>
      </c>
      <c r="L116">
        <v>1</v>
      </c>
      <c r="M116">
        <v>149</v>
      </c>
      <c r="N116">
        <v>149</v>
      </c>
      <c r="O116" t="s">
        <v>26</v>
      </c>
      <c r="P116">
        <v>0.63160000000000005</v>
      </c>
      <c r="Q116">
        <v>10.5</v>
      </c>
      <c r="R116">
        <v>0</v>
      </c>
      <c r="S116">
        <v>300</v>
      </c>
      <c r="T116">
        <v>70</v>
      </c>
      <c r="U116">
        <v>35</v>
      </c>
      <c r="V116">
        <v>70</v>
      </c>
      <c r="W116">
        <v>60</v>
      </c>
      <c r="X116">
        <v>45</v>
      </c>
      <c r="Y116">
        <v>45</v>
      </c>
    </row>
    <row r="117" spans="1:25">
      <c r="A117">
        <v>13</v>
      </c>
      <c r="B117">
        <v>2</v>
      </c>
      <c r="C117">
        <v>2</v>
      </c>
      <c r="D117">
        <v>22</v>
      </c>
      <c r="E117">
        <v>1339</v>
      </c>
      <c r="F117">
        <v>1339</v>
      </c>
      <c r="G117">
        <v>0.9640028797696184</v>
      </c>
      <c r="H117">
        <v>0.9152426520847573</v>
      </c>
      <c r="I117">
        <v>0</v>
      </c>
      <c r="J117">
        <v>0</v>
      </c>
      <c r="K117">
        <v>0</v>
      </c>
      <c r="L117">
        <v>1</v>
      </c>
      <c r="M117">
        <v>82</v>
      </c>
      <c r="N117">
        <v>82</v>
      </c>
      <c r="O117" t="s">
        <v>26</v>
      </c>
      <c r="P117">
        <v>0.16669999999999999</v>
      </c>
      <c r="Q117">
        <v>8</v>
      </c>
      <c r="R117">
        <v>1</v>
      </c>
      <c r="S117">
        <v>278</v>
      </c>
      <c r="T117">
        <v>75</v>
      </c>
      <c r="U117">
        <v>40</v>
      </c>
      <c r="V117">
        <v>75</v>
      </c>
      <c r="W117">
        <v>50</v>
      </c>
      <c r="X117">
        <v>65</v>
      </c>
      <c r="Y117">
        <v>65</v>
      </c>
    </row>
    <row r="118" spans="1:25">
      <c r="A118">
        <v>14</v>
      </c>
      <c r="B118">
        <v>2</v>
      </c>
      <c r="C118">
        <v>2</v>
      </c>
      <c r="D118">
        <v>0</v>
      </c>
      <c r="E118">
        <v>1229</v>
      </c>
      <c r="F118">
        <v>1229</v>
      </c>
      <c r="G118">
        <v>0.884809215262779</v>
      </c>
      <c r="H118">
        <v>0.84005468215994528</v>
      </c>
      <c r="I118">
        <v>0</v>
      </c>
      <c r="J118">
        <v>0</v>
      </c>
      <c r="K118">
        <v>0</v>
      </c>
      <c r="L118">
        <v>2</v>
      </c>
      <c r="M118">
        <v>101</v>
      </c>
      <c r="N118">
        <v>50.5</v>
      </c>
      <c r="O118" t="s">
        <v>26</v>
      </c>
      <c r="P118">
        <v>0.36840000000000001</v>
      </c>
      <c r="Q118">
        <v>9.57</v>
      </c>
      <c r="R118">
        <v>0</v>
      </c>
      <c r="S118">
        <v>300</v>
      </c>
      <c r="T118">
        <v>90</v>
      </c>
      <c r="U118">
        <v>30</v>
      </c>
      <c r="V118">
        <v>95</v>
      </c>
      <c r="W118">
        <v>25</v>
      </c>
      <c r="X118">
        <v>90</v>
      </c>
      <c r="Y118">
        <v>90</v>
      </c>
    </row>
    <row r="119" spans="1:25">
      <c r="A119">
        <v>15</v>
      </c>
      <c r="B119">
        <v>2</v>
      </c>
      <c r="C119">
        <v>2</v>
      </c>
      <c r="D119">
        <v>0</v>
      </c>
      <c r="E119">
        <v>436</v>
      </c>
      <c r="F119">
        <v>1349</v>
      </c>
      <c r="G119">
        <v>0.97120230381569472</v>
      </c>
      <c r="H119">
        <v>0.92207792207792205</v>
      </c>
      <c r="I119">
        <v>0</v>
      </c>
      <c r="J119">
        <v>0</v>
      </c>
      <c r="K119">
        <v>0</v>
      </c>
      <c r="L119">
        <v>2</v>
      </c>
      <c r="M119">
        <v>88</v>
      </c>
      <c r="N119">
        <v>44</v>
      </c>
      <c r="O119" t="s">
        <v>26</v>
      </c>
      <c r="P119">
        <v>0.31580000000000003</v>
      </c>
      <c r="Q119">
        <v>13.17</v>
      </c>
      <c r="R119">
        <v>0</v>
      </c>
      <c r="S119">
        <v>300</v>
      </c>
      <c r="T119">
        <v>85</v>
      </c>
      <c r="U119">
        <v>65</v>
      </c>
      <c r="V119">
        <v>80</v>
      </c>
      <c r="W119">
        <v>90</v>
      </c>
      <c r="X119">
        <v>85</v>
      </c>
      <c r="Y119">
        <v>50</v>
      </c>
    </row>
    <row r="120" spans="1:25">
      <c r="A120">
        <v>16</v>
      </c>
      <c r="B120">
        <v>2</v>
      </c>
      <c r="C120">
        <v>2</v>
      </c>
      <c r="D120">
        <v>109</v>
      </c>
      <c r="E120">
        <v>1349</v>
      </c>
      <c r="F120">
        <v>1349</v>
      </c>
      <c r="G120">
        <v>0.97120230381569472</v>
      </c>
      <c r="H120">
        <v>0.92207792207792205</v>
      </c>
      <c r="I120">
        <v>0</v>
      </c>
      <c r="J120">
        <v>0</v>
      </c>
      <c r="K120">
        <v>0</v>
      </c>
      <c r="L120">
        <v>3</v>
      </c>
      <c r="M120">
        <v>86</v>
      </c>
      <c r="N120">
        <v>28.666666666666668</v>
      </c>
      <c r="O120" t="s">
        <v>25</v>
      </c>
      <c r="P120">
        <v>0.16669999999999999</v>
      </c>
      <c r="Q120">
        <v>8</v>
      </c>
      <c r="R120">
        <v>1</v>
      </c>
      <c r="S120">
        <v>191</v>
      </c>
      <c r="T120">
        <v>75</v>
      </c>
      <c r="U120">
        <v>15</v>
      </c>
      <c r="V120">
        <v>60</v>
      </c>
      <c r="W120">
        <v>75</v>
      </c>
      <c r="X120">
        <v>60</v>
      </c>
      <c r="Y120">
        <v>45</v>
      </c>
    </row>
    <row r="121" spans="1:25">
      <c r="A121">
        <v>17</v>
      </c>
      <c r="B121">
        <v>2</v>
      </c>
      <c r="C121">
        <v>2</v>
      </c>
      <c r="D121">
        <v>0</v>
      </c>
      <c r="E121">
        <v>499</v>
      </c>
      <c r="F121">
        <v>1256</v>
      </c>
      <c r="G121">
        <v>0.90424766018718505</v>
      </c>
      <c r="H121">
        <v>0.85850991114149011</v>
      </c>
      <c r="I121">
        <v>0</v>
      </c>
      <c r="J121">
        <v>0</v>
      </c>
      <c r="K121">
        <v>0</v>
      </c>
      <c r="L121">
        <v>3</v>
      </c>
      <c r="M121">
        <v>118</v>
      </c>
      <c r="N121">
        <v>39.333333333333336</v>
      </c>
      <c r="O121" t="s">
        <v>26</v>
      </c>
      <c r="P121">
        <v>0.57889999999999997</v>
      </c>
      <c r="Q121">
        <v>10.45</v>
      </c>
      <c r="R121">
        <v>0</v>
      </c>
      <c r="S121">
        <v>300</v>
      </c>
      <c r="T121">
        <v>75</v>
      </c>
      <c r="U121">
        <v>15</v>
      </c>
      <c r="V121">
        <v>60</v>
      </c>
      <c r="W121">
        <v>65</v>
      </c>
      <c r="X121">
        <v>75</v>
      </c>
      <c r="Y121">
        <v>60</v>
      </c>
    </row>
    <row r="122" spans="1:25">
      <c r="A122">
        <v>18</v>
      </c>
      <c r="B122">
        <v>2</v>
      </c>
      <c r="C122">
        <v>2</v>
      </c>
      <c r="D122">
        <v>1</v>
      </c>
      <c r="E122">
        <v>1354</v>
      </c>
      <c r="F122">
        <v>1370</v>
      </c>
      <c r="G122">
        <v>0.98632109431245496</v>
      </c>
      <c r="H122">
        <v>0.93643198906356806</v>
      </c>
      <c r="I122">
        <v>0</v>
      </c>
      <c r="J122">
        <v>0</v>
      </c>
      <c r="K122">
        <v>0</v>
      </c>
      <c r="L122">
        <v>3</v>
      </c>
      <c r="M122">
        <v>139</v>
      </c>
      <c r="N122">
        <v>46.333333333333336</v>
      </c>
      <c r="O122" t="s">
        <v>25</v>
      </c>
      <c r="P122">
        <v>0.84209999999999996</v>
      </c>
      <c r="Q122">
        <v>9.5299999999999994</v>
      </c>
      <c r="R122">
        <v>1</v>
      </c>
      <c r="S122">
        <v>299</v>
      </c>
      <c r="T122">
        <v>85</v>
      </c>
      <c r="U122">
        <v>45</v>
      </c>
      <c r="V122">
        <v>70</v>
      </c>
      <c r="W122">
        <v>55</v>
      </c>
      <c r="X122">
        <v>60</v>
      </c>
      <c r="Y122">
        <v>70</v>
      </c>
    </row>
    <row r="123" spans="1:25">
      <c r="A123">
        <v>19</v>
      </c>
      <c r="B123">
        <v>2</v>
      </c>
      <c r="C123">
        <v>2</v>
      </c>
      <c r="D123">
        <v>80</v>
      </c>
      <c r="E123">
        <v>1336</v>
      </c>
      <c r="F123">
        <v>1336</v>
      </c>
      <c r="G123">
        <v>0.9618430525557955</v>
      </c>
      <c r="H123">
        <v>0.91319207108680789</v>
      </c>
      <c r="I123">
        <v>0</v>
      </c>
      <c r="J123">
        <v>0</v>
      </c>
      <c r="K123">
        <v>0</v>
      </c>
      <c r="L123">
        <v>1</v>
      </c>
      <c r="M123">
        <v>82</v>
      </c>
      <c r="N123">
        <v>82</v>
      </c>
      <c r="O123" t="s">
        <v>26</v>
      </c>
      <c r="P123">
        <v>0.5</v>
      </c>
      <c r="Q123">
        <v>14.71</v>
      </c>
      <c r="R123">
        <v>1</v>
      </c>
      <c r="S123">
        <v>220</v>
      </c>
      <c r="T123">
        <v>50</v>
      </c>
      <c r="U123">
        <v>45</v>
      </c>
      <c r="V123">
        <v>30</v>
      </c>
      <c r="W123">
        <v>75</v>
      </c>
      <c r="X123">
        <v>45</v>
      </c>
      <c r="Y123">
        <v>40</v>
      </c>
    </row>
    <row r="124" spans="1:25">
      <c r="A124">
        <v>20</v>
      </c>
      <c r="B124">
        <v>2</v>
      </c>
      <c r="C124">
        <v>2</v>
      </c>
      <c r="D124">
        <v>105</v>
      </c>
      <c r="E124">
        <v>1200</v>
      </c>
      <c r="F124">
        <v>1254</v>
      </c>
      <c r="G124">
        <v>0.90280777537796975</v>
      </c>
      <c r="H124">
        <v>0.8571428571428571</v>
      </c>
      <c r="I124">
        <v>0</v>
      </c>
      <c r="J124">
        <v>0</v>
      </c>
      <c r="K124">
        <v>0</v>
      </c>
      <c r="L124">
        <v>3</v>
      </c>
      <c r="M124">
        <v>26</v>
      </c>
      <c r="N124">
        <v>8.6666666666666661</v>
      </c>
      <c r="O124" t="s">
        <v>26</v>
      </c>
      <c r="P124">
        <v>1</v>
      </c>
      <c r="Q124">
        <v>19.579999999999998</v>
      </c>
      <c r="R124">
        <v>1</v>
      </c>
      <c r="S124">
        <v>195</v>
      </c>
      <c r="T124">
        <v>80</v>
      </c>
      <c r="U124">
        <v>70</v>
      </c>
      <c r="V124">
        <v>85</v>
      </c>
      <c r="W124">
        <v>40</v>
      </c>
      <c r="X124">
        <v>75</v>
      </c>
      <c r="Y124">
        <v>95</v>
      </c>
    </row>
    <row r="125" spans="1:25">
      <c r="A125">
        <v>21</v>
      </c>
      <c r="B125">
        <v>2</v>
      </c>
      <c r="C125">
        <v>2</v>
      </c>
      <c r="D125">
        <v>0</v>
      </c>
      <c r="E125">
        <v>623</v>
      </c>
      <c r="F125">
        <v>1271</v>
      </c>
      <c r="G125">
        <v>0.91504679625629948</v>
      </c>
      <c r="H125">
        <v>0.86876281613123718</v>
      </c>
      <c r="I125">
        <v>0</v>
      </c>
      <c r="J125">
        <v>0</v>
      </c>
      <c r="K125">
        <v>0</v>
      </c>
      <c r="L125">
        <v>5</v>
      </c>
      <c r="M125">
        <v>100</v>
      </c>
      <c r="N125">
        <v>20</v>
      </c>
      <c r="O125" t="s">
        <v>26</v>
      </c>
      <c r="P125">
        <v>0</v>
      </c>
      <c r="Q125">
        <v>0</v>
      </c>
      <c r="R125">
        <v>0</v>
      </c>
      <c r="S125">
        <v>300</v>
      </c>
      <c r="T125">
        <v>50</v>
      </c>
      <c r="U125">
        <v>25</v>
      </c>
      <c r="V125">
        <v>65</v>
      </c>
      <c r="W125">
        <v>50</v>
      </c>
      <c r="X125">
        <v>55</v>
      </c>
      <c r="Y125">
        <v>65</v>
      </c>
    </row>
    <row r="126" spans="1:25">
      <c r="A126">
        <v>22</v>
      </c>
      <c r="B126">
        <v>2</v>
      </c>
      <c r="C126">
        <v>2</v>
      </c>
      <c r="D126">
        <v>7</v>
      </c>
      <c r="E126">
        <v>1351</v>
      </c>
      <c r="F126">
        <v>1351</v>
      </c>
      <c r="G126">
        <v>0.97264218862491003</v>
      </c>
      <c r="H126">
        <v>0.92344497607655507</v>
      </c>
      <c r="I126">
        <v>0</v>
      </c>
      <c r="J126">
        <v>0</v>
      </c>
      <c r="K126">
        <v>0</v>
      </c>
      <c r="L126">
        <v>1</v>
      </c>
      <c r="M126">
        <v>65</v>
      </c>
      <c r="N126">
        <v>65</v>
      </c>
      <c r="O126" t="s">
        <v>25</v>
      </c>
      <c r="P126">
        <v>0.57889999999999997</v>
      </c>
      <c r="Q126">
        <v>10.82</v>
      </c>
      <c r="R126">
        <v>1</v>
      </c>
      <c r="S126">
        <v>293</v>
      </c>
      <c r="T126">
        <v>90</v>
      </c>
      <c r="U126">
        <v>70</v>
      </c>
      <c r="V126">
        <v>55</v>
      </c>
      <c r="W126">
        <v>75</v>
      </c>
      <c r="X126">
        <v>85</v>
      </c>
      <c r="Y126">
        <v>35</v>
      </c>
    </row>
    <row r="127" spans="1:25">
      <c r="A127">
        <v>23</v>
      </c>
      <c r="B127">
        <v>2</v>
      </c>
      <c r="C127">
        <v>2</v>
      </c>
      <c r="D127">
        <v>35</v>
      </c>
      <c r="E127">
        <v>1186</v>
      </c>
      <c r="F127">
        <v>1320</v>
      </c>
      <c r="G127">
        <v>0.95032397408207347</v>
      </c>
      <c r="H127">
        <v>0.90225563909774431</v>
      </c>
      <c r="I127">
        <v>0</v>
      </c>
      <c r="J127">
        <v>0</v>
      </c>
      <c r="K127">
        <v>0</v>
      </c>
      <c r="L127">
        <v>2</v>
      </c>
      <c r="M127">
        <v>72</v>
      </c>
      <c r="N127">
        <v>36</v>
      </c>
      <c r="O127" t="s">
        <v>25</v>
      </c>
      <c r="P127">
        <v>0.4118</v>
      </c>
      <c r="Q127">
        <v>12</v>
      </c>
      <c r="R127">
        <v>1</v>
      </c>
      <c r="S127">
        <v>265</v>
      </c>
      <c r="T127">
        <v>45</v>
      </c>
      <c r="U127">
        <v>25</v>
      </c>
      <c r="V127">
        <v>40</v>
      </c>
      <c r="W127">
        <v>30</v>
      </c>
      <c r="X127">
        <v>55</v>
      </c>
      <c r="Y127">
        <v>35</v>
      </c>
    </row>
    <row r="128" spans="1:25">
      <c r="A128">
        <v>24</v>
      </c>
      <c r="B128">
        <v>2</v>
      </c>
      <c r="C128">
        <v>2</v>
      </c>
      <c r="D128">
        <v>0</v>
      </c>
      <c r="E128">
        <v>1031</v>
      </c>
      <c r="F128">
        <v>1421</v>
      </c>
      <c r="G128">
        <v>1.0230381569474443</v>
      </c>
      <c r="H128">
        <v>0.9712918660287081</v>
      </c>
      <c r="I128">
        <v>1</v>
      </c>
      <c r="J128">
        <v>0</v>
      </c>
      <c r="K128">
        <v>0</v>
      </c>
      <c r="L128">
        <v>2</v>
      </c>
      <c r="M128">
        <v>99</v>
      </c>
      <c r="N128">
        <v>49.5</v>
      </c>
      <c r="O128" t="s">
        <v>26</v>
      </c>
      <c r="P128">
        <v>0.94740000000000002</v>
      </c>
      <c r="Q128">
        <v>11.17</v>
      </c>
      <c r="R128">
        <v>0</v>
      </c>
      <c r="S128">
        <v>300</v>
      </c>
      <c r="T128">
        <v>90</v>
      </c>
      <c r="U128">
        <v>30</v>
      </c>
      <c r="V128">
        <v>45</v>
      </c>
      <c r="W128">
        <v>55</v>
      </c>
      <c r="X128">
        <v>85</v>
      </c>
      <c r="Y128">
        <v>45</v>
      </c>
    </row>
    <row r="129" spans="1:25">
      <c r="A129">
        <v>25</v>
      </c>
      <c r="B129">
        <v>2</v>
      </c>
      <c r="C129">
        <v>2</v>
      </c>
      <c r="D129">
        <v>19</v>
      </c>
      <c r="E129">
        <v>1290</v>
      </c>
      <c r="F129">
        <v>1290</v>
      </c>
      <c r="G129">
        <v>0.92872570194384452</v>
      </c>
      <c r="H129">
        <v>0.88174982911825017</v>
      </c>
      <c r="I129">
        <v>0</v>
      </c>
      <c r="J129">
        <v>0</v>
      </c>
      <c r="K129">
        <v>0</v>
      </c>
      <c r="L129">
        <v>1</v>
      </c>
      <c r="M129">
        <v>73</v>
      </c>
      <c r="N129">
        <v>73</v>
      </c>
      <c r="O129" t="s">
        <v>26</v>
      </c>
      <c r="P129">
        <v>0.33329999999999999</v>
      </c>
      <c r="Q129">
        <v>7.5</v>
      </c>
      <c r="R129">
        <v>1</v>
      </c>
      <c r="S129">
        <v>281</v>
      </c>
      <c r="T129">
        <v>35</v>
      </c>
      <c r="U129">
        <v>25</v>
      </c>
      <c r="V129">
        <v>30</v>
      </c>
      <c r="W129">
        <v>75</v>
      </c>
      <c r="X129">
        <v>20</v>
      </c>
      <c r="Y129">
        <v>10</v>
      </c>
    </row>
    <row r="130" spans="1:25">
      <c r="A130">
        <v>26</v>
      </c>
      <c r="B130">
        <v>2</v>
      </c>
      <c r="C130">
        <v>2</v>
      </c>
      <c r="D130">
        <v>0</v>
      </c>
      <c r="E130">
        <v>725</v>
      </c>
      <c r="F130">
        <v>1296</v>
      </c>
      <c r="G130">
        <v>0.93304535637149033</v>
      </c>
      <c r="H130">
        <v>0.885850991114149</v>
      </c>
      <c r="I130">
        <v>0</v>
      </c>
      <c r="J130">
        <v>0</v>
      </c>
      <c r="K130">
        <v>0</v>
      </c>
      <c r="L130">
        <v>13</v>
      </c>
      <c r="M130">
        <v>139</v>
      </c>
      <c r="N130">
        <v>10.692307692307692</v>
      </c>
      <c r="O130" t="s">
        <v>26</v>
      </c>
      <c r="P130">
        <v>0.42109999999999997</v>
      </c>
      <c r="Q130">
        <v>8.8800000000000008</v>
      </c>
      <c r="R130">
        <v>0</v>
      </c>
      <c r="S130">
        <v>300</v>
      </c>
      <c r="T130">
        <v>75</v>
      </c>
      <c r="U130">
        <v>70</v>
      </c>
      <c r="V130">
        <v>70</v>
      </c>
      <c r="W130">
        <v>80</v>
      </c>
      <c r="X130">
        <v>70</v>
      </c>
      <c r="Y130">
        <v>50</v>
      </c>
    </row>
    <row r="131" spans="1:25">
      <c r="A131">
        <v>27</v>
      </c>
      <c r="B131">
        <v>2</v>
      </c>
      <c r="C131">
        <v>2</v>
      </c>
      <c r="D131">
        <v>0</v>
      </c>
      <c r="E131">
        <v>1084</v>
      </c>
      <c r="F131">
        <v>1433</v>
      </c>
      <c r="G131">
        <v>1.0316774658027357</v>
      </c>
      <c r="H131">
        <v>0.97949419002050586</v>
      </c>
      <c r="I131">
        <v>1</v>
      </c>
      <c r="J131">
        <v>0</v>
      </c>
      <c r="K131">
        <v>0</v>
      </c>
      <c r="L131">
        <v>4</v>
      </c>
      <c r="M131">
        <v>92</v>
      </c>
      <c r="N131">
        <v>23</v>
      </c>
      <c r="O131" t="s">
        <v>26</v>
      </c>
      <c r="P131">
        <v>0.21049999999999999</v>
      </c>
      <c r="Q131">
        <v>8.75</v>
      </c>
      <c r="R131">
        <v>0</v>
      </c>
      <c r="S131">
        <v>300</v>
      </c>
      <c r="T131">
        <v>70</v>
      </c>
      <c r="U131">
        <v>30</v>
      </c>
      <c r="V131">
        <v>75</v>
      </c>
      <c r="W131">
        <v>70</v>
      </c>
      <c r="X131">
        <v>80</v>
      </c>
      <c r="Y131">
        <v>75</v>
      </c>
    </row>
    <row r="132" spans="1:25">
      <c r="A132">
        <v>1</v>
      </c>
      <c r="B132">
        <v>2</v>
      </c>
      <c r="C132">
        <v>3</v>
      </c>
      <c r="D132">
        <v>194</v>
      </c>
      <c r="E132">
        <v>1389</v>
      </c>
      <c r="F132">
        <v>1389</v>
      </c>
      <c r="G132">
        <v>1</v>
      </c>
      <c r="H132">
        <v>0.78830874006810447</v>
      </c>
      <c r="I132">
        <v>0</v>
      </c>
      <c r="J132">
        <v>0</v>
      </c>
      <c r="K132">
        <v>0</v>
      </c>
      <c r="L132">
        <v>3</v>
      </c>
      <c r="M132">
        <v>33</v>
      </c>
      <c r="N132">
        <v>11</v>
      </c>
      <c r="O132" t="s">
        <v>25</v>
      </c>
      <c r="P132">
        <v>0.28570000000000001</v>
      </c>
      <c r="Q132">
        <v>9.5</v>
      </c>
      <c r="R132">
        <v>1</v>
      </c>
      <c r="S132">
        <v>106</v>
      </c>
      <c r="T132">
        <v>60</v>
      </c>
      <c r="U132">
        <v>45</v>
      </c>
      <c r="V132">
        <v>5</v>
      </c>
      <c r="W132">
        <v>75</v>
      </c>
      <c r="X132">
        <v>45</v>
      </c>
      <c r="Y132">
        <v>10</v>
      </c>
    </row>
    <row r="133" spans="1:25">
      <c r="A133">
        <v>2</v>
      </c>
      <c r="B133">
        <v>2</v>
      </c>
      <c r="C133">
        <v>3</v>
      </c>
      <c r="D133">
        <v>0</v>
      </c>
      <c r="E133">
        <v>1704</v>
      </c>
      <c r="F133">
        <v>1704</v>
      </c>
      <c r="G133">
        <v>1.2267818574514038</v>
      </c>
      <c r="H133">
        <v>0.96708286038592506</v>
      </c>
      <c r="I133">
        <v>1</v>
      </c>
      <c r="J133">
        <v>1</v>
      </c>
      <c r="K133">
        <v>0</v>
      </c>
      <c r="L133">
        <v>10</v>
      </c>
      <c r="M133">
        <v>124</v>
      </c>
      <c r="N133">
        <v>12.4</v>
      </c>
      <c r="O133" t="s">
        <v>25</v>
      </c>
      <c r="P133">
        <v>0.75</v>
      </c>
      <c r="Q133">
        <v>8.1300000000000008</v>
      </c>
      <c r="R133">
        <v>0</v>
      </c>
      <c r="S133">
        <v>300</v>
      </c>
      <c r="T133">
        <v>60</v>
      </c>
      <c r="U133">
        <v>45</v>
      </c>
      <c r="V133">
        <v>65</v>
      </c>
      <c r="W133">
        <v>75</v>
      </c>
      <c r="X133">
        <v>75</v>
      </c>
      <c r="Y133">
        <v>60</v>
      </c>
    </row>
    <row r="134" spans="1:25">
      <c r="A134">
        <v>3</v>
      </c>
      <c r="B134">
        <v>2</v>
      </c>
      <c r="C134">
        <v>3</v>
      </c>
      <c r="D134">
        <v>47</v>
      </c>
      <c r="E134">
        <v>1657</v>
      </c>
      <c r="F134">
        <v>1657</v>
      </c>
      <c r="G134">
        <v>1.1929445644348453</v>
      </c>
      <c r="H134">
        <v>0.94040862656072643</v>
      </c>
      <c r="I134">
        <v>1</v>
      </c>
      <c r="J134">
        <v>0</v>
      </c>
      <c r="K134">
        <v>0</v>
      </c>
      <c r="L134">
        <v>1</v>
      </c>
      <c r="M134">
        <v>56</v>
      </c>
      <c r="N134">
        <v>56</v>
      </c>
      <c r="O134" t="s">
        <v>25</v>
      </c>
      <c r="P134">
        <v>0.35289999999999999</v>
      </c>
      <c r="Q134">
        <v>18.670000000000002</v>
      </c>
      <c r="R134">
        <v>1</v>
      </c>
      <c r="S134">
        <v>253</v>
      </c>
      <c r="T134">
        <v>95</v>
      </c>
      <c r="U134">
        <v>15</v>
      </c>
      <c r="V134">
        <v>90</v>
      </c>
      <c r="W134">
        <v>70</v>
      </c>
      <c r="X134">
        <v>55</v>
      </c>
      <c r="Y134">
        <v>20</v>
      </c>
    </row>
    <row r="135" spans="1:25">
      <c r="A135">
        <v>5</v>
      </c>
      <c r="B135">
        <v>2</v>
      </c>
      <c r="C135">
        <v>3</v>
      </c>
      <c r="D135">
        <v>29</v>
      </c>
      <c r="E135">
        <v>1473</v>
      </c>
      <c r="F135">
        <v>1543</v>
      </c>
      <c r="G135">
        <v>1.1108711303095753</v>
      </c>
      <c r="H135">
        <v>0.87570942111237227</v>
      </c>
      <c r="I135">
        <v>1</v>
      </c>
      <c r="J135">
        <v>0</v>
      </c>
      <c r="K135">
        <v>0</v>
      </c>
      <c r="L135">
        <v>4</v>
      </c>
      <c r="M135">
        <v>79</v>
      </c>
      <c r="N135">
        <v>19.75</v>
      </c>
      <c r="O135" t="s">
        <v>25</v>
      </c>
      <c r="P135">
        <v>0.33329999999999999</v>
      </c>
      <c r="Q135">
        <v>11.17</v>
      </c>
      <c r="R135">
        <v>1</v>
      </c>
      <c r="S135">
        <v>271</v>
      </c>
      <c r="T135">
        <v>65</v>
      </c>
      <c r="U135">
        <v>30</v>
      </c>
      <c r="V135">
        <v>40</v>
      </c>
      <c r="W135">
        <v>35</v>
      </c>
      <c r="X135">
        <v>75</v>
      </c>
      <c r="Y135">
        <v>30</v>
      </c>
    </row>
    <row r="136" spans="1:25">
      <c r="A136">
        <v>6</v>
      </c>
      <c r="B136">
        <v>2</v>
      </c>
      <c r="C136">
        <v>3</v>
      </c>
      <c r="D136">
        <v>179</v>
      </c>
      <c r="E136">
        <v>1458</v>
      </c>
      <c r="F136">
        <v>1458</v>
      </c>
      <c r="G136">
        <v>1.0496760259179265</v>
      </c>
      <c r="H136">
        <v>0.82746878547105562</v>
      </c>
      <c r="I136">
        <v>1</v>
      </c>
      <c r="J136">
        <v>0</v>
      </c>
      <c r="K136">
        <v>0</v>
      </c>
      <c r="L136">
        <v>2</v>
      </c>
      <c r="M136">
        <v>16</v>
      </c>
      <c r="N136">
        <v>8</v>
      </c>
      <c r="O136" t="s">
        <v>25</v>
      </c>
      <c r="P136">
        <v>1</v>
      </c>
      <c r="Q136">
        <v>8.8800000000000008</v>
      </c>
      <c r="R136">
        <v>1</v>
      </c>
      <c r="S136">
        <v>121</v>
      </c>
      <c r="T136">
        <v>40</v>
      </c>
      <c r="U136">
        <v>40</v>
      </c>
      <c r="V136">
        <v>60</v>
      </c>
      <c r="W136">
        <v>55</v>
      </c>
      <c r="X136">
        <v>40</v>
      </c>
      <c r="Y136">
        <v>30</v>
      </c>
    </row>
    <row r="137" spans="1:25">
      <c r="A137">
        <v>7</v>
      </c>
      <c r="B137">
        <v>2</v>
      </c>
      <c r="C137">
        <v>3</v>
      </c>
      <c r="D137">
        <v>40</v>
      </c>
      <c r="E137">
        <v>799</v>
      </c>
      <c r="F137">
        <v>1471</v>
      </c>
      <c r="G137">
        <v>1.0590352771778258</v>
      </c>
      <c r="H137">
        <v>0.83484676503972755</v>
      </c>
      <c r="I137">
        <v>1</v>
      </c>
      <c r="J137">
        <v>0</v>
      </c>
      <c r="K137">
        <v>0</v>
      </c>
      <c r="L137">
        <v>3</v>
      </c>
      <c r="M137">
        <v>73</v>
      </c>
      <c r="N137">
        <v>24.333333333333332</v>
      </c>
      <c r="O137" t="s">
        <v>25</v>
      </c>
      <c r="P137">
        <v>0.61109999999999998</v>
      </c>
      <c r="Q137">
        <v>11.45</v>
      </c>
      <c r="R137">
        <v>1</v>
      </c>
      <c r="S137">
        <v>260</v>
      </c>
      <c r="T137">
        <v>95</v>
      </c>
      <c r="U137">
        <v>55</v>
      </c>
      <c r="V137">
        <v>85</v>
      </c>
      <c r="W137">
        <v>60</v>
      </c>
      <c r="X137">
        <v>95</v>
      </c>
      <c r="Y137">
        <v>95</v>
      </c>
    </row>
    <row r="138" spans="1:25">
      <c r="A138">
        <v>8</v>
      </c>
      <c r="B138">
        <v>2</v>
      </c>
      <c r="C138">
        <v>3</v>
      </c>
      <c r="D138">
        <v>190</v>
      </c>
      <c r="E138">
        <v>1632</v>
      </c>
      <c r="F138">
        <v>1632</v>
      </c>
      <c r="G138">
        <v>1.1749460043196545</v>
      </c>
      <c r="H138">
        <v>0.92622020431328034</v>
      </c>
      <c r="I138">
        <v>1</v>
      </c>
      <c r="J138">
        <v>0</v>
      </c>
      <c r="K138">
        <v>0</v>
      </c>
      <c r="L138">
        <v>1</v>
      </c>
      <c r="M138">
        <v>43</v>
      </c>
      <c r="N138">
        <v>43</v>
      </c>
      <c r="O138" t="s">
        <v>25</v>
      </c>
      <c r="P138">
        <v>0.125</v>
      </c>
      <c r="Q138">
        <v>6</v>
      </c>
      <c r="R138">
        <v>1</v>
      </c>
      <c r="S138">
        <v>110</v>
      </c>
      <c r="T138">
        <v>15</v>
      </c>
      <c r="U138">
        <v>5</v>
      </c>
      <c r="V138">
        <v>10</v>
      </c>
      <c r="W138">
        <v>25</v>
      </c>
      <c r="X138">
        <v>20</v>
      </c>
      <c r="Y138">
        <v>10</v>
      </c>
    </row>
    <row r="139" spans="1:25">
      <c r="A139">
        <v>9</v>
      </c>
      <c r="B139">
        <v>2</v>
      </c>
      <c r="C139">
        <v>3</v>
      </c>
      <c r="D139">
        <v>0</v>
      </c>
      <c r="E139">
        <v>1177</v>
      </c>
      <c r="F139">
        <v>1720</v>
      </c>
      <c r="G139">
        <v>1.238300935925126</v>
      </c>
      <c r="H139">
        <v>0.97616345062429055</v>
      </c>
      <c r="I139">
        <v>1</v>
      </c>
      <c r="J139">
        <v>1</v>
      </c>
      <c r="K139">
        <v>0</v>
      </c>
      <c r="L139">
        <v>7</v>
      </c>
      <c r="M139">
        <v>112</v>
      </c>
      <c r="N139">
        <v>16</v>
      </c>
      <c r="O139" t="s">
        <v>25</v>
      </c>
      <c r="P139">
        <v>0.05</v>
      </c>
      <c r="Q139">
        <v>4</v>
      </c>
      <c r="R139">
        <v>0</v>
      </c>
      <c r="S139">
        <v>300</v>
      </c>
      <c r="T139">
        <v>90</v>
      </c>
      <c r="U139">
        <v>80</v>
      </c>
      <c r="V139">
        <v>95</v>
      </c>
      <c r="W139">
        <v>80</v>
      </c>
      <c r="X139">
        <v>95</v>
      </c>
      <c r="Y139">
        <v>80</v>
      </c>
    </row>
    <row r="140" spans="1:25">
      <c r="A140">
        <v>10</v>
      </c>
      <c r="B140">
        <v>2</v>
      </c>
      <c r="C140">
        <v>3</v>
      </c>
      <c r="D140">
        <v>48</v>
      </c>
      <c r="E140">
        <v>1752</v>
      </c>
      <c r="F140">
        <v>1752</v>
      </c>
      <c r="G140">
        <v>1.2613390928725703</v>
      </c>
      <c r="H140">
        <v>0.99432463110102154</v>
      </c>
      <c r="I140">
        <v>1</v>
      </c>
      <c r="J140">
        <v>1</v>
      </c>
      <c r="K140">
        <v>1</v>
      </c>
      <c r="L140">
        <v>3</v>
      </c>
      <c r="M140">
        <v>61</v>
      </c>
      <c r="N140">
        <v>20.333333333333332</v>
      </c>
      <c r="O140" t="s">
        <v>25</v>
      </c>
      <c r="P140">
        <v>0.94120000000000004</v>
      </c>
      <c r="Q140">
        <v>12.56</v>
      </c>
      <c r="R140">
        <v>1</v>
      </c>
      <c r="S140">
        <v>252</v>
      </c>
      <c r="T140">
        <v>85</v>
      </c>
      <c r="U140">
        <v>75</v>
      </c>
      <c r="V140">
        <v>60</v>
      </c>
      <c r="W140">
        <v>70</v>
      </c>
      <c r="X140">
        <v>70</v>
      </c>
      <c r="Y140">
        <v>55</v>
      </c>
    </row>
    <row r="141" spans="1:25">
      <c r="A141">
        <v>11</v>
      </c>
      <c r="B141">
        <v>2</v>
      </c>
      <c r="C141">
        <v>3</v>
      </c>
      <c r="D141">
        <v>0</v>
      </c>
      <c r="E141">
        <v>1673</v>
      </c>
      <c r="F141">
        <v>1673</v>
      </c>
      <c r="G141">
        <v>1.2044636429085673</v>
      </c>
      <c r="H141">
        <v>0.94948921679909193</v>
      </c>
      <c r="I141">
        <v>1</v>
      </c>
      <c r="J141">
        <v>0</v>
      </c>
      <c r="K141">
        <v>0</v>
      </c>
      <c r="L141">
        <v>1</v>
      </c>
      <c r="M141">
        <v>96</v>
      </c>
      <c r="N141">
        <v>96</v>
      </c>
      <c r="O141" t="s">
        <v>25</v>
      </c>
      <c r="P141">
        <v>0.1</v>
      </c>
      <c r="Q141">
        <v>6</v>
      </c>
      <c r="R141">
        <v>0</v>
      </c>
      <c r="S141">
        <v>300</v>
      </c>
      <c r="T141">
        <v>45</v>
      </c>
      <c r="U141">
        <v>10</v>
      </c>
      <c r="V141">
        <v>70</v>
      </c>
      <c r="W141">
        <v>35</v>
      </c>
      <c r="X141">
        <v>70</v>
      </c>
      <c r="Y141">
        <v>80</v>
      </c>
    </row>
    <row r="142" spans="1:25">
      <c r="A142">
        <v>12</v>
      </c>
      <c r="B142">
        <v>2</v>
      </c>
      <c r="C142">
        <v>3</v>
      </c>
      <c r="D142">
        <v>123</v>
      </c>
      <c r="E142">
        <v>1726</v>
      </c>
      <c r="F142">
        <v>1726</v>
      </c>
      <c r="G142">
        <v>1.2426205903527718</v>
      </c>
      <c r="H142">
        <v>0.97956867196367758</v>
      </c>
      <c r="I142">
        <v>1</v>
      </c>
      <c r="J142">
        <v>1</v>
      </c>
      <c r="K142">
        <v>0</v>
      </c>
      <c r="L142">
        <v>1</v>
      </c>
      <c r="M142">
        <v>51</v>
      </c>
      <c r="N142">
        <v>51</v>
      </c>
      <c r="O142" t="s">
        <v>25</v>
      </c>
      <c r="P142">
        <v>0.46150000000000002</v>
      </c>
      <c r="Q142">
        <v>10.17</v>
      </c>
      <c r="R142">
        <v>1</v>
      </c>
      <c r="S142">
        <v>177</v>
      </c>
      <c r="T142">
        <v>45</v>
      </c>
      <c r="U142">
        <v>30</v>
      </c>
      <c r="V142">
        <v>30</v>
      </c>
      <c r="W142">
        <v>75</v>
      </c>
      <c r="X142">
        <v>40</v>
      </c>
      <c r="Y142">
        <v>45</v>
      </c>
    </row>
    <row r="143" spans="1:25">
      <c r="A143">
        <v>13</v>
      </c>
      <c r="B143">
        <v>2</v>
      </c>
      <c r="C143">
        <v>3</v>
      </c>
      <c r="D143">
        <v>0</v>
      </c>
      <c r="E143">
        <v>1508</v>
      </c>
      <c r="F143">
        <v>1508</v>
      </c>
      <c r="G143">
        <v>1.0856731461483082</v>
      </c>
      <c r="H143">
        <v>0.85584562996594782</v>
      </c>
      <c r="I143">
        <v>1</v>
      </c>
      <c r="J143">
        <v>0</v>
      </c>
      <c r="K143">
        <v>0</v>
      </c>
      <c r="L143">
        <v>2</v>
      </c>
      <c r="M143">
        <v>92</v>
      </c>
      <c r="N143">
        <v>46</v>
      </c>
      <c r="O143" t="s">
        <v>25</v>
      </c>
      <c r="P143">
        <v>0.2</v>
      </c>
      <c r="Q143">
        <v>18</v>
      </c>
      <c r="R143">
        <v>0</v>
      </c>
      <c r="S143">
        <v>300</v>
      </c>
      <c r="T143">
        <v>75</v>
      </c>
      <c r="U143">
        <v>20</v>
      </c>
      <c r="V143">
        <v>70</v>
      </c>
      <c r="W143">
        <v>30</v>
      </c>
      <c r="X143">
        <v>70</v>
      </c>
      <c r="Y143">
        <v>70</v>
      </c>
    </row>
    <row r="144" spans="1:25">
      <c r="A144">
        <v>14</v>
      </c>
      <c r="B144">
        <v>2</v>
      </c>
      <c r="C144">
        <v>3</v>
      </c>
      <c r="D144">
        <v>51</v>
      </c>
      <c r="E144">
        <v>1596</v>
      </c>
      <c r="F144">
        <v>1740</v>
      </c>
      <c r="G144">
        <v>1.2526997840172787</v>
      </c>
      <c r="H144">
        <v>0.98751418842224747</v>
      </c>
      <c r="I144">
        <v>1</v>
      </c>
      <c r="J144">
        <v>1</v>
      </c>
      <c r="K144">
        <v>1</v>
      </c>
      <c r="L144">
        <v>2</v>
      </c>
      <c r="M144">
        <v>83</v>
      </c>
      <c r="N144">
        <v>41.5</v>
      </c>
      <c r="O144" t="s">
        <v>25</v>
      </c>
      <c r="P144">
        <v>0.35289999999999999</v>
      </c>
      <c r="Q144">
        <v>9.67</v>
      </c>
      <c r="R144">
        <v>1</v>
      </c>
      <c r="S144">
        <v>249</v>
      </c>
      <c r="T144">
        <v>90</v>
      </c>
      <c r="U144">
        <v>30</v>
      </c>
      <c r="V144">
        <v>30</v>
      </c>
      <c r="W144">
        <v>15</v>
      </c>
      <c r="X144">
        <v>80</v>
      </c>
      <c r="Y144">
        <v>85</v>
      </c>
    </row>
    <row r="145" spans="1:25">
      <c r="A145">
        <v>15</v>
      </c>
      <c r="B145">
        <v>2</v>
      </c>
      <c r="C145">
        <v>3</v>
      </c>
      <c r="D145">
        <v>0</v>
      </c>
      <c r="E145">
        <v>1448</v>
      </c>
      <c r="F145">
        <v>1448</v>
      </c>
      <c r="G145">
        <v>1.0424766018718503</v>
      </c>
      <c r="H145">
        <v>0.82179341657207716</v>
      </c>
      <c r="I145">
        <v>1</v>
      </c>
      <c r="J145">
        <v>0</v>
      </c>
      <c r="K145">
        <v>0</v>
      </c>
      <c r="L145">
        <v>1</v>
      </c>
      <c r="M145">
        <v>89</v>
      </c>
      <c r="N145">
        <v>89</v>
      </c>
      <c r="O145" t="s">
        <v>26</v>
      </c>
      <c r="P145">
        <v>0.5</v>
      </c>
      <c r="Q145">
        <v>12.3</v>
      </c>
      <c r="R145">
        <v>0</v>
      </c>
      <c r="S145">
        <v>300</v>
      </c>
      <c r="T145">
        <v>95</v>
      </c>
      <c r="U145">
        <v>85</v>
      </c>
      <c r="V145">
        <v>75</v>
      </c>
      <c r="W145">
        <v>85</v>
      </c>
      <c r="X145">
        <v>85</v>
      </c>
      <c r="Y145">
        <v>50</v>
      </c>
    </row>
    <row r="146" spans="1:25">
      <c r="A146">
        <v>16</v>
      </c>
      <c r="B146">
        <v>2</v>
      </c>
      <c r="C146">
        <v>3</v>
      </c>
      <c r="D146">
        <v>75</v>
      </c>
      <c r="E146">
        <v>1694</v>
      </c>
      <c r="F146">
        <v>1694</v>
      </c>
      <c r="G146">
        <v>1.2195824334053276</v>
      </c>
      <c r="H146">
        <v>0.9614074914869466</v>
      </c>
      <c r="I146">
        <v>1</v>
      </c>
      <c r="J146">
        <v>0</v>
      </c>
      <c r="K146">
        <v>0</v>
      </c>
      <c r="L146">
        <v>2</v>
      </c>
      <c r="M146">
        <v>51</v>
      </c>
      <c r="N146">
        <v>25.5</v>
      </c>
      <c r="O146" t="s">
        <v>25</v>
      </c>
      <c r="P146">
        <v>0.25</v>
      </c>
      <c r="Q146">
        <v>12.25</v>
      </c>
      <c r="R146">
        <v>1</v>
      </c>
      <c r="S146">
        <v>225</v>
      </c>
      <c r="T146">
        <v>75</v>
      </c>
      <c r="U146">
        <v>25</v>
      </c>
      <c r="V146">
        <v>75</v>
      </c>
      <c r="W146">
        <v>60</v>
      </c>
      <c r="X146">
        <v>65</v>
      </c>
      <c r="Y146">
        <v>70</v>
      </c>
    </row>
    <row r="147" spans="1:25">
      <c r="A147">
        <v>17</v>
      </c>
      <c r="B147">
        <v>2</v>
      </c>
      <c r="C147">
        <v>3</v>
      </c>
      <c r="D147">
        <v>0</v>
      </c>
      <c r="E147">
        <v>1038</v>
      </c>
      <c r="F147">
        <v>1539</v>
      </c>
      <c r="G147">
        <v>1.1079913606911447</v>
      </c>
      <c r="H147">
        <v>0.87343927355278095</v>
      </c>
      <c r="I147">
        <v>1</v>
      </c>
      <c r="J147">
        <v>0</v>
      </c>
      <c r="K147">
        <v>0</v>
      </c>
      <c r="L147">
        <v>4</v>
      </c>
      <c r="M147">
        <v>88</v>
      </c>
      <c r="N147">
        <v>22</v>
      </c>
      <c r="O147" t="s">
        <v>26</v>
      </c>
      <c r="P147">
        <v>0.3</v>
      </c>
      <c r="Q147">
        <v>10.67</v>
      </c>
      <c r="R147">
        <v>0</v>
      </c>
      <c r="S147">
        <v>300</v>
      </c>
      <c r="T147">
        <v>90</v>
      </c>
      <c r="U147">
        <v>10</v>
      </c>
      <c r="V147">
        <v>85</v>
      </c>
      <c r="W147">
        <v>55</v>
      </c>
      <c r="X147">
        <v>90</v>
      </c>
      <c r="Y147">
        <v>90</v>
      </c>
    </row>
    <row r="148" spans="1:25">
      <c r="A148">
        <v>18</v>
      </c>
      <c r="B148">
        <v>2</v>
      </c>
      <c r="C148">
        <v>3</v>
      </c>
      <c r="D148">
        <v>30</v>
      </c>
      <c r="E148">
        <v>1453</v>
      </c>
      <c r="F148">
        <v>1649</v>
      </c>
      <c r="G148">
        <v>1.1871850251979841</v>
      </c>
      <c r="H148">
        <v>0.93586833144154369</v>
      </c>
      <c r="I148">
        <v>1</v>
      </c>
      <c r="J148">
        <v>0</v>
      </c>
      <c r="K148">
        <v>0</v>
      </c>
      <c r="L148">
        <v>3</v>
      </c>
      <c r="M148">
        <v>91</v>
      </c>
      <c r="N148">
        <v>30.333333333333332</v>
      </c>
      <c r="O148" t="s">
        <v>25</v>
      </c>
      <c r="P148">
        <v>0.88890000000000002</v>
      </c>
      <c r="Q148">
        <v>9.5</v>
      </c>
      <c r="R148">
        <v>1</v>
      </c>
      <c r="S148">
        <v>270</v>
      </c>
      <c r="T148">
        <v>95</v>
      </c>
      <c r="U148">
        <v>60</v>
      </c>
      <c r="V148">
        <v>60</v>
      </c>
      <c r="W148">
        <v>55</v>
      </c>
      <c r="X148">
        <v>75</v>
      </c>
      <c r="Y148">
        <v>95</v>
      </c>
    </row>
    <row r="149" spans="1:25">
      <c r="A149">
        <v>19</v>
      </c>
      <c r="B149">
        <v>2</v>
      </c>
      <c r="C149">
        <v>3</v>
      </c>
      <c r="D149">
        <v>41</v>
      </c>
      <c r="E149">
        <v>1511</v>
      </c>
      <c r="F149">
        <v>1511</v>
      </c>
      <c r="G149">
        <v>1.087832973362131</v>
      </c>
      <c r="H149">
        <v>0.85754824063564128</v>
      </c>
      <c r="I149">
        <v>1</v>
      </c>
      <c r="J149">
        <v>0</v>
      </c>
      <c r="K149">
        <v>0</v>
      </c>
      <c r="L149">
        <v>4</v>
      </c>
      <c r="M149">
        <v>86</v>
      </c>
      <c r="N149">
        <v>21.5</v>
      </c>
      <c r="O149" t="s">
        <v>25</v>
      </c>
      <c r="P149">
        <v>0.66669999999999996</v>
      </c>
      <c r="Q149">
        <v>9.67</v>
      </c>
      <c r="R149">
        <v>1</v>
      </c>
      <c r="S149">
        <v>259</v>
      </c>
      <c r="T149">
        <v>55</v>
      </c>
      <c r="U149">
        <v>65</v>
      </c>
      <c r="V149">
        <v>70</v>
      </c>
      <c r="W149">
        <v>60</v>
      </c>
      <c r="X149">
        <v>70</v>
      </c>
      <c r="Y149">
        <v>80</v>
      </c>
    </row>
    <row r="150" spans="1:25">
      <c r="A150">
        <v>20</v>
      </c>
      <c r="B150">
        <v>2</v>
      </c>
      <c r="C150">
        <v>3</v>
      </c>
      <c r="D150">
        <v>127</v>
      </c>
      <c r="E150">
        <v>1389</v>
      </c>
      <c r="F150">
        <v>1389</v>
      </c>
      <c r="G150">
        <v>1</v>
      </c>
      <c r="H150">
        <v>0.78830874006810447</v>
      </c>
      <c r="I150">
        <v>0</v>
      </c>
      <c r="J150">
        <v>0</v>
      </c>
      <c r="K150">
        <v>0</v>
      </c>
      <c r="L150">
        <v>3</v>
      </c>
      <c r="M150">
        <v>30</v>
      </c>
      <c r="N150">
        <v>10</v>
      </c>
      <c r="O150" t="s">
        <v>25</v>
      </c>
      <c r="P150">
        <v>0.75</v>
      </c>
      <c r="Q150">
        <v>15.67</v>
      </c>
      <c r="R150">
        <v>1</v>
      </c>
      <c r="S150">
        <v>173</v>
      </c>
      <c r="T150">
        <v>75</v>
      </c>
      <c r="U150">
        <v>40</v>
      </c>
      <c r="V150">
        <v>85</v>
      </c>
      <c r="W150">
        <v>25</v>
      </c>
      <c r="X150">
        <v>75</v>
      </c>
      <c r="Y150">
        <v>95</v>
      </c>
    </row>
    <row r="151" spans="1:25">
      <c r="A151">
        <v>21</v>
      </c>
      <c r="B151">
        <v>2</v>
      </c>
      <c r="C151">
        <v>3</v>
      </c>
      <c r="D151">
        <v>0</v>
      </c>
      <c r="E151">
        <v>1390</v>
      </c>
      <c r="F151">
        <v>1546</v>
      </c>
      <c r="G151">
        <v>1.1130309575233981</v>
      </c>
      <c r="H151">
        <v>0.87741203178206584</v>
      </c>
      <c r="I151">
        <v>1</v>
      </c>
      <c r="J151">
        <v>0</v>
      </c>
      <c r="K151">
        <v>0</v>
      </c>
      <c r="L151">
        <v>4</v>
      </c>
      <c r="M151">
        <v>78</v>
      </c>
      <c r="N151">
        <v>19.5</v>
      </c>
      <c r="O151" t="s">
        <v>26</v>
      </c>
      <c r="P151">
        <v>0.15</v>
      </c>
      <c r="Q151">
        <v>14.33</v>
      </c>
      <c r="R151">
        <v>0</v>
      </c>
      <c r="S151">
        <v>300</v>
      </c>
      <c r="T151">
        <v>60</v>
      </c>
      <c r="U151">
        <v>25</v>
      </c>
      <c r="V151">
        <v>60</v>
      </c>
      <c r="W151">
        <v>65</v>
      </c>
      <c r="X151">
        <v>60</v>
      </c>
      <c r="Y151">
        <v>45</v>
      </c>
    </row>
    <row r="152" spans="1:25">
      <c r="A152">
        <v>22</v>
      </c>
      <c r="B152">
        <v>2</v>
      </c>
      <c r="C152">
        <v>3</v>
      </c>
      <c r="D152">
        <v>82</v>
      </c>
      <c r="E152">
        <v>1588</v>
      </c>
      <c r="F152">
        <v>1588</v>
      </c>
      <c r="G152">
        <v>1.1432685385169186</v>
      </c>
      <c r="H152">
        <v>0.90124858115777529</v>
      </c>
      <c r="I152">
        <v>1</v>
      </c>
      <c r="J152">
        <v>0</v>
      </c>
      <c r="K152">
        <v>0</v>
      </c>
      <c r="L152">
        <v>2</v>
      </c>
      <c r="M152">
        <v>54</v>
      </c>
      <c r="N152">
        <v>27</v>
      </c>
      <c r="O152" t="s">
        <v>25</v>
      </c>
      <c r="P152">
        <v>0.5333</v>
      </c>
      <c r="Q152">
        <v>11</v>
      </c>
      <c r="R152">
        <v>1</v>
      </c>
      <c r="S152">
        <v>218</v>
      </c>
      <c r="T152">
        <v>85</v>
      </c>
      <c r="U152">
        <v>20</v>
      </c>
      <c r="V152">
        <v>30</v>
      </c>
      <c r="W152">
        <v>80</v>
      </c>
      <c r="X152">
        <v>65</v>
      </c>
      <c r="Y152">
        <v>35</v>
      </c>
    </row>
    <row r="153" spans="1:25">
      <c r="A153">
        <v>23</v>
      </c>
      <c r="B153">
        <v>2</v>
      </c>
      <c r="C153">
        <v>3</v>
      </c>
      <c r="D153">
        <v>44</v>
      </c>
      <c r="E153">
        <v>1368</v>
      </c>
      <c r="F153">
        <v>1684</v>
      </c>
      <c r="G153">
        <v>1.2123830093592514</v>
      </c>
      <c r="H153">
        <v>0.95573212258796825</v>
      </c>
      <c r="I153">
        <v>1</v>
      </c>
      <c r="J153">
        <v>0</v>
      </c>
      <c r="K153">
        <v>0</v>
      </c>
      <c r="L153">
        <v>4</v>
      </c>
      <c r="M153">
        <v>71</v>
      </c>
      <c r="N153">
        <v>17.75</v>
      </c>
      <c r="O153" t="s">
        <v>26</v>
      </c>
      <c r="P153">
        <v>0.27779999999999999</v>
      </c>
      <c r="Q153">
        <v>14.6</v>
      </c>
      <c r="R153">
        <v>1</v>
      </c>
      <c r="S153">
        <v>256</v>
      </c>
      <c r="T153">
        <v>50</v>
      </c>
      <c r="U153">
        <v>30</v>
      </c>
      <c r="V153">
        <v>40</v>
      </c>
      <c r="W153">
        <v>50</v>
      </c>
      <c r="X153">
        <v>50</v>
      </c>
      <c r="Y153">
        <v>35</v>
      </c>
    </row>
    <row r="154" spans="1:25">
      <c r="A154">
        <v>24</v>
      </c>
      <c r="B154">
        <v>2</v>
      </c>
      <c r="C154">
        <v>3</v>
      </c>
      <c r="D154">
        <v>0</v>
      </c>
      <c r="E154">
        <v>1389</v>
      </c>
      <c r="F154">
        <v>1758</v>
      </c>
      <c r="G154">
        <v>1.2656587473002159</v>
      </c>
      <c r="H154">
        <v>0.99772985244040857</v>
      </c>
      <c r="I154">
        <v>1</v>
      </c>
      <c r="J154">
        <v>1</v>
      </c>
      <c r="K154">
        <v>1</v>
      </c>
      <c r="L154">
        <v>4</v>
      </c>
      <c r="M154">
        <v>84</v>
      </c>
      <c r="N154">
        <v>21</v>
      </c>
      <c r="O154" t="s">
        <v>25</v>
      </c>
      <c r="P154">
        <v>0.9</v>
      </c>
      <c r="Q154">
        <v>12.89</v>
      </c>
      <c r="R154">
        <v>0</v>
      </c>
      <c r="S154">
        <v>300</v>
      </c>
      <c r="T154">
        <v>85</v>
      </c>
      <c r="U154">
        <v>20</v>
      </c>
      <c r="V154">
        <v>40</v>
      </c>
      <c r="W154">
        <v>65</v>
      </c>
      <c r="X154">
        <v>70</v>
      </c>
      <c r="Y154">
        <v>35</v>
      </c>
    </row>
    <row r="155" spans="1:25">
      <c r="A155">
        <v>25</v>
      </c>
      <c r="B155">
        <v>2</v>
      </c>
      <c r="C155">
        <v>3</v>
      </c>
      <c r="D155">
        <v>12</v>
      </c>
      <c r="E155">
        <v>1623</v>
      </c>
      <c r="F155">
        <v>1623</v>
      </c>
      <c r="G155">
        <v>1.1684665226781858</v>
      </c>
      <c r="H155">
        <v>0.92111237230419973</v>
      </c>
      <c r="I155">
        <v>1</v>
      </c>
      <c r="J155">
        <v>0</v>
      </c>
      <c r="K155">
        <v>0</v>
      </c>
      <c r="L155">
        <v>1</v>
      </c>
      <c r="M155">
        <v>78</v>
      </c>
      <c r="N155">
        <v>78</v>
      </c>
      <c r="O155" t="s">
        <v>25</v>
      </c>
      <c r="P155">
        <v>0.36840000000000001</v>
      </c>
      <c r="Q155">
        <v>9.57</v>
      </c>
      <c r="R155">
        <v>1</v>
      </c>
      <c r="S155">
        <v>288</v>
      </c>
      <c r="T155">
        <v>75</v>
      </c>
      <c r="U155">
        <v>20</v>
      </c>
      <c r="V155">
        <v>60</v>
      </c>
      <c r="W155">
        <v>60</v>
      </c>
      <c r="X155">
        <v>70</v>
      </c>
      <c r="Y155">
        <v>75</v>
      </c>
    </row>
    <row r="156" spans="1:25">
      <c r="A156">
        <v>26</v>
      </c>
      <c r="B156">
        <v>2</v>
      </c>
      <c r="C156">
        <v>3</v>
      </c>
      <c r="D156">
        <v>0</v>
      </c>
      <c r="E156">
        <v>1502</v>
      </c>
      <c r="F156">
        <v>1762</v>
      </c>
      <c r="G156">
        <v>1.2685385169186465</v>
      </c>
      <c r="H156">
        <v>1</v>
      </c>
      <c r="I156">
        <v>1</v>
      </c>
      <c r="J156">
        <v>1</v>
      </c>
      <c r="K156">
        <v>1</v>
      </c>
      <c r="L156">
        <v>8</v>
      </c>
      <c r="M156">
        <v>108</v>
      </c>
      <c r="N156">
        <v>13.5</v>
      </c>
      <c r="O156" t="s">
        <v>25</v>
      </c>
      <c r="P156">
        <v>0.25</v>
      </c>
      <c r="Q156">
        <v>7.8</v>
      </c>
      <c r="R156">
        <v>0</v>
      </c>
      <c r="S156">
        <v>300</v>
      </c>
      <c r="T156">
        <v>75</v>
      </c>
      <c r="U156">
        <v>65</v>
      </c>
      <c r="V156">
        <v>70</v>
      </c>
      <c r="W156">
        <v>75</v>
      </c>
      <c r="X156">
        <v>80</v>
      </c>
      <c r="Y156">
        <v>30</v>
      </c>
    </row>
    <row r="157" spans="1:25">
      <c r="A157">
        <v>27</v>
      </c>
      <c r="B157">
        <v>2</v>
      </c>
      <c r="C157">
        <v>3</v>
      </c>
      <c r="D157">
        <v>0</v>
      </c>
      <c r="E157">
        <v>1108</v>
      </c>
      <c r="F157">
        <v>1606</v>
      </c>
      <c r="G157">
        <v>1.156227501799856</v>
      </c>
      <c r="H157">
        <v>0.91146424517593638</v>
      </c>
      <c r="I157">
        <v>1</v>
      </c>
      <c r="J157">
        <v>0</v>
      </c>
      <c r="K157">
        <v>0</v>
      </c>
      <c r="L157">
        <v>5</v>
      </c>
      <c r="M157">
        <v>108</v>
      </c>
      <c r="N157">
        <v>21.6</v>
      </c>
      <c r="O157" t="s">
        <v>26</v>
      </c>
      <c r="P157">
        <v>0.15</v>
      </c>
      <c r="Q157">
        <v>8.33</v>
      </c>
      <c r="R157">
        <v>0</v>
      </c>
      <c r="S157">
        <v>300</v>
      </c>
      <c r="T157">
        <v>75</v>
      </c>
      <c r="U157">
        <v>30</v>
      </c>
      <c r="V157">
        <v>70</v>
      </c>
      <c r="W157">
        <v>70</v>
      </c>
      <c r="X157">
        <v>65</v>
      </c>
      <c r="Y157">
        <v>50</v>
      </c>
    </row>
  </sheetData>
  <sortState ref="A2:Y157">
    <sortCondition ref="B2:B157"/>
    <sortCondition ref="C2:C157"/>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7"/>
  <sheetViews>
    <sheetView workbookViewId="0">
      <selection activeCell="B13" sqref="B13"/>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t="s">
        <v>0</v>
      </c>
      <c r="B1" t="s">
        <v>27</v>
      </c>
      <c r="C1" t="s">
        <v>28</v>
      </c>
      <c r="D1" t="s">
        <v>29</v>
      </c>
      <c r="E1" t="s">
        <v>30</v>
      </c>
      <c r="F1" t="s">
        <v>31</v>
      </c>
      <c r="G1" t="s">
        <v>32</v>
      </c>
      <c r="H1" t="s">
        <v>33</v>
      </c>
      <c r="I1" t="s">
        <v>34</v>
      </c>
      <c r="J1" t="s">
        <v>35</v>
      </c>
      <c r="K1" t="s">
        <v>36</v>
      </c>
      <c r="L1" t="s">
        <v>37</v>
      </c>
      <c r="M1" t="s">
        <v>38</v>
      </c>
      <c r="N1" t="s">
        <v>39</v>
      </c>
      <c r="O1" t="s">
        <v>40</v>
      </c>
      <c r="P1" t="s">
        <v>41</v>
      </c>
    </row>
    <row r="2" spans="1:16">
      <c r="A2">
        <v>1</v>
      </c>
      <c r="B2" t="s">
        <v>42</v>
      </c>
      <c r="C2">
        <v>23</v>
      </c>
      <c r="D2" t="s">
        <v>43</v>
      </c>
      <c r="E2" t="s">
        <v>44</v>
      </c>
      <c r="F2" t="s">
        <v>45</v>
      </c>
      <c r="G2" t="s">
        <v>46</v>
      </c>
      <c r="H2" t="s">
        <v>47</v>
      </c>
      <c r="I2" t="s">
        <v>47</v>
      </c>
      <c r="J2" t="s">
        <v>47</v>
      </c>
      <c r="K2" t="s">
        <v>47</v>
      </c>
      <c r="L2" t="s">
        <v>47</v>
      </c>
      <c r="M2" t="s">
        <v>48</v>
      </c>
      <c r="N2" t="s">
        <v>48</v>
      </c>
      <c r="O2" t="s">
        <v>48</v>
      </c>
      <c r="P2" t="s">
        <v>48</v>
      </c>
    </row>
    <row r="3" spans="1:16">
      <c r="A3">
        <v>2</v>
      </c>
      <c r="B3" t="s">
        <v>49</v>
      </c>
      <c r="C3">
        <v>24</v>
      </c>
      <c r="D3" t="s">
        <v>43</v>
      </c>
      <c r="E3" t="s">
        <v>44</v>
      </c>
      <c r="F3" t="s">
        <v>46</v>
      </c>
      <c r="G3" t="s">
        <v>50</v>
      </c>
      <c r="H3" t="s">
        <v>51</v>
      </c>
      <c r="I3" t="s">
        <v>52</v>
      </c>
      <c r="J3" t="s">
        <v>51</v>
      </c>
      <c r="K3" t="s">
        <v>47</v>
      </c>
      <c r="L3" t="s">
        <v>52</v>
      </c>
      <c r="M3" t="s">
        <v>44</v>
      </c>
      <c r="N3" t="s">
        <v>44</v>
      </c>
      <c r="O3" t="s">
        <v>48</v>
      </c>
      <c r="P3" t="s">
        <v>53</v>
      </c>
    </row>
    <row r="4" spans="1:16">
      <c r="A4">
        <v>3</v>
      </c>
      <c r="B4" t="s">
        <v>49</v>
      </c>
      <c r="C4">
        <v>27</v>
      </c>
      <c r="D4" t="s">
        <v>54</v>
      </c>
      <c r="E4" t="s">
        <v>44</v>
      </c>
      <c r="F4" t="s">
        <v>45</v>
      </c>
      <c r="G4" t="s">
        <v>45</v>
      </c>
      <c r="H4" t="s">
        <v>47</v>
      </c>
      <c r="I4" t="s">
        <v>47</v>
      </c>
      <c r="J4" t="s">
        <v>47</v>
      </c>
      <c r="K4" t="s">
        <v>47</v>
      </c>
      <c r="L4" t="s">
        <v>55</v>
      </c>
      <c r="M4" t="s">
        <v>48</v>
      </c>
      <c r="N4" t="s">
        <v>48</v>
      </c>
      <c r="O4" t="s">
        <v>48</v>
      </c>
      <c r="P4" t="s">
        <v>44</v>
      </c>
    </row>
    <row r="5" spans="1:16">
      <c r="A5">
        <v>5</v>
      </c>
      <c r="B5" t="s">
        <v>42</v>
      </c>
      <c r="C5">
        <v>20</v>
      </c>
      <c r="D5" t="s">
        <v>54</v>
      </c>
      <c r="E5" t="s">
        <v>44</v>
      </c>
      <c r="F5" t="s">
        <v>45</v>
      </c>
      <c r="G5" t="s">
        <v>45</v>
      </c>
      <c r="H5" t="s">
        <v>51</v>
      </c>
      <c r="I5" t="s">
        <v>52</v>
      </c>
      <c r="J5" t="s">
        <v>52</v>
      </c>
      <c r="K5" t="s">
        <v>51</v>
      </c>
      <c r="L5" t="s">
        <v>52</v>
      </c>
      <c r="M5" t="s">
        <v>44</v>
      </c>
      <c r="N5" t="s">
        <v>48</v>
      </c>
      <c r="O5" t="s">
        <v>48</v>
      </c>
      <c r="P5" t="s">
        <v>44</v>
      </c>
    </row>
    <row r="6" spans="1:16">
      <c r="A6">
        <v>6</v>
      </c>
      <c r="B6" t="s">
        <v>49</v>
      </c>
      <c r="C6">
        <v>30</v>
      </c>
      <c r="D6" t="s">
        <v>43</v>
      </c>
      <c r="E6" t="s">
        <v>44</v>
      </c>
      <c r="F6" t="s">
        <v>45</v>
      </c>
      <c r="G6" t="s">
        <v>50</v>
      </c>
      <c r="H6" t="s">
        <v>51</v>
      </c>
      <c r="I6" t="s">
        <v>51</v>
      </c>
      <c r="J6" t="s">
        <v>51</v>
      </c>
      <c r="K6" t="s">
        <v>51</v>
      </c>
      <c r="L6" t="s">
        <v>55</v>
      </c>
      <c r="M6" t="s">
        <v>26</v>
      </c>
      <c r="N6" t="s">
        <v>44</v>
      </c>
      <c r="O6" t="s">
        <v>48</v>
      </c>
      <c r="P6" t="s">
        <v>53</v>
      </c>
    </row>
    <row r="7" spans="1:16">
      <c r="A7">
        <v>7</v>
      </c>
      <c r="B7" t="s">
        <v>42</v>
      </c>
      <c r="C7">
        <v>24</v>
      </c>
      <c r="D7" t="s">
        <v>43</v>
      </c>
      <c r="E7" t="s">
        <v>44</v>
      </c>
      <c r="F7" t="s">
        <v>45</v>
      </c>
      <c r="G7" t="s">
        <v>46</v>
      </c>
      <c r="H7" t="s">
        <v>47</v>
      </c>
      <c r="I7" t="s">
        <v>47</v>
      </c>
      <c r="J7" t="s">
        <v>47</v>
      </c>
      <c r="K7" t="s">
        <v>47</v>
      </c>
      <c r="L7" t="s">
        <v>55</v>
      </c>
      <c r="M7" t="s">
        <v>48</v>
      </c>
      <c r="N7" t="s">
        <v>48</v>
      </c>
      <c r="O7" t="s">
        <v>48</v>
      </c>
      <c r="P7" t="s">
        <v>53</v>
      </c>
    </row>
    <row r="8" spans="1:16">
      <c r="A8">
        <v>8</v>
      </c>
      <c r="B8" t="s">
        <v>42</v>
      </c>
      <c r="C8">
        <v>20</v>
      </c>
      <c r="D8" t="s">
        <v>54</v>
      </c>
      <c r="E8" t="s">
        <v>44</v>
      </c>
      <c r="F8" t="s">
        <v>45</v>
      </c>
      <c r="G8" t="s">
        <v>45</v>
      </c>
      <c r="H8" t="s">
        <v>47</v>
      </c>
      <c r="I8" t="s">
        <v>51</v>
      </c>
      <c r="J8" t="s">
        <v>51</v>
      </c>
      <c r="K8" t="s">
        <v>47</v>
      </c>
      <c r="L8" t="s">
        <v>55</v>
      </c>
      <c r="M8" t="s">
        <v>48</v>
      </c>
      <c r="N8" t="s">
        <v>48</v>
      </c>
      <c r="O8" t="s">
        <v>56</v>
      </c>
      <c r="P8" t="s">
        <v>53</v>
      </c>
    </row>
    <row r="9" spans="1:16">
      <c r="A9">
        <v>9</v>
      </c>
      <c r="B9" t="s">
        <v>42</v>
      </c>
      <c r="C9">
        <v>23</v>
      </c>
      <c r="D9" t="s">
        <v>54</v>
      </c>
      <c r="E9" t="s">
        <v>44</v>
      </c>
      <c r="F9" t="s">
        <v>46</v>
      </c>
      <c r="G9" t="s">
        <v>46</v>
      </c>
      <c r="H9" t="s">
        <v>47</v>
      </c>
      <c r="I9" t="s">
        <v>51</v>
      </c>
      <c r="J9" t="s">
        <v>52</v>
      </c>
      <c r="K9" t="s">
        <v>47</v>
      </c>
      <c r="L9" t="s">
        <v>47</v>
      </c>
      <c r="M9" t="s">
        <v>48</v>
      </c>
      <c r="N9" t="s">
        <v>48</v>
      </c>
      <c r="O9" t="s">
        <v>44</v>
      </c>
      <c r="P9" t="s">
        <v>48</v>
      </c>
    </row>
    <row r="10" spans="1:16">
      <c r="A10">
        <v>10</v>
      </c>
      <c r="B10" t="s">
        <v>49</v>
      </c>
      <c r="C10">
        <v>24</v>
      </c>
      <c r="D10" t="s">
        <v>43</v>
      </c>
      <c r="E10" t="s">
        <v>44</v>
      </c>
      <c r="F10" t="s">
        <v>45</v>
      </c>
      <c r="G10" t="s">
        <v>50</v>
      </c>
      <c r="H10" t="s">
        <v>47</v>
      </c>
      <c r="I10" t="s">
        <v>51</v>
      </c>
      <c r="J10" t="s">
        <v>51</v>
      </c>
      <c r="K10" t="s">
        <v>51</v>
      </c>
      <c r="L10" t="s">
        <v>47</v>
      </c>
      <c r="M10" t="s">
        <v>44</v>
      </c>
      <c r="N10" t="s">
        <v>48</v>
      </c>
      <c r="O10" t="s">
        <v>48</v>
      </c>
      <c r="P10" t="s">
        <v>48</v>
      </c>
    </row>
    <row r="11" spans="1:16">
      <c r="A11">
        <v>11</v>
      </c>
      <c r="B11" t="s">
        <v>42</v>
      </c>
      <c r="C11">
        <v>20</v>
      </c>
      <c r="D11" t="s">
        <v>43</v>
      </c>
      <c r="E11" t="s">
        <v>44</v>
      </c>
      <c r="F11" t="s">
        <v>45</v>
      </c>
      <c r="G11" t="s">
        <v>50</v>
      </c>
      <c r="H11" t="s">
        <v>51</v>
      </c>
      <c r="I11" t="s">
        <v>52</v>
      </c>
      <c r="J11" t="s">
        <v>52</v>
      </c>
      <c r="K11" t="s">
        <v>47</v>
      </c>
      <c r="L11" t="s">
        <v>47</v>
      </c>
      <c r="M11" t="s">
        <v>48</v>
      </c>
      <c r="N11" t="s">
        <v>44</v>
      </c>
      <c r="O11" t="s">
        <v>44</v>
      </c>
      <c r="P11" t="s">
        <v>53</v>
      </c>
    </row>
    <row r="12" spans="1:16">
      <c r="A12">
        <v>12</v>
      </c>
      <c r="B12" t="s">
        <v>49</v>
      </c>
      <c r="C12">
        <v>20</v>
      </c>
      <c r="D12" t="s">
        <v>43</v>
      </c>
      <c r="E12" t="s">
        <v>44</v>
      </c>
      <c r="F12" t="s">
        <v>46</v>
      </c>
      <c r="G12" t="s">
        <v>50</v>
      </c>
      <c r="H12" t="s">
        <v>51</v>
      </c>
      <c r="I12" t="s">
        <v>51</v>
      </c>
      <c r="J12" t="s">
        <v>47</v>
      </c>
      <c r="K12" t="s">
        <v>47</v>
      </c>
      <c r="L12" t="s">
        <v>47</v>
      </c>
      <c r="M12" t="s">
        <v>48</v>
      </c>
      <c r="N12" t="s">
        <v>44</v>
      </c>
      <c r="O12" t="s">
        <v>44</v>
      </c>
      <c r="P12" t="s">
        <v>53</v>
      </c>
    </row>
    <row r="13" spans="1:16">
      <c r="A13">
        <v>13</v>
      </c>
      <c r="B13" t="s">
        <v>42</v>
      </c>
      <c r="C13">
        <v>24</v>
      </c>
      <c r="D13" t="s">
        <v>43</v>
      </c>
      <c r="E13" t="s">
        <v>44</v>
      </c>
      <c r="F13" t="s">
        <v>45</v>
      </c>
      <c r="G13" t="s">
        <v>46</v>
      </c>
      <c r="H13" t="s">
        <v>47</v>
      </c>
      <c r="I13" t="s">
        <v>52</v>
      </c>
      <c r="J13" t="s">
        <v>47</v>
      </c>
      <c r="K13" t="s">
        <v>47</v>
      </c>
      <c r="L13" t="s">
        <v>52</v>
      </c>
      <c r="M13" t="s">
        <v>48</v>
      </c>
      <c r="N13" t="s">
        <v>48</v>
      </c>
      <c r="O13" t="s">
        <v>48</v>
      </c>
      <c r="P13" t="s">
        <v>53</v>
      </c>
    </row>
    <row r="14" spans="1:16">
      <c r="A14">
        <v>14</v>
      </c>
      <c r="B14" t="s">
        <v>42</v>
      </c>
      <c r="C14">
        <v>22</v>
      </c>
      <c r="D14" t="s">
        <v>54</v>
      </c>
      <c r="E14" t="s">
        <v>44</v>
      </c>
      <c r="F14" t="s">
        <v>45</v>
      </c>
      <c r="G14" t="s">
        <v>45</v>
      </c>
      <c r="H14" t="s">
        <v>51</v>
      </c>
      <c r="I14" t="s">
        <v>52</v>
      </c>
      <c r="J14" t="s">
        <v>51</v>
      </c>
      <c r="K14" t="s">
        <v>47</v>
      </c>
      <c r="L14" t="s">
        <v>47</v>
      </c>
      <c r="M14" t="s">
        <v>48</v>
      </c>
      <c r="N14" t="s">
        <v>48</v>
      </c>
      <c r="O14" t="s">
        <v>44</v>
      </c>
      <c r="P14" t="s">
        <v>53</v>
      </c>
    </row>
    <row r="15" spans="1:16">
      <c r="A15">
        <v>15</v>
      </c>
      <c r="B15" t="s">
        <v>42</v>
      </c>
      <c r="C15">
        <v>20</v>
      </c>
      <c r="D15" t="s">
        <v>54</v>
      </c>
      <c r="E15" t="s">
        <v>44</v>
      </c>
      <c r="F15" t="s">
        <v>46</v>
      </c>
      <c r="G15" t="s">
        <v>50</v>
      </c>
      <c r="H15" t="s">
        <v>51</v>
      </c>
      <c r="I15" t="s">
        <v>52</v>
      </c>
      <c r="J15" t="s">
        <v>51</v>
      </c>
      <c r="K15" t="s">
        <v>51</v>
      </c>
      <c r="L15" t="s">
        <v>51</v>
      </c>
      <c r="M15" t="s">
        <v>44</v>
      </c>
      <c r="N15" t="s">
        <v>44</v>
      </c>
      <c r="O15" t="s">
        <v>48</v>
      </c>
      <c r="P15" t="s">
        <v>53</v>
      </c>
    </row>
    <row r="16" spans="1:16">
      <c r="A16">
        <v>16</v>
      </c>
      <c r="B16" t="s">
        <v>49</v>
      </c>
      <c r="C16">
        <v>25</v>
      </c>
      <c r="D16" t="s">
        <v>54</v>
      </c>
      <c r="E16" t="s">
        <v>44</v>
      </c>
      <c r="F16" t="s">
        <v>50</v>
      </c>
      <c r="G16" t="s">
        <v>57</v>
      </c>
      <c r="H16" t="s">
        <v>51</v>
      </c>
      <c r="I16" t="s">
        <v>52</v>
      </c>
      <c r="J16" t="s">
        <v>47</v>
      </c>
      <c r="K16" t="s">
        <v>47</v>
      </c>
      <c r="L16" t="s">
        <v>51</v>
      </c>
      <c r="M16" t="s">
        <v>48</v>
      </c>
      <c r="N16" t="s">
        <v>48</v>
      </c>
      <c r="O16" t="s">
        <v>44</v>
      </c>
      <c r="P16" t="s">
        <v>48</v>
      </c>
    </row>
    <row r="17" spans="1:16">
      <c r="A17">
        <v>17</v>
      </c>
      <c r="B17" t="s">
        <v>49</v>
      </c>
      <c r="C17">
        <v>21</v>
      </c>
      <c r="D17" t="s">
        <v>54</v>
      </c>
      <c r="E17" t="s">
        <v>44</v>
      </c>
      <c r="F17" t="s">
        <v>45</v>
      </c>
      <c r="G17" t="s">
        <v>46</v>
      </c>
      <c r="H17" t="s">
        <v>51</v>
      </c>
      <c r="I17" t="s">
        <v>52</v>
      </c>
      <c r="J17" t="s">
        <v>51</v>
      </c>
      <c r="K17" t="s">
        <v>51</v>
      </c>
      <c r="L17" t="s">
        <v>51</v>
      </c>
      <c r="M17" t="s">
        <v>44</v>
      </c>
      <c r="N17" t="s">
        <v>44</v>
      </c>
      <c r="O17" t="s">
        <v>44</v>
      </c>
      <c r="P17" t="s">
        <v>53</v>
      </c>
    </row>
    <row r="18" spans="1:16">
      <c r="A18">
        <v>18</v>
      </c>
      <c r="B18" t="s">
        <v>49</v>
      </c>
      <c r="C18">
        <v>19</v>
      </c>
      <c r="D18" t="s">
        <v>43</v>
      </c>
      <c r="E18" t="s">
        <v>44</v>
      </c>
      <c r="F18" t="s">
        <v>46</v>
      </c>
      <c r="G18" t="s">
        <v>58</v>
      </c>
      <c r="H18" t="s">
        <v>51</v>
      </c>
      <c r="I18" t="s">
        <v>52</v>
      </c>
      <c r="J18" t="s">
        <v>51</v>
      </c>
      <c r="K18" t="s">
        <v>47</v>
      </c>
      <c r="L18" t="s">
        <v>52</v>
      </c>
      <c r="M18" t="s">
        <v>48</v>
      </c>
      <c r="N18" t="s">
        <v>44</v>
      </c>
      <c r="O18" t="s">
        <v>48</v>
      </c>
      <c r="P18" t="s">
        <v>53</v>
      </c>
    </row>
    <row r="19" spans="1:16">
      <c r="A19">
        <v>19</v>
      </c>
      <c r="B19" t="s">
        <v>49</v>
      </c>
      <c r="C19">
        <v>23</v>
      </c>
      <c r="D19" t="s">
        <v>43</v>
      </c>
      <c r="E19" t="s">
        <v>44</v>
      </c>
      <c r="F19" t="s">
        <v>50</v>
      </c>
      <c r="G19" t="s">
        <v>57</v>
      </c>
      <c r="H19" t="s">
        <v>51</v>
      </c>
      <c r="I19" t="s">
        <v>51</v>
      </c>
      <c r="J19" t="s">
        <v>51</v>
      </c>
      <c r="K19" t="s">
        <v>47</v>
      </c>
      <c r="L19" t="s">
        <v>51</v>
      </c>
      <c r="M19" t="s">
        <v>48</v>
      </c>
      <c r="N19" t="s">
        <v>44</v>
      </c>
      <c r="O19" t="s">
        <v>44</v>
      </c>
      <c r="P19" t="s">
        <v>44</v>
      </c>
    </row>
    <row r="20" spans="1:16">
      <c r="A20">
        <v>20</v>
      </c>
      <c r="B20" t="s">
        <v>49</v>
      </c>
      <c r="C20">
        <v>22</v>
      </c>
      <c r="D20" t="s">
        <v>43</v>
      </c>
      <c r="E20" t="s">
        <v>44</v>
      </c>
      <c r="F20" t="s">
        <v>45</v>
      </c>
      <c r="G20" t="s">
        <v>45</v>
      </c>
      <c r="H20" t="s">
        <v>51</v>
      </c>
      <c r="I20" t="s">
        <v>51</v>
      </c>
      <c r="J20" t="s">
        <v>51</v>
      </c>
      <c r="K20" t="s">
        <v>52</v>
      </c>
      <c r="L20" t="s">
        <v>52</v>
      </c>
      <c r="M20" t="s">
        <v>48</v>
      </c>
      <c r="N20" t="s">
        <v>44</v>
      </c>
      <c r="O20" t="s">
        <v>48</v>
      </c>
      <c r="P20" t="s">
        <v>48</v>
      </c>
    </row>
    <row r="21" spans="1:16">
      <c r="A21">
        <v>21</v>
      </c>
      <c r="B21" t="s">
        <v>49</v>
      </c>
      <c r="C21">
        <v>25</v>
      </c>
      <c r="D21" t="s">
        <v>54</v>
      </c>
      <c r="E21" t="s">
        <v>44</v>
      </c>
      <c r="F21" t="s">
        <v>45</v>
      </c>
      <c r="G21" t="s">
        <v>50</v>
      </c>
      <c r="H21" t="s">
        <v>51</v>
      </c>
      <c r="I21" t="s">
        <v>51</v>
      </c>
      <c r="J21" t="s">
        <v>51</v>
      </c>
      <c r="K21" t="s">
        <v>47</v>
      </c>
      <c r="L21" t="s">
        <v>47</v>
      </c>
      <c r="M21" t="s">
        <v>48</v>
      </c>
      <c r="N21" t="s">
        <v>44</v>
      </c>
      <c r="O21" t="s">
        <v>44</v>
      </c>
      <c r="P21" t="s">
        <v>53</v>
      </c>
    </row>
    <row r="22" spans="1:16">
      <c r="A22">
        <v>22</v>
      </c>
      <c r="B22" t="s">
        <v>42</v>
      </c>
      <c r="C22">
        <v>25</v>
      </c>
      <c r="D22" t="s">
        <v>54</v>
      </c>
      <c r="E22" t="s">
        <v>44</v>
      </c>
      <c r="F22" t="s">
        <v>46</v>
      </c>
      <c r="G22" t="s">
        <v>50</v>
      </c>
      <c r="H22" t="s">
        <v>51</v>
      </c>
      <c r="I22" t="s">
        <v>52</v>
      </c>
      <c r="J22" t="s">
        <v>47</v>
      </c>
      <c r="K22" t="s">
        <v>47</v>
      </c>
      <c r="L22" t="s">
        <v>47</v>
      </c>
      <c r="M22" t="s">
        <v>48</v>
      </c>
      <c r="N22" t="s">
        <v>48</v>
      </c>
      <c r="O22" t="s">
        <v>44</v>
      </c>
      <c r="P22" t="s">
        <v>53</v>
      </c>
    </row>
    <row r="23" spans="1:16">
      <c r="A23">
        <v>23</v>
      </c>
      <c r="B23" t="s">
        <v>42</v>
      </c>
      <c r="C23">
        <v>21</v>
      </c>
      <c r="D23" t="s">
        <v>43</v>
      </c>
      <c r="E23" t="s">
        <v>44</v>
      </c>
      <c r="F23" t="s">
        <v>45</v>
      </c>
      <c r="G23" t="s">
        <v>45</v>
      </c>
      <c r="H23" t="s">
        <v>51</v>
      </c>
      <c r="I23" t="s">
        <v>52</v>
      </c>
      <c r="J23" t="s">
        <v>51</v>
      </c>
      <c r="K23" t="s">
        <v>51</v>
      </c>
      <c r="L23" t="s">
        <v>51</v>
      </c>
      <c r="M23" t="s">
        <v>44</v>
      </c>
      <c r="N23" t="s">
        <v>44</v>
      </c>
      <c r="O23" t="s">
        <v>44</v>
      </c>
      <c r="P23" t="s">
        <v>44</v>
      </c>
    </row>
    <row r="24" spans="1:16">
      <c r="A24">
        <v>24</v>
      </c>
      <c r="B24" t="s">
        <v>49</v>
      </c>
      <c r="C24">
        <v>23</v>
      </c>
      <c r="D24" t="s">
        <v>54</v>
      </c>
      <c r="E24" t="s">
        <v>44</v>
      </c>
      <c r="F24" t="s">
        <v>46</v>
      </c>
      <c r="G24" t="s">
        <v>57</v>
      </c>
      <c r="H24" t="s">
        <v>51</v>
      </c>
      <c r="I24" t="s">
        <v>52</v>
      </c>
      <c r="J24" t="s">
        <v>51</v>
      </c>
      <c r="K24" t="s">
        <v>47</v>
      </c>
      <c r="L24" t="s">
        <v>51</v>
      </c>
      <c r="M24" t="s">
        <v>44</v>
      </c>
      <c r="N24" t="s">
        <v>48</v>
      </c>
      <c r="O24" t="s">
        <v>44</v>
      </c>
      <c r="P24" t="s">
        <v>48</v>
      </c>
    </row>
    <row r="25" spans="1:16">
      <c r="A25">
        <v>25</v>
      </c>
      <c r="B25" t="s">
        <v>49</v>
      </c>
      <c r="C25">
        <v>21</v>
      </c>
      <c r="D25" t="s">
        <v>43</v>
      </c>
      <c r="E25" t="s">
        <v>44</v>
      </c>
      <c r="F25" t="s">
        <v>45</v>
      </c>
      <c r="G25" t="s">
        <v>50</v>
      </c>
      <c r="H25" t="s">
        <v>51</v>
      </c>
      <c r="I25" t="s">
        <v>51</v>
      </c>
      <c r="J25" t="s">
        <v>51</v>
      </c>
      <c r="K25" t="s">
        <v>51</v>
      </c>
      <c r="L25" t="s">
        <v>51</v>
      </c>
      <c r="M25" t="s">
        <v>44</v>
      </c>
      <c r="N25" t="s">
        <v>44</v>
      </c>
      <c r="O25" t="s">
        <v>44</v>
      </c>
      <c r="P25" t="s">
        <v>44</v>
      </c>
    </row>
    <row r="26" spans="1:16">
      <c r="A26">
        <v>26</v>
      </c>
      <c r="B26" t="s">
        <v>49</v>
      </c>
      <c r="C26">
        <v>25</v>
      </c>
      <c r="D26" t="s">
        <v>54</v>
      </c>
      <c r="E26" t="s">
        <v>44</v>
      </c>
      <c r="F26" t="s">
        <v>46</v>
      </c>
      <c r="G26" t="s">
        <v>57</v>
      </c>
      <c r="H26" t="s">
        <v>52</v>
      </c>
      <c r="I26" t="s">
        <v>52</v>
      </c>
      <c r="J26" t="s">
        <v>51</v>
      </c>
      <c r="K26" t="s">
        <v>47</v>
      </c>
      <c r="L26" t="s">
        <v>52</v>
      </c>
      <c r="M26" t="s">
        <v>44</v>
      </c>
      <c r="N26" t="s">
        <v>44</v>
      </c>
      <c r="O26" t="s">
        <v>56</v>
      </c>
      <c r="P26" t="s">
        <v>48</v>
      </c>
    </row>
    <row r="27" spans="1:16">
      <c r="A27">
        <v>27</v>
      </c>
      <c r="B27" t="s">
        <v>42</v>
      </c>
      <c r="C27">
        <v>24</v>
      </c>
      <c r="D27" t="s">
        <v>54</v>
      </c>
      <c r="E27" t="s">
        <v>44</v>
      </c>
      <c r="F27" t="s">
        <v>46</v>
      </c>
      <c r="G27" t="s">
        <v>57</v>
      </c>
      <c r="H27" t="s">
        <v>51</v>
      </c>
      <c r="I27" t="s">
        <v>52</v>
      </c>
      <c r="J27" t="s">
        <v>52</v>
      </c>
      <c r="K27" t="s">
        <v>52</v>
      </c>
      <c r="L27" t="s">
        <v>51</v>
      </c>
      <c r="M27" t="s">
        <v>48</v>
      </c>
      <c r="N27" t="s">
        <v>48</v>
      </c>
      <c r="O27" t="s">
        <v>48</v>
      </c>
      <c r="P2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7"/>
  <sheetViews>
    <sheetView workbookViewId="0">
      <selection activeCell="A34" sqref="A34"/>
    </sheetView>
  </sheetViews>
  <sheetFormatPr defaultRowHeight="1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c r="A1" t="s">
        <v>59</v>
      </c>
      <c r="B1" t="s">
        <v>60</v>
      </c>
      <c r="C1" t="s">
        <v>61</v>
      </c>
      <c r="D1" t="s">
        <v>62</v>
      </c>
      <c r="E1" t="s">
        <v>63</v>
      </c>
      <c r="F1" t="s">
        <v>64</v>
      </c>
      <c r="G1" t="s">
        <v>65</v>
      </c>
      <c r="H1" t="s">
        <v>66</v>
      </c>
      <c r="I1" t="s">
        <v>67</v>
      </c>
      <c r="J1" t="s">
        <v>68</v>
      </c>
    </row>
    <row r="2" spans="1:10">
      <c r="A2" t="s">
        <v>69</v>
      </c>
      <c r="B2" t="s">
        <v>70</v>
      </c>
      <c r="C2" t="s">
        <v>71</v>
      </c>
      <c r="D2" t="s">
        <v>72</v>
      </c>
      <c r="E2" t="s">
        <v>73</v>
      </c>
      <c r="F2" t="s">
        <v>53</v>
      </c>
      <c r="G2" t="s">
        <v>74</v>
      </c>
      <c r="H2" t="s">
        <v>75</v>
      </c>
      <c r="I2" t="s">
        <v>76</v>
      </c>
      <c r="J2" t="s">
        <v>77</v>
      </c>
    </row>
    <row r="3" spans="1:10">
      <c r="A3" t="s">
        <v>78</v>
      </c>
      <c r="B3" t="s">
        <v>79</v>
      </c>
      <c r="C3" t="s">
        <v>80</v>
      </c>
      <c r="D3" t="s">
        <v>81</v>
      </c>
      <c r="E3" t="s">
        <v>82</v>
      </c>
      <c r="F3" t="s">
        <v>83</v>
      </c>
      <c r="G3" t="s">
        <v>84</v>
      </c>
      <c r="H3" t="s">
        <v>85</v>
      </c>
      <c r="I3" t="s">
        <v>86</v>
      </c>
      <c r="J3" t="s">
        <v>87</v>
      </c>
    </row>
    <row r="4" spans="1:10">
      <c r="A4" t="s">
        <v>88</v>
      </c>
      <c r="B4" t="s">
        <v>89</v>
      </c>
      <c r="C4" t="s">
        <v>90</v>
      </c>
      <c r="D4" t="s">
        <v>91</v>
      </c>
      <c r="E4" t="s">
        <v>92</v>
      </c>
      <c r="F4" t="s">
        <v>93</v>
      </c>
      <c r="G4" t="s">
        <v>94</v>
      </c>
      <c r="H4" t="s">
        <v>95</v>
      </c>
      <c r="I4" t="s">
        <v>96</v>
      </c>
      <c r="J4" t="s">
        <v>87</v>
      </c>
    </row>
    <row r="5" spans="1:10">
      <c r="A5" t="s">
        <v>98</v>
      </c>
      <c r="B5" t="s">
        <v>99</v>
      </c>
      <c r="C5" t="s">
        <v>100</v>
      </c>
      <c r="D5" t="s">
        <v>101</v>
      </c>
      <c r="E5" t="s">
        <v>102</v>
      </c>
      <c r="F5" t="s">
        <v>103</v>
      </c>
      <c r="G5" t="s">
        <v>104</v>
      </c>
      <c r="H5" t="s">
        <v>105</v>
      </c>
      <c r="I5" t="s">
        <v>106</v>
      </c>
      <c r="J5" t="s">
        <v>87</v>
      </c>
    </row>
    <row r="6" spans="1:10">
      <c r="A6" t="s">
        <v>107</v>
      </c>
      <c r="B6" t="s">
        <v>108</v>
      </c>
      <c r="C6" t="s">
        <v>109</v>
      </c>
      <c r="D6" t="s">
        <v>110</v>
      </c>
      <c r="E6" t="s">
        <v>53</v>
      </c>
      <c r="F6" t="s">
        <v>111</v>
      </c>
      <c r="G6" t="s">
        <v>112</v>
      </c>
      <c r="H6" t="s">
        <v>113</v>
      </c>
      <c r="I6" t="s">
        <v>87</v>
      </c>
      <c r="J6" t="s">
        <v>44</v>
      </c>
    </row>
    <row r="7" spans="1:10">
      <c r="A7" t="s">
        <v>114</v>
      </c>
      <c r="B7" t="s">
        <v>115</v>
      </c>
      <c r="C7" t="s">
        <v>116</v>
      </c>
      <c r="D7" t="s">
        <v>117</v>
      </c>
      <c r="E7" t="s">
        <v>118</v>
      </c>
      <c r="F7" t="s">
        <v>119</v>
      </c>
      <c r="G7" t="s">
        <v>120</v>
      </c>
      <c r="H7" t="s">
        <v>121</v>
      </c>
      <c r="I7" t="s">
        <v>97</v>
      </c>
      <c r="J7" t="s">
        <v>87</v>
      </c>
    </row>
    <row r="8" spans="1:10">
      <c r="A8" t="s">
        <v>122</v>
      </c>
      <c r="B8" t="s">
        <v>123</v>
      </c>
      <c r="C8" t="s">
        <v>124</v>
      </c>
      <c r="D8" t="s">
        <v>125</v>
      </c>
      <c r="E8" t="s">
        <v>126</v>
      </c>
      <c r="F8" t="s">
        <v>127</v>
      </c>
      <c r="G8" t="s">
        <v>128</v>
      </c>
      <c r="H8" t="s">
        <v>129</v>
      </c>
      <c r="I8" t="s">
        <v>130</v>
      </c>
      <c r="J8" t="s">
        <v>87</v>
      </c>
    </row>
    <row r="9" spans="1:10">
      <c r="A9" t="s">
        <v>131</v>
      </c>
      <c r="B9" t="s">
        <v>132</v>
      </c>
      <c r="C9" t="s">
        <v>133</v>
      </c>
      <c r="D9" t="s">
        <v>134</v>
      </c>
      <c r="E9" t="s">
        <v>135</v>
      </c>
      <c r="F9" t="s">
        <v>136</v>
      </c>
      <c r="G9" t="s">
        <v>137</v>
      </c>
      <c r="H9" t="s">
        <v>138</v>
      </c>
      <c r="I9" t="s">
        <v>87</v>
      </c>
      <c r="J9" t="s">
        <v>87</v>
      </c>
    </row>
    <row r="10" spans="1:10">
      <c r="A10" t="s">
        <v>139</v>
      </c>
      <c r="B10" t="s">
        <v>140</v>
      </c>
      <c r="C10" t="s">
        <v>141</v>
      </c>
      <c r="D10" t="s">
        <v>142</v>
      </c>
      <c r="E10" t="s">
        <v>143</v>
      </c>
      <c r="F10" t="s">
        <v>144</v>
      </c>
      <c r="G10" t="s">
        <v>145</v>
      </c>
      <c r="H10" t="s">
        <v>146</v>
      </c>
      <c r="I10" t="s">
        <v>147</v>
      </c>
      <c r="J10" t="s">
        <v>148</v>
      </c>
    </row>
    <row r="11" spans="1:10">
      <c r="A11" t="s">
        <v>149</v>
      </c>
      <c r="B11" t="s">
        <v>150</v>
      </c>
      <c r="C11" t="s">
        <v>151</v>
      </c>
      <c r="D11" t="s">
        <v>152</v>
      </c>
      <c r="E11" t="s">
        <v>153</v>
      </c>
      <c r="F11" t="s">
        <v>154</v>
      </c>
      <c r="G11" t="s">
        <v>155</v>
      </c>
      <c r="H11" t="s">
        <v>156</v>
      </c>
      <c r="I11" t="s">
        <v>157</v>
      </c>
      <c r="J11" t="s">
        <v>87</v>
      </c>
    </row>
    <row r="12" spans="1:10">
      <c r="A12" t="s">
        <v>158</v>
      </c>
      <c r="B12" t="s">
        <v>159</v>
      </c>
      <c r="C12" t="s">
        <v>160</v>
      </c>
      <c r="D12" t="s">
        <v>161</v>
      </c>
      <c r="E12" t="s">
        <v>162</v>
      </c>
      <c r="F12" t="s">
        <v>163</v>
      </c>
      <c r="G12" t="s">
        <v>87</v>
      </c>
      <c r="H12" t="s">
        <v>164</v>
      </c>
      <c r="I12" t="s">
        <v>165</v>
      </c>
      <c r="J12" t="s">
        <v>87</v>
      </c>
    </row>
    <row r="13" spans="1:10">
      <c r="A13" t="s">
        <v>166</v>
      </c>
      <c r="B13" t="s">
        <v>167</v>
      </c>
      <c r="C13" t="s">
        <v>168</v>
      </c>
      <c r="D13" t="s">
        <v>169</v>
      </c>
      <c r="E13" t="s">
        <v>170</v>
      </c>
      <c r="F13" t="s">
        <v>171</v>
      </c>
      <c r="G13" t="s">
        <v>172</v>
      </c>
      <c r="H13" t="s">
        <v>172</v>
      </c>
      <c r="I13" t="s">
        <v>172</v>
      </c>
      <c r="J13" t="s">
        <v>173</v>
      </c>
    </row>
    <row r="14" spans="1:10">
      <c r="A14" t="s">
        <v>174</v>
      </c>
      <c r="B14" t="s">
        <v>175</v>
      </c>
      <c r="C14" t="s">
        <v>176</v>
      </c>
      <c r="D14" t="s">
        <v>177</v>
      </c>
      <c r="E14" t="s">
        <v>178</v>
      </c>
      <c r="F14" t="s">
        <v>179</v>
      </c>
      <c r="G14" t="s">
        <v>180</v>
      </c>
      <c r="H14" t="s">
        <v>181</v>
      </c>
      <c r="I14" t="s">
        <v>182</v>
      </c>
      <c r="J14" t="s">
        <v>87</v>
      </c>
    </row>
    <row r="15" spans="1:10">
      <c r="A15" t="s">
        <v>183</v>
      </c>
      <c r="B15" t="s">
        <v>184</v>
      </c>
      <c r="C15" t="s">
        <v>185</v>
      </c>
      <c r="D15" t="s">
        <v>186</v>
      </c>
      <c r="E15" t="s">
        <v>187</v>
      </c>
      <c r="F15" t="s">
        <v>188</v>
      </c>
      <c r="G15" t="s">
        <v>189</v>
      </c>
      <c r="H15" t="s">
        <v>190</v>
      </c>
      <c r="I15" t="s">
        <v>191</v>
      </c>
      <c r="J15" t="s">
        <v>87</v>
      </c>
    </row>
    <row r="16" spans="1:10">
      <c r="A16" t="s">
        <v>192</v>
      </c>
      <c r="B16" t="s">
        <v>193</v>
      </c>
      <c r="C16" t="s">
        <v>194</v>
      </c>
      <c r="D16" t="s">
        <v>195</v>
      </c>
      <c r="E16" t="s">
        <v>196</v>
      </c>
      <c r="F16" t="s">
        <v>197</v>
      </c>
      <c r="G16" t="s">
        <v>198</v>
      </c>
      <c r="H16" t="s">
        <v>199</v>
      </c>
      <c r="I16" t="s">
        <v>200</v>
      </c>
      <c r="J16" t="s">
        <v>201</v>
      </c>
    </row>
    <row r="17" spans="1:10">
      <c r="A17" t="s">
        <v>202</v>
      </c>
      <c r="B17" t="s">
        <v>203</v>
      </c>
      <c r="C17" t="s">
        <v>204</v>
      </c>
      <c r="D17" t="s">
        <v>205</v>
      </c>
      <c r="E17" t="s">
        <v>206</v>
      </c>
      <c r="F17" t="s">
        <v>207</v>
      </c>
      <c r="G17" t="s">
        <v>208</v>
      </c>
      <c r="H17" t="s">
        <v>209</v>
      </c>
      <c r="I17" t="s">
        <v>210</v>
      </c>
      <c r="J17" t="s">
        <v>44</v>
      </c>
    </row>
    <row r="18" spans="1:10">
      <c r="A18" t="s">
        <v>211</v>
      </c>
      <c r="B18" t="s">
        <v>212</v>
      </c>
      <c r="C18" t="s">
        <v>213</v>
      </c>
      <c r="D18" t="s">
        <v>214</v>
      </c>
      <c r="E18" t="s">
        <v>215</v>
      </c>
      <c r="F18" t="s">
        <v>216</v>
      </c>
      <c r="G18" t="s">
        <v>217</v>
      </c>
      <c r="H18" t="s">
        <v>218</v>
      </c>
      <c r="I18" t="s">
        <v>219</v>
      </c>
      <c r="J18" t="s">
        <v>87</v>
      </c>
    </row>
    <row r="19" spans="1:10">
      <c r="A19" t="s">
        <v>220</v>
      </c>
      <c r="B19" t="s">
        <v>221</v>
      </c>
      <c r="C19" t="s">
        <v>87</v>
      </c>
      <c r="D19" t="s">
        <v>222</v>
      </c>
      <c r="E19" t="s">
        <v>223</v>
      </c>
      <c r="F19" t="s">
        <v>224</v>
      </c>
      <c r="G19" t="s">
        <v>225</v>
      </c>
      <c r="H19" t="s">
        <v>226</v>
      </c>
      <c r="I19" t="s">
        <v>227</v>
      </c>
      <c r="J19" t="s">
        <v>87</v>
      </c>
    </row>
    <row r="20" spans="1:10">
      <c r="A20" t="s">
        <v>228</v>
      </c>
      <c r="B20" t="s">
        <v>229</v>
      </c>
      <c r="C20" t="s">
        <v>230</v>
      </c>
      <c r="D20" t="s">
        <v>231</v>
      </c>
      <c r="E20" t="s">
        <v>232</v>
      </c>
      <c r="F20" t="s">
        <v>233</v>
      </c>
      <c r="G20" t="s">
        <v>234</v>
      </c>
      <c r="H20" t="s">
        <v>235</v>
      </c>
      <c r="I20" t="s">
        <v>236</v>
      </c>
      <c r="J20" t="s">
        <v>44</v>
      </c>
    </row>
    <row r="21" spans="1:10">
      <c r="A21" t="s">
        <v>237</v>
      </c>
      <c r="B21" t="s">
        <v>238</v>
      </c>
      <c r="C21" t="s">
        <v>239</v>
      </c>
      <c r="D21" t="s">
        <v>240</v>
      </c>
      <c r="E21" t="s">
        <v>241</v>
      </c>
      <c r="F21" t="s">
        <v>242</v>
      </c>
      <c r="G21" t="s">
        <v>243</v>
      </c>
      <c r="H21" t="s">
        <v>244</v>
      </c>
      <c r="I21" t="s">
        <v>245</v>
      </c>
      <c r="J21" t="s">
        <v>87</v>
      </c>
    </row>
    <row r="22" spans="1:10">
      <c r="A22" t="s">
        <v>246</v>
      </c>
      <c r="B22" t="s">
        <v>247</v>
      </c>
      <c r="C22" t="s">
        <v>248</v>
      </c>
      <c r="D22" t="s">
        <v>249</v>
      </c>
      <c r="E22" t="s">
        <v>250</v>
      </c>
      <c r="F22" t="s">
        <v>251</v>
      </c>
      <c r="G22" t="s">
        <v>252</v>
      </c>
      <c r="H22" t="s">
        <v>87</v>
      </c>
      <c r="I22" t="s">
        <v>253</v>
      </c>
      <c r="J22" t="s">
        <v>254</v>
      </c>
    </row>
    <row r="23" spans="1:10">
      <c r="A23" t="s">
        <v>255</v>
      </c>
      <c r="B23" t="s">
        <v>256</v>
      </c>
      <c r="C23" t="s">
        <v>257</v>
      </c>
      <c r="D23" t="s">
        <v>258</v>
      </c>
      <c r="E23" t="s">
        <v>259</v>
      </c>
      <c r="F23" t="s">
        <v>260</v>
      </c>
      <c r="G23" t="s">
        <v>261</v>
      </c>
      <c r="H23" t="s">
        <v>262</v>
      </c>
      <c r="I23" t="s">
        <v>263</v>
      </c>
      <c r="J23" t="s">
        <v>87</v>
      </c>
    </row>
    <row r="24" spans="1:10">
      <c r="A24" t="s">
        <v>264</v>
      </c>
      <c r="B24" t="s">
        <v>265</v>
      </c>
      <c r="C24" t="s">
        <v>266</v>
      </c>
      <c r="D24" t="s">
        <v>267</v>
      </c>
      <c r="E24" t="s">
        <v>268</v>
      </c>
      <c r="F24" t="s">
        <v>269</v>
      </c>
      <c r="G24" t="s">
        <v>270</v>
      </c>
      <c r="H24" t="s">
        <v>271</v>
      </c>
      <c r="I24" t="s">
        <v>272</v>
      </c>
      <c r="J24" t="s">
        <v>273</v>
      </c>
    </row>
    <row r="25" spans="1:10">
      <c r="A25" t="s">
        <v>274</v>
      </c>
      <c r="B25" t="s">
        <v>275</v>
      </c>
      <c r="C25" t="s">
        <v>276</v>
      </c>
      <c r="D25" t="s">
        <v>277</v>
      </c>
      <c r="E25" t="s">
        <v>278</v>
      </c>
      <c r="F25" t="s">
        <v>279</v>
      </c>
      <c r="G25" t="s">
        <v>280</v>
      </c>
      <c r="H25" t="s">
        <v>281</v>
      </c>
      <c r="I25" t="s">
        <v>282</v>
      </c>
      <c r="J25" t="s">
        <v>283</v>
      </c>
    </row>
    <row r="26" spans="1:10">
      <c r="A26" t="s">
        <v>284</v>
      </c>
      <c r="B26" t="s">
        <v>285</v>
      </c>
      <c r="C26" t="s">
        <v>286</v>
      </c>
      <c r="D26" t="s">
        <v>287</v>
      </c>
      <c r="E26" t="s">
        <v>288</v>
      </c>
      <c r="F26" t="s">
        <v>289</v>
      </c>
      <c r="G26" t="s">
        <v>290</v>
      </c>
      <c r="H26" t="s">
        <v>291</v>
      </c>
      <c r="I26" t="s">
        <v>292</v>
      </c>
      <c r="J26" t="s">
        <v>293</v>
      </c>
    </row>
    <row r="27" spans="1:10">
      <c r="A27" t="s">
        <v>294</v>
      </c>
      <c r="B27" t="s">
        <v>295</v>
      </c>
      <c r="C27" t="s">
        <v>296</v>
      </c>
      <c r="D27" t="s">
        <v>297</v>
      </c>
      <c r="E27" t="s">
        <v>298</v>
      </c>
      <c r="F27" t="s">
        <v>299</v>
      </c>
      <c r="G27" t="s">
        <v>300</v>
      </c>
      <c r="H27" t="s">
        <v>301</v>
      </c>
      <c r="I27" t="s">
        <v>302</v>
      </c>
      <c r="J27"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selection activeCell="B13" sqref="B13"/>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t="s">
        <v>0</v>
      </c>
      <c r="B1" t="s">
        <v>303</v>
      </c>
      <c r="C1" t="s">
        <v>304</v>
      </c>
      <c r="D1" t="s">
        <v>305</v>
      </c>
      <c r="F1" t="s">
        <v>306</v>
      </c>
      <c r="G1" t="s">
        <v>307</v>
      </c>
      <c r="H1" t="s">
        <v>308</v>
      </c>
    </row>
    <row r="2" spans="1:8">
      <c r="A2">
        <v>1</v>
      </c>
      <c r="B2" t="s">
        <v>309</v>
      </c>
      <c r="C2" t="s">
        <v>309</v>
      </c>
      <c r="F2" t="s">
        <v>310</v>
      </c>
      <c r="H2" t="s">
        <v>310</v>
      </c>
    </row>
    <row r="3" spans="1:8">
      <c r="A3">
        <v>2</v>
      </c>
      <c r="B3" t="s">
        <v>311</v>
      </c>
      <c r="D3" t="s">
        <v>310</v>
      </c>
      <c r="F3" t="s">
        <v>311</v>
      </c>
      <c r="G3" t="s">
        <v>309</v>
      </c>
    </row>
    <row r="4" spans="1:8">
      <c r="A4">
        <v>3</v>
      </c>
      <c r="B4" t="s">
        <v>311</v>
      </c>
      <c r="D4" t="s">
        <v>311</v>
      </c>
      <c r="G4" t="s">
        <v>310</v>
      </c>
      <c r="H4" t="s">
        <v>311</v>
      </c>
    </row>
    <row r="5" spans="1:8">
      <c r="A5">
        <v>5</v>
      </c>
      <c r="B5" t="s">
        <v>311</v>
      </c>
      <c r="D5" t="s">
        <v>310</v>
      </c>
      <c r="F5" t="s">
        <v>310</v>
      </c>
      <c r="H5" t="s">
        <v>310</v>
      </c>
    </row>
    <row r="6" spans="1:8">
      <c r="A6">
        <v>6</v>
      </c>
      <c r="B6" t="s">
        <v>309</v>
      </c>
      <c r="C6" t="s">
        <v>310</v>
      </c>
      <c r="F6" t="s">
        <v>310</v>
      </c>
      <c r="G6" t="s">
        <v>310</v>
      </c>
    </row>
    <row r="7" spans="1:8">
      <c r="A7">
        <v>7</v>
      </c>
      <c r="C7" t="s">
        <v>309</v>
      </c>
      <c r="D7" t="s">
        <v>309</v>
      </c>
      <c r="F7" t="s">
        <v>310</v>
      </c>
      <c r="H7" t="s">
        <v>311</v>
      </c>
    </row>
    <row r="8" spans="1:8">
      <c r="A8">
        <v>8</v>
      </c>
      <c r="B8" t="s">
        <v>310</v>
      </c>
      <c r="C8" t="s">
        <v>309</v>
      </c>
      <c r="G8" t="s">
        <v>310</v>
      </c>
      <c r="H8" t="s">
        <v>311</v>
      </c>
    </row>
    <row r="9" spans="1:8">
      <c r="A9">
        <v>9</v>
      </c>
      <c r="B9" t="s">
        <v>310</v>
      </c>
      <c r="C9" t="s">
        <v>311</v>
      </c>
      <c r="G9" t="s">
        <v>309</v>
      </c>
      <c r="H9" t="s">
        <v>311</v>
      </c>
    </row>
    <row r="10" spans="1:8">
      <c r="A10">
        <v>10</v>
      </c>
      <c r="B10" t="s">
        <v>309</v>
      </c>
      <c r="D10" t="s">
        <v>311</v>
      </c>
      <c r="F10" t="s">
        <v>309</v>
      </c>
      <c r="H10" t="s">
        <v>310</v>
      </c>
    </row>
    <row r="11" spans="1:8">
      <c r="A11">
        <v>11</v>
      </c>
      <c r="B11" t="s">
        <v>310</v>
      </c>
      <c r="D11" t="s">
        <v>309</v>
      </c>
      <c r="F11" t="s">
        <v>309</v>
      </c>
      <c r="G11" t="s">
        <v>311</v>
      </c>
    </row>
    <row r="12" spans="1:8">
      <c r="A12">
        <v>12</v>
      </c>
      <c r="B12" t="s">
        <v>309</v>
      </c>
      <c r="C12" t="s">
        <v>309</v>
      </c>
      <c r="F12" t="s">
        <v>309</v>
      </c>
      <c r="H12" t="s">
        <v>310</v>
      </c>
    </row>
    <row r="13" spans="1:8">
      <c r="A13">
        <v>13</v>
      </c>
      <c r="C13" t="s">
        <v>310</v>
      </c>
      <c r="D13" t="s">
        <v>310</v>
      </c>
      <c r="F13" t="s">
        <v>310</v>
      </c>
      <c r="G13" t="s">
        <v>311</v>
      </c>
    </row>
    <row r="14" spans="1:8">
      <c r="A14">
        <v>14</v>
      </c>
      <c r="B14" t="s">
        <v>309</v>
      </c>
      <c r="C14" t="s">
        <v>309</v>
      </c>
      <c r="F14" t="s">
        <v>309</v>
      </c>
      <c r="H14" t="s">
        <v>309</v>
      </c>
    </row>
    <row r="15" spans="1:8">
      <c r="A15">
        <v>15</v>
      </c>
      <c r="B15" t="s">
        <v>310</v>
      </c>
      <c r="D15" t="s">
        <v>311</v>
      </c>
      <c r="G15" t="s">
        <v>310</v>
      </c>
      <c r="H15" t="s">
        <v>310</v>
      </c>
    </row>
    <row r="16" spans="1:8">
      <c r="A16">
        <v>16</v>
      </c>
      <c r="B16" t="s">
        <v>311</v>
      </c>
      <c r="C16" t="s">
        <v>309</v>
      </c>
      <c r="G16" t="s">
        <v>310</v>
      </c>
      <c r="H16" t="s">
        <v>311</v>
      </c>
    </row>
    <row r="17" spans="1:8">
      <c r="A17">
        <v>17</v>
      </c>
      <c r="B17" t="s">
        <v>309</v>
      </c>
      <c r="C17" t="s">
        <v>310</v>
      </c>
      <c r="F17" t="s">
        <v>311</v>
      </c>
      <c r="H17" t="s">
        <v>311</v>
      </c>
    </row>
    <row r="18" spans="1:8">
      <c r="A18">
        <v>18</v>
      </c>
      <c r="B18" t="s">
        <v>309</v>
      </c>
      <c r="D18" t="s">
        <v>312</v>
      </c>
      <c r="G18" t="s">
        <v>310</v>
      </c>
      <c r="H18" t="s">
        <v>311</v>
      </c>
    </row>
    <row r="19" spans="1:8">
      <c r="A19">
        <v>19</v>
      </c>
      <c r="B19" t="s">
        <v>309</v>
      </c>
      <c r="C19" t="s">
        <v>309</v>
      </c>
      <c r="G19" t="s">
        <v>310</v>
      </c>
      <c r="H19" t="s">
        <v>311</v>
      </c>
    </row>
    <row r="20" spans="1:8">
      <c r="A20">
        <v>20</v>
      </c>
      <c r="C20" t="s">
        <v>309</v>
      </c>
      <c r="D20" t="s">
        <v>311</v>
      </c>
      <c r="F20" t="s">
        <v>309</v>
      </c>
      <c r="H20" t="s">
        <v>311</v>
      </c>
    </row>
    <row r="21" spans="1:8">
      <c r="A21">
        <v>21</v>
      </c>
      <c r="B21" t="s">
        <v>310</v>
      </c>
      <c r="C21" t="s">
        <v>309</v>
      </c>
      <c r="G21" t="s">
        <v>311</v>
      </c>
      <c r="H21" t="s">
        <v>310</v>
      </c>
    </row>
    <row r="22" spans="1:8">
      <c r="A22">
        <v>22</v>
      </c>
      <c r="B22" t="s">
        <v>309</v>
      </c>
      <c r="D22" t="s">
        <v>310</v>
      </c>
      <c r="F22" t="s">
        <v>310</v>
      </c>
      <c r="H22" t="s">
        <v>309</v>
      </c>
    </row>
    <row r="23" spans="1:8">
      <c r="A23">
        <v>23</v>
      </c>
      <c r="C23" t="s">
        <v>310</v>
      </c>
      <c r="D23" t="s">
        <v>310</v>
      </c>
      <c r="F23" t="s">
        <v>311</v>
      </c>
      <c r="H23" t="s">
        <v>309</v>
      </c>
    </row>
    <row r="24" spans="1:8">
      <c r="A24">
        <v>24</v>
      </c>
      <c r="B24" t="s">
        <v>309</v>
      </c>
      <c r="C24" t="s">
        <v>309</v>
      </c>
      <c r="F24" t="s">
        <v>309</v>
      </c>
      <c r="G24" t="s">
        <v>310</v>
      </c>
    </row>
    <row r="25" spans="1:8">
      <c r="A25">
        <v>25</v>
      </c>
      <c r="B25" t="s">
        <v>310</v>
      </c>
      <c r="D25" t="s">
        <v>311</v>
      </c>
      <c r="F25" t="s">
        <v>309</v>
      </c>
      <c r="G25" t="s">
        <v>311</v>
      </c>
    </row>
    <row r="26" spans="1:8">
      <c r="A26">
        <v>26</v>
      </c>
      <c r="C26" t="s">
        <v>309</v>
      </c>
      <c r="D26" t="s">
        <v>309</v>
      </c>
      <c r="F26" t="s">
        <v>311</v>
      </c>
      <c r="G26" t="s">
        <v>311</v>
      </c>
    </row>
    <row r="27" spans="1:8">
      <c r="A27">
        <v>27</v>
      </c>
      <c r="B27" t="s">
        <v>310</v>
      </c>
      <c r="C27" t="s">
        <v>310</v>
      </c>
      <c r="F27" t="s">
        <v>310</v>
      </c>
      <c r="H27"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231"/>
  <sheetViews>
    <sheetView workbookViewId="0">
      <pane ySplit="1" topLeftCell="A173" activePane="bottomLeft" state="frozen"/>
      <selection pane="bottomLeft" activeCell="B204" sqref="B204"/>
    </sheetView>
  </sheetViews>
  <sheetFormatPr defaultRowHeight="15"/>
  <cols>
    <col min="1" max="1" width="10.42578125" customWidth="1"/>
    <col min="2" max="2" width="8.42578125" bestFit="1" customWidth="1"/>
    <col min="3" max="3" width="8" bestFit="1" customWidth="1"/>
    <col min="4" max="4" width="9.28515625" bestFit="1" customWidth="1"/>
    <col min="5" max="6" width="12" bestFit="1" customWidth="1"/>
    <col min="7" max="7" width="18" style="9" bestFit="1" customWidth="1"/>
    <col min="8" max="8" width="15.42578125" style="9" bestFit="1" customWidth="1"/>
    <col min="9" max="9" width="22" bestFit="1" customWidth="1"/>
    <col min="10" max="10" width="15" bestFit="1" customWidth="1"/>
    <col min="11" max="11" width="19.5703125" bestFit="1" customWidth="1"/>
    <col min="12" max="12" width="9.42578125" bestFit="1" customWidth="1"/>
    <col min="13" max="13" width="12.7109375" bestFit="1" customWidth="1"/>
    <col min="14" max="14" width="20.42578125" bestFit="1" customWidth="1"/>
    <col min="15" max="15" width="14.5703125" bestFit="1" customWidth="1"/>
    <col min="16" max="16" width="18.85546875" style="9" bestFit="1" customWidth="1"/>
    <col min="17" max="17" width="9.85546875" bestFit="1" customWidth="1"/>
    <col min="18" max="18" width="13.85546875" bestFit="1" customWidth="1"/>
    <col min="19" max="19" width="11.140625" bestFit="1" customWidth="1"/>
    <col min="20" max="20" width="22.7109375" bestFit="1" customWidth="1"/>
    <col min="21" max="21" width="23.5703125" bestFit="1" customWidth="1"/>
    <col min="22" max="22" width="24.85546875" bestFit="1" customWidth="1"/>
    <col min="23" max="23" width="19.28515625" bestFit="1" customWidth="1"/>
    <col min="24" max="24" width="12.5703125" bestFit="1" customWidth="1"/>
    <col min="25" max="25" width="17.5703125" bestFit="1" customWidth="1"/>
  </cols>
  <sheetData>
    <row r="1" spans="1:25">
      <c r="A1" t="s">
        <v>0</v>
      </c>
      <c r="B1" t="s">
        <v>1</v>
      </c>
      <c r="C1" t="s">
        <v>2</v>
      </c>
      <c r="D1" t="s">
        <v>3</v>
      </c>
      <c r="E1" t="s">
        <v>4</v>
      </c>
      <c r="F1" t="s">
        <v>5</v>
      </c>
      <c r="G1" s="9" t="s">
        <v>6</v>
      </c>
      <c r="H1" s="9" t="s">
        <v>7</v>
      </c>
      <c r="I1" t="s">
        <v>8</v>
      </c>
      <c r="J1" t="s">
        <v>9</v>
      </c>
      <c r="K1" t="s">
        <v>10</v>
      </c>
      <c r="L1" t="s">
        <v>11</v>
      </c>
      <c r="M1" t="s">
        <v>12</v>
      </c>
      <c r="N1" t="s">
        <v>13</v>
      </c>
      <c r="O1" t="s">
        <v>14</v>
      </c>
      <c r="P1" s="9" t="s">
        <v>15</v>
      </c>
      <c r="Q1" t="s">
        <v>16</v>
      </c>
      <c r="R1" t="s">
        <v>17</v>
      </c>
      <c r="S1" t="s">
        <v>18</v>
      </c>
      <c r="T1" t="s">
        <v>19</v>
      </c>
      <c r="U1" t="s">
        <v>20</v>
      </c>
      <c r="V1" t="s">
        <v>21</v>
      </c>
      <c r="W1" t="s">
        <v>22</v>
      </c>
      <c r="X1" t="s">
        <v>23</v>
      </c>
      <c r="Y1" t="s">
        <v>24</v>
      </c>
    </row>
    <row r="2" spans="1:25">
      <c r="A2">
        <v>1</v>
      </c>
      <c r="B2">
        <v>1</v>
      </c>
      <c r="C2">
        <v>1</v>
      </c>
      <c r="D2">
        <v>164</v>
      </c>
      <c r="E2">
        <v>3825</v>
      </c>
      <c r="F2">
        <v>3825</v>
      </c>
      <c r="G2" s="9">
        <v>0.6559766763848397</v>
      </c>
      <c r="H2" s="9">
        <v>0.84306810667842191</v>
      </c>
      <c r="I2">
        <v>0</v>
      </c>
      <c r="J2">
        <v>0</v>
      </c>
      <c r="K2">
        <v>0</v>
      </c>
      <c r="L2">
        <v>1</v>
      </c>
      <c r="M2">
        <v>6</v>
      </c>
      <c r="N2">
        <v>6</v>
      </c>
      <c r="O2" t="s">
        <v>25</v>
      </c>
      <c r="P2" s="9">
        <v>0.33329999999999999</v>
      </c>
      <c r="Q2">
        <v>13.67</v>
      </c>
      <c r="R2">
        <v>1</v>
      </c>
      <c r="S2">
        <v>136</v>
      </c>
      <c r="T2">
        <v>80</v>
      </c>
      <c r="U2">
        <v>85</v>
      </c>
      <c r="V2">
        <v>80</v>
      </c>
      <c r="W2">
        <v>65</v>
      </c>
      <c r="X2">
        <v>85</v>
      </c>
      <c r="Y2">
        <v>75</v>
      </c>
    </row>
    <row r="3" spans="1:25">
      <c r="A3">
        <v>2</v>
      </c>
      <c r="B3">
        <v>1</v>
      </c>
      <c r="C3">
        <v>1</v>
      </c>
      <c r="D3">
        <v>0</v>
      </c>
      <c r="E3">
        <v>4104</v>
      </c>
      <c r="F3">
        <v>4104</v>
      </c>
      <c r="G3" s="9">
        <v>0.70382438689761617</v>
      </c>
      <c r="H3" s="9">
        <v>0.90456248622437729</v>
      </c>
      <c r="I3">
        <v>0</v>
      </c>
      <c r="J3">
        <v>0</v>
      </c>
      <c r="K3">
        <v>0</v>
      </c>
      <c r="L3">
        <v>2</v>
      </c>
      <c r="M3">
        <v>34</v>
      </c>
      <c r="N3">
        <v>17</v>
      </c>
      <c r="O3" t="s">
        <v>25</v>
      </c>
      <c r="P3" s="9">
        <v>1</v>
      </c>
      <c r="Q3">
        <v>7.85</v>
      </c>
      <c r="R3">
        <v>0</v>
      </c>
      <c r="S3">
        <v>300</v>
      </c>
      <c r="T3">
        <v>40</v>
      </c>
      <c r="U3">
        <v>70</v>
      </c>
      <c r="V3">
        <v>50</v>
      </c>
      <c r="W3">
        <v>70</v>
      </c>
      <c r="X3">
        <v>80</v>
      </c>
      <c r="Y3">
        <v>50</v>
      </c>
    </row>
    <row r="4" spans="1:25">
      <c r="A4">
        <v>3</v>
      </c>
      <c r="B4">
        <v>1</v>
      </c>
      <c r="C4">
        <v>1</v>
      </c>
      <c r="D4">
        <v>82</v>
      </c>
      <c r="E4">
        <v>2430</v>
      </c>
      <c r="F4">
        <v>2430</v>
      </c>
      <c r="G4" s="9">
        <v>0.41673812382095693</v>
      </c>
      <c r="H4" s="9">
        <v>0.53559620894864446</v>
      </c>
      <c r="I4">
        <v>0</v>
      </c>
      <c r="J4">
        <v>0</v>
      </c>
      <c r="K4">
        <v>0</v>
      </c>
      <c r="L4">
        <v>1</v>
      </c>
      <c r="M4">
        <v>16</v>
      </c>
      <c r="N4">
        <v>16</v>
      </c>
      <c r="O4" t="s">
        <v>25</v>
      </c>
      <c r="P4" s="9">
        <v>0.5333</v>
      </c>
      <c r="Q4">
        <v>16.88</v>
      </c>
      <c r="R4">
        <v>1</v>
      </c>
      <c r="S4">
        <v>218</v>
      </c>
      <c r="T4">
        <v>90</v>
      </c>
      <c r="U4">
        <v>100</v>
      </c>
      <c r="V4">
        <v>100</v>
      </c>
      <c r="W4">
        <v>40</v>
      </c>
      <c r="X4">
        <v>30</v>
      </c>
      <c r="Y4">
        <v>5</v>
      </c>
    </row>
    <row r="5" spans="1:25">
      <c r="A5">
        <v>5</v>
      </c>
      <c r="B5">
        <v>1</v>
      </c>
      <c r="C5">
        <v>1</v>
      </c>
      <c r="D5">
        <v>13</v>
      </c>
      <c r="E5">
        <v>3716</v>
      </c>
      <c r="F5">
        <v>3716</v>
      </c>
      <c r="G5" s="9">
        <v>0.63728348482250041</v>
      </c>
      <c r="H5" s="9">
        <v>0.81904342076261849</v>
      </c>
      <c r="I5">
        <v>0</v>
      </c>
      <c r="J5">
        <v>0</v>
      </c>
      <c r="K5">
        <v>0</v>
      </c>
      <c r="L5">
        <v>2</v>
      </c>
      <c r="M5">
        <v>13</v>
      </c>
      <c r="N5">
        <v>6.5</v>
      </c>
      <c r="O5" t="s">
        <v>25</v>
      </c>
      <c r="P5" s="9">
        <v>0.2</v>
      </c>
      <c r="Q5">
        <v>11.25</v>
      </c>
      <c r="R5">
        <v>1</v>
      </c>
      <c r="S5">
        <v>287</v>
      </c>
      <c r="T5">
        <v>25</v>
      </c>
      <c r="U5">
        <v>15</v>
      </c>
      <c r="V5">
        <v>10</v>
      </c>
      <c r="W5">
        <v>35</v>
      </c>
      <c r="X5">
        <v>35</v>
      </c>
      <c r="Y5">
        <v>10</v>
      </c>
    </row>
    <row r="6" spans="1:25">
      <c r="A6">
        <v>6</v>
      </c>
      <c r="B6">
        <v>1</v>
      </c>
      <c r="C6">
        <v>1</v>
      </c>
      <c r="D6">
        <v>152</v>
      </c>
      <c r="E6">
        <v>2992</v>
      </c>
      <c r="F6">
        <v>2992</v>
      </c>
      <c r="G6" s="9">
        <v>0.51311953352769679</v>
      </c>
      <c r="H6" s="9">
        <v>0.65946660789067668</v>
      </c>
      <c r="I6">
        <v>0</v>
      </c>
      <c r="J6">
        <v>0</v>
      </c>
      <c r="K6">
        <v>0</v>
      </c>
      <c r="L6">
        <v>1</v>
      </c>
      <c r="M6">
        <v>16</v>
      </c>
      <c r="N6">
        <v>16</v>
      </c>
      <c r="O6" t="s">
        <v>25</v>
      </c>
      <c r="P6" s="9">
        <v>0.66669999999999996</v>
      </c>
      <c r="Q6">
        <v>9.83</v>
      </c>
      <c r="R6">
        <v>1</v>
      </c>
      <c r="S6">
        <v>148</v>
      </c>
      <c r="T6">
        <v>80</v>
      </c>
      <c r="U6">
        <v>65</v>
      </c>
      <c r="V6">
        <v>85</v>
      </c>
      <c r="W6">
        <v>80</v>
      </c>
      <c r="X6">
        <v>65</v>
      </c>
      <c r="Y6">
        <v>90</v>
      </c>
    </row>
    <row r="7" spans="1:25">
      <c r="A7">
        <v>7</v>
      </c>
      <c r="B7">
        <v>1</v>
      </c>
      <c r="C7">
        <v>1</v>
      </c>
      <c r="D7">
        <v>117</v>
      </c>
      <c r="E7">
        <v>3280</v>
      </c>
      <c r="F7">
        <v>3280</v>
      </c>
      <c r="G7" s="9">
        <v>0.5625107185731435</v>
      </c>
      <c r="H7" s="9">
        <v>0.72294467709940491</v>
      </c>
      <c r="I7">
        <v>0</v>
      </c>
      <c r="J7">
        <v>0</v>
      </c>
      <c r="K7">
        <v>0</v>
      </c>
      <c r="L7">
        <v>1</v>
      </c>
      <c r="M7">
        <v>9</v>
      </c>
      <c r="N7">
        <v>9</v>
      </c>
      <c r="O7" t="s">
        <v>25</v>
      </c>
      <c r="P7" s="9">
        <v>0.61539999999999995</v>
      </c>
      <c r="Q7">
        <v>11</v>
      </c>
      <c r="R7">
        <v>1</v>
      </c>
      <c r="S7">
        <v>183</v>
      </c>
      <c r="T7">
        <v>75</v>
      </c>
      <c r="U7">
        <v>55</v>
      </c>
      <c r="V7">
        <v>70</v>
      </c>
      <c r="W7">
        <v>60</v>
      </c>
      <c r="X7">
        <v>70</v>
      </c>
      <c r="Y7">
        <v>75</v>
      </c>
    </row>
    <row r="8" spans="1:25">
      <c r="A8">
        <v>8</v>
      </c>
      <c r="B8">
        <v>1</v>
      </c>
      <c r="C8">
        <v>1</v>
      </c>
      <c r="D8">
        <v>179</v>
      </c>
      <c r="E8">
        <v>3900</v>
      </c>
      <c r="F8">
        <v>3900</v>
      </c>
      <c r="G8" s="9">
        <v>0.66883896415709143</v>
      </c>
      <c r="H8" s="9">
        <v>0.85959885386819479</v>
      </c>
      <c r="I8">
        <v>0</v>
      </c>
      <c r="J8">
        <v>0</v>
      </c>
      <c r="K8">
        <v>0</v>
      </c>
      <c r="L8">
        <v>1</v>
      </c>
      <c r="M8">
        <v>2</v>
      </c>
      <c r="N8">
        <v>2</v>
      </c>
      <c r="O8" t="s">
        <v>25</v>
      </c>
      <c r="P8" s="9">
        <v>0.125</v>
      </c>
      <c r="Q8">
        <v>7</v>
      </c>
      <c r="R8">
        <v>1</v>
      </c>
      <c r="S8">
        <v>121</v>
      </c>
      <c r="T8">
        <v>25</v>
      </c>
      <c r="U8">
        <v>40</v>
      </c>
      <c r="V8">
        <v>35</v>
      </c>
      <c r="W8">
        <v>5</v>
      </c>
      <c r="X8">
        <v>50</v>
      </c>
      <c r="Y8">
        <v>35</v>
      </c>
    </row>
    <row r="9" spans="1:25">
      <c r="A9">
        <v>9</v>
      </c>
      <c r="B9">
        <v>1</v>
      </c>
      <c r="C9">
        <v>1</v>
      </c>
      <c r="D9">
        <v>0</v>
      </c>
      <c r="E9">
        <v>4354</v>
      </c>
      <c r="F9">
        <v>4354</v>
      </c>
      <c r="G9" s="9">
        <v>0.7466986794717887</v>
      </c>
      <c r="H9" s="9">
        <v>0.95966497685695396</v>
      </c>
      <c r="I9">
        <v>0</v>
      </c>
      <c r="J9">
        <v>0</v>
      </c>
      <c r="K9">
        <v>0</v>
      </c>
      <c r="L9">
        <v>2</v>
      </c>
      <c r="M9">
        <v>10</v>
      </c>
      <c r="N9">
        <v>5</v>
      </c>
      <c r="O9" t="s">
        <v>25</v>
      </c>
      <c r="P9" s="9">
        <v>0.15</v>
      </c>
      <c r="Q9">
        <v>12</v>
      </c>
      <c r="R9">
        <v>0</v>
      </c>
      <c r="S9">
        <v>300</v>
      </c>
      <c r="T9">
        <v>75</v>
      </c>
      <c r="U9">
        <v>65</v>
      </c>
      <c r="V9">
        <v>70</v>
      </c>
      <c r="W9">
        <v>75</v>
      </c>
      <c r="X9">
        <v>65</v>
      </c>
      <c r="Y9">
        <v>45</v>
      </c>
    </row>
    <row r="10" spans="1:25">
      <c r="A10">
        <v>10</v>
      </c>
      <c r="B10">
        <v>1</v>
      </c>
      <c r="C10">
        <v>1</v>
      </c>
      <c r="D10">
        <v>0</v>
      </c>
      <c r="E10">
        <v>877</v>
      </c>
      <c r="F10">
        <v>2768</v>
      </c>
      <c r="G10" s="9">
        <v>0.47470416738123822</v>
      </c>
      <c r="H10" s="9">
        <v>0.61009477628388809</v>
      </c>
      <c r="I10">
        <v>0</v>
      </c>
      <c r="J10">
        <v>0</v>
      </c>
      <c r="K10">
        <v>0</v>
      </c>
      <c r="L10">
        <v>3</v>
      </c>
      <c r="M10">
        <v>41</v>
      </c>
      <c r="N10">
        <v>13.666666666666666</v>
      </c>
      <c r="O10" t="s">
        <v>26</v>
      </c>
      <c r="P10" s="9">
        <v>0.65</v>
      </c>
      <c r="Q10">
        <v>10.62</v>
      </c>
      <c r="R10">
        <v>0</v>
      </c>
      <c r="S10">
        <v>300</v>
      </c>
      <c r="T10">
        <v>85</v>
      </c>
      <c r="U10">
        <v>75</v>
      </c>
      <c r="V10">
        <v>90</v>
      </c>
      <c r="W10">
        <v>35</v>
      </c>
      <c r="X10">
        <v>85</v>
      </c>
      <c r="Y10">
        <v>95</v>
      </c>
    </row>
    <row r="11" spans="1:25">
      <c r="A11">
        <v>11</v>
      </c>
      <c r="B11">
        <v>1</v>
      </c>
      <c r="C11">
        <v>1</v>
      </c>
      <c r="D11">
        <v>84</v>
      </c>
      <c r="E11">
        <v>4346</v>
      </c>
      <c r="F11">
        <v>4346</v>
      </c>
      <c r="G11" s="9">
        <v>0.74532670210941521</v>
      </c>
      <c r="H11" s="9">
        <v>0.95790169715671147</v>
      </c>
      <c r="I11">
        <v>0</v>
      </c>
      <c r="J11">
        <v>0</v>
      </c>
      <c r="K11">
        <v>0</v>
      </c>
      <c r="L11">
        <v>1</v>
      </c>
      <c r="M11">
        <v>9</v>
      </c>
      <c r="N11">
        <v>9</v>
      </c>
      <c r="O11" t="s">
        <v>25</v>
      </c>
      <c r="P11" s="9">
        <v>0.33329999999999999</v>
      </c>
      <c r="Q11">
        <v>12.8</v>
      </c>
      <c r="R11">
        <v>1</v>
      </c>
      <c r="S11">
        <v>216</v>
      </c>
      <c r="T11">
        <v>25</v>
      </c>
      <c r="U11">
        <v>10</v>
      </c>
      <c r="V11">
        <v>10</v>
      </c>
      <c r="W11">
        <v>60</v>
      </c>
      <c r="X11">
        <v>10</v>
      </c>
      <c r="Y11">
        <v>10</v>
      </c>
    </row>
    <row r="12" spans="1:25">
      <c r="A12">
        <v>12</v>
      </c>
      <c r="B12">
        <v>1</v>
      </c>
      <c r="C12">
        <v>1</v>
      </c>
      <c r="D12">
        <v>30</v>
      </c>
      <c r="E12">
        <v>3049</v>
      </c>
      <c r="F12">
        <v>3049</v>
      </c>
      <c r="G12" s="9">
        <v>0.52289487223460818</v>
      </c>
      <c r="H12" s="9">
        <v>0.67202997575490409</v>
      </c>
      <c r="I12">
        <v>0</v>
      </c>
      <c r="J12">
        <v>0</v>
      </c>
      <c r="K12">
        <v>0</v>
      </c>
      <c r="L12">
        <v>2</v>
      </c>
      <c r="M12">
        <v>11</v>
      </c>
      <c r="N12">
        <v>5.5</v>
      </c>
      <c r="O12" t="s">
        <v>25</v>
      </c>
      <c r="P12" s="9">
        <v>0.52629999999999999</v>
      </c>
      <c r="Q12">
        <v>7.9</v>
      </c>
      <c r="R12">
        <v>1</v>
      </c>
      <c r="S12">
        <v>270</v>
      </c>
      <c r="T12">
        <v>70</v>
      </c>
      <c r="U12">
        <v>70</v>
      </c>
      <c r="V12">
        <v>65</v>
      </c>
      <c r="W12">
        <v>60</v>
      </c>
      <c r="X12">
        <v>75</v>
      </c>
      <c r="Y12">
        <v>80</v>
      </c>
    </row>
    <row r="13" spans="1:25">
      <c r="A13">
        <v>13</v>
      </c>
      <c r="B13">
        <v>1</v>
      </c>
      <c r="C13">
        <v>1</v>
      </c>
      <c r="D13">
        <v>0</v>
      </c>
      <c r="E13">
        <v>3598</v>
      </c>
      <c r="F13">
        <v>3598</v>
      </c>
      <c r="G13" s="9">
        <v>0.61704681872749101</v>
      </c>
      <c r="H13" s="9">
        <v>0.79303504518404233</v>
      </c>
      <c r="I13">
        <v>0</v>
      </c>
      <c r="J13">
        <v>0</v>
      </c>
      <c r="K13">
        <v>0</v>
      </c>
      <c r="L13">
        <v>3</v>
      </c>
      <c r="M13">
        <v>13</v>
      </c>
      <c r="N13">
        <v>4.333333333333333</v>
      </c>
      <c r="O13" t="s">
        <v>26</v>
      </c>
      <c r="P13" s="9">
        <v>0.15</v>
      </c>
      <c r="Q13">
        <v>8.33</v>
      </c>
      <c r="R13">
        <v>0</v>
      </c>
      <c r="S13">
        <v>300</v>
      </c>
      <c r="T13">
        <v>80</v>
      </c>
      <c r="U13">
        <v>25</v>
      </c>
      <c r="V13">
        <v>80</v>
      </c>
      <c r="W13">
        <v>30</v>
      </c>
      <c r="X13">
        <v>90</v>
      </c>
      <c r="Y13">
        <v>85</v>
      </c>
    </row>
    <row r="14" spans="1:25">
      <c r="A14">
        <v>14</v>
      </c>
      <c r="B14">
        <v>1</v>
      </c>
      <c r="C14">
        <v>1</v>
      </c>
      <c r="D14">
        <v>0</v>
      </c>
      <c r="E14">
        <v>3333</v>
      </c>
      <c r="F14">
        <v>3333</v>
      </c>
      <c r="G14" s="9">
        <v>0.57160006859886814</v>
      </c>
      <c r="H14" s="9">
        <v>0.73462640511351118</v>
      </c>
      <c r="I14">
        <v>0</v>
      </c>
      <c r="J14">
        <v>0</v>
      </c>
      <c r="K14">
        <v>0</v>
      </c>
      <c r="L14">
        <v>2</v>
      </c>
      <c r="M14">
        <v>18</v>
      </c>
      <c r="N14">
        <v>9</v>
      </c>
      <c r="O14" t="s">
        <v>26</v>
      </c>
      <c r="P14" s="9">
        <v>0.3</v>
      </c>
      <c r="Q14">
        <v>10.83</v>
      </c>
      <c r="R14">
        <v>0</v>
      </c>
      <c r="S14">
        <v>300</v>
      </c>
      <c r="T14">
        <v>85</v>
      </c>
      <c r="U14">
        <v>35</v>
      </c>
      <c r="V14">
        <v>85</v>
      </c>
      <c r="W14">
        <v>25</v>
      </c>
      <c r="X14">
        <v>85</v>
      </c>
      <c r="Y14">
        <v>80</v>
      </c>
    </row>
    <row r="15" spans="1:25">
      <c r="A15">
        <v>15</v>
      </c>
      <c r="B15">
        <v>1</v>
      </c>
      <c r="C15">
        <v>1</v>
      </c>
      <c r="D15">
        <v>133</v>
      </c>
      <c r="E15">
        <v>3843</v>
      </c>
      <c r="F15">
        <v>3843</v>
      </c>
      <c r="G15" s="9">
        <v>0.65906362545018005</v>
      </c>
      <c r="H15" s="9">
        <v>0.84703548600396739</v>
      </c>
      <c r="I15">
        <v>0</v>
      </c>
      <c r="J15">
        <v>0</v>
      </c>
      <c r="K15">
        <v>0</v>
      </c>
      <c r="L15">
        <v>1</v>
      </c>
      <c r="M15">
        <v>14</v>
      </c>
      <c r="N15">
        <v>14</v>
      </c>
      <c r="O15" t="s">
        <v>25</v>
      </c>
      <c r="P15" s="9">
        <v>0.63639999999999997</v>
      </c>
      <c r="Q15">
        <v>12.86</v>
      </c>
      <c r="R15">
        <v>1</v>
      </c>
      <c r="S15">
        <v>167</v>
      </c>
      <c r="T15">
        <v>35</v>
      </c>
      <c r="U15">
        <v>80</v>
      </c>
      <c r="V15">
        <v>45</v>
      </c>
      <c r="W15">
        <v>90</v>
      </c>
      <c r="X15">
        <v>85</v>
      </c>
      <c r="Y15">
        <v>15</v>
      </c>
    </row>
    <row r="16" spans="1:25">
      <c r="A16">
        <v>16</v>
      </c>
      <c r="B16">
        <v>1</v>
      </c>
      <c r="C16">
        <v>1</v>
      </c>
      <c r="D16">
        <v>0</v>
      </c>
      <c r="E16">
        <v>4274</v>
      </c>
      <c r="F16">
        <v>4537</v>
      </c>
      <c r="G16" s="9">
        <v>0.77808266163608297</v>
      </c>
      <c r="H16" s="9">
        <v>1</v>
      </c>
      <c r="I16">
        <v>0</v>
      </c>
      <c r="J16">
        <v>0</v>
      </c>
      <c r="K16">
        <v>0</v>
      </c>
      <c r="L16">
        <v>2</v>
      </c>
      <c r="M16">
        <v>14</v>
      </c>
      <c r="N16">
        <v>7</v>
      </c>
      <c r="O16" t="s">
        <v>25</v>
      </c>
      <c r="P16" s="9">
        <v>0.2</v>
      </c>
      <c r="Q16">
        <v>14</v>
      </c>
      <c r="R16">
        <v>0</v>
      </c>
      <c r="S16">
        <v>300</v>
      </c>
      <c r="T16">
        <v>85</v>
      </c>
      <c r="U16">
        <v>45</v>
      </c>
      <c r="V16">
        <v>90</v>
      </c>
      <c r="W16">
        <v>80</v>
      </c>
      <c r="X16">
        <v>95</v>
      </c>
      <c r="Y16">
        <v>85</v>
      </c>
    </row>
    <row r="17" spans="1:25">
      <c r="A17">
        <v>17</v>
      </c>
      <c r="B17">
        <v>1</v>
      </c>
      <c r="C17">
        <v>1</v>
      </c>
      <c r="D17">
        <v>29</v>
      </c>
      <c r="E17">
        <v>4076</v>
      </c>
      <c r="F17">
        <v>4076</v>
      </c>
      <c r="G17" s="9">
        <v>0.69902246612930885</v>
      </c>
      <c r="H17" s="9">
        <v>0.89839100727352872</v>
      </c>
      <c r="I17">
        <v>0</v>
      </c>
      <c r="J17">
        <v>0</v>
      </c>
      <c r="K17">
        <v>0</v>
      </c>
      <c r="L17">
        <v>2</v>
      </c>
      <c r="M17">
        <v>16</v>
      </c>
      <c r="N17">
        <v>8</v>
      </c>
      <c r="O17" t="s">
        <v>25</v>
      </c>
      <c r="P17" s="9">
        <v>0.57889999999999997</v>
      </c>
      <c r="Q17">
        <v>10.27</v>
      </c>
      <c r="R17">
        <v>1</v>
      </c>
      <c r="S17">
        <v>271</v>
      </c>
      <c r="T17">
        <v>75</v>
      </c>
      <c r="U17">
        <v>55</v>
      </c>
      <c r="V17">
        <v>70</v>
      </c>
      <c r="W17">
        <v>70</v>
      </c>
      <c r="X17">
        <v>80</v>
      </c>
      <c r="Y17">
        <v>60</v>
      </c>
    </row>
    <row r="18" spans="1:25">
      <c r="A18">
        <v>18</v>
      </c>
      <c r="B18">
        <v>1</v>
      </c>
      <c r="C18">
        <v>1</v>
      </c>
      <c r="D18">
        <v>25</v>
      </c>
      <c r="E18">
        <v>3579</v>
      </c>
      <c r="F18">
        <v>3644</v>
      </c>
      <c r="G18" s="9">
        <v>0.62493568856113879</v>
      </c>
      <c r="H18" s="9">
        <v>0.80317390346043638</v>
      </c>
      <c r="I18">
        <v>0</v>
      </c>
      <c r="J18">
        <v>0</v>
      </c>
      <c r="K18">
        <v>0</v>
      </c>
      <c r="L18">
        <v>2</v>
      </c>
      <c r="M18">
        <v>24</v>
      </c>
      <c r="N18">
        <v>12</v>
      </c>
      <c r="O18" t="s">
        <v>25</v>
      </c>
      <c r="P18" s="9">
        <v>1</v>
      </c>
      <c r="Q18">
        <v>6.67</v>
      </c>
      <c r="R18">
        <v>1</v>
      </c>
      <c r="S18">
        <v>275</v>
      </c>
      <c r="T18">
        <v>65</v>
      </c>
      <c r="U18">
        <v>90</v>
      </c>
      <c r="V18">
        <v>90</v>
      </c>
      <c r="W18">
        <v>40</v>
      </c>
      <c r="X18">
        <v>80</v>
      </c>
      <c r="Y18">
        <v>50</v>
      </c>
    </row>
    <row r="19" spans="1:25">
      <c r="A19">
        <v>19</v>
      </c>
      <c r="B19">
        <v>1</v>
      </c>
      <c r="C19">
        <v>1</v>
      </c>
      <c r="D19">
        <v>130</v>
      </c>
      <c r="E19">
        <v>3265</v>
      </c>
      <c r="F19">
        <v>3265</v>
      </c>
      <c r="G19" s="9">
        <v>0.55993826101869315</v>
      </c>
      <c r="H19" s="9">
        <v>0.71963852766145031</v>
      </c>
      <c r="I19">
        <v>0</v>
      </c>
      <c r="J19">
        <v>0</v>
      </c>
      <c r="K19">
        <v>0</v>
      </c>
      <c r="L19">
        <v>1</v>
      </c>
      <c r="M19">
        <v>13</v>
      </c>
      <c r="N19">
        <v>13</v>
      </c>
      <c r="O19" t="s">
        <v>25</v>
      </c>
      <c r="P19" s="9">
        <v>0.58330000000000004</v>
      </c>
      <c r="Q19">
        <v>8</v>
      </c>
      <c r="R19">
        <v>1</v>
      </c>
      <c r="S19">
        <v>170</v>
      </c>
      <c r="T19">
        <v>60</v>
      </c>
      <c r="U19">
        <v>65</v>
      </c>
      <c r="V19">
        <v>60</v>
      </c>
      <c r="W19">
        <v>60</v>
      </c>
      <c r="X19">
        <v>65</v>
      </c>
      <c r="Y19">
        <v>55</v>
      </c>
    </row>
    <row r="20" spans="1:25">
      <c r="A20">
        <v>20</v>
      </c>
      <c r="B20">
        <v>1</v>
      </c>
      <c r="C20">
        <v>1</v>
      </c>
      <c r="D20">
        <v>139</v>
      </c>
      <c r="E20">
        <v>3496</v>
      </c>
      <c r="F20">
        <v>3496</v>
      </c>
      <c r="G20" s="9">
        <v>0.59955410735722858</v>
      </c>
      <c r="H20" s="9">
        <v>0.77055322900595102</v>
      </c>
      <c r="I20">
        <v>0</v>
      </c>
      <c r="J20">
        <v>0</v>
      </c>
      <c r="K20">
        <v>0</v>
      </c>
      <c r="L20">
        <v>1</v>
      </c>
      <c r="M20">
        <v>8</v>
      </c>
      <c r="N20">
        <v>8</v>
      </c>
      <c r="O20" t="s">
        <v>25</v>
      </c>
      <c r="P20" s="9">
        <v>0.54549999999999998</v>
      </c>
      <c r="Q20">
        <v>19.329999999999998</v>
      </c>
      <c r="R20">
        <v>1</v>
      </c>
      <c r="S20">
        <v>161</v>
      </c>
      <c r="T20">
        <v>75</v>
      </c>
      <c r="U20">
        <v>70</v>
      </c>
      <c r="V20">
        <v>85</v>
      </c>
      <c r="W20">
        <v>65</v>
      </c>
      <c r="X20">
        <v>90</v>
      </c>
      <c r="Y20">
        <v>75</v>
      </c>
    </row>
    <row r="21" spans="1:25">
      <c r="A21">
        <v>21</v>
      </c>
      <c r="B21">
        <v>1</v>
      </c>
      <c r="C21">
        <v>1</v>
      </c>
      <c r="D21">
        <v>161</v>
      </c>
      <c r="E21">
        <v>3804</v>
      </c>
      <c r="F21">
        <v>3804</v>
      </c>
      <c r="G21" s="9">
        <v>0.65237523580860912</v>
      </c>
      <c r="H21" s="9">
        <v>0.83843949746528545</v>
      </c>
      <c r="I21">
        <v>0</v>
      </c>
      <c r="J21">
        <v>0</v>
      </c>
      <c r="K21">
        <v>0</v>
      </c>
      <c r="L21">
        <v>1</v>
      </c>
      <c r="M21">
        <v>3</v>
      </c>
      <c r="N21">
        <v>3</v>
      </c>
      <c r="O21" t="s">
        <v>25</v>
      </c>
      <c r="P21" s="9">
        <v>0</v>
      </c>
      <c r="Q21">
        <v>0</v>
      </c>
      <c r="R21">
        <v>1</v>
      </c>
      <c r="S21">
        <v>139</v>
      </c>
      <c r="T21">
        <v>40</v>
      </c>
      <c r="U21">
        <v>35</v>
      </c>
      <c r="V21">
        <v>65</v>
      </c>
      <c r="W21">
        <v>80</v>
      </c>
      <c r="X21">
        <v>35</v>
      </c>
      <c r="Y21">
        <v>25</v>
      </c>
    </row>
    <row r="22" spans="1:25">
      <c r="A22">
        <v>22</v>
      </c>
      <c r="B22">
        <v>1</v>
      </c>
      <c r="C22">
        <v>1</v>
      </c>
      <c r="D22">
        <v>0</v>
      </c>
      <c r="E22">
        <v>2680</v>
      </c>
      <c r="F22">
        <v>3326</v>
      </c>
      <c r="G22" s="9">
        <v>0.57039958840679128</v>
      </c>
      <c r="H22" s="9">
        <v>0.73308353537579896</v>
      </c>
      <c r="I22">
        <v>0</v>
      </c>
      <c r="J22">
        <v>0</v>
      </c>
      <c r="K22">
        <v>0</v>
      </c>
      <c r="L22">
        <v>2</v>
      </c>
      <c r="M22">
        <v>20</v>
      </c>
      <c r="N22">
        <v>10</v>
      </c>
      <c r="O22" t="s">
        <v>26</v>
      </c>
      <c r="P22" s="9">
        <v>0.7</v>
      </c>
      <c r="Q22">
        <v>9.4600000000000009</v>
      </c>
      <c r="R22">
        <v>0</v>
      </c>
      <c r="S22">
        <v>300</v>
      </c>
      <c r="T22">
        <v>80</v>
      </c>
      <c r="U22">
        <v>55</v>
      </c>
      <c r="V22">
        <v>75</v>
      </c>
      <c r="W22">
        <v>45</v>
      </c>
      <c r="X22">
        <v>75</v>
      </c>
      <c r="Y22">
        <v>35</v>
      </c>
    </row>
    <row r="23" spans="1:25">
      <c r="A23">
        <v>23</v>
      </c>
      <c r="B23">
        <v>1</v>
      </c>
      <c r="C23">
        <v>1</v>
      </c>
      <c r="D23">
        <v>0</v>
      </c>
      <c r="E23">
        <v>3869</v>
      </c>
      <c r="F23">
        <v>3869</v>
      </c>
      <c r="G23" s="9">
        <v>0.663522551877894</v>
      </c>
      <c r="H23" s="9">
        <v>0.85276614502975534</v>
      </c>
      <c r="I23">
        <v>0</v>
      </c>
      <c r="J23">
        <v>0</v>
      </c>
      <c r="K23">
        <v>0</v>
      </c>
      <c r="L23">
        <v>2</v>
      </c>
      <c r="M23">
        <v>13</v>
      </c>
      <c r="N23">
        <v>6.5</v>
      </c>
      <c r="O23" t="s">
        <v>26</v>
      </c>
      <c r="P23" s="9">
        <v>0.45</v>
      </c>
      <c r="Q23">
        <v>8.56</v>
      </c>
      <c r="R23">
        <v>0</v>
      </c>
      <c r="S23">
        <v>300</v>
      </c>
      <c r="T23">
        <v>50</v>
      </c>
      <c r="U23">
        <v>40</v>
      </c>
      <c r="V23">
        <v>20</v>
      </c>
      <c r="W23">
        <v>60</v>
      </c>
      <c r="X23">
        <v>40</v>
      </c>
      <c r="Y23">
        <v>15</v>
      </c>
    </row>
    <row r="24" spans="1:25">
      <c r="A24">
        <v>24</v>
      </c>
      <c r="B24">
        <v>1</v>
      </c>
      <c r="C24">
        <v>1</v>
      </c>
      <c r="D24">
        <v>0</v>
      </c>
      <c r="E24">
        <v>4045</v>
      </c>
      <c r="F24">
        <v>4045</v>
      </c>
      <c r="G24" s="9">
        <v>0.69370605385011153</v>
      </c>
      <c r="H24" s="9">
        <v>0.89155829843508927</v>
      </c>
      <c r="I24">
        <v>0</v>
      </c>
      <c r="J24">
        <v>0</v>
      </c>
      <c r="K24">
        <v>0</v>
      </c>
      <c r="L24">
        <v>2</v>
      </c>
      <c r="M24">
        <v>24</v>
      </c>
      <c r="N24">
        <v>12</v>
      </c>
      <c r="O24" t="s">
        <v>25</v>
      </c>
      <c r="P24" s="9">
        <v>0.85</v>
      </c>
      <c r="Q24">
        <v>7.56</v>
      </c>
      <c r="R24">
        <v>0</v>
      </c>
      <c r="S24">
        <v>300</v>
      </c>
      <c r="T24">
        <v>90</v>
      </c>
      <c r="U24">
        <v>50</v>
      </c>
      <c r="V24">
        <v>55</v>
      </c>
      <c r="W24">
        <v>50</v>
      </c>
      <c r="X24">
        <v>80</v>
      </c>
      <c r="Y24">
        <v>65</v>
      </c>
    </row>
    <row r="25" spans="1:25">
      <c r="A25">
        <v>25</v>
      </c>
      <c r="B25">
        <v>1</v>
      </c>
      <c r="C25">
        <v>1</v>
      </c>
      <c r="D25">
        <v>121</v>
      </c>
      <c r="E25">
        <v>4235</v>
      </c>
      <c r="F25">
        <v>4235</v>
      </c>
      <c r="G25" s="9">
        <v>0.72629051620648255</v>
      </c>
      <c r="H25" s="9">
        <v>0.93343619131584743</v>
      </c>
      <c r="I25">
        <v>0</v>
      </c>
      <c r="J25">
        <v>0</v>
      </c>
      <c r="K25">
        <v>0</v>
      </c>
      <c r="L25">
        <v>1</v>
      </c>
      <c r="M25">
        <v>11</v>
      </c>
      <c r="N25">
        <v>11</v>
      </c>
      <c r="O25" t="s">
        <v>25</v>
      </c>
      <c r="P25" s="9">
        <v>0.5</v>
      </c>
      <c r="Q25">
        <v>9.67</v>
      </c>
      <c r="R25">
        <v>1</v>
      </c>
      <c r="S25">
        <v>179</v>
      </c>
      <c r="T25">
        <v>35</v>
      </c>
      <c r="U25">
        <v>60</v>
      </c>
      <c r="V25">
        <v>40</v>
      </c>
      <c r="W25">
        <v>65</v>
      </c>
      <c r="X25">
        <v>50</v>
      </c>
      <c r="Y25">
        <v>20</v>
      </c>
    </row>
    <row r="26" spans="1:25">
      <c r="A26">
        <v>26</v>
      </c>
      <c r="B26">
        <v>1</v>
      </c>
      <c r="C26">
        <v>1</v>
      </c>
      <c r="D26">
        <v>0</v>
      </c>
      <c r="E26">
        <v>1977</v>
      </c>
      <c r="F26">
        <v>3549</v>
      </c>
      <c r="G26" s="9">
        <v>0.60864345738295322</v>
      </c>
      <c r="H26" s="9">
        <v>0.7822349570200573</v>
      </c>
      <c r="I26">
        <v>0</v>
      </c>
      <c r="J26">
        <v>0</v>
      </c>
      <c r="K26">
        <v>0</v>
      </c>
      <c r="L26">
        <v>3</v>
      </c>
      <c r="M26">
        <v>21</v>
      </c>
      <c r="N26">
        <v>7</v>
      </c>
      <c r="O26" t="s">
        <v>26</v>
      </c>
      <c r="P26" s="9">
        <v>0.5</v>
      </c>
      <c r="Q26">
        <v>9.9</v>
      </c>
      <c r="R26">
        <v>0</v>
      </c>
      <c r="S26">
        <v>300</v>
      </c>
      <c r="T26">
        <v>70</v>
      </c>
      <c r="U26">
        <v>55</v>
      </c>
      <c r="V26">
        <v>55</v>
      </c>
      <c r="W26">
        <v>85</v>
      </c>
      <c r="X26">
        <v>80</v>
      </c>
      <c r="Y26">
        <v>40</v>
      </c>
    </row>
    <row r="27" spans="1:25" s="1" customFormat="1">
      <c r="A27" s="1">
        <v>27</v>
      </c>
      <c r="B27" s="1">
        <v>1</v>
      </c>
      <c r="C27" s="1">
        <v>1</v>
      </c>
      <c r="D27" s="1">
        <v>0</v>
      </c>
      <c r="E27" s="1">
        <v>1447</v>
      </c>
      <c r="F27" s="1">
        <v>3975</v>
      </c>
      <c r="G27" s="10">
        <v>0.68170125192934317</v>
      </c>
      <c r="H27" s="10">
        <v>0.87612960105796778</v>
      </c>
      <c r="I27" s="1">
        <v>0</v>
      </c>
      <c r="J27" s="1">
        <v>0</v>
      </c>
      <c r="K27" s="1">
        <v>0</v>
      </c>
      <c r="L27" s="1">
        <v>3</v>
      </c>
      <c r="M27" s="1">
        <v>17</v>
      </c>
      <c r="N27" s="1">
        <v>5.666666666666667</v>
      </c>
      <c r="O27" s="1" t="s">
        <v>26</v>
      </c>
      <c r="P27" s="10">
        <v>0.2</v>
      </c>
      <c r="Q27" s="1">
        <v>12.75</v>
      </c>
      <c r="R27" s="1">
        <v>0</v>
      </c>
      <c r="S27" s="1">
        <v>300</v>
      </c>
      <c r="T27" s="1">
        <v>75</v>
      </c>
      <c r="U27" s="1">
        <v>25</v>
      </c>
      <c r="V27" s="1">
        <v>60</v>
      </c>
      <c r="W27" s="1">
        <v>70</v>
      </c>
      <c r="X27" s="1">
        <v>75</v>
      </c>
      <c r="Y27" s="1">
        <v>50</v>
      </c>
    </row>
    <row r="28" spans="1:25" s="2" customFormat="1">
      <c r="A28" s="2" t="s">
        <v>313</v>
      </c>
      <c r="B28" s="5">
        <f>AVERAGE(B2:B27)</f>
        <v>1</v>
      </c>
      <c r="C28" s="5">
        <f>AVERAGE(C2:C27)</f>
        <v>1</v>
      </c>
      <c r="E28" s="3">
        <f>AVERAGE(E2:E27)</f>
        <v>3399.7692307692309</v>
      </c>
      <c r="F28" s="3">
        <f>AVERAGE(F2:F27)</f>
        <v>3667.6538461538462</v>
      </c>
      <c r="G28" s="11">
        <f>AVERAGE(G2:G27)</f>
        <v>0.62899225624315658</v>
      </c>
      <c r="H28" s="11">
        <f>AVERAGE(H2:H27)</f>
        <v>0.80838744680490349</v>
      </c>
      <c r="I28" s="3">
        <f>SUM(I2:I27)</f>
        <v>0</v>
      </c>
      <c r="J28" s="3">
        <f>SUM(J2:J27)</f>
        <v>0</v>
      </c>
      <c r="K28" s="3">
        <f>SUM(K2:K27)</f>
        <v>0</v>
      </c>
      <c r="L28" s="3">
        <f>AVERAGE(L2:L27)</f>
        <v>1.7307692307692308</v>
      </c>
      <c r="M28" s="3">
        <f>AVERAGE(M2:M27)</f>
        <v>15.23076923076923</v>
      </c>
      <c r="N28" s="3">
        <f>AVERAGE(N2:N27)</f>
        <v>9.0833333333333321</v>
      </c>
      <c r="O28" s="2">
        <f>COUNTIF(O2:O27,"Yes")</f>
        <v>19</v>
      </c>
      <c r="P28" s="11">
        <f>AVERAGE(P2:P27)</f>
        <v>0.47413076923076919</v>
      </c>
      <c r="Q28" s="3">
        <f>AVERAGE(Q2:Q27)</f>
        <v>10.345769230769228</v>
      </c>
      <c r="R28" s="2">
        <f>SUM(R2:R27)</f>
        <v>15</v>
      </c>
      <c r="S28" s="4">
        <f>AVERAGE(S2:S27)</f>
        <v>240.03846153846155</v>
      </c>
      <c r="T28" s="4">
        <f t="shared" ref="T28:Y28" si="0">AVERAGE(T2:T27)</f>
        <v>64.230769230769226</v>
      </c>
      <c r="U28" s="4">
        <f t="shared" si="0"/>
        <v>55.192307692307693</v>
      </c>
      <c r="V28" s="4">
        <f t="shared" si="0"/>
        <v>63.07692307692308</v>
      </c>
      <c r="W28" s="4">
        <f t="shared" si="0"/>
        <v>57.692307692307693</v>
      </c>
      <c r="X28" s="4">
        <f t="shared" si="0"/>
        <v>67.5</v>
      </c>
      <c r="Y28" s="4">
        <f t="shared" si="0"/>
        <v>50.96153846153846</v>
      </c>
    </row>
    <row r="29" spans="1:25">
      <c r="O29">
        <f>COUNTIF(O2:O27,"No")</f>
        <v>7</v>
      </c>
    </row>
    <row r="31" spans="1:25">
      <c r="A31">
        <v>1</v>
      </c>
      <c r="B31">
        <v>1</v>
      </c>
      <c r="C31">
        <v>2</v>
      </c>
      <c r="D31">
        <v>100</v>
      </c>
      <c r="E31">
        <v>4296</v>
      </c>
      <c r="F31">
        <v>4296</v>
      </c>
      <c r="G31" s="9">
        <v>0.73675184359458068</v>
      </c>
      <c r="H31" s="9">
        <v>0.92926670992861782</v>
      </c>
      <c r="I31">
        <v>0</v>
      </c>
      <c r="J31">
        <v>0</v>
      </c>
      <c r="K31">
        <v>0</v>
      </c>
      <c r="L31">
        <v>7</v>
      </c>
      <c r="M31">
        <v>61</v>
      </c>
      <c r="N31">
        <v>8.7142857142857135</v>
      </c>
      <c r="O31" t="s">
        <v>25</v>
      </c>
      <c r="P31" s="9">
        <v>0.23080000000000001</v>
      </c>
      <c r="Q31">
        <v>10.67</v>
      </c>
      <c r="R31">
        <v>1</v>
      </c>
      <c r="S31">
        <v>200</v>
      </c>
      <c r="T31">
        <v>80</v>
      </c>
      <c r="U31">
        <v>60</v>
      </c>
      <c r="V31">
        <v>40</v>
      </c>
      <c r="W31">
        <v>80</v>
      </c>
      <c r="X31">
        <v>75</v>
      </c>
      <c r="Y31">
        <v>30</v>
      </c>
    </row>
    <row r="32" spans="1:25">
      <c r="A32">
        <v>2</v>
      </c>
      <c r="B32">
        <v>1</v>
      </c>
      <c r="C32">
        <v>2</v>
      </c>
      <c r="D32">
        <v>0</v>
      </c>
      <c r="E32">
        <v>3746</v>
      </c>
      <c r="F32">
        <v>4521</v>
      </c>
      <c r="G32" s="9">
        <v>0.775338706911336</v>
      </c>
      <c r="H32" s="9">
        <v>0.9779364049318624</v>
      </c>
      <c r="I32">
        <v>0</v>
      </c>
      <c r="J32">
        <v>0</v>
      </c>
      <c r="K32">
        <v>0</v>
      </c>
      <c r="L32">
        <v>4</v>
      </c>
      <c r="M32">
        <v>90</v>
      </c>
      <c r="N32">
        <v>22.5</v>
      </c>
      <c r="O32" t="s">
        <v>26</v>
      </c>
      <c r="P32" s="9">
        <v>0.9</v>
      </c>
      <c r="Q32">
        <v>8.44</v>
      </c>
      <c r="R32">
        <v>0</v>
      </c>
      <c r="S32">
        <v>300</v>
      </c>
      <c r="T32">
        <v>55</v>
      </c>
      <c r="U32">
        <v>50</v>
      </c>
      <c r="V32">
        <v>45</v>
      </c>
      <c r="W32">
        <v>75</v>
      </c>
      <c r="X32">
        <v>75</v>
      </c>
      <c r="Y32">
        <v>45</v>
      </c>
    </row>
    <row r="33" spans="1:25">
      <c r="A33">
        <v>3</v>
      </c>
      <c r="B33">
        <v>1</v>
      </c>
      <c r="C33">
        <v>2</v>
      </c>
      <c r="D33">
        <v>151</v>
      </c>
      <c r="E33">
        <v>4470</v>
      </c>
      <c r="F33">
        <v>4526</v>
      </c>
      <c r="G33" s="9">
        <v>0.77619619276281937</v>
      </c>
      <c r="H33" s="9">
        <v>0.97901795370971234</v>
      </c>
      <c r="I33">
        <v>0</v>
      </c>
      <c r="J33">
        <v>0</v>
      </c>
      <c r="K33">
        <v>0</v>
      </c>
      <c r="L33">
        <v>2</v>
      </c>
      <c r="M33">
        <v>32</v>
      </c>
      <c r="N33">
        <v>16</v>
      </c>
      <c r="O33" t="s">
        <v>25</v>
      </c>
      <c r="P33" s="9">
        <v>0.3</v>
      </c>
      <c r="Q33">
        <v>15.67</v>
      </c>
      <c r="R33">
        <v>1</v>
      </c>
      <c r="S33">
        <v>149</v>
      </c>
      <c r="T33">
        <v>10</v>
      </c>
      <c r="U33">
        <v>5</v>
      </c>
      <c r="V33">
        <v>15</v>
      </c>
      <c r="W33">
        <v>60</v>
      </c>
      <c r="X33">
        <v>5</v>
      </c>
      <c r="Y33">
        <v>5</v>
      </c>
    </row>
    <row r="34" spans="1:25">
      <c r="A34">
        <v>5</v>
      </c>
      <c r="B34">
        <v>1</v>
      </c>
      <c r="C34">
        <v>2</v>
      </c>
      <c r="D34">
        <v>80</v>
      </c>
      <c r="E34">
        <v>4552</v>
      </c>
      <c r="F34">
        <v>4552</v>
      </c>
      <c r="G34" s="9">
        <v>0.78065511919053332</v>
      </c>
      <c r="H34" s="9">
        <v>0.98464200735453167</v>
      </c>
      <c r="I34">
        <v>0</v>
      </c>
      <c r="J34">
        <v>0</v>
      </c>
      <c r="K34">
        <v>0</v>
      </c>
      <c r="L34">
        <v>2</v>
      </c>
      <c r="M34">
        <v>53</v>
      </c>
      <c r="N34">
        <v>26.5</v>
      </c>
      <c r="O34" t="s">
        <v>25</v>
      </c>
      <c r="P34" s="9">
        <v>0.33329999999999999</v>
      </c>
      <c r="Q34">
        <v>11.8</v>
      </c>
      <c r="R34">
        <v>1</v>
      </c>
      <c r="S34">
        <v>220</v>
      </c>
      <c r="T34">
        <v>40</v>
      </c>
      <c r="U34">
        <v>15</v>
      </c>
      <c r="V34">
        <v>10</v>
      </c>
      <c r="W34">
        <v>35</v>
      </c>
      <c r="X34">
        <v>35</v>
      </c>
      <c r="Y34">
        <v>5</v>
      </c>
    </row>
    <row r="35" spans="1:25">
      <c r="A35">
        <v>6</v>
      </c>
      <c r="B35">
        <v>1</v>
      </c>
      <c r="C35">
        <v>2</v>
      </c>
      <c r="D35">
        <v>255</v>
      </c>
      <c r="E35">
        <v>3114</v>
      </c>
      <c r="F35">
        <v>3114</v>
      </c>
      <c r="G35" s="9">
        <v>0.53404218830389294</v>
      </c>
      <c r="H35" s="9">
        <v>0.67358857884490586</v>
      </c>
      <c r="I35">
        <v>0</v>
      </c>
      <c r="J35">
        <v>0</v>
      </c>
      <c r="K35">
        <v>0</v>
      </c>
      <c r="L35">
        <v>1</v>
      </c>
      <c r="M35">
        <v>30</v>
      </c>
      <c r="N35">
        <v>30</v>
      </c>
      <c r="O35" t="s">
        <v>26</v>
      </c>
      <c r="P35" s="9">
        <v>0</v>
      </c>
      <c r="Q35">
        <v>0</v>
      </c>
      <c r="R35">
        <v>1</v>
      </c>
      <c r="S35">
        <v>45</v>
      </c>
      <c r="T35">
        <v>80</v>
      </c>
      <c r="U35">
        <v>45</v>
      </c>
      <c r="V35">
        <v>30</v>
      </c>
      <c r="W35">
        <v>35</v>
      </c>
      <c r="X35">
        <v>60</v>
      </c>
      <c r="Y35">
        <v>70</v>
      </c>
    </row>
    <row r="36" spans="1:25">
      <c r="A36">
        <v>7</v>
      </c>
      <c r="B36">
        <v>1</v>
      </c>
      <c r="C36">
        <v>2</v>
      </c>
      <c r="D36">
        <v>234</v>
      </c>
      <c r="E36">
        <v>3352</v>
      </c>
      <c r="F36">
        <v>3918</v>
      </c>
      <c r="G36" s="9">
        <v>0.67192591322243178</v>
      </c>
      <c r="H36" s="9">
        <v>0.84750162232316673</v>
      </c>
      <c r="I36">
        <v>0</v>
      </c>
      <c r="J36">
        <v>0</v>
      </c>
      <c r="K36">
        <v>0</v>
      </c>
      <c r="L36">
        <v>2</v>
      </c>
      <c r="M36">
        <v>16</v>
      </c>
      <c r="N36">
        <v>8</v>
      </c>
      <c r="O36" t="s">
        <v>25</v>
      </c>
      <c r="P36" s="9">
        <v>0.4</v>
      </c>
      <c r="Q36">
        <v>9</v>
      </c>
      <c r="R36">
        <v>1</v>
      </c>
      <c r="S36">
        <v>66</v>
      </c>
      <c r="T36">
        <v>70</v>
      </c>
      <c r="U36">
        <v>25</v>
      </c>
      <c r="V36">
        <v>85</v>
      </c>
      <c r="W36">
        <v>65</v>
      </c>
      <c r="X36">
        <v>50</v>
      </c>
      <c r="Y36">
        <v>75</v>
      </c>
    </row>
    <row r="37" spans="1:25">
      <c r="A37">
        <v>8</v>
      </c>
      <c r="B37">
        <v>1</v>
      </c>
      <c r="C37">
        <v>2</v>
      </c>
      <c r="D37">
        <v>213</v>
      </c>
      <c r="E37">
        <v>4390</v>
      </c>
      <c r="F37">
        <v>4390</v>
      </c>
      <c r="G37" s="9">
        <v>0.75287257760246951</v>
      </c>
      <c r="H37" s="9">
        <v>0.94959982695219558</v>
      </c>
      <c r="I37">
        <v>0</v>
      </c>
      <c r="J37">
        <v>0</v>
      </c>
      <c r="K37">
        <v>0</v>
      </c>
      <c r="L37">
        <v>1</v>
      </c>
      <c r="M37">
        <v>31</v>
      </c>
      <c r="N37">
        <v>31</v>
      </c>
      <c r="O37" t="s">
        <v>26</v>
      </c>
      <c r="P37" s="9">
        <v>0</v>
      </c>
      <c r="Q37">
        <v>0</v>
      </c>
      <c r="R37">
        <v>1</v>
      </c>
      <c r="S37">
        <v>87</v>
      </c>
      <c r="T37">
        <v>15</v>
      </c>
      <c r="U37">
        <v>5</v>
      </c>
      <c r="V37">
        <v>15</v>
      </c>
      <c r="W37">
        <v>35</v>
      </c>
      <c r="X37">
        <v>20</v>
      </c>
      <c r="Y37">
        <v>10</v>
      </c>
    </row>
    <row r="38" spans="1:25">
      <c r="A38">
        <v>9</v>
      </c>
      <c r="B38">
        <v>1</v>
      </c>
      <c r="C38">
        <v>2</v>
      </c>
      <c r="D38">
        <v>0</v>
      </c>
      <c r="E38">
        <v>3340</v>
      </c>
      <c r="F38">
        <v>4380</v>
      </c>
      <c r="G38" s="9">
        <v>0.75115760589950265</v>
      </c>
      <c r="H38" s="9">
        <v>0.94743672939649581</v>
      </c>
      <c r="I38">
        <v>0</v>
      </c>
      <c r="J38">
        <v>0</v>
      </c>
      <c r="K38">
        <v>0</v>
      </c>
      <c r="L38">
        <v>12</v>
      </c>
      <c r="M38">
        <v>222</v>
      </c>
      <c r="N38">
        <v>18.5</v>
      </c>
      <c r="O38" t="s">
        <v>25</v>
      </c>
      <c r="P38" s="9">
        <v>0.15</v>
      </c>
      <c r="Q38">
        <v>11.5</v>
      </c>
      <c r="R38">
        <v>0</v>
      </c>
      <c r="S38">
        <v>300</v>
      </c>
      <c r="T38">
        <v>85</v>
      </c>
      <c r="U38">
        <v>80</v>
      </c>
      <c r="V38">
        <v>75</v>
      </c>
      <c r="W38">
        <v>65</v>
      </c>
      <c r="X38">
        <v>60</v>
      </c>
      <c r="Y38">
        <v>40</v>
      </c>
    </row>
    <row r="39" spans="1:25">
      <c r="A39">
        <v>10</v>
      </c>
      <c r="B39">
        <v>1</v>
      </c>
      <c r="C39">
        <v>2</v>
      </c>
      <c r="D39">
        <v>35</v>
      </c>
      <c r="E39">
        <v>4500</v>
      </c>
      <c r="F39">
        <v>4588</v>
      </c>
      <c r="G39" s="9">
        <v>0.78682901732121424</v>
      </c>
      <c r="H39" s="9">
        <v>0.99242915855505087</v>
      </c>
      <c r="I39">
        <v>0</v>
      </c>
      <c r="J39">
        <v>0</v>
      </c>
      <c r="K39">
        <v>0</v>
      </c>
      <c r="L39">
        <v>5</v>
      </c>
      <c r="M39">
        <v>67</v>
      </c>
      <c r="N39">
        <v>13.4</v>
      </c>
      <c r="O39" t="s">
        <v>25</v>
      </c>
      <c r="P39" s="9">
        <v>0.77780000000000005</v>
      </c>
      <c r="Q39">
        <v>12.36</v>
      </c>
      <c r="R39">
        <v>1</v>
      </c>
      <c r="S39">
        <v>265</v>
      </c>
      <c r="T39">
        <v>65</v>
      </c>
      <c r="U39">
        <v>45</v>
      </c>
      <c r="V39">
        <v>35</v>
      </c>
      <c r="W39">
        <v>80</v>
      </c>
      <c r="X39">
        <v>75</v>
      </c>
      <c r="Y39">
        <v>30</v>
      </c>
    </row>
    <row r="40" spans="1:25">
      <c r="A40">
        <v>11</v>
      </c>
      <c r="B40">
        <v>1</v>
      </c>
      <c r="C40">
        <v>2</v>
      </c>
      <c r="D40">
        <v>34</v>
      </c>
      <c r="E40">
        <v>4496</v>
      </c>
      <c r="F40">
        <v>4496</v>
      </c>
      <c r="G40" s="9">
        <v>0.77105127765391868</v>
      </c>
      <c r="H40" s="9">
        <v>0.97252866104261304</v>
      </c>
      <c r="I40">
        <v>0</v>
      </c>
      <c r="J40">
        <v>0</v>
      </c>
      <c r="K40">
        <v>0</v>
      </c>
      <c r="L40">
        <v>2</v>
      </c>
      <c r="M40">
        <v>44</v>
      </c>
      <c r="N40">
        <v>22</v>
      </c>
      <c r="O40" t="s">
        <v>26</v>
      </c>
      <c r="P40" s="9">
        <v>0.27779999999999999</v>
      </c>
      <c r="Q40">
        <v>17</v>
      </c>
      <c r="R40">
        <v>1</v>
      </c>
      <c r="S40">
        <v>266</v>
      </c>
      <c r="T40">
        <v>30</v>
      </c>
      <c r="U40">
        <v>10</v>
      </c>
      <c r="V40">
        <v>20</v>
      </c>
      <c r="W40">
        <v>45</v>
      </c>
      <c r="X40">
        <v>50</v>
      </c>
      <c r="Y40">
        <v>25</v>
      </c>
    </row>
    <row r="41" spans="1:25">
      <c r="A41">
        <v>12</v>
      </c>
      <c r="B41">
        <v>1</v>
      </c>
      <c r="C41">
        <v>2</v>
      </c>
      <c r="D41">
        <v>71</v>
      </c>
      <c r="E41">
        <v>4524</v>
      </c>
      <c r="F41">
        <v>4538</v>
      </c>
      <c r="G41" s="9">
        <v>0.77825415880637971</v>
      </c>
      <c r="H41" s="9">
        <v>0.98161367077655204</v>
      </c>
      <c r="I41">
        <v>0</v>
      </c>
      <c r="J41">
        <v>0</v>
      </c>
      <c r="K41">
        <v>0</v>
      </c>
      <c r="L41">
        <v>3</v>
      </c>
      <c r="M41">
        <v>65</v>
      </c>
      <c r="N41">
        <v>21.666666666666668</v>
      </c>
      <c r="O41" t="s">
        <v>25</v>
      </c>
      <c r="P41" s="9">
        <v>0.8</v>
      </c>
      <c r="Q41">
        <v>10.08</v>
      </c>
      <c r="R41">
        <v>1</v>
      </c>
      <c r="S41">
        <v>229</v>
      </c>
      <c r="T41">
        <v>45</v>
      </c>
      <c r="U41">
        <v>25</v>
      </c>
      <c r="V41">
        <v>25</v>
      </c>
      <c r="W41">
        <v>65</v>
      </c>
      <c r="X41">
        <v>55</v>
      </c>
      <c r="Y41">
        <v>10</v>
      </c>
    </row>
    <row r="42" spans="1:25">
      <c r="A42">
        <v>13</v>
      </c>
      <c r="B42">
        <v>1</v>
      </c>
      <c r="C42">
        <v>2</v>
      </c>
      <c r="D42">
        <v>0</v>
      </c>
      <c r="E42">
        <v>4454</v>
      </c>
      <c r="F42">
        <v>4554</v>
      </c>
      <c r="G42" s="9">
        <v>0.78099811353112669</v>
      </c>
      <c r="H42" s="9">
        <v>0.9850746268656716</v>
      </c>
      <c r="I42">
        <v>0</v>
      </c>
      <c r="J42">
        <v>0</v>
      </c>
      <c r="K42">
        <v>0</v>
      </c>
      <c r="L42">
        <v>4</v>
      </c>
      <c r="M42">
        <v>98</v>
      </c>
      <c r="N42">
        <v>24.5</v>
      </c>
      <c r="O42" t="s">
        <v>26</v>
      </c>
      <c r="P42" s="9">
        <v>0.1</v>
      </c>
      <c r="Q42">
        <v>6</v>
      </c>
      <c r="R42">
        <v>0</v>
      </c>
      <c r="S42">
        <v>300</v>
      </c>
      <c r="T42">
        <v>80</v>
      </c>
      <c r="U42">
        <v>35</v>
      </c>
      <c r="V42">
        <v>80</v>
      </c>
      <c r="W42">
        <v>50</v>
      </c>
      <c r="X42">
        <v>80</v>
      </c>
      <c r="Y42">
        <v>60</v>
      </c>
    </row>
    <row r="43" spans="1:25">
      <c r="A43">
        <v>14</v>
      </c>
      <c r="B43">
        <v>1</v>
      </c>
      <c r="C43">
        <v>2</v>
      </c>
      <c r="D43">
        <v>34</v>
      </c>
      <c r="E43">
        <v>4591</v>
      </c>
      <c r="F43">
        <v>4591</v>
      </c>
      <c r="G43" s="9">
        <v>0.78734350883210424</v>
      </c>
      <c r="H43" s="9">
        <v>0.99307808782176077</v>
      </c>
      <c r="I43">
        <v>0</v>
      </c>
      <c r="J43">
        <v>0</v>
      </c>
      <c r="K43">
        <v>0</v>
      </c>
      <c r="L43">
        <v>3</v>
      </c>
      <c r="M43">
        <v>67</v>
      </c>
      <c r="N43">
        <v>22.333333333333332</v>
      </c>
      <c r="O43" t="s">
        <v>25</v>
      </c>
      <c r="P43" s="9">
        <v>0.44440000000000002</v>
      </c>
      <c r="Q43">
        <v>13.75</v>
      </c>
      <c r="R43">
        <v>1</v>
      </c>
      <c r="S43">
        <v>266</v>
      </c>
      <c r="T43">
        <v>75</v>
      </c>
      <c r="U43">
        <v>25</v>
      </c>
      <c r="V43">
        <v>80</v>
      </c>
      <c r="W43">
        <v>40</v>
      </c>
      <c r="X43">
        <v>85</v>
      </c>
      <c r="Y43">
        <v>65</v>
      </c>
    </row>
    <row r="44" spans="1:25">
      <c r="A44">
        <v>15</v>
      </c>
      <c r="B44">
        <v>1</v>
      </c>
      <c r="C44">
        <v>2</v>
      </c>
      <c r="D44">
        <v>22</v>
      </c>
      <c r="E44">
        <v>4537</v>
      </c>
      <c r="F44">
        <v>4537</v>
      </c>
      <c r="G44" s="9">
        <v>0.77808266163608297</v>
      </c>
      <c r="H44" s="9">
        <v>0.98139736102098207</v>
      </c>
      <c r="I44">
        <v>0</v>
      </c>
      <c r="J44">
        <v>0</v>
      </c>
      <c r="K44">
        <v>0</v>
      </c>
      <c r="L44">
        <v>3</v>
      </c>
      <c r="M44">
        <v>45</v>
      </c>
      <c r="N44">
        <v>15</v>
      </c>
      <c r="O44" t="s">
        <v>25</v>
      </c>
      <c r="P44" s="9">
        <v>0.57889999999999997</v>
      </c>
      <c r="Q44">
        <v>14.27</v>
      </c>
      <c r="R44">
        <v>1</v>
      </c>
      <c r="S44">
        <v>278</v>
      </c>
      <c r="T44">
        <v>90</v>
      </c>
      <c r="U44">
        <v>60</v>
      </c>
      <c r="V44">
        <v>80</v>
      </c>
      <c r="W44">
        <v>95</v>
      </c>
      <c r="X44">
        <v>85</v>
      </c>
      <c r="Y44">
        <v>25</v>
      </c>
    </row>
    <row r="45" spans="1:25">
      <c r="A45">
        <v>16</v>
      </c>
      <c r="B45">
        <v>1</v>
      </c>
      <c r="C45">
        <v>2</v>
      </c>
      <c r="D45">
        <v>0</v>
      </c>
      <c r="E45">
        <v>4311</v>
      </c>
      <c r="F45">
        <v>4495</v>
      </c>
      <c r="G45" s="9">
        <v>0.77087978048362205</v>
      </c>
      <c r="H45" s="9">
        <v>0.97231235128704308</v>
      </c>
      <c r="I45">
        <v>0</v>
      </c>
      <c r="J45">
        <v>0</v>
      </c>
      <c r="K45">
        <v>0</v>
      </c>
      <c r="L45">
        <v>7</v>
      </c>
      <c r="M45">
        <v>85</v>
      </c>
      <c r="N45">
        <v>12.142857142857142</v>
      </c>
      <c r="O45" t="s">
        <v>25</v>
      </c>
      <c r="P45" s="9">
        <v>0.35</v>
      </c>
      <c r="Q45">
        <v>14.86</v>
      </c>
      <c r="R45">
        <v>0</v>
      </c>
      <c r="S45">
        <v>300</v>
      </c>
      <c r="T45">
        <v>85</v>
      </c>
      <c r="U45">
        <v>20</v>
      </c>
      <c r="V45">
        <v>85</v>
      </c>
      <c r="W45">
        <v>80</v>
      </c>
      <c r="X45">
        <v>80</v>
      </c>
      <c r="Y45">
        <v>70</v>
      </c>
    </row>
    <row r="46" spans="1:25">
      <c r="A46">
        <v>17</v>
      </c>
      <c r="B46">
        <v>1</v>
      </c>
      <c r="C46">
        <v>2</v>
      </c>
      <c r="D46">
        <v>30</v>
      </c>
      <c r="E46">
        <v>4505</v>
      </c>
      <c r="F46">
        <v>4623</v>
      </c>
      <c r="G46" s="9">
        <v>0.79283141828159831</v>
      </c>
      <c r="H46" s="9">
        <v>1</v>
      </c>
      <c r="I46">
        <v>0</v>
      </c>
      <c r="J46">
        <v>0</v>
      </c>
      <c r="K46">
        <v>0</v>
      </c>
      <c r="L46">
        <v>5</v>
      </c>
      <c r="M46">
        <v>110</v>
      </c>
      <c r="N46">
        <v>22</v>
      </c>
      <c r="O46" t="s">
        <v>25</v>
      </c>
      <c r="P46" s="9">
        <v>0.57889999999999997</v>
      </c>
      <c r="Q46">
        <v>10.82</v>
      </c>
      <c r="R46">
        <v>1</v>
      </c>
      <c r="S46">
        <v>270</v>
      </c>
      <c r="T46">
        <v>75</v>
      </c>
      <c r="U46">
        <v>25</v>
      </c>
      <c r="V46">
        <v>60</v>
      </c>
      <c r="W46">
        <v>70</v>
      </c>
      <c r="X46">
        <v>75</v>
      </c>
      <c r="Y46">
        <v>45</v>
      </c>
    </row>
    <row r="47" spans="1:25">
      <c r="A47">
        <v>18</v>
      </c>
      <c r="B47">
        <v>1</v>
      </c>
      <c r="C47">
        <v>2</v>
      </c>
      <c r="D47">
        <v>0</v>
      </c>
      <c r="E47">
        <v>4278</v>
      </c>
      <c r="F47">
        <v>4431</v>
      </c>
      <c r="G47" s="9">
        <v>0.7599039615846338</v>
      </c>
      <c r="H47" s="9">
        <v>0.95846852693056461</v>
      </c>
      <c r="I47">
        <v>0</v>
      </c>
      <c r="J47">
        <v>0</v>
      </c>
      <c r="K47">
        <v>0</v>
      </c>
      <c r="L47">
        <v>5</v>
      </c>
      <c r="M47">
        <v>94</v>
      </c>
      <c r="N47">
        <v>18.8</v>
      </c>
      <c r="O47" t="s">
        <v>25</v>
      </c>
      <c r="P47" s="9">
        <v>0.7</v>
      </c>
      <c r="Q47">
        <v>10</v>
      </c>
      <c r="R47">
        <v>0</v>
      </c>
      <c r="S47">
        <v>300</v>
      </c>
      <c r="T47">
        <v>85</v>
      </c>
      <c r="U47">
        <v>35</v>
      </c>
      <c r="V47">
        <v>55</v>
      </c>
      <c r="W47">
        <v>40</v>
      </c>
      <c r="X47">
        <v>75</v>
      </c>
      <c r="Y47">
        <v>70</v>
      </c>
    </row>
    <row r="48" spans="1:25">
      <c r="A48">
        <v>19</v>
      </c>
      <c r="B48">
        <v>1</v>
      </c>
      <c r="C48">
        <v>2</v>
      </c>
      <c r="D48">
        <v>176</v>
      </c>
      <c r="E48">
        <v>4094</v>
      </c>
      <c r="F48">
        <v>4094</v>
      </c>
      <c r="G48" s="9">
        <v>0.70210941519464931</v>
      </c>
      <c r="H48" s="9">
        <v>0.88557213930348255</v>
      </c>
      <c r="I48">
        <v>0</v>
      </c>
      <c r="J48">
        <v>0</v>
      </c>
      <c r="K48">
        <v>0</v>
      </c>
      <c r="L48">
        <v>1</v>
      </c>
      <c r="M48">
        <v>35</v>
      </c>
      <c r="N48">
        <v>35</v>
      </c>
      <c r="O48" t="s">
        <v>26</v>
      </c>
      <c r="P48" s="9">
        <v>0.626</v>
      </c>
      <c r="Q48">
        <v>9.1999999999999993</v>
      </c>
      <c r="R48">
        <v>1</v>
      </c>
      <c r="S48">
        <v>124</v>
      </c>
      <c r="T48">
        <v>50</v>
      </c>
      <c r="U48">
        <v>35</v>
      </c>
      <c r="V48">
        <v>30</v>
      </c>
      <c r="W48">
        <v>75</v>
      </c>
      <c r="X48">
        <v>45</v>
      </c>
      <c r="Y48">
        <v>30</v>
      </c>
    </row>
    <row r="49" spans="1:25">
      <c r="A49">
        <v>20</v>
      </c>
      <c r="B49">
        <v>1</v>
      </c>
      <c r="C49">
        <v>2</v>
      </c>
      <c r="D49">
        <v>226</v>
      </c>
      <c r="E49">
        <v>4449</v>
      </c>
      <c r="F49">
        <v>4449</v>
      </c>
      <c r="G49" s="9">
        <v>0.76299091064997426</v>
      </c>
      <c r="H49" s="9">
        <v>0.9623621025308241</v>
      </c>
      <c r="I49">
        <v>0</v>
      </c>
      <c r="J49">
        <v>0</v>
      </c>
      <c r="K49">
        <v>0</v>
      </c>
      <c r="L49">
        <v>1</v>
      </c>
      <c r="M49">
        <v>20</v>
      </c>
      <c r="N49">
        <v>20</v>
      </c>
      <c r="O49" t="s">
        <v>26</v>
      </c>
      <c r="P49" s="9">
        <v>0.8</v>
      </c>
      <c r="Q49">
        <v>21.75</v>
      </c>
      <c r="R49">
        <v>1</v>
      </c>
      <c r="S49">
        <v>74</v>
      </c>
      <c r="T49">
        <v>60</v>
      </c>
      <c r="U49">
        <v>40</v>
      </c>
      <c r="V49">
        <v>50</v>
      </c>
      <c r="W49">
        <v>90</v>
      </c>
      <c r="X49">
        <v>55</v>
      </c>
      <c r="Y49">
        <v>35</v>
      </c>
    </row>
    <row r="50" spans="1:25">
      <c r="A50">
        <v>21</v>
      </c>
      <c r="B50">
        <v>1</v>
      </c>
      <c r="C50">
        <v>2</v>
      </c>
      <c r="D50">
        <v>0</v>
      </c>
      <c r="E50">
        <v>2675</v>
      </c>
      <c r="F50">
        <v>4442</v>
      </c>
      <c r="G50" s="9">
        <v>0.76179043045789741</v>
      </c>
      <c r="H50" s="9">
        <v>0.96084793424183434</v>
      </c>
      <c r="I50">
        <v>0</v>
      </c>
      <c r="J50">
        <v>0</v>
      </c>
      <c r="K50">
        <v>0</v>
      </c>
      <c r="L50">
        <v>5</v>
      </c>
      <c r="M50">
        <v>73</v>
      </c>
      <c r="N50">
        <v>14.6</v>
      </c>
      <c r="O50" t="s">
        <v>26</v>
      </c>
      <c r="P50" s="9">
        <v>0.05</v>
      </c>
      <c r="Q50">
        <v>23</v>
      </c>
      <c r="R50">
        <v>0</v>
      </c>
      <c r="S50">
        <v>300</v>
      </c>
      <c r="T50">
        <v>40</v>
      </c>
      <c r="U50">
        <v>25</v>
      </c>
      <c r="V50">
        <v>40</v>
      </c>
      <c r="W50">
        <v>70</v>
      </c>
      <c r="X50">
        <v>40</v>
      </c>
      <c r="Y50">
        <v>45</v>
      </c>
    </row>
    <row r="51" spans="1:25">
      <c r="A51">
        <v>22</v>
      </c>
      <c r="B51">
        <v>1</v>
      </c>
      <c r="C51">
        <v>2</v>
      </c>
      <c r="D51">
        <v>0</v>
      </c>
      <c r="E51">
        <v>4528</v>
      </c>
      <c r="F51">
        <v>4528</v>
      </c>
      <c r="G51" s="9">
        <v>0.77653918710341274</v>
      </c>
      <c r="H51" s="9">
        <v>0.97945057322085227</v>
      </c>
      <c r="I51">
        <v>0</v>
      </c>
      <c r="J51">
        <v>0</v>
      </c>
      <c r="K51">
        <v>0</v>
      </c>
      <c r="L51">
        <v>3</v>
      </c>
      <c r="M51">
        <v>87</v>
      </c>
      <c r="N51">
        <v>29</v>
      </c>
      <c r="O51" t="s">
        <v>25</v>
      </c>
      <c r="P51" s="9">
        <v>0.55000000000000004</v>
      </c>
      <c r="Q51">
        <v>10.55</v>
      </c>
      <c r="R51">
        <v>0</v>
      </c>
      <c r="S51">
        <v>300</v>
      </c>
      <c r="T51">
        <v>80</v>
      </c>
      <c r="U51">
        <v>25</v>
      </c>
      <c r="V51">
        <v>55</v>
      </c>
      <c r="W51">
        <v>85</v>
      </c>
      <c r="X51">
        <v>25</v>
      </c>
      <c r="Y51">
        <v>15</v>
      </c>
    </row>
    <row r="52" spans="1:25">
      <c r="A52">
        <v>23</v>
      </c>
      <c r="B52">
        <v>1</v>
      </c>
      <c r="C52">
        <v>2</v>
      </c>
      <c r="D52">
        <v>153</v>
      </c>
      <c r="E52">
        <v>4429</v>
      </c>
      <c r="F52">
        <v>4478</v>
      </c>
      <c r="G52" s="9">
        <v>0.76796432858857833</v>
      </c>
      <c r="H52" s="9">
        <v>0.96863508544235344</v>
      </c>
      <c r="I52">
        <v>0</v>
      </c>
      <c r="J52">
        <v>0</v>
      </c>
      <c r="K52">
        <v>0</v>
      </c>
      <c r="L52">
        <v>2</v>
      </c>
      <c r="M52">
        <v>42</v>
      </c>
      <c r="N52">
        <v>21</v>
      </c>
      <c r="O52" t="s">
        <v>25</v>
      </c>
      <c r="P52" s="9">
        <v>0.33329999999999999</v>
      </c>
      <c r="Q52">
        <v>10</v>
      </c>
      <c r="R52">
        <v>1</v>
      </c>
      <c r="S52">
        <v>147</v>
      </c>
      <c r="T52">
        <v>40</v>
      </c>
      <c r="U52">
        <v>10</v>
      </c>
      <c r="V52">
        <v>40</v>
      </c>
      <c r="W52">
        <v>60</v>
      </c>
      <c r="X52">
        <v>35</v>
      </c>
      <c r="Y52">
        <v>15</v>
      </c>
    </row>
    <row r="53" spans="1:25">
      <c r="A53">
        <v>24</v>
      </c>
      <c r="B53">
        <v>1</v>
      </c>
      <c r="C53">
        <v>2</v>
      </c>
      <c r="D53">
        <v>0</v>
      </c>
      <c r="E53">
        <v>4490</v>
      </c>
      <c r="F53">
        <v>4580</v>
      </c>
      <c r="G53" s="9">
        <v>0.78545703995884064</v>
      </c>
      <c r="H53" s="9">
        <v>0.99069868051049104</v>
      </c>
      <c r="I53">
        <v>0</v>
      </c>
      <c r="J53">
        <v>0</v>
      </c>
      <c r="K53">
        <v>0</v>
      </c>
      <c r="L53">
        <v>4</v>
      </c>
      <c r="M53">
        <v>58</v>
      </c>
      <c r="N53">
        <v>14.5</v>
      </c>
      <c r="O53" t="s">
        <v>25</v>
      </c>
      <c r="P53" s="9">
        <v>0.85</v>
      </c>
      <c r="Q53">
        <v>9.2899999999999991</v>
      </c>
      <c r="R53">
        <v>0</v>
      </c>
      <c r="S53">
        <v>300</v>
      </c>
      <c r="T53">
        <v>80</v>
      </c>
      <c r="U53">
        <v>25</v>
      </c>
      <c r="V53">
        <v>35</v>
      </c>
      <c r="W53">
        <v>75</v>
      </c>
      <c r="X53">
        <v>70</v>
      </c>
      <c r="Y53">
        <v>30</v>
      </c>
    </row>
    <row r="54" spans="1:25">
      <c r="A54">
        <v>25</v>
      </c>
      <c r="B54">
        <v>1</v>
      </c>
      <c r="C54">
        <v>2</v>
      </c>
      <c r="D54">
        <v>141</v>
      </c>
      <c r="E54">
        <v>4593</v>
      </c>
      <c r="F54">
        <v>4593</v>
      </c>
      <c r="G54" s="9">
        <v>0.78768650317269762</v>
      </c>
      <c r="H54" s="9">
        <v>0.9935107073329007</v>
      </c>
      <c r="I54">
        <v>0</v>
      </c>
      <c r="J54">
        <v>0</v>
      </c>
      <c r="K54">
        <v>0</v>
      </c>
      <c r="L54">
        <v>1</v>
      </c>
      <c r="M54">
        <v>28</v>
      </c>
      <c r="N54">
        <v>28</v>
      </c>
      <c r="O54" t="s">
        <v>25</v>
      </c>
      <c r="P54" s="9">
        <v>0.45450000000000002</v>
      </c>
      <c r="Q54">
        <v>16.600000000000001</v>
      </c>
      <c r="R54">
        <v>1</v>
      </c>
      <c r="S54">
        <v>159</v>
      </c>
      <c r="T54">
        <v>20</v>
      </c>
      <c r="U54">
        <v>25</v>
      </c>
      <c r="V54">
        <v>5</v>
      </c>
      <c r="W54">
        <v>95</v>
      </c>
      <c r="X54">
        <v>20</v>
      </c>
      <c r="Y54">
        <v>5</v>
      </c>
    </row>
    <row r="55" spans="1:25">
      <c r="A55">
        <v>26</v>
      </c>
      <c r="B55">
        <v>1</v>
      </c>
      <c r="C55">
        <v>2</v>
      </c>
      <c r="D55">
        <v>0</v>
      </c>
      <c r="E55">
        <v>2940</v>
      </c>
      <c r="F55">
        <v>4144</v>
      </c>
      <c r="G55" s="9">
        <v>0.71068427370948384</v>
      </c>
      <c r="H55" s="9">
        <v>0.89638762708198139</v>
      </c>
      <c r="I55">
        <v>0</v>
      </c>
      <c r="J55">
        <v>0</v>
      </c>
      <c r="K55">
        <v>0</v>
      </c>
      <c r="L55">
        <v>14</v>
      </c>
      <c r="M55">
        <v>185</v>
      </c>
      <c r="N55">
        <v>13.214285714285714</v>
      </c>
      <c r="O55" t="s">
        <v>25</v>
      </c>
      <c r="P55" s="9">
        <v>0.35</v>
      </c>
      <c r="Q55">
        <v>10.71</v>
      </c>
      <c r="R55">
        <v>0</v>
      </c>
      <c r="S55">
        <v>300</v>
      </c>
      <c r="T55">
        <v>80</v>
      </c>
      <c r="U55">
        <v>65</v>
      </c>
      <c r="V55">
        <v>75</v>
      </c>
      <c r="W55">
        <v>75</v>
      </c>
      <c r="X55">
        <v>85</v>
      </c>
      <c r="Y55">
        <v>75</v>
      </c>
    </row>
    <row r="56" spans="1:25" s="1" customFormat="1">
      <c r="A56" s="1">
        <v>27</v>
      </c>
      <c r="B56" s="1">
        <v>1</v>
      </c>
      <c r="C56" s="1">
        <v>2</v>
      </c>
      <c r="D56" s="1">
        <v>0</v>
      </c>
      <c r="E56" s="1">
        <v>3978</v>
      </c>
      <c r="F56" s="1">
        <v>4486</v>
      </c>
      <c r="G56" s="10">
        <v>0.76933630595095182</v>
      </c>
      <c r="H56" s="10">
        <v>0.97036556348691327</v>
      </c>
      <c r="I56" s="1">
        <v>0</v>
      </c>
      <c r="J56" s="1">
        <v>0</v>
      </c>
      <c r="K56" s="1">
        <v>0</v>
      </c>
      <c r="L56" s="1">
        <v>9</v>
      </c>
      <c r="M56" s="1">
        <v>103</v>
      </c>
      <c r="N56" s="1">
        <v>11.444444444444445</v>
      </c>
      <c r="O56" s="1" t="s">
        <v>26</v>
      </c>
      <c r="P56" s="10">
        <v>0.1</v>
      </c>
      <c r="Q56" s="1">
        <v>7.5</v>
      </c>
      <c r="R56" s="1">
        <v>0</v>
      </c>
      <c r="S56" s="1">
        <v>300</v>
      </c>
      <c r="T56" s="1">
        <v>75</v>
      </c>
      <c r="U56" s="1">
        <v>50</v>
      </c>
      <c r="V56" s="1">
        <v>65</v>
      </c>
      <c r="W56" s="1">
        <v>75</v>
      </c>
      <c r="X56" s="1">
        <v>75</v>
      </c>
      <c r="Y56" s="1">
        <v>50</v>
      </c>
    </row>
    <row r="57" spans="1:25">
      <c r="A57" s="2" t="s">
        <v>313</v>
      </c>
      <c r="B57" s="5">
        <f>AVERAGE(B31:B56)</f>
        <v>1</v>
      </c>
      <c r="C57" s="5">
        <f>AVERAGE(C31:C56)</f>
        <v>2</v>
      </c>
      <c r="D57" s="2"/>
      <c r="E57" s="3">
        <f>AVERAGE(E31:E56)</f>
        <v>4139.6923076923076</v>
      </c>
      <c r="F57" s="3">
        <f>AVERAGE(F31:F56)</f>
        <v>4397.8461538461543</v>
      </c>
      <c r="G57" s="11">
        <f>AVERAGE(G31:G56)</f>
        <v>0.75421817078479714</v>
      </c>
      <c r="H57" s="11">
        <f>AVERAGE(H31:H56)</f>
        <v>0.95129702657282145</v>
      </c>
      <c r="I57" s="3">
        <f>SUM(I31:I56)</f>
        <v>0</v>
      </c>
      <c r="J57" s="3">
        <f>SUM(J31:J56)</f>
        <v>0</v>
      </c>
      <c r="K57" s="3">
        <f>SUM(K31:K56)</f>
        <v>0</v>
      </c>
      <c r="L57" s="3">
        <f>AVERAGE(L31:L56)</f>
        <v>4.1538461538461542</v>
      </c>
      <c r="M57" s="3">
        <f>AVERAGE(M31:M56)</f>
        <v>70.807692307692307</v>
      </c>
      <c r="N57" s="3">
        <f>AVERAGE(N31:N56)</f>
        <v>19.992918192918196</v>
      </c>
      <c r="O57" s="2">
        <f>COUNTIF(O31:O56,"Yes")</f>
        <v>17</v>
      </c>
      <c r="P57" s="11">
        <f>AVERAGE(P31:P56)</f>
        <v>0.42444999999999994</v>
      </c>
      <c r="Q57" s="3">
        <f>AVERAGE(Q31:Q56)</f>
        <v>11.339230769230769</v>
      </c>
      <c r="R57" s="2">
        <f>SUM(R31:R56)</f>
        <v>16</v>
      </c>
      <c r="S57" s="4">
        <f>AVERAGE(S31:S56)</f>
        <v>224.80769230769232</v>
      </c>
      <c r="T57" s="4">
        <f t="shared" ref="T57" si="1">AVERAGE(T31:T56)</f>
        <v>61.153846153846153</v>
      </c>
      <c r="U57" s="4">
        <f t="shared" ref="U57" si="2">AVERAGE(U31:U56)</f>
        <v>33.269230769230766</v>
      </c>
      <c r="V57" s="4">
        <f t="shared" ref="V57" si="3">AVERAGE(V31:V56)</f>
        <v>47.307692307692307</v>
      </c>
      <c r="W57" s="4">
        <f t="shared" ref="W57" si="4">AVERAGE(W31:W56)</f>
        <v>65.961538461538467</v>
      </c>
      <c r="X57" s="4">
        <f t="shared" ref="X57" si="5">AVERAGE(X31:X56)</f>
        <v>57.307692307692307</v>
      </c>
      <c r="Y57" s="4">
        <f t="shared" ref="Y57" si="6">AVERAGE(Y31:Y56)</f>
        <v>37.692307692307693</v>
      </c>
    </row>
    <row r="58" spans="1:25">
      <c r="O58">
        <f>COUNTIF(O31:O56,"No")</f>
        <v>9</v>
      </c>
    </row>
    <row r="60" spans="1:25">
      <c r="A60">
        <v>1</v>
      </c>
      <c r="B60">
        <v>1</v>
      </c>
      <c r="C60">
        <v>3</v>
      </c>
      <c r="D60">
        <v>223</v>
      </c>
      <c r="E60">
        <v>5896</v>
      </c>
      <c r="F60">
        <v>5896</v>
      </c>
      <c r="G60" s="9">
        <v>1.0111473160692848</v>
      </c>
      <c r="H60" s="9">
        <v>0.97197494230135184</v>
      </c>
      <c r="I60">
        <v>1</v>
      </c>
      <c r="J60">
        <v>1</v>
      </c>
      <c r="K60">
        <v>0</v>
      </c>
      <c r="L60">
        <v>2</v>
      </c>
      <c r="M60">
        <v>15</v>
      </c>
      <c r="N60">
        <v>7.5</v>
      </c>
      <c r="O60" t="s">
        <v>25</v>
      </c>
      <c r="P60" s="9">
        <v>0.4</v>
      </c>
      <c r="Q60">
        <v>14.5</v>
      </c>
      <c r="R60">
        <v>1</v>
      </c>
      <c r="S60">
        <v>77</v>
      </c>
      <c r="T60">
        <v>80</v>
      </c>
      <c r="U60">
        <v>10</v>
      </c>
      <c r="V60">
        <v>5</v>
      </c>
      <c r="W60">
        <v>80</v>
      </c>
      <c r="X60">
        <v>70</v>
      </c>
      <c r="Y60">
        <v>5</v>
      </c>
    </row>
    <row r="61" spans="1:25">
      <c r="A61">
        <v>2</v>
      </c>
      <c r="B61">
        <v>1</v>
      </c>
      <c r="C61">
        <v>3</v>
      </c>
      <c r="D61">
        <v>0</v>
      </c>
      <c r="E61">
        <v>4096</v>
      </c>
      <c r="F61">
        <v>6050</v>
      </c>
      <c r="G61" s="9">
        <v>1.0375578802949752</v>
      </c>
      <c r="H61" s="9">
        <v>0.99736234751071551</v>
      </c>
      <c r="I61">
        <v>1</v>
      </c>
      <c r="J61">
        <v>1</v>
      </c>
      <c r="K61">
        <v>1</v>
      </c>
      <c r="L61">
        <v>6</v>
      </c>
      <c r="M61">
        <v>100</v>
      </c>
      <c r="N61">
        <v>16.666666666666668</v>
      </c>
      <c r="O61" t="s">
        <v>26</v>
      </c>
      <c r="P61" s="9">
        <v>0.9</v>
      </c>
      <c r="Q61">
        <v>10.44</v>
      </c>
      <c r="R61">
        <v>0</v>
      </c>
      <c r="S61">
        <v>300</v>
      </c>
      <c r="T61">
        <v>60</v>
      </c>
      <c r="U61">
        <v>55</v>
      </c>
      <c r="V61">
        <v>35</v>
      </c>
      <c r="W61">
        <v>75</v>
      </c>
      <c r="X61">
        <v>75</v>
      </c>
      <c r="Y61">
        <v>55</v>
      </c>
    </row>
    <row r="62" spans="1:25">
      <c r="A62">
        <v>3</v>
      </c>
      <c r="B62">
        <v>1</v>
      </c>
      <c r="C62">
        <v>3</v>
      </c>
      <c r="D62">
        <v>200</v>
      </c>
      <c r="E62">
        <v>5930</v>
      </c>
      <c r="F62">
        <v>5930</v>
      </c>
      <c r="G62" s="9">
        <v>1.0169782198593724</v>
      </c>
      <c r="H62" s="9">
        <v>0.97757995384108143</v>
      </c>
      <c r="I62">
        <v>1</v>
      </c>
      <c r="J62">
        <v>1</v>
      </c>
      <c r="K62">
        <v>0</v>
      </c>
      <c r="L62">
        <v>1</v>
      </c>
      <c r="M62">
        <v>21</v>
      </c>
      <c r="N62">
        <v>21</v>
      </c>
      <c r="O62" t="s">
        <v>25</v>
      </c>
      <c r="P62" s="9">
        <v>0.57140000000000002</v>
      </c>
      <c r="Q62">
        <v>20.75</v>
      </c>
      <c r="R62">
        <v>1</v>
      </c>
      <c r="S62">
        <v>100</v>
      </c>
      <c r="T62">
        <v>5</v>
      </c>
      <c r="U62">
        <v>5</v>
      </c>
      <c r="V62">
        <v>5</v>
      </c>
      <c r="W62">
        <v>100</v>
      </c>
      <c r="X62">
        <v>5</v>
      </c>
      <c r="Y62">
        <v>5</v>
      </c>
    </row>
    <row r="63" spans="1:25">
      <c r="A63">
        <v>5</v>
      </c>
      <c r="B63">
        <v>1</v>
      </c>
      <c r="C63">
        <v>3</v>
      </c>
      <c r="D63">
        <v>86</v>
      </c>
      <c r="E63">
        <v>5920</v>
      </c>
      <c r="F63">
        <v>5947</v>
      </c>
      <c r="G63" s="9">
        <v>1.019893671754416</v>
      </c>
      <c r="H63" s="9">
        <v>0.98038245961094628</v>
      </c>
      <c r="I63">
        <v>1</v>
      </c>
      <c r="J63">
        <v>1</v>
      </c>
      <c r="K63">
        <v>0</v>
      </c>
      <c r="L63">
        <v>3</v>
      </c>
      <c r="M63">
        <v>36</v>
      </c>
      <c r="N63">
        <v>12</v>
      </c>
      <c r="O63" t="s">
        <v>25</v>
      </c>
      <c r="P63" s="9">
        <v>0.5</v>
      </c>
      <c r="Q63">
        <v>8.1300000000000008</v>
      </c>
      <c r="R63">
        <v>1</v>
      </c>
      <c r="S63">
        <v>214</v>
      </c>
      <c r="T63">
        <v>35</v>
      </c>
      <c r="U63">
        <v>20</v>
      </c>
      <c r="V63">
        <v>15</v>
      </c>
      <c r="W63">
        <v>40</v>
      </c>
      <c r="X63">
        <v>40</v>
      </c>
      <c r="Y63">
        <v>5</v>
      </c>
    </row>
    <row r="64" spans="1:25">
      <c r="A64">
        <v>6</v>
      </c>
      <c r="B64">
        <v>1</v>
      </c>
      <c r="C64">
        <v>3</v>
      </c>
      <c r="D64">
        <v>228</v>
      </c>
      <c r="E64">
        <v>5809</v>
      </c>
      <c r="F64">
        <v>5809</v>
      </c>
      <c r="G64" s="9">
        <v>0.99622706225347279</v>
      </c>
      <c r="H64" s="9">
        <v>0.9576327068908671</v>
      </c>
      <c r="I64">
        <v>0</v>
      </c>
      <c r="J64">
        <v>0</v>
      </c>
      <c r="K64">
        <v>0</v>
      </c>
      <c r="L64">
        <v>2</v>
      </c>
      <c r="M64">
        <v>19</v>
      </c>
      <c r="N64">
        <v>9.5</v>
      </c>
      <c r="O64" t="s">
        <v>25</v>
      </c>
      <c r="P64" s="9">
        <v>0.4</v>
      </c>
      <c r="Q64">
        <v>9.5</v>
      </c>
      <c r="R64">
        <v>1</v>
      </c>
      <c r="S64">
        <v>72</v>
      </c>
      <c r="T64">
        <v>80</v>
      </c>
      <c r="U64">
        <v>65</v>
      </c>
      <c r="V64">
        <v>60</v>
      </c>
      <c r="W64">
        <v>45</v>
      </c>
      <c r="X64">
        <v>55</v>
      </c>
      <c r="Y64">
        <v>75</v>
      </c>
    </row>
    <row r="65" spans="1:25">
      <c r="A65">
        <v>7</v>
      </c>
      <c r="B65">
        <v>1</v>
      </c>
      <c r="C65">
        <v>3</v>
      </c>
      <c r="D65">
        <v>234</v>
      </c>
      <c r="E65">
        <v>5853</v>
      </c>
      <c r="F65">
        <v>5853</v>
      </c>
      <c r="G65" s="9">
        <v>1.0037729377465272</v>
      </c>
      <c r="H65" s="9">
        <v>0.96488625123639959</v>
      </c>
      <c r="I65">
        <v>1</v>
      </c>
      <c r="J65">
        <v>1</v>
      </c>
      <c r="K65">
        <v>0</v>
      </c>
      <c r="L65">
        <v>1</v>
      </c>
      <c r="M65">
        <v>10</v>
      </c>
      <c r="N65">
        <v>10</v>
      </c>
      <c r="O65" t="s">
        <v>25</v>
      </c>
      <c r="P65" s="9">
        <v>0.6</v>
      </c>
      <c r="Q65">
        <v>9.67</v>
      </c>
      <c r="R65">
        <v>1</v>
      </c>
      <c r="S65">
        <v>66</v>
      </c>
      <c r="T65">
        <v>70</v>
      </c>
      <c r="U65">
        <v>30</v>
      </c>
      <c r="V65">
        <v>35</v>
      </c>
      <c r="W65">
        <v>80</v>
      </c>
      <c r="X65">
        <v>55</v>
      </c>
      <c r="Y65">
        <v>50</v>
      </c>
    </row>
    <row r="66" spans="1:25">
      <c r="A66">
        <v>8</v>
      </c>
      <c r="B66">
        <v>1</v>
      </c>
      <c r="C66">
        <v>3</v>
      </c>
      <c r="D66">
        <v>153</v>
      </c>
      <c r="E66">
        <v>5824</v>
      </c>
      <c r="F66">
        <v>5824</v>
      </c>
      <c r="G66" s="9">
        <v>0.99879951980792314</v>
      </c>
      <c r="H66" s="9">
        <v>0.96010550609957135</v>
      </c>
      <c r="I66">
        <v>0</v>
      </c>
      <c r="J66">
        <v>0</v>
      </c>
      <c r="K66">
        <v>0</v>
      </c>
      <c r="L66">
        <v>2</v>
      </c>
      <c r="M66">
        <v>70</v>
      </c>
      <c r="N66">
        <v>35</v>
      </c>
      <c r="O66" t="s">
        <v>25</v>
      </c>
      <c r="P66" s="9">
        <v>0</v>
      </c>
      <c r="Q66">
        <v>0</v>
      </c>
      <c r="R66">
        <v>1</v>
      </c>
      <c r="S66">
        <v>147</v>
      </c>
      <c r="T66">
        <v>15</v>
      </c>
      <c r="U66">
        <v>25</v>
      </c>
      <c r="V66">
        <v>5</v>
      </c>
      <c r="W66">
        <v>25</v>
      </c>
      <c r="X66">
        <v>20</v>
      </c>
      <c r="Y66">
        <v>10</v>
      </c>
    </row>
    <row r="67" spans="1:25">
      <c r="A67">
        <v>9</v>
      </c>
      <c r="B67">
        <v>1</v>
      </c>
      <c r="C67">
        <v>3</v>
      </c>
      <c r="D67">
        <v>0</v>
      </c>
      <c r="E67">
        <v>6030</v>
      </c>
      <c r="F67">
        <v>6030</v>
      </c>
      <c r="G67" s="9">
        <v>1.0341279368890413</v>
      </c>
      <c r="H67" s="9">
        <v>0.99406528189910981</v>
      </c>
      <c r="I67">
        <v>1</v>
      </c>
      <c r="J67">
        <v>1</v>
      </c>
      <c r="K67">
        <v>0</v>
      </c>
      <c r="L67">
        <v>8</v>
      </c>
      <c r="M67">
        <v>123</v>
      </c>
      <c r="N67">
        <v>15.375</v>
      </c>
      <c r="O67" t="s">
        <v>25</v>
      </c>
      <c r="P67" s="9">
        <v>0.1</v>
      </c>
      <c r="Q67">
        <v>20</v>
      </c>
      <c r="R67">
        <v>0</v>
      </c>
      <c r="S67">
        <v>300</v>
      </c>
      <c r="T67">
        <v>80</v>
      </c>
      <c r="U67">
        <v>65</v>
      </c>
      <c r="V67">
        <v>65</v>
      </c>
      <c r="W67">
        <v>75</v>
      </c>
      <c r="X67">
        <v>70</v>
      </c>
      <c r="Y67">
        <v>50</v>
      </c>
    </row>
    <row r="68" spans="1:25">
      <c r="A68">
        <v>10</v>
      </c>
      <c r="B68">
        <v>1</v>
      </c>
      <c r="C68">
        <v>3</v>
      </c>
      <c r="D68">
        <v>96</v>
      </c>
      <c r="E68">
        <v>5722</v>
      </c>
      <c r="F68">
        <v>5831</v>
      </c>
      <c r="G68" s="9">
        <v>1</v>
      </c>
      <c r="H68" s="9">
        <v>0.9612594790636334</v>
      </c>
      <c r="I68">
        <v>0</v>
      </c>
      <c r="J68">
        <v>0</v>
      </c>
      <c r="K68">
        <v>0</v>
      </c>
      <c r="L68">
        <v>5</v>
      </c>
      <c r="M68">
        <v>41</v>
      </c>
      <c r="N68">
        <v>8.1999999999999993</v>
      </c>
      <c r="O68" t="s">
        <v>26</v>
      </c>
      <c r="P68" s="9">
        <v>0.8</v>
      </c>
      <c r="Q68">
        <v>11.58</v>
      </c>
      <c r="R68">
        <v>1</v>
      </c>
      <c r="S68">
        <v>204</v>
      </c>
      <c r="T68">
        <v>65</v>
      </c>
      <c r="U68">
        <v>45</v>
      </c>
      <c r="V68">
        <v>80</v>
      </c>
      <c r="W68">
        <v>60</v>
      </c>
      <c r="X68">
        <v>70</v>
      </c>
      <c r="Y68">
        <v>80</v>
      </c>
    </row>
    <row r="69" spans="1:25">
      <c r="A69">
        <v>11</v>
      </c>
      <c r="B69">
        <v>1</v>
      </c>
      <c r="C69">
        <v>3</v>
      </c>
      <c r="D69">
        <v>46</v>
      </c>
      <c r="E69">
        <v>5918</v>
      </c>
      <c r="F69">
        <v>5918</v>
      </c>
      <c r="G69" s="9">
        <v>1.014920253815812</v>
      </c>
      <c r="H69" s="9">
        <v>0.97560171447411803</v>
      </c>
      <c r="I69">
        <v>1</v>
      </c>
      <c r="J69">
        <v>1</v>
      </c>
      <c r="K69">
        <v>0</v>
      </c>
      <c r="L69">
        <v>1</v>
      </c>
      <c r="M69">
        <v>33</v>
      </c>
      <c r="N69">
        <v>33</v>
      </c>
      <c r="O69" t="s">
        <v>25</v>
      </c>
      <c r="P69" s="9">
        <v>0.44440000000000002</v>
      </c>
      <c r="Q69">
        <v>11.75</v>
      </c>
      <c r="R69">
        <v>1</v>
      </c>
      <c r="S69">
        <v>254</v>
      </c>
      <c r="T69">
        <v>45</v>
      </c>
      <c r="U69">
        <v>10</v>
      </c>
      <c r="V69">
        <v>10</v>
      </c>
      <c r="W69">
        <v>70</v>
      </c>
      <c r="X69">
        <v>25</v>
      </c>
      <c r="Y69">
        <v>10</v>
      </c>
    </row>
    <row r="70" spans="1:25">
      <c r="A70">
        <v>12</v>
      </c>
      <c r="B70">
        <v>1</v>
      </c>
      <c r="C70">
        <v>3</v>
      </c>
      <c r="D70">
        <v>152</v>
      </c>
      <c r="E70">
        <v>6012</v>
      </c>
      <c r="F70">
        <v>6012</v>
      </c>
      <c r="G70" s="9">
        <v>1.031040987823701</v>
      </c>
      <c r="H70" s="9">
        <v>0.99109792284866471</v>
      </c>
      <c r="I70">
        <v>1</v>
      </c>
      <c r="J70">
        <v>1</v>
      </c>
      <c r="K70">
        <v>0</v>
      </c>
      <c r="L70">
        <v>2</v>
      </c>
      <c r="M70">
        <v>24</v>
      </c>
      <c r="N70">
        <v>12</v>
      </c>
      <c r="O70" t="s">
        <v>25</v>
      </c>
      <c r="P70" s="9">
        <v>0.45450000000000002</v>
      </c>
      <c r="Q70">
        <v>18.600000000000001</v>
      </c>
      <c r="R70">
        <v>1</v>
      </c>
      <c r="S70">
        <v>148</v>
      </c>
      <c r="T70">
        <v>45</v>
      </c>
      <c r="U70">
        <v>20</v>
      </c>
      <c r="V70">
        <v>40</v>
      </c>
      <c r="W70">
        <v>80</v>
      </c>
      <c r="X70">
        <v>30</v>
      </c>
      <c r="Y70">
        <v>25</v>
      </c>
    </row>
    <row r="71" spans="1:25">
      <c r="A71">
        <v>13</v>
      </c>
      <c r="B71">
        <v>1</v>
      </c>
      <c r="C71">
        <v>3</v>
      </c>
      <c r="D71">
        <v>15</v>
      </c>
      <c r="E71">
        <v>5843</v>
      </c>
      <c r="F71">
        <v>5860</v>
      </c>
      <c r="G71" s="9">
        <v>1.0049734179386041</v>
      </c>
      <c r="H71" s="9">
        <v>0.96604022420046154</v>
      </c>
      <c r="I71">
        <v>1</v>
      </c>
      <c r="J71">
        <v>1</v>
      </c>
      <c r="K71">
        <v>0</v>
      </c>
      <c r="L71">
        <v>3</v>
      </c>
      <c r="M71">
        <v>87</v>
      </c>
      <c r="N71">
        <v>29</v>
      </c>
      <c r="O71" t="s">
        <v>25</v>
      </c>
      <c r="P71" s="9">
        <v>0.1</v>
      </c>
      <c r="Q71">
        <v>11</v>
      </c>
      <c r="R71">
        <v>1</v>
      </c>
      <c r="S71">
        <v>285</v>
      </c>
      <c r="T71">
        <v>90</v>
      </c>
      <c r="U71">
        <v>20</v>
      </c>
      <c r="V71">
        <v>85</v>
      </c>
      <c r="W71">
        <v>55</v>
      </c>
      <c r="X71">
        <v>80</v>
      </c>
      <c r="Y71">
        <v>70</v>
      </c>
    </row>
    <row r="72" spans="1:25">
      <c r="A72">
        <v>14</v>
      </c>
      <c r="B72">
        <v>1</v>
      </c>
      <c r="C72">
        <v>3</v>
      </c>
      <c r="D72">
        <v>64</v>
      </c>
      <c r="E72">
        <v>6032</v>
      </c>
      <c r="F72">
        <v>6032</v>
      </c>
      <c r="G72" s="9">
        <v>1.0344709312296347</v>
      </c>
      <c r="H72" s="9">
        <v>0.99439498846027041</v>
      </c>
      <c r="I72">
        <v>1</v>
      </c>
      <c r="J72">
        <v>1</v>
      </c>
      <c r="K72">
        <v>0</v>
      </c>
      <c r="L72">
        <v>3</v>
      </c>
      <c r="M72">
        <v>60</v>
      </c>
      <c r="N72">
        <v>20</v>
      </c>
      <c r="O72" t="s">
        <v>25</v>
      </c>
      <c r="P72" s="9">
        <v>0.5</v>
      </c>
      <c r="Q72">
        <v>9.7799999999999994</v>
      </c>
      <c r="R72">
        <v>1</v>
      </c>
      <c r="S72">
        <v>236</v>
      </c>
      <c r="T72">
        <v>85</v>
      </c>
      <c r="U72">
        <v>15</v>
      </c>
      <c r="V72">
        <v>75</v>
      </c>
      <c r="W72">
        <v>40</v>
      </c>
      <c r="X72">
        <v>75</v>
      </c>
      <c r="Y72">
        <v>60</v>
      </c>
    </row>
    <row r="73" spans="1:25">
      <c r="A73">
        <v>15</v>
      </c>
      <c r="B73">
        <v>1</v>
      </c>
      <c r="C73">
        <v>3</v>
      </c>
      <c r="D73">
        <v>77</v>
      </c>
      <c r="E73">
        <v>5873</v>
      </c>
      <c r="F73">
        <v>5873</v>
      </c>
      <c r="G73" s="9">
        <v>1.0072028811524609</v>
      </c>
      <c r="H73" s="9">
        <v>0.96818331684800529</v>
      </c>
      <c r="I73">
        <v>1</v>
      </c>
      <c r="J73">
        <v>1</v>
      </c>
      <c r="K73">
        <v>0</v>
      </c>
      <c r="L73">
        <v>2</v>
      </c>
      <c r="M73">
        <v>43</v>
      </c>
      <c r="N73">
        <v>21.5</v>
      </c>
      <c r="O73" t="s">
        <v>25</v>
      </c>
      <c r="P73" s="9">
        <v>0.52939999999999998</v>
      </c>
      <c r="Q73">
        <v>8.33</v>
      </c>
      <c r="R73">
        <v>1</v>
      </c>
      <c r="S73">
        <v>223</v>
      </c>
      <c r="T73">
        <v>75</v>
      </c>
      <c r="U73">
        <v>75</v>
      </c>
      <c r="V73">
        <v>75</v>
      </c>
      <c r="W73">
        <v>65</v>
      </c>
      <c r="X73">
        <v>85</v>
      </c>
      <c r="Y73">
        <v>80</v>
      </c>
    </row>
    <row r="74" spans="1:25">
      <c r="A74">
        <v>16</v>
      </c>
      <c r="B74">
        <v>1</v>
      </c>
      <c r="C74">
        <v>3</v>
      </c>
      <c r="D74">
        <v>50</v>
      </c>
      <c r="E74">
        <v>6008</v>
      </c>
      <c r="F74">
        <v>6008</v>
      </c>
      <c r="G74" s="9">
        <v>1.030354999142514</v>
      </c>
      <c r="H74" s="9">
        <v>0.99043850972634351</v>
      </c>
      <c r="I74">
        <v>1</v>
      </c>
      <c r="J74">
        <v>1</v>
      </c>
      <c r="K74">
        <v>0</v>
      </c>
      <c r="L74">
        <v>4</v>
      </c>
      <c r="M74">
        <v>53</v>
      </c>
      <c r="N74">
        <v>13.25</v>
      </c>
      <c r="O74" t="s">
        <v>25</v>
      </c>
      <c r="P74" s="9">
        <v>0.38890000000000002</v>
      </c>
      <c r="Q74">
        <v>9</v>
      </c>
      <c r="R74">
        <v>1</v>
      </c>
      <c r="S74">
        <v>250</v>
      </c>
      <c r="T74">
        <v>75</v>
      </c>
      <c r="U74">
        <v>15</v>
      </c>
      <c r="V74">
        <v>45</v>
      </c>
      <c r="W74">
        <v>90</v>
      </c>
      <c r="X74">
        <v>50</v>
      </c>
      <c r="Y74">
        <v>45</v>
      </c>
    </row>
    <row r="75" spans="1:25">
      <c r="A75">
        <v>17</v>
      </c>
      <c r="B75">
        <v>1</v>
      </c>
      <c r="C75">
        <v>3</v>
      </c>
      <c r="D75">
        <v>14</v>
      </c>
      <c r="E75">
        <v>4743</v>
      </c>
      <c r="F75">
        <v>6066</v>
      </c>
      <c r="G75" s="9">
        <v>1.0403018350197222</v>
      </c>
      <c r="H75" s="9">
        <v>1</v>
      </c>
      <c r="I75">
        <v>1</v>
      </c>
      <c r="J75">
        <v>1</v>
      </c>
      <c r="K75">
        <v>1</v>
      </c>
      <c r="L75">
        <v>4</v>
      </c>
      <c r="M75">
        <v>68</v>
      </c>
      <c r="N75">
        <v>17</v>
      </c>
      <c r="O75" t="s">
        <v>25</v>
      </c>
      <c r="P75" s="9">
        <v>0.55000000000000004</v>
      </c>
      <c r="Q75">
        <v>11.18</v>
      </c>
      <c r="R75">
        <v>1</v>
      </c>
      <c r="S75">
        <v>286</v>
      </c>
      <c r="T75">
        <v>80</v>
      </c>
      <c r="U75">
        <v>15</v>
      </c>
      <c r="V75">
        <v>65</v>
      </c>
      <c r="W75">
        <v>75</v>
      </c>
      <c r="X75">
        <v>85</v>
      </c>
      <c r="Y75">
        <v>55</v>
      </c>
    </row>
    <row r="76" spans="1:25">
      <c r="A76">
        <v>18</v>
      </c>
      <c r="B76">
        <v>1</v>
      </c>
      <c r="C76">
        <v>3</v>
      </c>
      <c r="D76">
        <v>0</v>
      </c>
      <c r="E76">
        <v>5963</v>
      </c>
      <c r="F76">
        <v>5963</v>
      </c>
      <c r="G76" s="9">
        <v>1.022637626479163</v>
      </c>
      <c r="H76" s="9">
        <v>0.98302011210023077</v>
      </c>
      <c r="I76">
        <v>1</v>
      </c>
      <c r="J76">
        <v>1</v>
      </c>
      <c r="K76">
        <v>0</v>
      </c>
      <c r="L76">
        <v>4</v>
      </c>
      <c r="M76">
        <v>93</v>
      </c>
      <c r="N76">
        <v>23.25</v>
      </c>
      <c r="O76" t="s">
        <v>25</v>
      </c>
      <c r="P76" s="9">
        <v>0.6</v>
      </c>
      <c r="Q76">
        <v>10.08</v>
      </c>
      <c r="R76">
        <v>0</v>
      </c>
      <c r="S76">
        <v>300</v>
      </c>
      <c r="T76">
        <v>30</v>
      </c>
      <c r="U76">
        <v>65</v>
      </c>
      <c r="V76">
        <v>70</v>
      </c>
      <c r="W76">
        <v>75</v>
      </c>
      <c r="X76">
        <v>75</v>
      </c>
      <c r="Y76">
        <v>55</v>
      </c>
    </row>
    <row r="77" spans="1:25">
      <c r="A77">
        <v>19</v>
      </c>
      <c r="B77">
        <v>1</v>
      </c>
      <c r="C77">
        <v>3</v>
      </c>
      <c r="D77">
        <v>158</v>
      </c>
      <c r="E77">
        <v>5982</v>
      </c>
      <c r="F77">
        <v>5982</v>
      </c>
      <c r="G77" s="9">
        <v>1.0258960727148001</v>
      </c>
      <c r="H77" s="9">
        <v>0.98615232443125622</v>
      </c>
      <c r="I77">
        <v>1</v>
      </c>
      <c r="J77">
        <v>1</v>
      </c>
      <c r="K77">
        <v>0</v>
      </c>
      <c r="L77">
        <v>2</v>
      </c>
      <c r="M77">
        <v>37</v>
      </c>
      <c r="N77">
        <v>18.5</v>
      </c>
      <c r="O77" t="s">
        <v>25</v>
      </c>
      <c r="P77" s="9">
        <v>0.6</v>
      </c>
      <c r="Q77">
        <v>13.17</v>
      </c>
      <c r="R77">
        <v>1</v>
      </c>
      <c r="S77">
        <v>142</v>
      </c>
      <c r="T77">
        <v>35</v>
      </c>
      <c r="U77">
        <v>35</v>
      </c>
      <c r="V77">
        <v>35</v>
      </c>
      <c r="W77">
        <v>80</v>
      </c>
      <c r="X77">
        <v>35</v>
      </c>
      <c r="Y77">
        <v>20</v>
      </c>
    </row>
    <row r="78" spans="1:25">
      <c r="A78">
        <v>20</v>
      </c>
      <c r="B78">
        <v>1</v>
      </c>
      <c r="C78">
        <v>3</v>
      </c>
      <c r="D78">
        <v>52</v>
      </c>
      <c r="E78">
        <v>6006</v>
      </c>
      <c r="F78">
        <v>6006</v>
      </c>
      <c r="G78" s="9">
        <v>1.0300120048019208</v>
      </c>
      <c r="H78" s="9">
        <v>0.99010880316518302</v>
      </c>
      <c r="I78">
        <v>1</v>
      </c>
      <c r="J78">
        <v>1</v>
      </c>
      <c r="K78">
        <v>0</v>
      </c>
      <c r="L78">
        <v>1</v>
      </c>
      <c r="M78">
        <v>39</v>
      </c>
      <c r="N78">
        <v>39</v>
      </c>
      <c r="O78" t="s">
        <v>25</v>
      </c>
      <c r="P78" s="9">
        <v>0.77780000000000005</v>
      </c>
      <c r="Q78">
        <v>16.14</v>
      </c>
      <c r="R78">
        <v>1</v>
      </c>
      <c r="S78">
        <v>248</v>
      </c>
      <c r="T78">
        <v>80</v>
      </c>
      <c r="U78">
        <v>55</v>
      </c>
      <c r="V78">
        <v>80</v>
      </c>
      <c r="W78">
        <v>80</v>
      </c>
      <c r="X78">
        <v>75</v>
      </c>
      <c r="Y78">
        <v>80</v>
      </c>
    </row>
    <row r="79" spans="1:25">
      <c r="A79">
        <v>21</v>
      </c>
      <c r="B79">
        <v>1</v>
      </c>
      <c r="C79">
        <v>3</v>
      </c>
      <c r="D79">
        <v>167</v>
      </c>
      <c r="E79">
        <v>5882</v>
      </c>
      <c r="F79">
        <v>5882</v>
      </c>
      <c r="G79" s="9">
        <v>1.0087463556851313</v>
      </c>
      <c r="H79" s="9">
        <v>0.96966699637322784</v>
      </c>
      <c r="I79">
        <v>1</v>
      </c>
      <c r="J79">
        <v>1</v>
      </c>
      <c r="K79">
        <v>0</v>
      </c>
      <c r="L79">
        <v>1</v>
      </c>
      <c r="M79">
        <v>30</v>
      </c>
      <c r="N79">
        <v>30</v>
      </c>
      <c r="O79" t="s">
        <v>25</v>
      </c>
      <c r="P79" s="9">
        <v>0</v>
      </c>
      <c r="Q79">
        <v>0</v>
      </c>
      <c r="R79">
        <v>1</v>
      </c>
      <c r="S79">
        <v>133</v>
      </c>
      <c r="T79">
        <v>25</v>
      </c>
      <c r="U79">
        <v>10</v>
      </c>
      <c r="V79">
        <v>25</v>
      </c>
      <c r="W79">
        <v>90</v>
      </c>
      <c r="X79">
        <v>20</v>
      </c>
      <c r="Y79">
        <v>15</v>
      </c>
    </row>
    <row r="80" spans="1:25">
      <c r="A80">
        <v>22</v>
      </c>
      <c r="B80">
        <v>1</v>
      </c>
      <c r="C80">
        <v>3</v>
      </c>
      <c r="D80">
        <v>91</v>
      </c>
      <c r="E80">
        <v>6024</v>
      </c>
      <c r="F80">
        <v>6024</v>
      </c>
      <c r="G80" s="9">
        <v>1.0330989538672612</v>
      </c>
      <c r="H80" s="9">
        <v>0.99307616221562811</v>
      </c>
      <c r="I80">
        <v>1</v>
      </c>
      <c r="J80">
        <v>1</v>
      </c>
      <c r="K80">
        <v>0</v>
      </c>
      <c r="L80">
        <v>6</v>
      </c>
      <c r="M80">
        <v>46</v>
      </c>
      <c r="N80">
        <v>7.666666666666667</v>
      </c>
      <c r="O80" t="s">
        <v>25</v>
      </c>
      <c r="P80" s="9">
        <v>0.6</v>
      </c>
      <c r="Q80">
        <v>11.11</v>
      </c>
      <c r="R80">
        <v>1</v>
      </c>
      <c r="S80">
        <v>209</v>
      </c>
      <c r="T80">
        <v>65</v>
      </c>
      <c r="U80">
        <v>10</v>
      </c>
      <c r="V80">
        <v>15</v>
      </c>
      <c r="W80">
        <v>85</v>
      </c>
      <c r="X80">
        <v>25</v>
      </c>
      <c r="Y80">
        <v>30</v>
      </c>
    </row>
    <row r="81" spans="1:25">
      <c r="A81">
        <v>23</v>
      </c>
      <c r="B81">
        <v>1</v>
      </c>
      <c r="C81">
        <v>3</v>
      </c>
      <c r="D81">
        <v>201</v>
      </c>
      <c r="E81">
        <v>5907</v>
      </c>
      <c r="F81">
        <v>5907</v>
      </c>
      <c r="G81" s="9">
        <v>1.0130337849425484</v>
      </c>
      <c r="H81" s="9">
        <v>0.97378832838773488</v>
      </c>
      <c r="I81">
        <v>1</v>
      </c>
      <c r="J81">
        <v>1</v>
      </c>
      <c r="K81">
        <v>0</v>
      </c>
      <c r="L81">
        <v>2</v>
      </c>
      <c r="M81">
        <v>22</v>
      </c>
      <c r="N81">
        <v>11</v>
      </c>
      <c r="O81" t="s">
        <v>25</v>
      </c>
      <c r="P81" s="9">
        <v>0.28570000000000001</v>
      </c>
      <c r="Q81">
        <v>11.5</v>
      </c>
      <c r="R81">
        <v>1</v>
      </c>
      <c r="S81">
        <v>99</v>
      </c>
      <c r="T81">
        <v>35</v>
      </c>
      <c r="U81">
        <v>10</v>
      </c>
      <c r="V81">
        <v>25</v>
      </c>
      <c r="W81">
        <v>60</v>
      </c>
      <c r="X81">
        <v>30</v>
      </c>
      <c r="Y81">
        <v>20</v>
      </c>
    </row>
    <row r="82" spans="1:25">
      <c r="A82">
        <v>24</v>
      </c>
      <c r="B82">
        <v>1</v>
      </c>
      <c r="C82">
        <v>3</v>
      </c>
      <c r="D82">
        <v>0</v>
      </c>
      <c r="E82">
        <v>0</v>
      </c>
      <c r="F82">
        <v>5943</v>
      </c>
      <c r="G82" s="9">
        <v>1.0192076830732293</v>
      </c>
      <c r="H82" s="9">
        <v>0.97972304648862507</v>
      </c>
      <c r="I82">
        <v>1</v>
      </c>
      <c r="J82">
        <v>1</v>
      </c>
      <c r="K82">
        <v>0</v>
      </c>
      <c r="L82">
        <v>8</v>
      </c>
      <c r="M82">
        <v>71</v>
      </c>
      <c r="N82">
        <v>8.875</v>
      </c>
      <c r="O82" t="s">
        <v>26</v>
      </c>
      <c r="P82" s="9">
        <v>0.7</v>
      </c>
      <c r="Q82">
        <v>8.93</v>
      </c>
      <c r="R82">
        <v>0</v>
      </c>
      <c r="S82">
        <v>300</v>
      </c>
      <c r="T82">
        <v>80</v>
      </c>
      <c r="U82">
        <v>25</v>
      </c>
      <c r="V82">
        <v>35</v>
      </c>
      <c r="W82">
        <v>75</v>
      </c>
      <c r="X82">
        <v>80</v>
      </c>
      <c r="Y82">
        <v>30</v>
      </c>
    </row>
    <row r="83" spans="1:25">
      <c r="A83">
        <v>25</v>
      </c>
      <c r="B83">
        <v>1</v>
      </c>
      <c r="C83">
        <v>3</v>
      </c>
      <c r="D83">
        <v>106</v>
      </c>
      <c r="E83">
        <v>5924</v>
      </c>
      <c r="F83">
        <v>5924</v>
      </c>
      <c r="G83" s="9">
        <v>1.0159492368375922</v>
      </c>
      <c r="H83" s="9">
        <v>0.97659083415759973</v>
      </c>
      <c r="I83">
        <v>1</v>
      </c>
      <c r="J83">
        <v>1</v>
      </c>
      <c r="K83">
        <v>0</v>
      </c>
      <c r="L83">
        <v>1</v>
      </c>
      <c r="M83">
        <v>34</v>
      </c>
      <c r="N83">
        <v>34</v>
      </c>
      <c r="O83" t="s">
        <v>25</v>
      </c>
      <c r="P83" s="9">
        <v>0.42859999999999998</v>
      </c>
      <c r="Q83">
        <v>12</v>
      </c>
      <c r="R83">
        <v>1</v>
      </c>
      <c r="S83">
        <v>194</v>
      </c>
      <c r="T83">
        <v>25</v>
      </c>
      <c r="U83">
        <v>25</v>
      </c>
      <c r="V83">
        <v>5</v>
      </c>
      <c r="W83">
        <v>85</v>
      </c>
      <c r="X83">
        <v>15</v>
      </c>
      <c r="Y83">
        <v>5</v>
      </c>
    </row>
    <row r="84" spans="1:25">
      <c r="A84">
        <v>26</v>
      </c>
      <c r="B84">
        <v>1</v>
      </c>
      <c r="C84">
        <v>3</v>
      </c>
      <c r="D84">
        <v>0</v>
      </c>
      <c r="E84">
        <v>5971</v>
      </c>
      <c r="F84">
        <v>6033</v>
      </c>
      <c r="G84" s="9">
        <v>1.0346424283999314</v>
      </c>
      <c r="H84" s="9">
        <v>0.99455984174085066</v>
      </c>
      <c r="I84">
        <v>1</v>
      </c>
      <c r="J84">
        <v>1</v>
      </c>
      <c r="K84">
        <v>0</v>
      </c>
      <c r="L84">
        <v>7</v>
      </c>
      <c r="M84">
        <v>116</v>
      </c>
      <c r="N84">
        <v>16.571428571428573</v>
      </c>
      <c r="O84" t="s">
        <v>25</v>
      </c>
      <c r="P84" s="9">
        <v>0.45</v>
      </c>
      <c r="Q84">
        <v>7.33</v>
      </c>
      <c r="R84">
        <v>0</v>
      </c>
      <c r="S84">
        <v>300</v>
      </c>
      <c r="T84">
        <v>75</v>
      </c>
      <c r="U84">
        <v>75</v>
      </c>
      <c r="V84">
        <v>60</v>
      </c>
      <c r="W84">
        <v>95</v>
      </c>
      <c r="X84">
        <v>70</v>
      </c>
      <c r="Y84">
        <v>20</v>
      </c>
    </row>
    <row r="85" spans="1:25" s="1" customFormat="1">
      <c r="A85" s="1">
        <v>27</v>
      </c>
      <c r="B85" s="1">
        <v>1</v>
      </c>
      <c r="C85" s="1">
        <v>3</v>
      </c>
      <c r="D85" s="1">
        <v>0</v>
      </c>
      <c r="E85" s="1">
        <v>5082</v>
      </c>
      <c r="F85" s="1">
        <v>5984</v>
      </c>
      <c r="G85" s="10">
        <v>1.0262390670553936</v>
      </c>
      <c r="H85" s="10">
        <v>0.98648203099241671</v>
      </c>
      <c r="I85" s="1">
        <v>1</v>
      </c>
      <c r="J85" s="1">
        <v>1</v>
      </c>
      <c r="K85" s="1">
        <v>0</v>
      </c>
      <c r="L85" s="1">
        <v>6</v>
      </c>
      <c r="M85" s="1">
        <v>110</v>
      </c>
      <c r="N85" s="1">
        <v>18.333333333333332</v>
      </c>
      <c r="O85" s="1" t="s">
        <v>26</v>
      </c>
      <c r="P85" s="10">
        <v>0.15</v>
      </c>
      <c r="Q85" s="1">
        <v>10.33</v>
      </c>
      <c r="R85" s="1">
        <v>0</v>
      </c>
      <c r="S85" s="1">
        <v>300</v>
      </c>
      <c r="T85" s="1">
        <v>65</v>
      </c>
      <c r="U85" s="1">
        <v>45</v>
      </c>
      <c r="V85" s="1">
        <v>60</v>
      </c>
      <c r="W85" s="1">
        <v>75</v>
      </c>
      <c r="X85" s="1">
        <v>75</v>
      </c>
      <c r="Y85" s="1">
        <v>45</v>
      </c>
    </row>
    <row r="86" spans="1:25">
      <c r="A86" s="2" t="s">
        <v>313</v>
      </c>
      <c r="B86" s="5">
        <f>AVERAGE(B60:B85)</f>
        <v>1</v>
      </c>
      <c r="C86" s="5">
        <f>AVERAGE(C60:C85)</f>
        <v>3</v>
      </c>
      <c r="D86" s="2"/>
      <c r="E86" s="3">
        <f>AVERAGE(E60:E85)</f>
        <v>5548.0769230769229</v>
      </c>
      <c r="F86" s="3">
        <f>AVERAGE(F60:F85)</f>
        <v>5945.6538461538457</v>
      </c>
      <c r="G86" s="11">
        <f>AVERAGE(G60:G85)</f>
        <v>1.0196628101790164</v>
      </c>
      <c r="H86" s="11">
        <f>AVERAGE(H60:H85)</f>
        <v>0.98016054173324207</v>
      </c>
      <c r="I86" s="3">
        <f>SUM(I60:I85)</f>
        <v>23</v>
      </c>
      <c r="J86" s="3">
        <f>SUM(J60:J85)</f>
        <v>23</v>
      </c>
      <c r="K86" s="3">
        <f>SUM(K60:K85)</f>
        <v>2</v>
      </c>
      <c r="L86" s="3">
        <f>AVERAGE(L60:L85)</f>
        <v>3.3461538461538463</v>
      </c>
      <c r="M86" s="3">
        <f>AVERAGE(M60:M85)</f>
        <v>53.884615384615387</v>
      </c>
      <c r="N86" s="3">
        <f>AVERAGE(N60:N85)</f>
        <v>18.7764652014652</v>
      </c>
      <c r="O86" s="2">
        <f>COUNTIF(O60:O85,"Yes")</f>
        <v>22</v>
      </c>
      <c r="P86" s="11">
        <f>AVERAGE(P60:P85)</f>
        <v>0.455026923076923</v>
      </c>
      <c r="Q86" s="3">
        <f>AVERAGE(Q60:Q85)</f>
        <v>10.953846153846154</v>
      </c>
      <c r="R86" s="2">
        <f>SUM(R60:R85)</f>
        <v>20</v>
      </c>
      <c r="S86" s="4">
        <f>AVERAGE(S60:S85)</f>
        <v>207.19230769230768</v>
      </c>
      <c r="T86" s="4">
        <f t="shared" ref="T86" si="7">AVERAGE(T60:T85)</f>
        <v>57.692307692307693</v>
      </c>
      <c r="U86" s="4">
        <f t="shared" ref="U86" si="8">AVERAGE(U60:U85)</f>
        <v>32.5</v>
      </c>
      <c r="V86" s="4">
        <f t="shared" ref="V86" si="9">AVERAGE(V60:V85)</f>
        <v>42.692307692307693</v>
      </c>
      <c r="W86" s="4">
        <f t="shared" ref="W86" si="10">AVERAGE(W60:W85)</f>
        <v>71.34615384615384</v>
      </c>
      <c r="X86" s="4">
        <f t="shared" ref="X86" si="11">AVERAGE(X60:X85)</f>
        <v>53.46153846153846</v>
      </c>
      <c r="Y86" s="4">
        <f t="shared" ref="Y86" si="12">AVERAGE(Y60:Y85)</f>
        <v>38.46153846153846</v>
      </c>
    </row>
    <row r="87" spans="1:25">
      <c r="O87">
        <f>COUNTIF(O60:O85,"No")</f>
        <v>4</v>
      </c>
    </row>
    <row r="89" spans="1:25">
      <c r="A89">
        <v>1</v>
      </c>
      <c r="B89">
        <v>2</v>
      </c>
      <c r="C89">
        <v>1</v>
      </c>
      <c r="D89">
        <v>0</v>
      </c>
      <c r="E89">
        <v>889</v>
      </c>
      <c r="F89">
        <v>889</v>
      </c>
      <c r="G89" s="9">
        <v>0.64002879769618426</v>
      </c>
      <c r="H89" s="9">
        <v>0.7016574585635359</v>
      </c>
      <c r="I89">
        <v>0</v>
      </c>
      <c r="J89">
        <v>0</v>
      </c>
      <c r="K89">
        <v>0</v>
      </c>
      <c r="L89">
        <v>2</v>
      </c>
      <c r="M89">
        <v>21</v>
      </c>
      <c r="N89">
        <v>10.5</v>
      </c>
      <c r="O89" t="s">
        <v>26</v>
      </c>
      <c r="P89" s="9">
        <v>0.2</v>
      </c>
      <c r="Q89">
        <v>12.5</v>
      </c>
      <c r="R89">
        <v>0</v>
      </c>
      <c r="S89">
        <v>300</v>
      </c>
      <c r="T89">
        <v>95</v>
      </c>
      <c r="U89">
        <v>85</v>
      </c>
      <c r="V89">
        <v>85</v>
      </c>
      <c r="W89">
        <v>50</v>
      </c>
      <c r="X89">
        <v>90</v>
      </c>
      <c r="Y89">
        <v>70</v>
      </c>
    </row>
    <row r="90" spans="1:25">
      <c r="A90">
        <v>2</v>
      </c>
      <c r="B90">
        <v>2</v>
      </c>
      <c r="C90">
        <v>1</v>
      </c>
      <c r="D90">
        <v>0</v>
      </c>
      <c r="E90">
        <v>229</v>
      </c>
      <c r="F90">
        <v>1165</v>
      </c>
      <c r="G90" s="9">
        <v>0.83873290136789058</v>
      </c>
      <c r="H90" s="9">
        <v>0.91949486977111283</v>
      </c>
      <c r="I90">
        <v>0</v>
      </c>
      <c r="J90">
        <v>0</v>
      </c>
      <c r="K90">
        <v>0</v>
      </c>
      <c r="L90">
        <v>3</v>
      </c>
      <c r="M90">
        <v>39</v>
      </c>
      <c r="N90">
        <v>13</v>
      </c>
      <c r="O90" t="s">
        <v>26</v>
      </c>
      <c r="P90" s="9">
        <v>0.85</v>
      </c>
      <c r="Q90">
        <v>9.76</v>
      </c>
      <c r="R90">
        <v>0</v>
      </c>
      <c r="S90">
        <v>300</v>
      </c>
      <c r="T90">
        <v>75</v>
      </c>
      <c r="U90">
        <v>80</v>
      </c>
      <c r="V90">
        <v>70</v>
      </c>
      <c r="W90">
        <v>70</v>
      </c>
      <c r="X90">
        <v>80</v>
      </c>
      <c r="Y90">
        <v>55</v>
      </c>
    </row>
    <row r="91" spans="1:25">
      <c r="A91">
        <v>3</v>
      </c>
      <c r="B91">
        <v>2</v>
      </c>
      <c r="C91">
        <v>1</v>
      </c>
      <c r="D91">
        <v>148</v>
      </c>
      <c r="E91">
        <v>604</v>
      </c>
      <c r="F91">
        <v>604</v>
      </c>
      <c r="G91" s="9">
        <v>0.43484521238300938</v>
      </c>
      <c r="H91" s="9">
        <v>0.47671665351223363</v>
      </c>
      <c r="I91">
        <v>0</v>
      </c>
      <c r="J91">
        <v>0</v>
      </c>
      <c r="K91">
        <v>0</v>
      </c>
      <c r="L91">
        <v>1</v>
      </c>
      <c r="M91">
        <v>10</v>
      </c>
      <c r="N91">
        <v>10</v>
      </c>
      <c r="O91" t="s">
        <v>25</v>
      </c>
      <c r="P91" s="9">
        <v>0</v>
      </c>
      <c r="Q91">
        <v>0</v>
      </c>
      <c r="R91">
        <v>1</v>
      </c>
      <c r="S91">
        <v>152</v>
      </c>
      <c r="T91">
        <v>95</v>
      </c>
      <c r="U91">
        <v>15</v>
      </c>
      <c r="V91">
        <v>35</v>
      </c>
      <c r="W91">
        <v>10</v>
      </c>
      <c r="X91">
        <v>85</v>
      </c>
      <c r="Y91">
        <v>35</v>
      </c>
    </row>
    <row r="92" spans="1:25">
      <c r="A92">
        <v>5</v>
      </c>
      <c r="B92">
        <v>2</v>
      </c>
      <c r="C92">
        <v>1</v>
      </c>
      <c r="D92">
        <v>0</v>
      </c>
      <c r="E92">
        <v>884</v>
      </c>
      <c r="F92">
        <v>1169</v>
      </c>
      <c r="G92" s="9">
        <v>0.84161267098632109</v>
      </c>
      <c r="H92" s="9">
        <v>0.92265193370165743</v>
      </c>
      <c r="I92">
        <v>0</v>
      </c>
      <c r="J92">
        <v>0</v>
      </c>
      <c r="K92">
        <v>0</v>
      </c>
      <c r="L92">
        <v>2</v>
      </c>
      <c r="M92">
        <v>28</v>
      </c>
      <c r="N92">
        <v>14</v>
      </c>
      <c r="O92" t="s">
        <v>26</v>
      </c>
      <c r="P92" s="9">
        <v>0.2</v>
      </c>
      <c r="Q92">
        <v>8.5</v>
      </c>
      <c r="R92">
        <v>0</v>
      </c>
      <c r="S92">
        <v>300</v>
      </c>
      <c r="T92">
        <v>50</v>
      </c>
      <c r="U92">
        <v>30</v>
      </c>
      <c r="V92">
        <v>60</v>
      </c>
      <c r="W92">
        <v>30</v>
      </c>
      <c r="X92">
        <v>65</v>
      </c>
      <c r="Y92">
        <v>25</v>
      </c>
    </row>
    <row r="93" spans="1:25">
      <c r="A93">
        <v>6</v>
      </c>
      <c r="B93">
        <v>2</v>
      </c>
      <c r="C93">
        <v>1</v>
      </c>
      <c r="D93">
        <v>151</v>
      </c>
      <c r="E93">
        <v>800</v>
      </c>
      <c r="F93">
        <v>800</v>
      </c>
      <c r="G93" s="9">
        <v>0.5759539236861051</v>
      </c>
      <c r="H93" s="9">
        <v>0.63141278610891871</v>
      </c>
      <c r="I93">
        <v>0</v>
      </c>
      <c r="J93">
        <v>0</v>
      </c>
      <c r="K93">
        <v>0</v>
      </c>
      <c r="L93">
        <v>1</v>
      </c>
      <c r="M93">
        <v>15</v>
      </c>
      <c r="N93">
        <v>15</v>
      </c>
      <c r="O93" t="s">
        <v>25</v>
      </c>
      <c r="P93" s="9">
        <v>0.8</v>
      </c>
      <c r="Q93">
        <v>12.38</v>
      </c>
      <c r="R93">
        <v>1</v>
      </c>
      <c r="S93">
        <v>149</v>
      </c>
      <c r="T93">
        <v>85</v>
      </c>
      <c r="U93">
        <v>85</v>
      </c>
      <c r="V93">
        <v>65</v>
      </c>
      <c r="W93">
        <v>75</v>
      </c>
      <c r="X93">
        <v>70</v>
      </c>
      <c r="Y93">
        <v>65</v>
      </c>
    </row>
    <row r="94" spans="1:25">
      <c r="A94">
        <v>7</v>
      </c>
      <c r="B94">
        <v>2</v>
      </c>
      <c r="C94">
        <v>1</v>
      </c>
      <c r="D94">
        <v>86</v>
      </c>
      <c r="E94">
        <v>1026</v>
      </c>
      <c r="F94">
        <v>1026</v>
      </c>
      <c r="G94" s="9">
        <v>0.73866090712742982</v>
      </c>
      <c r="H94" s="9">
        <v>0.80978689818468819</v>
      </c>
      <c r="I94">
        <v>0</v>
      </c>
      <c r="J94">
        <v>0</v>
      </c>
      <c r="K94">
        <v>0</v>
      </c>
      <c r="L94">
        <v>1</v>
      </c>
      <c r="M94">
        <v>15</v>
      </c>
      <c r="N94">
        <v>15</v>
      </c>
      <c r="P94" s="9">
        <v>0.85709999999999997</v>
      </c>
      <c r="Q94">
        <v>11.42</v>
      </c>
      <c r="R94">
        <v>1</v>
      </c>
      <c r="S94">
        <v>214</v>
      </c>
      <c r="T94">
        <v>95</v>
      </c>
      <c r="U94">
        <v>70</v>
      </c>
      <c r="V94">
        <v>75</v>
      </c>
      <c r="W94">
        <v>60</v>
      </c>
      <c r="X94">
        <v>85</v>
      </c>
      <c r="Y94">
        <v>85</v>
      </c>
    </row>
    <row r="95" spans="1:25">
      <c r="A95">
        <v>8</v>
      </c>
      <c r="B95">
        <v>2</v>
      </c>
      <c r="C95">
        <v>1</v>
      </c>
      <c r="D95">
        <v>167</v>
      </c>
      <c r="E95">
        <v>762</v>
      </c>
      <c r="F95">
        <v>762</v>
      </c>
      <c r="G95" s="9">
        <v>0.54859611231101513</v>
      </c>
      <c r="H95" s="9">
        <v>0.60142067876874505</v>
      </c>
      <c r="I95">
        <v>0</v>
      </c>
      <c r="J95">
        <v>0</v>
      </c>
      <c r="K95">
        <v>0</v>
      </c>
      <c r="L95">
        <v>1</v>
      </c>
      <c r="M95">
        <v>15</v>
      </c>
      <c r="N95">
        <v>15</v>
      </c>
      <c r="O95" t="s">
        <v>25</v>
      </c>
      <c r="P95" s="9">
        <v>0.125</v>
      </c>
      <c r="Q95">
        <v>17</v>
      </c>
      <c r="R95">
        <v>1</v>
      </c>
      <c r="S95">
        <v>133</v>
      </c>
      <c r="T95">
        <v>65</v>
      </c>
      <c r="U95">
        <v>25</v>
      </c>
      <c r="V95">
        <v>25</v>
      </c>
      <c r="W95">
        <v>5</v>
      </c>
      <c r="X95">
        <v>60</v>
      </c>
      <c r="Y95">
        <v>50</v>
      </c>
    </row>
    <row r="96" spans="1:25">
      <c r="A96">
        <v>9</v>
      </c>
      <c r="B96">
        <v>2</v>
      </c>
      <c r="C96">
        <v>1</v>
      </c>
      <c r="D96">
        <v>0</v>
      </c>
      <c r="E96">
        <v>362</v>
      </c>
      <c r="F96">
        <v>1161</v>
      </c>
      <c r="G96" s="9">
        <v>0.83585313174946008</v>
      </c>
      <c r="H96" s="9">
        <v>0.91633780584056823</v>
      </c>
      <c r="I96">
        <v>0</v>
      </c>
      <c r="J96">
        <v>0</v>
      </c>
      <c r="K96">
        <v>0</v>
      </c>
      <c r="L96">
        <v>3</v>
      </c>
      <c r="M96">
        <v>8</v>
      </c>
      <c r="N96">
        <v>2.6666666666666665</v>
      </c>
      <c r="O96" t="s">
        <v>26</v>
      </c>
      <c r="P96" s="9">
        <v>0</v>
      </c>
      <c r="Q96">
        <v>0</v>
      </c>
      <c r="R96">
        <v>0</v>
      </c>
      <c r="S96">
        <v>300</v>
      </c>
      <c r="T96">
        <v>85</v>
      </c>
      <c r="U96">
        <v>90</v>
      </c>
      <c r="V96">
        <v>85</v>
      </c>
      <c r="W96">
        <v>70</v>
      </c>
      <c r="X96">
        <v>95</v>
      </c>
      <c r="Y96">
        <v>65</v>
      </c>
    </row>
    <row r="97" spans="1:25">
      <c r="A97">
        <v>10</v>
      </c>
      <c r="B97">
        <v>2</v>
      </c>
      <c r="C97">
        <v>1</v>
      </c>
      <c r="D97">
        <v>0</v>
      </c>
      <c r="E97">
        <v>830</v>
      </c>
      <c r="F97">
        <v>1003</v>
      </c>
      <c r="G97" s="9">
        <v>0.72210223182145428</v>
      </c>
      <c r="H97" s="9">
        <v>0.79163378058405687</v>
      </c>
      <c r="I97">
        <v>0</v>
      </c>
      <c r="J97">
        <v>0</v>
      </c>
      <c r="K97">
        <v>0</v>
      </c>
      <c r="L97">
        <v>2</v>
      </c>
      <c r="M97">
        <v>46</v>
      </c>
      <c r="N97">
        <v>23</v>
      </c>
      <c r="O97" t="s">
        <v>26</v>
      </c>
      <c r="P97" s="9">
        <v>0.7</v>
      </c>
      <c r="Q97">
        <v>11.14</v>
      </c>
      <c r="R97">
        <v>0</v>
      </c>
      <c r="S97">
        <v>300</v>
      </c>
      <c r="T97">
        <v>80</v>
      </c>
      <c r="U97">
        <v>75</v>
      </c>
      <c r="V97">
        <v>75</v>
      </c>
      <c r="W97">
        <v>60</v>
      </c>
      <c r="X97">
        <v>85</v>
      </c>
      <c r="Y97">
        <v>70</v>
      </c>
    </row>
    <row r="98" spans="1:25">
      <c r="A98">
        <v>11</v>
      </c>
      <c r="B98">
        <v>2</v>
      </c>
      <c r="C98">
        <v>1</v>
      </c>
      <c r="D98">
        <v>74</v>
      </c>
      <c r="E98">
        <v>1188</v>
      </c>
      <c r="F98">
        <v>1188</v>
      </c>
      <c r="G98" s="9">
        <v>0.85529157667386613</v>
      </c>
      <c r="H98" s="9">
        <v>0.93764798737174426</v>
      </c>
      <c r="I98">
        <v>0</v>
      </c>
      <c r="J98">
        <v>0</v>
      </c>
      <c r="K98">
        <v>0</v>
      </c>
      <c r="L98">
        <v>1</v>
      </c>
      <c r="M98">
        <v>12</v>
      </c>
      <c r="N98">
        <v>12</v>
      </c>
      <c r="O98" t="s">
        <v>25</v>
      </c>
      <c r="P98" s="9">
        <v>0.26669999999999999</v>
      </c>
      <c r="Q98">
        <v>9.5</v>
      </c>
      <c r="R98">
        <v>1</v>
      </c>
      <c r="S98">
        <v>226</v>
      </c>
      <c r="T98">
        <v>50</v>
      </c>
      <c r="U98">
        <v>10</v>
      </c>
      <c r="V98">
        <v>50</v>
      </c>
      <c r="W98">
        <v>10</v>
      </c>
      <c r="X98">
        <v>60</v>
      </c>
      <c r="Y98">
        <v>70</v>
      </c>
    </row>
    <row r="99" spans="1:25">
      <c r="A99">
        <v>12</v>
      </c>
      <c r="B99">
        <v>2</v>
      </c>
      <c r="C99">
        <v>1</v>
      </c>
      <c r="D99">
        <v>0</v>
      </c>
      <c r="E99">
        <v>995</v>
      </c>
      <c r="F99">
        <v>1098</v>
      </c>
      <c r="G99" s="9">
        <v>0.79049676025917925</v>
      </c>
      <c r="H99" s="9">
        <v>0.8666140489344909</v>
      </c>
      <c r="I99">
        <v>0</v>
      </c>
      <c r="J99">
        <v>0</v>
      </c>
      <c r="K99">
        <v>0</v>
      </c>
      <c r="L99">
        <v>3</v>
      </c>
      <c r="M99">
        <v>90</v>
      </c>
      <c r="N99">
        <v>30</v>
      </c>
      <c r="O99" t="s">
        <v>26</v>
      </c>
      <c r="P99" s="9">
        <v>0.65</v>
      </c>
      <c r="Q99">
        <v>12.77</v>
      </c>
      <c r="R99">
        <v>0</v>
      </c>
      <c r="S99">
        <v>300</v>
      </c>
      <c r="T99">
        <v>90</v>
      </c>
      <c r="U99">
        <v>85</v>
      </c>
      <c r="V99">
        <v>85</v>
      </c>
      <c r="W99">
        <v>40</v>
      </c>
      <c r="X99">
        <v>85</v>
      </c>
      <c r="Y99">
        <v>70</v>
      </c>
    </row>
    <row r="100" spans="1:25">
      <c r="A100">
        <v>13</v>
      </c>
      <c r="B100">
        <v>2</v>
      </c>
      <c r="C100">
        <v>1</v>
      </c>
      <c r="D100">
        <v>0</v>
      </c>
      <c r="E100">
        <v>1008</v>
      </c>
      <c r="F100">
        <v>1023</v>
      </c>
      <c r="G100" s="9">
        <v>0.73650107991360692</v>
      </c>
      <c r="H100" s="9">
        <v>0.80741910023677976</v>
      </c>
      <c r="I100">
        <v>0</v>
      </c>
      <c r="J100">
        <v>0</v>
      </c>
      <c r="K100">
        <v>0</v>
      </c>
      <c r="L100">
        <v>2</v>
      </c>
      <c r="M100">
        <v>30</v>
      </c>
      <c r="N100">
        <v>15</v>
      </c>
      <c r="O100" t="s">
        <v>26</v>
      </c>
      <c r="P100" s="9">
        <v>0.3</v>
      </c>
      <c r="Q100">
        <v>16.670000000000002</v>
      </c>
      <c r="R100">
        <v>0</v>
      </c>
      <c r="S100">
        <v>300</v>
      </c>
      <c r="T100">
        <v>80</v>
      </c>
      <c r="U100">
        <v>50</v>
      </c>
      <c r="V100">
        <v>50</v>
      </c>
      <c r="W100">
        <v>30</v>
      </c>
      <c r="X100">
        <v>65</v>
      </c>
      <c r="Y100">
        <v>65</v>
      </c>
    </row>
    <row r="101" spans="1:25">
      <c r="A101">
        <v>14</v>
      </c>
      <c r="B101">
        <v>2</v>
      </c>
      <c r="C101">
        <v>1</v>
      </c>
      <c r="D101">
        <v>0</v>
      </c>
      <c r="E101">
        <v>518</v>
      </c>
      <c r="F101">
        <v>775</v>
      </c>
      <c r="G101" s="9">
        <v>0.55795536357091435</v>
      </c>
      <c r="H101" s="9">
        <v>0.61168113654301504</v>
      </c>
      <c r="I101">
        <v>0</v>
      </c>
      <c r="J101">
        <v>0</v>
      </c>
      <c r="K101">
        <v>0</v>
      </c>
      <c r="L101">
        <v>3</v>
      </c>
      <c r="M101">
        <v>24</v>
      </c>
      <c r="N101">
        <v>8</v>
      </c>
      <c r="O101" t="s">
        <v>26</v>
      </c>
      <c r="P101" s="9">
        <v>0.25</v>
      </c>
      <c r="Q101">
        <v>18.8</v>
      </c>
      <c r="R101">
        <v>0</v>
      </c>
      <c r="S101">
        <v>300</v>
      </c>
      <c r="T101">
        <v>100</v>
      </c>
      <c r="U101">
        <v>35</v>
      </c>
      <c r="V101">
        <v>100</v>
      </c>
      <c r="W101">
        <v>5</v>
      </c>
      <c r="X101">
        <v>95</v>
      </c>
      <c r="Y101">
        <v>90</v>
      </c>
    </row>
    <row r="102" spans="1:25">
      <c r="A102">
        <v>15</v>
      </c>
      <c r="B102">
        <v>2</v>
      </c>
      <c r="C102">
        <v>1</v>
      </c>
      <c r="D102">
        <v>141</v>
      </c>
      <c r="E102">
        <v>1083</v>
      </c>
      <c r="F102">
        <v>1083</v>
      </c>
      <c r="G102" s="9">
        <v>0.77969762419006483</v>
      </c>
      <c r="H102" s="9">
        <v>0.85477505919494867</v>
      </c>
      <c r="I102">
        <v>0</v>
      </c>
      <c r="J102">
        <v>0</v>
      </c>
      <c r="K102">
        <v>0</v>
      </c>
      <c r="L102">
        <v>1</v>
      </c>
      <c r="M102">
        <v>16</v>
      </c>
      <c r="N102">
        <v>16</v>
      </c>
      <c r="O102" t="s">
        <v>25</v>
      </c>
      <c r="P102" s="9">
        <v>0.5</v>
      </c>
      <c r="Q102">
        <v>9.1999999999999993</v>
      </c>
      <c r="R102">
        <v>1</v>
      </c>
      <c r="S102">
        <v>159</v>
      </c>
      <c r="T102">
        <v>60</v>
      </c>
      <c r="U102">
        <v>90</v>
      </c>
      <c r="V102">
        <v>70</v>
      </c>
      <c r="W102">
        <v>80</v>
      </c>
      <c r="X102">
        <v>85</v>
      </c>
      <c r="Y102">
        <v>30</v>
      </c>
    </row>
    <row r="103" spans="1:25">
      <c r="A103">
        <v>16</v>
      </c>
      <c r="B103">
        <v>2</v>
      </c>
      <c r="C103">
        <v>1</v>
      </c>
      <c r="D103">
        <v>30</v>
      </c>
      <c r="E103">
        <v>1267</v>
      </c>
      <c r="F103">
        <v>1267</v>
      </c>
      <c r="G103" s="9">
        <v>0.91216702663786897</v>
      </c>
      <c r="H103" s="9">
        <v>1</v>
      </c>
      <c r="I103">
        <v>0</v>
      </c>
      <c r="J103">
        <v>0</v>
      </c>
      <c r="K103">
        <v>0</v>
      </c>
      <c r="L103">
        <v>2</v>
      </c>
      <c r="M103">
        <v>19</v>
      </c>
      <c r="N103">
        <v>9.5</v>
      </c>
      <c r="O103" t="s">
        <v>25</v>
      </c>
      <c r="P103" s="9">
        <v>0.33329999999999999</v>
      </c>
      <c r="Q103">
        <v>7.83</v>
      </c>
      <c r="R103">
        <v>1</v>
      </c>
      <c r="S103">
        <v>270</v>
      </c>
      <c r="T103">
        <v>95</v>
      </c>
      <c r="U103">
        <v>60</v>
      </c>
      <c r="V103">
        <v>95</v>
      </c>
      <c r="W103">
        <v>40</v>
      </c>
      <c r="X103">
        <v>95</v>
      </c>
      <c r="Y103">
        <v>95</v>
      </c>
    </row>
    <row r="104" spans="1:25">
      <c r="A104">
        <v>17</v>
      </c>
      <c r="B104">
        <v>2</v>
      </c>
      <c r="C104">
        <v>1</v>
      </c>
      <c r="D104">
        <v>18</v>
      </c>
      <c r="E104">
        <v>1058</v>
      </c>
      <c r="F104">
        <v>1058</v>
      </c>
      <c r="G104" s="9">
        <v>0.76169906407487398</v>
      </c>
      <c r="H104" s="9">
        <v>0.835043409629045</v>
      </c>
      <c r="I104">
        <v>0</v>
      </c>
      <c r="J104">
        <v>0</v>
      </c>
      <c r="K104">
        <v>0</v>
      </c>
      <c r="L104">
        <v>2</v>
      </c>
      <c r="M104">
        <v>39</v>
      </c>
      <c r="N104">
        <v>19.5</v>
      </c>
      <c r="O104" t="s">
        <v>25</v>
      </c>
      <c r="P104" s="9">
        <v>0.68420000000000003</v>
      </c>
      <c r="Q104">
        <v>12.08</v>
      </c>
      <c r="R104">
        <v>1</v>
      </c>
      <c r="S104">
        <v>282</v>
      </c>
      <c r="T104">
        <v>85</v>
      </c>
      <c r="U104">
        <v>25</v>
      </c>
      <c r="V104">
        <v>60</v>
      </c>
      <c r="W104">
        <v>70</v>
      </c>
      <c r="X104">
        <v>85</v>
      </c>
      <c r="Y104">
        <v>70</v>
      </c>
    </row>
    <row r="105" spans="1:25">
      <c r="A105">
        <v>18</v>
      </c>
      <c r="B105">
        <v>2</v>
      </c>
      <c r="C105">
        <v>1</v>
      </c>
      <c r="D105">
        <v>22</v>
      </c>
      <c r="E105">
        <v>1195</v>
      </c>
      <c r="F105">
        <v>1195</v>
      </c>
      <c r="G105" s="9">
        <v>0.86033117350611954</v>
      </c>
      <c r="H105" s="9">
        <v>0.94317284925019729</v>
      </c>
      <c r="I105">
        <v>0</v>
      </c>
      <c r="J105">
        <v>0</v>
      </c>
      <c r="K105">
        <v>0</v>
      </c>
      <c r="L105">
        <v>2</v>
      </c>
      <c r="M105">
        <v>24</v>
      </c>
      <c r="N105">
        <v>12</v>
      </c>
      <c r="O105" t="s">
        <v>25</v>
      </c>
      <c r="P105" s="9">
        <v>1</v>
      </c>
      <c r="Q105">
        <v>6.44</v>
      </c>
      <c r="R105">
        <v>1</v>
      </c>
      <c r="S105">
        <v>278</v>
      </c>
      <c r="T105">
        <v>90</v>
      </c>
      <c r="U105">
        <v>95</v>
      </c>
      <c r="V105">
        <v>100</v>
      </c>
      <c r="W105">
        <v>35</v>
      </c>
      <c r="X105">
        <v>90</v>
      </c>
      <c r="Y105">
        <v>80</v>
      </c>
    </row>
    <row r="106" spans="1:25">
      <c r="A106">
        <v>19</v>
      </c>
      <c r="B106">
        <v>2</v>
      </c>
      <c r="C106">
        <v>1</v>
      </c>
      <c r="D106">
        <v>10</v>
      </c>
      <c r="E106">
        <v>1085</v>
      </c>
      <c r="F106">
        <v>1085</v>
      </c>
      <c r="G106" s="9">
        <v>0.78113750899928003</v>
      </c>
      <c r="H106" s="9">
        <v>0.85635359116022103</v>
      </c>
      <c r="I106">
        <v>0</v>
      </c>
      <c r="J106">
        <v>0</v>
      </c>
      <c r="K106">
        <v>0</v>
      </c>
      <c r="L106">
        <v>1</v>
      </c>
      <c r="M106">
        <v>76</v>
      </c>
      <c r="N106">
        <v>76</v>
      </c>
      <c r="O106" t="s">
        <v>25</v>
      </c>
      <c r="P106" s="9">
        <v>0.57889999999999997</v>
      </c>
      <c r="Q106">
        <v>12.27</v>
      </c>
      <c r="R106">
        <v>1</v>
      </c>
      <c r="S106">
        <v>290</v>
      </c>
      <c r="T106">
        <v>80</v>
      </c>
      <c r="U106">
        <v>85</v>
      </c>
      <c r="V106">
        <v>90</v>
      </c>
      <c r="W106">
        <v>55</v>
      </c>
      <c r="X106">
        <v>90</v>
      </c>
      <c r="Y106">
        <v>85</v>
      </c>
    </row>
    <row r="107" spans="1:25">
      <c r="A107">
        <v>20</v>
      </c>
      <c r="B107">
        <v>2</v>
      </c>
      <c r="C107">
        <v>1</v>
      </c>
      <c r="D107">
        <v>110</v>
      </c>
      <c r="E107">
        <v>947</v>
      </c>
      <c r="F107">
        <v>947</v>
      </c>
      <c r="G107" s="9">
        <v>0.68178545716342698</v>
      </c>
      <c r="H107" s="9">
        <v>0.74743488555643256</v>
      </c>
      <c r="I107">
        <v>0</v>
      </c>
      <c r="J107">
        <v>0</v>
      </c>
      <c r="K107">
        <v>0</v>
      </c>
      <c r="L107">
        <v>1</v>
      </c>
      <c r="M107">
        <v>12</v>
      </c>
      <c r="N107">
        <v>12</v>
      </c>
      <c r="O107" t="s">
        <v>25</v>
      </c>
      <c r="P107" s="9">
        <v>0.92310000000000003</v>
      </c>
      <c r="Q107">
        <v>7.83</v>
      </c>
      <c r="R107">
        <v>1</v>
      </c>
      <c r="S107">
        <v>190</v>
      </c>
      <c r="T107">
        <v>75</v>
      </c>
      <c r="U107">
        <v>85</v>
      </c>
      <c r="V107">
        <v>80</v>
      </c>
      <c r="W107">
        <v>55</v>
      </c>
      <c r="X107">
        <v>85</v>
      </c>
      <c r="Y107">
        <v>70</v>
      </c>
    </row>
    <row r="108" spans="1:25">
      <c r="A108">
        <v>21</v>
      </c>
      <c r="B108">
        <v>2</v>
      </c>
      <c r="C108">
        <v>1</v>
      </c>
      <c r="D108">
        <v>30</v>
      </c>
      <c r="E108">
        <v>1090</v>
      </c>
      <c r="F108">
        <v>1090</v>
      </c>
      <c r="G108" s="9">
        <v>0.78473722102231824</v>
      </c>
      <c r="H108" s="9">
        <v>0.8602999210734017</v>
      </c>
      <c r="I108">
        <v>0</v>
      </c>
      <c r="J108">
        <v>0</v>
      </c>
      <c r="K108">
        <v>0</v>
      </c>
      <c r="L108">
        <v>2</v>
      </c>
      <c r="M108">
        <v>9</v>
      </c>
      <c r="N108">
        <v>4.5</v>
      </c>
      <c r="O108" t="s">
        <v>25</v>
      </c>
      <c r="P108" s="9">
        <v>5.5599999999999997E-2</v>
      </c>
      <c r="Q108">
        <v>10</v>
      </c>
      <c r="R108">
        <v>1</v>
      </c>
      <c r="S108">
        <v>270</v>
      </c>
      <c r="T108">
        <v>45</v>
      </c>
      <c r="U108">
        <v>25</v>
      </c>
      <c r="V108">
        <v>35</v>
      </c>
      <c r="W108">
        <v>65</v>
      </c>
      <c r="X108">
        <v>30</v>
      </c>
      <c r="Y108">
        <v>20</v>
      </c>
    </row>
    <row r="109" spans="1:25">
      <c r="A109">
        <v>22</v>
      </c>
      <c r="B109">
        <v>2</v>
      </c>
      <c r="C109">
        <v>1</v>
      </c>
      <c r="D109">
        <v>83</v>
      </c>
      <c r="E109">
        <v>920</v>
      </c>
      <c r="F109">
        <v>920</v>
      </c>
      <c r="G109" s="9">
        <v>0.66234701223902093</v>
      </c>
      <c r="H109" s="9">
        <v>0.72612470402525653</v>
      </c>
      <c r="I109">
        <v>0</v>
      </c>
      <c r="J109">
        <v>0</v>
      </c>
      <c r="K109">
        <v>0</v>
      </c>
      <c r="L109">
        <v>1</v>
      </c>
      <c r="M109">
        <v>22</v>
      </c>
      <c r="N109">
        <v>22</v>
      </c>
      <c r="O109" t="s">
        <v>25</v>
      </c>
      <c r="P109" s="9">
        <v>0.57140000000000002</v>
      </c>
      <c r="Q109">
        <v>9.25</v>
      </c>
      <c r="R109">
        <v>1</v>
      </c>
      <c r="S109">
        <v>217</v>
      </c>
      <c r="T109">
        <v>85</v>
      </c>
      <c r="U109">
        <v>85</v>
      </c>
      <c r="V109">
        <v>75</v>
      </c>
      <c r="W109">
        <v>30</v>
      </c>
      <c r="X109">
        <v>80</v>
      </c>
      <c r="Y109">
        <v>45</v>
      </c>
    </row>
    <row r="110" spans="1:25">
      <c r="A110">
        <v>23</v>
      </c>
      <c r="B110">
        <v>2</v>
      </c>
      <c r="C110">
        <v>1</v>
      </c>
      <c r="D110">
        <v>137</v>
      </c>
      <c r="E110">
        <v>863</v>
      </c>
      <c r="F110">
        <v>863</v>
      </c>
      <c r="G110" s="9">
        <v>0.62131029517638592</v>
      </c>
      <c r="H110" s="9">
        <v>0.68113654301499604</v>
      </c>
      <c r="I110">
        <v>0</v>
      </c>
      <c r="J110">
        <v>0</v>
      </c>
      <c r="K110">
        <v>0</v>
      </c>
      <c r="L110">
        <v>1</v>
      </c>
      <c r="M110">
        <v>17</v>
      </c>
      <c r="N110">
        <v>17</v>
      </c>
      <c r="O110" t="s">
        <v>25</v>
      </c>
      <c r="P110" s="9">
        <v>0.4</v>
      </c>
      <c r="Q110">
        <v>13.25</v>
      </c>
      <c r="R110">
        <v>1</v>
      </c>
      <c r="S110">
        <v>163</v>
      </c>
      <c r="T110">
        <v>40</v>
      </c>
      <c r="U110">
        <v>30</v>
      </c>
      <c r="V110">
        <v>35</v>
      </c>
      <c r="W110">
        <v>30</v>
      </c>
      <c r="X110">
        <v>30</v>
      </c>
      <c r="Y110">
        <v>50</v>
      </c>
    </row>
    <row r="111" spans="1:25">
      <c r="A111">
        <v>24</v>
      </c>
      <c r="B111">
        <v>2</v>
      </c>
      <c r="C111">
        <v>1</v>
      </c>
      <c r="D111">
        <v>150</v>
      </c>
      <c r="E111">
        <v>1080</v>
      </c>
      <c r="F111">
        <v>1080</v>
      </c>
      <c r="G111" s="9">
        <v>0.77753779697624192</v>
      </c>
      <c r="H111" s="9">
        <v>0.85240726124704025</v>
      </c>
      <c r="I111">
        <v>0</v>
      </c>
      <c r="J111">
        <v>0</v>
      </c>
      <c r="K111">
        <v>0</v>
      </c>
      <c r="L111">
        <v>1</v>
      </c>
      <c r="M111">
        <v>14</v>
      </c>
      <c r="N111">
        <v>14</v>
      </c>
      <c r="O111" t="s">
        <v>25</v>
      </c>
      <c r="P111" s="9">
        <v>0.9</v>
      </c>
      <c r="Q111">
        <v>9</v>
      </c>
      <c r="R111">
        <v>1</v>
      </c>
      <c r="S111">
        <v>150</v>
      </c>
      <c r="T111">
        <v>95</v>
      </c>
      <c r="U111">
        <v>55</v>
      </c>
      <c r="V111">
        <v>90</v>
      </c>
      <c r="W111">
        <v>35</v>
      </c>
      <c r="X111">
        <v>75</v>
      </c>
      <c r="Y111">
        <v>75</v>
      </c>
    </row>
    <row r="112" spans="1:25">
      <c r="A112">
        <v>25</v>
      </c>
      <c r="B112">
        <v>2</v>
      </c>
      <c r="C112">
        <v>1</v>
      </c>
      <c r="D112">
        <v>30</v>
      </c>
      <c r="E112">
        <v>1096</v>
      </c>
      <c r="F112">
        <v>1096</v>
      </c>
      <c r="G112" s="9">
        <v>0.78905687544996406</v>
      </c>
      <c r="H112" s="9">
        <v>0.86503551696921865</v>
      </c>
      <c r="I112">
        <v>0</v>
      </c>
      <c r="J112">
        <v>0</v>
      </c>
      <c r="K112">
        <v>0</v>
      </c>
      <c r="L112">
        <v>1</v>
      </c>
      <c r="M112">
        <v>39</v>
      </c>
      <c r="N112">
        <v>39</v>
      </c>
      <c r="O112" t="s">
        <v>25</v>
      </c>
      <c r="P112" s="9">
        <v>0.5</v>
      </c>
      <c r="Q112">
        <v>8.44</v>
      </c>
      <c r="R112">
        <v>1</v>
      </c>
      <c r="S112">
        <v>270</v>
      </c>
      <c r="T112">
        <v>80</v>
      </c>
      <c r="U112">
        <v>90</v>
      </c>
      <c r="V112">
        <v>35</v>
      </c>
      <c r="W112">
        <v>35</v>
      </c>
      <c r="X112">
        <v>70</v>
      </c>
      <c r="Y112">
        <v>30</v>
      </c>
    </row>
    <row r="113" spans="1:25">
      <c r="A113">
        <v>26</v>
      </c>
      <c r="B113">
        <v>2</v>
      </c>
      <c r="C113">
        <v>1</v>
      </c>
      <c r="D113">
        <v>0</v>
      </c>
      <c r="E113">
        <v>548</v>
      </c>
      <c r="F113">
        <v>1161</v>
      </c>
      <c r="G113" s="9">
        <v>0.83585313174946008</v>
      </c>
      <c r="H113" s="9">
        <v>0.91633780584056823</v>
      </c>
      <c r="I113">
        <v>0</v>
      </c>
      <c r="J113">
        <v>0</v>
      </c>
      <c r="K113">
        <v>0</v>
      </c>
      <c r="L113">
        <v>3</v>
      </c>
      <c r="M113">
        <v>15</v>
      </c>
      <c r="N113">
        <v>5</v>
      </c>
      <c r="O113" t="s">
        <v>26</v>
      </c>
      <c r="P113" s="9">
        <v>0.4</v>
      </c>
      <c r="Q113">
        <v>10.5</v>
      </c>
      <c r="R113">
        <v>0</v>
      </c>
      <c r="S113">
        <v>300</v>
      </c>
      <c r="T113">
        <v>75</v>
      </c>
      <c r="U113">
        <v>55</v>
      </c>
      <c r="V113">
        <v>60</v>
      </c>
      <c r="W113">
        <v>70</v>
      </c>
      <c r="X113">
        <v>80</v>
      </c>
      <c r="Y113">
        <v>20</v>
      </c>
    </row>
    <row r="114" spans="1:25" s="1" customFormat="1">
      <c r="A114" s="1">
        <v>27</v>
      </c>
      <c r="B114" s="1">
        <v>2</v>
      </c>
      <c r="C114" s="1">
        <v>1</v>
      </c>
      <c r="D114" s="1">
        <v>0</v>
      </c>
      <c r="E114" s="1">
        <v>159</v>
      </c>
      <c r="F114" s="1">
        <v>1220</v>
      </c>
      <c r="G114" s="10">
        <v>0.87832973362131028</v>
      </c>
      <c r="H114" s="10">
        <v>0.96290449881610107</v>
      </c>
      <c r="I114" s="1">
        <v>0</v>
      </c>
      <c r="J114" s="1">
        <v>0</v>
      </c>
      <c r="K114" s="1">
        <v>0</v>
      </c>
      <c r="L114" s="1">
        <v>3</v>
      </c>
      <c r="M114" s="1">
        <v>32</v>
      </c>
      <c r="N114" s="1">
        <v>10.666666666666666</v>
      </c>
      <c r="O114" s="1" t="s">
        <v>26</v>
      </c>
      <c r="P114" s="10">
        <v>0.1</v>
      </c>
      <c r="Q114" s="1">
        <v>15</v>
      </c>
      <c r="R114" s="1">
        <v>0</v>
      </c>
      <c r="S114" s="1">
        <v>300</v>
      </c>
      <c r="T114" s="1">
        <v>70</v>
      </c>
      <c r="U114" s="1">
        <v>45</v>
      </c>
      <c r="V114" s="1">
        <v>70</v>
      </c>
      <c r="W114" s="1">
        <v>75</v>
      </c>
      <c r="X114" s="1">
        <v>65</v>
      </c>
      <c r="Y114" s="1">
        <v>55</v>
      </c>
    </row>
    <row r="115" spans="1:25">
      <c r="A115" s="2" t="s">
        <v>313</v>
      </c>
      <c r="B115" s="5">
        <f>AVERAGE(B89:B114)</f>
        <v>2</v>
      </c>
      <c r="C115" s="5">
        <f>AVERAGE(C89:C114)</f>
        <v>1</v>
      </c>
      <c r="D115" s="2"/>
      <c r="E115" s="3">
        <f>AVERAGE(E89:E114)</f>
        <v>864.84615384615381</v>
      </c>
      <c r="F115" s="3">
        <f>AVERAGE(F89:F114)</f>
        <v>1028</v>
      </c>
      <c r="G115" s="11">
        <f>AVERAGE(G89:G114)</f>
        <v>0.74010079193664502</v>
      </c>
      <c r="H115" s="11">
        <f>AVERAGE(H89:H114)</f>
        <v>0.81136543014996065</v>
      </c>
      <c r="I115" s="3">
        <f>SUM(I89:I114)</f>
        <v>0</v>
      </c>
      <c r="J115" s="3">
        <f>SUM(J89:J114)</f>
        <v>0</v>
      </c>
      <c r="K115" s="3">
        <f>SUM(K89:K114)</f>
        <v>0</v>
      </c>
      <c r="L115" s="3">
        <f>AVERAGE(L89:L114)</f>
        <v>1.7692307692307692</v>
      </c>
      <c r="M115" s="3">
        <f>AVERAGE(M89:M114)</f>
        <v>26.423076923076923</v>
      </c>
      <c r="N115" s="3">
        <f>AVERAGE(N89:N114)</f>
        <v>16.935897435897438</v>
      </c>
      <c r="O115" s="2">
        <f>COUNTIF(O89:O114,"Yes")</f>
        <v>15</v>
      </c>
      <c r="P115" s="11">
        <f>AVERAGE(P89:P114)</f>
        <v>0.46712692307692316</v>
      </c>
      <c r="Q115" s="3">
        <f>AVERAGE(Q89:Q114)</f>
        <v>10.443461538461539</v>
      </c>
      <c r="R115" s="2">
        <f>SUM(R89:R114)</f>
        <v>16</v>
      </c>
      <c r="S115" s="4">
        <f>AVERAGE(S89:S114)</f>
        <v>246.65384615384616</v>
      </c>
      <c r="T115" s="4">
        <f t="shared" ref="T115" si="13">AVERAGE(T89:T114)</f>
        <v>77.692307692307693</v>
      </c>
      <c r="U115" s="4">
        <f t="shared" ref="U115" si="14">AVERAGE(U89:U114)</f>
        <v>60</v>
      </c>
      <c r="V115" s="4">
        <f t="shared" ref="V115" si="15">AVERAGE(V89:V114)</f>
        <v>67.5</v>
      </c>
      <c r="W115" s="4">
        <f t="shared" ref="W115" si="16">AVERAGE(W89:W114)</f>
        <v>45.769230769230766</v>
      </c>
      <c r="X115" s="4">
        <f t="shared" ref="X115" si="17">AVERAGE(X89:X114)</f>
        <v>76.15384615384616</v>
      </c>
      <c r="Y115" s="4">
        <f t="shared" ref="Y115" si="18">AVERAGE(Y89:Y114)</f>
        <v>59.230769230769234</v>
      </c>
    </row>
    <row r="116" spans="1:25">
      <c r="O116">
        <f>COUNTIF(O89:O114,"No")</f>
        <v>10</v>
      </c>
    </row>
    <row r="118" spans="1:25">
      <c r="A118">
        <v>1</v>
      </c>
      <c r="B118">
        <v>2</v>
      </c>
      <c r="C118">
        <v>2</v>
      </c>
      <c r="D118">
        <v>0</v>
      </c>
      <c r="E118">
        <v>1340</v>
      </c>
      <c r="F118">
        <v>1340</v>
      </c>
      <c r="G118" s="9">
        <v>0.96472282217422611</v>
      </c>
      <c r="H118" s="9">
        <v>0.91592617908407381</v>
      </c>
      <c r="I118">
        <v>0</v>
      </c>
      <c r="J118">
        <v>0</v>
      </c>
      <c r="K118">
        <v>0</v>
      </c>
      <c r="L118">
        <v>7</v>
      </c>
      <c r="M118">
        <v>70</v>
      </c>
      <c r="N118">
        <v>10</v>
      </c>
      <c r="O118" t="s">
        <v>25</v>
      </c>
      <c r="P118" s="9">
        <v>0.15790000000000001</v>
      </c>
      <c r="Q118">
        <v>12.33</v>
      </c>
      <c r="R118">
        <v>0</v>
      </c>
      <c r="S118">
        <v>300</v>
      </c>
      <c r="T118">
        <v>90</v>
      </c>
      <c r="U118">
        <v>55</v>
      </c>
      <c r="V118">
        <v>55</v>
      </c>
      <c r="W118">
        <v>70</v>
      </c>
      <c r="X118">
        <v>70</v>
      </c>
      <c r="Y118">
        <v>55</v>
      </c>
    </row>
    <row r="119" spans="1:25">
      <c r="A119">
        <v>2</v>
      </c>
      <c r="B119">
        <v>2</v>
      </c>
      <c r="C119">
        <v>2</v>
      </c>
      <c r="D119">
        <v>0</v>
      </c>
      <c r="E119">
        <v>1050</v>
      </c>
      <c r="F119">
        <v>1308</v>
      </c>
      <c r="G119" s="9">
        <v>0.94168466522678185</v>
      </c>
      <c r="H119" s="9">
        <v>0.89405331510594666</v>
      </c>
      <c r="I119">
        <v>0</v>
      </c>
      <c r="J119">
        <v>0</v>
      </c>
      <c r="K119">
        <v>0</v>
      </c>
      <c r="L119">
        <v>4</v>
      </c>
      <c r="M119">
        <v>145</v>
      </c>
      <c r="N119">
        <v>36.25</v>
      </c>
      <c r="O119" t="s">
        <v>25</v>
      </c>
      <c r="P119" s="9">
        <v>0.94740000000000002</v>
      </c>
      <c r="Q119">
        <v>8.7799999999999994</v>
      </c>
      <c r="R119">
        <v>0</v>
      </c>
      <c r="S119">
        <v>300</v>
      </c>
      <c r="T119">
        <v>80</v>
      </c>
      <c r="U119">
        <v>80</v>
      </c>
      <c r="V119">
        <v>60</v>
      </c>
      <c r="W119">
        <v>65</v>
      </c>
      <c r="X119">
        <v>80</v>
      </c>
      <c r="Y119">
        <v>55</v>
      </c>
    </row>
    <row r="120" spans="1:25">
      <c r="A120">
        <v>3</v>
      </c>
      <c r="B120">
        <v>2</v>
      </c>
      <c r="C120">
        <v>2</v>
      </c>
      <c r="D120">
        <v>0</v>
      </c>
      <c r="E120">
        <v>1343</v>
      </c>
      <c r="F120">
        <v>1343</v>
      </c>
      <c r="G120" s="9">
        <v>0.96688264938804891</v>
      </c>
      <c r="H120" s="9">
        <v>0.91797676008202322</v>
      </c>
      <c r="I120">
        <v>0</v>
      </c>
      <c r="J120">
        <v>0</v>
      </c>
      <c r="K120">
        <v>0</v>
      </c>
      <c r="L120">
        <v>1</v>
      </c>
      <c r="M120">
        <v>74</v>
      </c>
      <c r="N120">
        <v>74</v>
      </c>
      <c r="O120" t="s">
        <v>26</v>
      </c>
      <c r="P120" s="9">
        <v>0.31580000000000003</v>
      </c>
      <c r="Q120">
        <v>20.329999999999998</v>
      </c>
      <c r="R120">
        <v>0</v>
      </c>
      <c r="S120">
        <v>300</v>
      </c>
      <c r="T120">
        <v>10</v>
      </c>
      <c r="U120">
        <v>10</v>
      </c>
      <c r="V120">
        <v>10</v>
      </c>
      <c r="W120">
        <v>95</v>
      </c>
      <c r="X120">
        <v>30</v>
      </c>
      <c r="Y120">
        <v>10</v>
      </c>
    </row>
    <row r="121" spans="1:25">
      <c r="A121">
        <v>5</v>
      </c>
      <c r="B121">
        <v>2</v>
      </c>
      <c r="C121">
        <v>2</v>
      </c>
      <c r="D121">
        <v>0</v>
      </c>
      <c r="E121">
        <v>1317</v>
      </c>
      <c r="F121">
        <v>1317</v>
      </c>
      <c r="G121" s="9">
        <v>0.94816414686825057</v>
      </c>
      <c r="H121" s="9">
        <v>0.9002050580997949</v>
      </c>
      <c r="I121">
        <v>0</v>
      </c>
      <c r="J121">
        <v>0</v>
      </c>
      <c r="K121">
        <v>0</v>
      </c>
      <c r="L121">
        <v>1</v>
      </c>
      <c r="M121">
        <v>66</v>
      </c>
      <c r="N121">
        <v>66</v>
      </c>
      <c r="O121" t="s">
        <v>25</v>
      </c>
      <c r="P121" s="9">
        <v>0.26319999999999999</v>
      </c>
      <c r="Q121">
        <v>10.199999999999999</v>
      </c>
      <c r="R121">
        <v>0</v>
      </c>
      <c r="S121">
        <v>300</v>
      </c>
      <c r="T121">
        <v>75</v>
      </c>
      <c r="U121">
        <v>35</v>
      </c>
      <c r="V121">
        <v>50</v>
      </c>
      <c r="W121">
        <v>30</v>
      </c>
      <c r="X121">
        <v>85</v>
      </c>
      <c r="Y121">
        <v>30</v>
      </c>
    </row>
    <row r="122" spans="1:25">
      <c r="A122">
        <v>6</v>
      </c>
      <c r="B122">
        <v>2</v>
      </c>
      <c r="C122">
        <v>2</v>
      </c>
      <c r="D122">
        <v>214</v>
      </c>
      <c r="E122">
        <v>255</v>
      </c>
      <c r="F122">
        <v>255</v>
      </c>
      <c r="G122" s="9">
        <v>0.183585313174946</v>
      </c>
      <c r="H122" s="9">
        <v>0.17429938482570062</v>
      </c>
      <c r="I122">
        <v>0</v>
      </c>
      <c r="J122">
        <v>0</v>
      </c>
      <c r="K122">
        <v>0</v>
      </c>
      <c r="L122">
        <v>1</v>
      </c>
      <c r="M122">
        <v>131</v>
      </c>
      <c r="N122">
        <v>131</v>
      </c>
      <c r="O122" t="s">
        <v>26</v>
      </c>
      <c r="P122" s="9">
        <v>0.66669999999999996</v>
      </c>
      <c r="Q122">
        <v>8.25</v>
      </c>
      <c r="R122">
        <v>1</v>
      </c>
      <c r="S122">
        <v>86</v>
      </c>
      <c r="T122">
        <v>75</v>
      </c>
      <c r="U122">
        <v>75</v>
      </c>
      <c r="V122">
        <v>85</v>
      </c>
      <c r="W122">
        <v>65</v>
      </c>
      <c r="X122">
        <v>70</v>
      </c>
      <c r="Y122">
        <v>50</v>
      </c>
    </row>
    <row r="123" spans="1:25">
      <c r="A123">
        <v>7</v>
      </c>
      <c r="B123">
        <v>2</v>
      </c>
      <c r="C123">
        <v>2</v>
      </c>
      <c r="D123">
        <v>190</v>
      </c>
      <c r="E123">
        <v>1084</v>
      </c>
      <c r="F123">
        <v>1084</v>
      </c>
      <c r="G123" s="9">
        <v>0.78041756659467243</v>
      </c>
      <c r="H123" s="9">
        <v>0.74094326725905668</v>
      </c>
      <c r="I123">
        <v>0</v>
      </c>
      <c r="J123">
        <v>0</v>
      </c>
      <c r="K123">
        <v>0</v>
      </c>
      <c r="L123">
        <v>1</v>
      </c>
      <c r="M123">
        <v>34</v>
      </c>
      <c r="N123">
        <v>34</v>
      </c>
      <c r="O123" t="s">
        <v>25</v>
      </c>
      <c r="P123" s="9">
        <v>0.71430000000000005</v>
      </c>
      <c r="Q123">
        <v>13.6</v>
      </c>
      <c r="R123">
        <v>1</v>
      </c>
      <c r="S123">
        <v>110</v>
      </c>
      <c r="T123">
        <v>85</v>
      </c>
      <c r="U123">
        <v>20</v>
      </c>
      <c r="V123">
        <v>90</v>
      </c>
      <c r="W123">
        <v>65</v>
      </c>
      <c r="X123">
        <v>65</v>
      </c>
      <c r="Y123">
        <v>75</v>
      </c>
    </row>
    <row r="124" spans="1:25">
      <c r="A124">
        <v>8</v>
      </c>
      <c r="B124">
        <v>2</v>
      </c>
      <c r="C124">
        <v>2</v>
      </c>
      <c r="D124">
        <v>234</v>
      </c>
      <c r="E124">
        <v>1325</v>
      </c>
      <c r="F124">
        <v>1325</v>
      </c>
      <c r="G124" s="9">
        <v>0.95392368610511158</v>
      </c>
      <c r="H124" s="9">
        <v>0.90567327409432674</v>
      </c>
      <c r="I124">
        <v>0</v>
      </c>
      <c r="J124">
        <v>0</v>
      </c>
      <c r="K124">
        <v>0</v>
      </c>
      <c r="L124">
        <v>1</v>
      </c>
      <c r="M124">
        <v>25</v>
      </c>
      <c r="N124">
        <v>25</v>
      </c>
      <c r="O124" t="s">
        <v>26</v>
      </c>
      <c r="P124" s="9">
        <v>0</v>
      </c>
      <c r="Q124">
        <v>0</v>
      </c>
      <c r="R124">
        <v>1</v>
      </c>
      <c r="S124">
        <v>66</v>
      </c>
      <c r="T124">
        <v>5</v>
      </c>
      <c r="U124">
        <v>5</v>
      </c>
      <c r="V124">
        <v>5</v>
      </c>
      <c r="W124">
        <v>15</v>
      </c>
      <c r="X124">
        <v>10</v>
      </c>
      <c r="Y124">
        <v>10</v>
      </c>
    </row>
    <row r="125" spans="1:25">
      <c r="A125">
        <v>9</v>
      </c>
      <c r="B125">
        <v>2</v>
      </c>
      <c r="C125">
        <v>2</v>
      </c>
      <c r="D125">
        <v>0</v>
      </c>
      <c r="E125">
        <v>1281</v>
      </c>
      <c r="F125">
        <v>1460</v>
      </c>
      <c r="G125" s="9">
        <v>1.0511159107271417</v>
      </c>
      <c r="H125" s="9">
        <v>0.99794941900205059</v>
      </c>
      <c r="I125">
        <v>1</v>
      </c>
      <c r="J125">
        <v>0</v>
      </c>
      <c r="K125">
        <v>0</v>
      </c>
      <c r="L125">
        <v>12</v>
      </c>
      <c r="M125">
        <v>187</v>
      </c>
      <c r="N125">
        <v>15.583333333333334</v>
      </c>
      <c r="O125" t="s">
        <v>25</v>
      </c>
      <c r="P125" s="9">
        <v>5.2600000000000001E-2</v>
      </c>
      <c r="Q125">
        <v>16</v>
      </c>
      <c r="R125">
        <v>0</v>
      </c>
      <c r="S125">
        <v>300</v>
      </c>
      <c r="T125">
        <v>75</v>
      </c>
      <c r="U125">
        <v>70</v>
      </c>
      <c r="V125">
        <v>70</v>
      </c>
      <c r="W125">
        <v>65</v>
      </c>
      <c r="X125">
        <v>65</v>
      </c>
      <c r="Y125">
        <v>60</v>
      </c>
    </row>
    <row r="126" spans="1:25">
      <c r="A126">
        <v>10</v>
      </c>
      <c r="B126">
        <v>2</v>
      </c>
      <c r="C126">
        <v>2</v>
      </c>
      <c r="D126">
        <v>88</v>
      </c>
      <c r="E126">
        <v>1463</v>
      </c>
      <c r="F126">
        <v>1463</v>
      </c>
      <c r="G126" s="9">
        <v>1.0532757379409647</v>
      </c>
      <c r="H126" s="9">
        <v>1</v>
      </c>
      <c r="I126">
        <v>1</v>
      </c>
      <c r="J126">
        <v>0</v>
      </c>
      <c r="K126">
        <v>0</v>
      </c>
      <c r="L126">
        <v>1</v>
      </c>
      <c r="M126">
        <v>77</v>
      </c>
      <c r="N126">
        <v>77</v>
      </c>
      <c r="O126" t="s">
        <v>25</v>
      </c>
      <c r="P126" s="9">
        <v>0.69230000000000003</v>
      </c>
      <c r="Q126">
        <v>12.22</v>
      </c>
      <c r="R126">
        <v>1</v>
      </c>
      <c r="S126">
        <v>212</v>
      </c>
      <c r="T126">
        <v>65</v>
      </c>
      <c r="U126">
        <v>60</v>
      </c>
      <c r="V126">
        <v>50</v>
      </c>
      <c r="W126">
        <v>85</v>
      </c>
      <c r="X126">
        <v>50</v>
      </c>
      <c r="Y126">
        <v>30</v>
      </c>
    </row>
    <row r="127" spans="1:25">
      <c r="A127">
        <v>11</v>
      </c>
      <c r="B127">
        <v>2</v>
      </c>
      <c r="C127">
        <v>2</v>
      </c>
      <c r="D127">
        <v>60</v>
      </c>
      <c r="E127">
        <v>1264</v>
      </c>
      <c r="F127">
        <v>1264</v>
      </c>
      <c r="G127" s="9">
        <v>0.91000719942404606</v>
      </c>
      <c r="H127" s="9">
        <v>0.86397812713602185</v>
      </c>
      <c r="I127">
        <v>0</v>
      </c>
      <c r="J127">
        <v>0</v>
      </c>
      <c r="K127">
        <v>0</v>
      </c>
      <c r="L127">
        <v>1</v>
      </c>
      <c r="M127">
        <v>57</v>
      </c>
      <c r="N127">
        <v>57</v>
      </c>
      <c r="O127" t="s">
        <v>25</v>
      </c>
      <c r="P127" s="9">
        <v>0.2</v>
      </c>
      <c r="Q127">
        <v>21.67</v>
      </c>
      <c r="R127">
        <v>1</v>
      </c>
      <c r="S127">
        <v>240</v>
      </c>
      <c r="T127">
        <v>40</v>
      </c>
      <c r="U127">
        <v>15</v>
      </c>
      <c r="V127">
        <v>30</v>
      </c>
      <c r="W127">
        <v>20</v>
      </c>
      <c r="X127">
        <v>50</v>
      </c>
      <c r="Y127">
        <v>65</v>
      </c>
    </row>
    <row r="128" spans="1:25">
      <c r="A128">
        <v>12</v>
      </c>
      <c r="B128">
        <v>2</v>
      </c>
      <c r="C128">
        <v>2</v>
      </c>
      <c r="D128">
        <v>0</v>
      </c>
      <c r="E128">
        <v>1417</v>
      </c>
      <c r="F128">
        <v>1417</v>
      </c>
      <c r="G128" s="9">
        <v>1.0201583873290136</v>
      </c>
      <c r="H128" s="9">
        <v>0.96855775803144228</v>
      </c>
      <c r="I128">
        <v>1</v>
      </c>
      <c r="J128">
        <v>0</v>
      </c>
      <c r="K128">
        <v>0</v>
      </c>
      <c r="L128">
        <v>1</v>
      </c>
      <c r="M128">
        <v>149</v>
      </c>
      <c r="N128">
        <v>149</v>
      </c>
      <c r="O128" t="s">
        <v>26</v>
      </c>
      <c r="P128" s="9">
        <v>0.63160000000000005</v>
      </c>
      <c r="Q128">
        <v>10.5</v>
      </c>
      <c r="R128">
        <v>0</v>
      </c>
      <c r="S128">
        <v>300</v>
      </c>
      <c r="T128">
        <v>70</v>
      </c>
      <c r="U128">
        <v>35</v>
      </c>
      <c r="V128">
        <v>70</v>
      </c>
      <c r="W128">
        <v>60</v>
      </c>
      <c r="X128">
        <v>45</v>
      </c>
      <c r="Y128">
        <v>45</v>
      </c>
    </row>
    <row r="129" spans="1:25">
      <c r="A129">
        <v>13</v>
      </c>
      <c r="B129">
        <v>2</v>
      </c>
      <c r="C129">
        <v>2</v>
      </c>
      <c r="D129">
        <v>22</v>
      </c>
      <c r="E129">
        <v>1339</v>
      </c>
      <c r="F129">
        <v>1339</v>
      </c>
      <c r="G129" s="9">
        <v>0.9640028797696184</v>
      </c>
      <c r="H129" s="9">
        <v>0.9152426520847573</v>
      </c>
      <c r="I129">
        <v>0</v>
      </c>
      <c r="J129">
        <v>0</v>
      </c>
      <c r="K129">
        <v>0</v>
      </c>
      <c r="L129">
        <v>1</v>
      </c>
      <c r="M129">
        <v>82</v>
      </c>
      <c r="N129">
        <v>82</v>
      </c>
      <c r="O129" t="s">
        <v>26</v>
      </c>
      <c r="P129" s="9">
        <v>0.16669999999999999</v>
      </c>
      <c r="Q129">
        <v>8</v>
      </c>
      <c r="R129">
        <v>1</v>
      </c>
      <c r="S129">
        <v>278</v>
      </c>
      <c r="T129">
        <v>75</v>
      </c>
      <c r="U129">
        <v>40</v>
      </c>
      <c r="V129">
        <v>75</v>
      </c>
      <c r="W129">
        <v>50</v>
      </c>
      <c r="X129">
        <v>65</v>
      </c>
      <c r="Y129">
        <v>65</v>
      </c>
    </row>
    <row r="130" spans="1:25">
      <c r="A130">
        <v>14</v>
      </c>
      <c r="B130">
        <v>2</v>
      </c>
      <c r="C130">
        <v>2</v>
      </c>
      <c r="D130">
        <v>0</v>
      </c>
      <c r="E130">
        <v>1229</v>
      </c>
      <c r="F130">
        <v>1229</v>
      </c>
      <c r="G130" s="9">
        <v>0.884809215262779</v>
      </c>
      <c r="H130" s="9">
        <v>0.84005468215994528</v>
      </c>
      <c r="I130">
        <v>0</v>
      </c>
      <c r="J130">
        <v>0</v>
      </c>
      <c r="K130">
        <v>0</v>
      </c>
      <c r="L130">
        <v>2</v>
      </c>
      <c r="M130">
        <v>101</v>
      </c>
      <c r="N130">
        <v>50.5</v>
      </c>
      <c r="O130" t="s">
        <v>26</v>
      </c>
      <c r="P130" s="9">
        <v>0.36840000000000001</v>
      </c>
      <c r="Q130">
        <v>9.57</v>
      </c>
      <c r="R130">
        <v>0</v>
      </c>
      <c r="S130">
        <v>300</v>
      </c>
      <c r="T130">
        <v>90</v>
      </c>
      <c r="U130">
        <v>30</v>
      </c>
      <c r="V130">
        <v>95</v>
      </c>
      <c r="W130">
        <v>25</v>
      </c>
      <c r="X130">
        <v>90</v>
      </c>
      <c r="Y130">
        <v>90</v>
      </c>
    </row>
    <row r="131" spans="1:25">
      <c r="A131">
        <v>15</v>
      </c>
      <c r="B131">
        <v>2</v>
      </c>
      <c r="C131">
        <v>2</v>
      </c>
      <c r="D131">
        <v>0</v>
      </c>
      <c r="E131">
        <v>436</v>
      </c>
      <c r="F131">
        <v>1349</v>
      </c>
      <c r="G131" s="9">
        <v>0.97120230381569472</v>
      </c>
      <c r="H131" s="9">
        <v>0.92207792207792205</v>
      </c>
      <c r="I131">
        <v>0</v>
      </c>
      <c r="J131">
        <v>0</v>
      </c>
      <c r="K131">
        <v>0</v>
      </c>
      <c r="L131">
        <v>2</v>
      </c>
      <c r="M131">
        <v>88</v>
      </c>
      <c r="N131">
        <v>44</v>
      </c>
      <c r="O131" t="s">
        <v>26</v>
      </c>
      <c r="P131" s="9">
        <v>0.31580000000000003</v>
      </c>
      <c r="Q131">
        <v>13.17</v>
      </c>
      <c r="R131">
        <v>0</v>
      </c>
      <c r="S131">
        <v>300</v>
      </c>
      <c r="T131">
        <v>85</v>
      </c>
      <c r="U131">
        <v>65</v>
      </c>
      <c r="V131">
        <v>80</v>
      </c>
      <c r="W131">
        <v>90</v>
      </c>
      <c r="X131">
        <v>85</v>
      </c>
      <c r="Y131">
        <v>50</v>
      </c>
    </row>
    <row r="132" spans="1:25">
      <c r="A132">
        <v>16</v>
      </c>
      <c r="B132">
        <v>2</v>
      </c>
      <c r="C132">
        <v>2</v>
      </c>
      <c r="D132">
        <v>109</v>
      </c>
      <c r="E132">
        <v>1349</v>
      </c>
      <c r="F132">
        <v>1349</v>
      </c>
      <c r="G132" s="9">
        <v>0.97120230381569472</v>
      </c>
      <c r="H132" s="9">
        <v>0.92207792207792205</v>
      </c>
      <c r="I132">
        <v>0</v>
      </c>
      <c r="J132">
        <v>0</v>
      </c>
      <c r="K132">
        <v>0</v>
      </c>
      <c r="L132">
        <v>3</v>
      </c>
      <c r="M132">
        <v>86</v>
      </c>
      <c r="N132">
        <v>28.666666666666668</v>
      </c>
      <c r="O132" t="s">
        <v>25</v>
      </c>
      <c r="P132" s="9">
        <v>0.16669999999999999</v>
      </c>
      <c r="Q132">
        <v>8</v>
      </c>
      <c r="R132">
        <v>1</v>
      </c>
      <c r="S132">
        <v>191</v>
      </c>
      <c r="T132">
        <v>75</v>
      </c>
      <c r="U132">
        <v>15</v>
      </c>
      <c r="V132">
        <v>60</v>
      </c>
      <c r="W132">
        <v>75</v>
      </c>
      <c r="X132">
        <v>60</v>
      </c>
      <c r="Y132">
        <v>45</v>
      </c>
    </row>
    <row r="133" spans="1:25">
      <c r="A133">
        <v>17</v>
      </c>
      <c r="B133">
        <v>2</v>
      </c>
      <c r="C133">
        <v>2</v>
      </c>
      <c r="D133">
        <v>0</v>
      </c>
      <c r="E133">
        <v>499</v>
      </c>
      <c r="F133">
        <v>1256</v>
      </c>
      <c r="G133" s="9">
        <v>0.90424766018718505</v>
      </c>
      <c r="H133" s="9">
        <v>0.85850991114149011</v>
      </c>
      <c r="I133">
        <v>0</v>
      </c>
      <c r="J133">
        <v>0</v>
      </c>
      <c r="K133">
        <v>0</v>
      </c>
      <c r="L133">
        <v>3</v>
      </c>
      <c r="M133">
        <v>118</v>
      </c>
      <c r="N133">
        <v>39.333333333333336</v>
      </c>
      <c r="O133" t="s">
        <v>26</v>
      </c>
      <c r="P133" s="9">
        <v>0.57889999999999997</v>
      </c>
      <c r="Q133">
        <v>10.45</v>
      </c>
      <c r="R133">
        <v>0</v>
      </c>
      <c r="S133">
        <v>300</v>
      </c>
      <c r="T133">
        <v>75</v>
      </c>
      <c r="U133">
        <v>15</v>
      </c>
      <c r="V133">
        <v>60</v>
      </c>
      <c r="W133">
        <v>65</v>
      </c>
      <c r="X133">
        <v>75</v>
      </c>
      <c r="Y133">
        <v>60</v>
      </c>
    </row>
    <row r="134" spans="1:25">
      <c r="A134">
        <v>18</v>
      </c>
      <c r="B134">
        <v>2</v>
      </c>
      <c r="C134">
        <v>2</v>
      </c>
      <c r="D134">
        <v>1</v>
      </c>
      <c r="E134">
        <v>1354</v>
      </c>
      <c r="F134">
        <v>1370</v>
      </c>
      <c r="G134" s="9">
        <v>0.98632109431245496</v>
      </c>
      <c r="H134" s="9">
        <v>0.93643198906356806</v>
      </c>
      <c r="I134">
        <v>0</v>
      </c>
      <c r="J134">
        <v>0</v>
      </c>
      <c r="K134">
        <v>0</v>
      </c>
      <c r="L134">
        <v>3</v>
      </c>
      <c r="M134">
        <v>139</v>
      </c>
      <c r="N134">
        <v>46.333333333333336</v>
      </c>
      <c r="O134" t="s">
        <v>25</v>
      </c>
      <c r="P134" s="9">
        <v>0.84209999999999996</v>
      </c>
      <c r="Q134">
        <v>9.5299999999999994</v>
      </c>
      <c r="R134">
        <v>1</v>
      </c>
      <c r="S134">
        <v>299</v>
      </c>
      <c r="T134">
        <v>85</v>
      </c>
      <c r="U134">
        <v>45</v>
      </c>
      <c r="V134">
        <v>70</v>
      </c>
      <c r="W134">
        <v>55</v>
      </c>
      <c r="X134">
        <v>60</v>
      </c>
      <c r="Y134">
        <v>70</v>
      </c>
    </row>
    <row r="135" spans="1:25">
      <c r="A135">
        <v>19</v>
      </c>
      <c r="B135">
        <v>2</v>
      </c>
      <c r="C135">
        <v>2</v>
      </c>
      <c r="D135">
        <v>80</v>
      </c>
      <c r="E135">
        <v>1336</v>
      </c>
      <c r="F135">
        <v>1336</v>
      </c>
      <c r="G135" s="9">
        <v>0.9618430525557955</v>
      </c>
      <c r="H135" s="9">
        <v>0.91319207108680789</v>
      </c>
      <c r="I135">
        <v>0</v>
      </c>
      <c r="J135">
        <v>0</v>
      </c>
      <c r="K135">
        <v>0</v>
      </c>
      <c r="L135">
        <v>1</v>
      </c>
      <c r="M135">
        <v>82</v>
      </c>
      <c r="N135">
        <v>82</v>
      </c>
      <c r="O135" t="s">
        <v>26</v>
      </c>
      <c r="P135" s="9">
        <v>0.5</v>
      </c>
      <c r="Q135">
        <v>14.71</v>
      </c>
      <c r="R135">
        <v>1</v>
      </c>
      <c r="S135">
        <v>220</v>
      </c>
      <c r="T135">
        <v>50</v>
      </c>
      <c r="U135">
        <v>45</v>
      </c>
      <c r="V135">
        <v>30</v>
      </c>
      <c r="W135">
        <v>75</v>
      </c>
      <c r="X135">
        <v>45</v>
      </c>
      <c r="Y135">
        <v>40</v>
      </c>
    </row>
    <row r="136" spans="1:25">
      <c r="A136">
        <v>20</v>
      </c>
      <c r="B136">
        <v>2</v>
      </c>
      <c r="C136">
        <v>2</v>
      </c>
      <c r="D136">
        <v>105</v>
      </c>
      <c r="E136">
        <v>1200</v>
      </c>
      <c r="F136">
        <v>1254</v>
      </c>
      <c r="G136" s="9">
        <v>0.90280777537796975</v>
      </c>
      <c r="H136" s="9">
        <v>0.8571428571428571</v>
      </c>
      <c r="I136">
        <v>0</v>
      </c>
      <c r="J136">
        <v>0</v>
      </c>
      <c r="K136">
        <v>0</v>
      </c>
      <c r="L136">
        <v>3</v>
      </c>
      <c r="M136">
        <v>26</v>
      </c>
      <c r="N136">
        <v>8.6666666666666661</v>
      </c>
      <c r="O136" t="s">
        <v>26</v>
      </c>
      <c r="P136" s="9">
        <v>1</v>
      </c>
      <c r="Q136">
        <v>19.579999999999998</v>
      </c>
      <c r="R136">
        <v>1</v>
      </c>
      <c r="S136">
        <v>195</v>
      </c>
      <c r="T136">
        <v>80</v>
      </c>
      <c r="U136">
        <v>70</v>
      </c>
      <c r="V136">
        <v>85</v>
      </c>
      <c r="W136">
        <v>40</v>
      </c>
      <c r="X136">
        <v>75</v>
      </c>
      <c r="Y136">
        <v>95</v>
      </c>
    </row>
    <row r="137" spans="1:25">
      <c r="A137">
        <v>21</v>
      </c>
      <c r="B137">
        <v>2</v>
      </c>
      <c r="C137">
        <v>2</v>
      </c>
      <c r="D137">
        <v>0</v>
      </c>
      <c r="E137">
        <v>623</v>
      </c>
      <c r="F137">
        <v>1271</v>
      </c>
      <c r="G137" s="9">
        <v>0.91504679625629948</v>
      </c>
      <c r="H137" s="9">
        <v>0.86876281613123718</v>
      </c>
      <c r="I137">
        <v>0</v>
      </c>
      <c r="J137">
        <v>0</v>
      </c>
      <c r="K137">
        <v>0</v>
      </c>
      <c r="L137">
        <v>5</v>
      </c>
      <c r="M137">
        <v>100</v>
      </c>
      <c r="N137">
        <v>20</v>
      </c>
      <c r="O137" t="s">
        <v>26</v>
      </c>
      <c r="P137" s="9">
        <v>0</v>
      </c>
      <c r="Q137">
        <v>0</v>
      </c>
      <c r="R137">
        <v>0</v>
      </c>
      <c r="S137">
        <v>300</v>
      </c>
      <c r="T137">
        <v>50</v>
      </c>
      <c r="U137">
        <v>25</v>
      </c>
      <c r="V137">
        <v>65</v>
      </c>
      <c r="W137">
        <v>50</v>
      </c>
      <c r="X137">
        <v>55</v>
      </c>
      <c r="Y137">
        <v>65</v>
      </c>
    </row>
    <row r="138" spans="1:25">
      <c r="A138">
        <v>22</v>
      </c>
      <c r="B138">
        <v>2</v>
      </c>
      <c r="C138">
        <v>2</v>
      </c>
      <c r="D138">
        <v>7</v>
      </c>
      <c r="E138">
        <v>1351</v>
      </c>
      <c r="F138">
        <v>1351</v>
      </c>
      <c r="G138" s="9">
        <v>0.97264218862491003</v>
      </c>
      <c r="H138" s="9">
        <v>0.92344497607655507</v>
      </c>
      <c r="I138">
        <v>0</v>
      </c>
      <c r="J138">
        <v>0</v>
      </c>
      <c r="K138">
        <v>0</v>
      </c>
      <c r="L138">
        <v>1</v>
      </c>
      <c r="M138">
        <v>65</v>
      </c>
      <c r="N138">
        <v>65</v>
      </c>
      <c r="O138" t="s">
        <v>25</v>
      </c>
      <c r="P138" s="9">
        <v>0.57889999999999997</v>
      </c>
      <c r="Q138">
        <v>10.82</v>
      </c>
      <c r="R138">
        <v>1</v>
      </c>
      <c r="S138">
        <v>293</v>
      </c>
      <c r="T138">
        <v>90</v>
      </c>
      <c r="U138">
        <v>70</v>
      </c>
      <c r="V138">
        <v>55</v>
      </c>
      <c r="W138">
        <v>75</v>
      </c>
      <c r="X138">
        <v>85</v>
      </c>
      <c r="Y138">
        <v>35</v>
      </c>
    </row>
    <row r="139" spans="1:25">
      <c r="A139">
        <v>23</v>
      </c>
      <c r="B139">
        <v>2</v>
      </c>
      <c r="C139">
        <v>2</v>
      </c>
      <c r="D139">
        <v>35</v>
      </c>
      <c r="E139">
        <v>1186</v>
      </c>
      <c r="F139">
        <v>1320</v>
      </c>
      <c r="G139" s="9">
        <v>0.95032397408207347</v>
      </c>
      <c r="H139" s="9">
        <v>0.90225563909774431</v>
      </c>
      <c r="I139">
        <v>0</v>
      </c>
      <c r="J139">
        <v>0</v>
      </c>
      <c r="K139">
        <v>0</v>
      </c>
      <c r="L139">
        <v>2</v>
      </c>
      <c r="M139">
        <v>72</v>
      </c>
      <c r="N139">
        <v>36</v>
      </c>
      <c r="O139" t="s">
        <v>25</v>
      </c>
      <c r="P139" s="9">
        <v>0.4118</v>
      </c>
      <c r="Q139">
        <v>12</v>
      </c>
      <c r="R139">
        <v>1</v>
      </c>
      <c r="S139">
        <v>265</v>
      </c>
      <c r="T139">
        <v>45</v>
      </c>
      <c r="U139">
        <v>25</v>
      </c>
      <c r="V139">
        <v>40</v>
      </c>
      <c r="W139">
        <v>30</v>
      </c>
      <c r="X139">
        <v>55</v>
      </c>
      <c r="Y139">
        <v>35</v>
      </c>
    </row>
    <row r="140" spans="1:25">
      <c r="A140">
        <v>24</v>
      </c>
      <c r="B140">
        <v>2</v>
      </c>
      <c r="C140">
        <v>2</v>
      </c>
      <c r="D140">
        <v>0</v>
      </c>
      <c r="E140">
        <v>1031</v>
      </c>
      <c r="F140">
        <v>1421</v>
      </c>
      <c r="G140" s="9">
        <v>1.0230381569474443</v>
      </c>
      <c r="H140" s="9">
        <v>0.9712918660287081</v>
      </c>
      <c r="I140">
        <v>1</v>
      </c>
      <c r="J140">
        <v>0</v>
      </c>
      <c r="K140">
        <v>0</v>
      </c>
      <c r="L140">
        <v>2</v>
      </c>
      <c r="M140">
        <v>99</v>
      </c>
      <c r="N140">
        <v>49.5</v>
      </c>
      <c r="O140" t="s">
        <v>26</v>
      </c>
      <c r="P140" s="9">
        <v>0.94740000000000002</v>
      </c>
      <c r="Q140">
        <v>11.17</v>
      </c>
      <c r="R140">
        <v>0</v>
      </c>
      <c r="S140">
        <v>300</v>
      </c>
      <c r="T140">
        <v>90</v>
      </c>
      <c r="U140">
        <v>30</v>
      </c>
      <c r="V140">
        <v>45</v>
      </c>
      <c r="W140">
        <v>55</v>
      </c>
      <c r="X140">
        <v>85</v>
      </c>
      <c r="Y140">
        <v>45</v>
      </c>
    </row>
    <row r="141" spans="1:25">
      <c r="A141">
        <v>25</v>
      </c>
      <c r="B141">
        <v>2</v>
      </c>
      <c r="C141">
        <v>2</v>
      </c>
      <c r="D141">
        <v>19</v>
      </c>
      <c r="E141">
        <v>1290</v>
      </c>
      <c r="F141">
        <v>1290</v>
      </c>
      <c r="G141" s="9">
        <v>0.92872570194384452</v>
      </c>
      <c r="H141" s="9">
        <v>0.88174982911825017</v>
      </c>
      <c r="I141">
        <v>0</v>
      </c>
      <c r="J141">
        <v>0</v>
      </c>
      <c r="K141">
        <v>0</v>
      </c>
      <c r="L141">
        <v>1</v>
      </c>
      <c r="M141">
        <v>73</v>
      </c>
      <c r="N141">
        <v>73</v>
      </c>
      <c r="O141" t="s">
        <v>26</v>
      </c>
      <c r="P141" s="9">
        <v>0.33329999999999999</v>
      </c>
      <c r="Q141">
        <v>7.5</v>
      </c>
      <c r="R141">
        <v>1</v>
      </c>
      <c r="S141">
        <v>281</v>
      </c>
      <c r="T141">
        <v>35</v>
      </c>
      <c r="U141">
        <v>25</v>
      </c>
      <c r="V141">
        <v>30</v>
      </c>
      <c r="W141">
        <v>75</v>
      </c>
      <c r="X141">
        <v>20</v>
      </c>
      <c r="Y141">
        <v>10</v>
      </c>
    </row>
    <row r="142" spans="1:25">
      <c r="A142">
        <v>26</v>
      </c>
      <c r="B142">
        <v>2</v>
      </c>
      <c r="C142">
        <v>2</v>
      </c>
      <c r="D142">
        <v>0</v>
      </c>
      <c r="E142">
        <v>725</v>
      </c>
      <c r="F142">
        <v>1296</v>
      </c>
      <c r="G142" s="9">
        <v>0.93304535637149033</v>
      </c>
      <c r="H142" s="9">
        <v>0.885850991114149</v>
      </c>
      <c r="I142">
        <v>0</v>
      </c>
      <c r="J142">
        <v>0</v>
      </c>
      <c r="K142">
        <v>0</v>
      </c>
      <c r="L142">
        <v>13</v>
      </c>
      <c r="M142">
        <v>139</v>
      </c>
      <c r="N142">
        <v>10.692307692307692</v>
      </c>
      <c r="O142" t="s">
        <v>26</v>
      </c>
      <c r="P142" s="9">
        <v>0.42109999999999997</v>
      </c>
      <c r="Q142">
        <v>8.8800000000000008</v>
      </c>
      <c r="R142">
        <v>0</v>
      </c>
      <c r="S142">
        <v>300</v>
      </c>
      <c r="T142">
        <v>75</v>
      </c>
      <c r="U142">
        <v>70</v>
      </c>
      <c r="V142">
        <v>70</v>
      </c>
      <c r="W142">
        <v>80</v>
      </c>
      <c r="X142">
        <v>70</v>
      </c>
      <c r="Y142">
        <v>50</v>
      </c>
    </row>
    <row r="143" spans="1:25" s="1" customFormat="1">
      <c r="A143" s="1">
        <v>27</v>
      </c>
      <c r="B143" s="1">
        <v>2</v>
      </c>
      <c r="C143" s="1">
        <v>2</v>
      </c>
      <c r="D143" s="1">
        <v>0</v>
      </c>
      <c r="E143" s="1">
        <v>1084</v>
      </c>
      <c r="F143" s="1">
        <v>1433</v>
      </c>
      <c r="G143" s="10">
        <v>1.0316774658027357</v>
      </c>
      <c r="H143" s="10">
        <v>0.97949419002050586</v>
      </c>
      <c r="I143" s="1">
        <v>1</v>
      </c>
      <c r="J143" s="1">
        <v>0</v>
      </c>
      <c r="K143" s="1">
        <v>0</v>
      </c>
      <c r="L143" s="1">
        <v>4</v>
      </c>
      <c r="M143" s="1">
        <v>92</v>
      </c>
      <c r="N143" s="1">
        <v>23</v>
      </c>
      <c r="O143" s="1" t="s">
        <v>26</v>
      </c>
      <c r="P143" s="10">
        <v>0.21049999999999999</v>
      </c>
      <c r="Q143" s="1">
        <v>8.75</v>
      </c>
      <c r="R143" s="1">
        <v>0</v>
      </c>
      <c r="S143" s="1">
        <v>300</v>
      </c>
      <c r="T143" s="1">
        <v>70</v>
      </c>
      <c r="U143" s="1">
        <v>30</v>
      </c>
      <c r="V143" s="1">
        <v>75</v>
      </c>
      <c r="W143" s="1">
        <v>70</v>
      </c>
      <c r="X143" s="1">
        <v>80</v>
      </c>
      <c r="Y143" s="1">
        <v>75</v>
      </c>
    </row>
    <row r="144" spans="1:25">
      <c r="A144" s="2" t="s">
        <v>313</v>
      </c>
      <c r="B144" s="5">
        <f>AVERAGE(B118:B143)</f>
        <v>2</v>
      </c>
      <c r="C144" s="5">
        <f>AVERAGE(C118:C143)</f>
        <v>2</v>
      </c>
      <c r="D144" s="2"/>
      <c r="E144" s="3">
        <f>AVERAGE(E118:E143)</f>
        <v>1121.9615384615386</v>
      </c>
      <c r="F144" s="3">
        <f>AVERAGE(F118:F143)</f>
        <v>1286.1538461538462</v>
      </c>
      <c r="G144" s="11">
        <f>AVERAGE(G118:G143)</f>
        <v>0.92595669269535352</v>
      </c>
      <c r="H144" s="11">
        <f>AVERAGE(H118:H143)</f>
        <v>0.87912087912087911</v>
      </c>
      <c r="I144" s="3">
        <f>SUM(I118:I143)</f>
        <v>5</v>
      </c>
      <c r="J144" s="3">
        <f>SUM(J118:J143)</f>
        <v>0</v>
      </c>
      <c r="K144" s="3">
        <f>SUM(K118:K143)</f>
        <v>0</v>
      </c>
      <c r="L144" s="3">
        <f>AVERAGE(L118:L143)</f>
        <v>2.9615384615384617</v>
      </c>
      <c r="M144" s="3">
        <f>AVERAGE(M118:M143)</f>
        <v>91.42307692307692</v>
      </c>
      <c r="N144" s="3">
        <f>AVERAGE(N118:N143)</f>
        <v>51.289447731755416</v>
      </c>
      <c r="O144" s="2">
        <f>COUNTIF(O118:O143,"Yes")</f>
        <v>11</v>
      </c>
      <c r="P144" s="11">
        <f>AVERAGE(P118:P143)</f>
        <v>0.44166923076923076</v>
      </c>
      <c r="Q144" s="3">
        <f>AVERAGE(Q118:Q143)</f>
        <v>11.000384615384615</v>
      </c>
      <c r="R144" s="2">
        <f>SUM(R118:R143)</f>
        <v>13</v>
      </c>
      <c r="S144" s="4">
        <f>AVERAGE(S118:S143)</f>
        <v>255.23076923076923</v>
      </c>
      <c r="T144" s="4">
        <f t="shared" ref="T144" si="19">AVERAGE(T118:T143)</f>
        <v>66.92307692307692</v>
      </c>
      <c r="U144" s="4">
        <f t="shared" ref="U144" si="20">AVERAGE(U118:U143)</f>
        <v>40.769230769230766</v>
      </c>
      <c r="V144" s="4">
        <f t="shared" ref="V144" si="21">AVERAGE(V118:V143)</f>
        <v>58.07692307692308</v>
      </c>
      <c r="W144" s="4">
        <f t="shared" ref="W144" si="22">AVERAGE(W118:W143)</f>
        <v>59.42307692307692</v>
      </c>
      <c r="X144" s="4">
        <f t="shared" ref="X144" si="23">AVERAGE(X118:X143)</f>
        <v>62.5</v>
      </c>
      <c r="Y144" s="4">
        <f t="shared" ref="Y144" si="24">AVERAGE(Y118:Y143)</f>
        <v>50.57692307692308</v>
      </c>
    </row>
    <row r="145" spans="1:25">
      <c r="O145">
        <f>COUNTIF(O118:O143,"No")</f>
        <v>15</v>
      </c>
    </row>
    <row r="147" spans="1:25">
      <c r="A147">
        <v>1</v>
      </c>
      <c r="B147">
        <v>2</v>
      </c>
      <c r="C147">
        <v>3</v>
      </c>
      <c r="D147">
        <v>194</v>
      </c>
      <c r="E147">
        <v>1389</v>
      </c>
      <c r="F147">
        <v>1389</v>
      </c>
      <c r="G147" s="9">
        <v>1</v>
      </c>
      <c r="H147" s="9">
        <v>0.78830874006810447</v>
      </c>
      <c r="I147">
        <v>0</v>
      </c>
      <c r="J147">
        <v>0</v>
      </c>
      <c r="K147">
        <v>0</v>
      </c>
      <c r="L147">
        <v>3</v>
      </c>
      <c r="M147">
        <v>33</v>
      </c>
      <c r="N147">
        <v>11</v>
      </c>
      <c r="O147" t="s">
        <v>25</v>
      </c>
      <c r="P147" s="9">
        <v>0.28570000000000001</v>
      </c>
      <c r="Q147">
        <v>9.5</v>
      </c>
      <c r="R147">
        <v>1</v>
      </c>
      <c r="S147">
        <v>106</v>
      </c>
      <c r="T147">
        <v>60</v>
      </c>
      <c r="U147">
        <v>45</v>
      </c>
      <c r="V147">
        <v>5</v>
      </c>
      <c r="W147">
        <v>75</v>
      </c>
      <c r="X147">
        <v>45</v>
      </c>
      <c r="Y147">
        <v>10</v>
      </c>
    </row>
    <row r="148" spans="1:25">
      <c r="A148">
        <v>2</v>
      </c>
      <c r="B148">
        <v>2</v>
      </c>
      <c r="C148">
        <v>3</v>
      </c>
      <c r="D148">
        <v>0</v>
      </c>
      <c r="E148">
        <v>1704</v>
      </c>
      <c r="F148">
        <v>1704</v>
      </c>
      <c r="G148" s="9">
        <v>1.2267818574514038</v>
      </c>
      <c r="H148" s="9">
        <v>0.96708286038592506</v>
      </c>
      <c r="I148">
        <v>1</v>
      </c>
      <c r="J148">
        <v>1</v>
      </c>
      <c r="K148">
        <v>0</v>
      </c>
      <c r="L148">
        <v>10</v>
      </c>
      <c r="M148">
        <v>124</v>
      </c>
      <c r="N148">
        <v>12.4</v>
      </c>
      <c r="O148" t="s">
        <v>25</v>
      </c>
      <c r="P148" s="9">
        <v>0.75</v>
      </c>
      <c r="Q148">
        <v>8.1300000000000008</v>
      </c>
      <c r="R148">
        <v>0</v>
      </c>
      <c r="S148">
        <v>300</v>
      </c>
      <c r="T148">
        <v>60</v>
      </c>
      <c r="U148">
        <v>45</v>
      </c>
      <c r="V148">
        <v>65</v>
      </c>
      <c r="W148">
        <v>75</v>
      </c>
      <c r="X148">
        <v>75</v>
      </c>
      <c r="Y148">
        <v>60</v>
      </c>
    </row>
    <row r="149" spans="1:25">
      <c r="A149">
        <v>3</v>
      </c>
      <c r="B149">
        <v>2</v>
      </c>
      <c r="C149">
        <v>3</v>
      </c>
      <c r="D149">
        <v>47</v>
      </c>
      <c r="E149">
        <v>1657</v>
      </c>
      <c r="F149">
        <v>1657</v>
      </c>
      <c r="G149" s="9">
        <v>1.1929445644348453</v>
      </c>
      <c r="H149" s="9">
        <v>0.94040862656072643</v>
      </c>
      <c r="I149">
        <v>1</v>
      </c>
      <c r="J149">
        <v>0</v>
      </c>
      <c r="K149">
        <v>0</v>
      </c>
      <c r="L149">
        <v>1</v>
      </c>
      <c r="M149">
        <v>56</v>
      </c>
      <c r="N149">
        <v>56</v>
      </c>
      <c r="O149" t="s">
        <v>25</v>
      </c>
      <c r="P149" s="9">
        <v>0.35289999999999999</v>
      </c>
      <c r="Q149">
        <v>18.670000000000002</v>
      </c>
      <c r="R149">
        <v>1</v>
      </c>
      <c r="S149">
        <v>253</v>
      </c>
      <c r="T149">
        <v>95</v>
      </c>
      <c r="U149">
        <v>15</v>
      </c>
      <c r="V149">
        <v>90</v>
      </c>
      <c r="W149">
        <v>70</v>
      </c>
      <c r="X149">
        <v>55</v>
      </c>
      <c r="Y149">
        <v>20</v>
      </c>
    </row>
    <row r="150" spans="1:25">
      <c r="A150">
        <v>5</v>
      </c>
      <c r="B150">
        <v>2</v>
      </c>
      <c r="C150">
        <v>3</v>
      </c>
      <c r="D150">
        <v>29</v>
      </c>
      <c r="E150">
        <v>1473</v>
      </c>
      <c r="F150">
        <v>1543</v>
      </c>
      <c r="G150" s="9">
        <v>1.1108711303095753</v>
      </c>
      <c r="H150" s="9">
        <v>0.87570942111237227</v>
      </c>
      <c r="I150">
        <v>1</v>
      </c>
      <c r="J150">
        <v>0</v>
      </c>
      <c r="K150">
        <v>0</v>
      </c>
      <c r="L150">
        <v>4</v>
      </c>
      <c r="M150">
        <v>79</v>
      </c>
      <c r="N150">
        <v>19.75</v>
      </c>
      <c r="O150" t="s">
        <v>25</v>
      </c>
      <c r="P150" s="9">
        <v>0.33329999999999999</v>
      </c>
      <c r="Q150">
        <v>11.17</v>
      </c>
      <c r="R150">
        <v>1</v>
      </c>
      <c r="S150">
        <v>271</v>
      </c>
      <c r="T150">
        <v>65</v>
      </c>
      <c r="U150">
        <v>30</v>
      </c>
      <c r="V150">
        <v>40</v>
      </c>
      <c r="W150">
        <v>35</v>
      </c>
      <c r="X150">
        <v>75</v>
      </c>
      <c r="Y150">
        <v>30</v>
      </c>
    </row>
    <row r="151" spans="1:25">
      <c r="A151">
        <v>6</v>
      </c>
      <c r="B151">
        <v>2</v>
      </c>
      <c r="C151">
        <v>3</v>
      </c>
      <c r="D151">
        <v>179</v>
      </c>
      <c r="E151">
        <v>1458</v>
      </c>
      <c r="F151">
        <v>1458</v>
      </c>
      <c r="G151" s="9">
        <v>1.0496760259179265</v>
      </c>
      <c r="H151" s="9">
        <v>0.82746878547105562</v>
      </c>
      <c r="I151">
        <v>1</v>
      </c>
      <c r="J151">
        <v>0</v>
      </c>
      <c r="K151">
        <v>0</v>
      </c>
      <c r="L151">
        <v>2</v>
      </c>
      <c r="M151">
        <v>16</v>
      </c>
      <c r="N151">
        <v>8</v>
      </c>
      <c r="O151" t="s">
        <v>25</v>
      </c>
      <c r="P151" s="9">
        <v>1</v>
      </c>
      <c r="Q151">
        <v>8.8800000000000008</v>
      </c>
      <c r="R151">
        <v>1</v>
      </c>
      <c r="S151">
        <v>121</v>
      </c>
      <c r="T151">
        <v>40</v>
      </c>
      <c r="U151">
        <v>40</v>
      </c>
      <c r="V151">
        <v>60</v>
      </c>
      <c r="W151">
        <v>55</v>
      </c>
      <c r="X151">
        <v>40</v>
      </c>
      <c r="Y151">
        <v>30</v>
      </c>
    </row>
    <row r="152" spans="1:25">
      <c r="A152">
        <v>7</v>
      </c>
      <c r="B152">
        <v>2</v>
      </c>
      <c r="C152">
        <v>3</v>
      </c>
      <c r="D152">
        <v>40</v>
      </c>
      <c r="E152">
        <v>799</v>
      </c>
      <c r="F152">
        <v>1471</v>
      </c>
      <c r="G152" s="9">
        <v>1.0590352771778258</v>
      </c>
      <c r="H152" s="9">
        <v>0.83484676503972755</v>
      </c>
      <c r="I152">
        <v>1</v>
      </c>
      <c r="J152">
        <v>0</v>
      </c>
      <c r="K152">
        <v>0</v>
      </c>
      <c r="L152">
        <v>3</v>
      </c>
      <c r="M152">
        <v>73</v>
      </c>
      <c r="N152">
        <v>24.333333333333332</v>
      </c>
      <c r="O152" t="s">
        <v>25</v>
      </c>
      <c r="P152" s="9">
        <v>0.61109999999999998</v>
      </c>
      <c r="Q152">
        <v>11.45</v>
      </c>
      <c r="R152">
        <v>1</v>
      </c>
      <c r="S152">
        <v>260</v>
      </c>
      <c r="T152">
        <v>95</v>
      </c>
      <c r="U152">
        <v>55</v>
      </c>
      <c r="V152">
        <v>85</v>
      </c>
      <c r="W152">
        <v>60</v>
      </c>
      <c r="X152">
        <v>95</v>
      </c>
      <c r="Y152">
        <v>95</v>
      </c>
    </row>
    <row r="153" spans="1:25">
      <c r="A153">
        <v>8</v>
      </c>
      <c r="B153">
        <v>2</v>
      </c>
      <c r="C153">
        <v>3</v>
      </c>
      <c r="D153">
        <v>190</v>
      </c>
      <c r="E153">
        <v>1632</v>
      </c>
      <c r="F153">
        <v>1632</v>
      </c>
      <c r="G153" s="9">
        <v>1.1749460043196545</v>
      </c>
      <c r="H153" s="9">
        <v>0.92622020431328034</v>
      </c>
      <c r="I153">
        <v>1</v>
      </c>
      <c r="J153">
        <v>0</v>
      </c>
      <c r="K153">
        <v>0</v>
      </c>
      <c r="L153">
        <v>1</v>
      </c>
      <c r="M153">
        <v>43</v>
      </c>
      <c r="N153">
        <v>43</v>
      </c>
      <c r="O153" t="s">
        <v>25</v>
      </c>
      <c r="P153" s="9">
        <v>0.125</v>
      </c>
      <c r="Q153">
        <v>6</v>
      </c>
      <c r="R153">
        <v>1</v>
      </c>
      <c r="S153">
        <v>110</v>
      </c>
      <c r="T153">
        <v>15</v>
      </c>
      <c r="U153">
        <v>5</v>
      </c>
      <c r="V153">
        <v>10</v>
      </c>
      <c r="W153">
        <v>25</v>
      </c>
      <c r="X153">
        <v>20</v>
      </c>
      <c r="Y153">
        <v>10</v>
      </c>
    </row>
    <row r="154" spans="1:25">
      <c r="A154">
        <v>9</v>
      </c>
      <c r="B154">
        <v>2</v>
      </c>
      <c r="C154">
        <v>3</v>
      </c>
      <c r="D154">
        <v>0</v>
      </c>
      <c r="E154">
        <v>1177</v>
      </c>
      <c r="F154">
        <v>1720</v>
      </c>
      <c r="G154" s="9">
        <v>1.238300935925126</v>
      </c>
      <c r="H154" s="9">
        <v>0.97616345062429055</v>
      </c>
      <c r="I154">
        <v>1</v>
      </c>
      <c r="J154">
        <v>1</v>
      </c>
      <c r="K154">
        <v>0</v>
      </c>
      <c r="L154">
        <v>7</v>
      </c>
      <c r="M154">
        <v>112</v>
      </c>
      <c r="N154">
        <v>16</v>
      </c>
      <c r="O154" t="s">
        <v>25</v>
      </c>
      <c r="P154" s="9">
        <v>0.05</v>
      </c>
      <c r="Q154">
        <v>4</v>
      </c>
      <c r="R154">
        <v>0</v>
      </c>
      <c r="S154">
        <v>300</v>
      </c>
      <c r="T154">
        <v>90</v>
      </c>
      <c r="U154">
        <v>80</v>
      </c>
      <c r="V154">
        <v>95</v>
      </c>
      <c r="W154">
        <v>80</v>
      </c>
      <c r="X154">
        <v>95</v>
      </c>
      <c r="Y154">
        <v>80</v>
      </c>
    </row>
    <row r="155" spans="1:25">
      <c r="A155">
        <v>10</v>
      </c>
      <c r="B155">
        <v>2</v>
      </c>
      <c r="C155">
        <v>3</v>
      </c>
      <c r="D155">
        <v>48</v>
      </c>
      <c r="E155">
        <v>1752</v>
      </c>
      <c r="F155">
        <v>1752</v>
      </c>
      <c r="G155" s="9">
        <v>1.2613390928725703</v>
      </c>
      <c r="H155" s="9">
        <v>0.99432463110102154</v>
      </c>
      <c r="I155">
        <v>1</v>
      </c>
      <c r="J155">
        <v>1</v>
      </c>
      <c r="K155">
        <v>1</v>
      </c>
      <c r="L155">
        <v>3</v>
      </c>
      <c r="M155">
        <v>61</v>
      </c>
      <c r="N155">
        <v>20.333333333333332</v>
      </c>
      <c r="O155" t="s">
        <v>25</v>
      </c>
      <c r="P155" s="9">
        <v>0.94120000000000004</v>
      </c>
      <c r="Q155">
        <v>12.56</v>
      </c>
      <c r="R155">
        <v>1</v>
      </c>
      <c r="S155">
        <v>252</v>
      </c>
      <c r="T155">
        <v>85</v>
      </c>
      <c r="U155">
        <v>75</v>
      </c>
      <c r="V155">
        <v>60</v>
      </c>
      <c r="W155">
        <v>70</v>
      </c>
      <c r="X155">
        <v>70</v>
      </c>
      <c r="Y155">
        <v>55</v>
      </c>
    </row>
    <row r="156" spans="1:25">
      <c r="A156">
        <v>11</v>
      </c>
      <c r="B156">
        <v>2</v>
      </c>
      <c r="C156">
        <v>3</v>
      </c>
      <c r="D156">
        <v>0</v>
      </c>
      <c r="E156">
        <v>1673</v>
      </c>
      <c r="F156">
        <v>1673</v>
      </c>
      <c r="G156" s="9">
        <v>1.2044636429085673</v>
      </c>
      <c r="H156" s="9">
        <v>0.94948921679909193</v>
      </c>
      <c r="I156">
        <v>1</v>
      </c>
      <c r="J156">
        <v>0</v>
      </c>
      <c r="K156">
        <v>0</v>
      </c>
      <c r="L156">
        <v>1</v>
      </c>
      <c r="M156">
        <v>96</v>
      </c>
      <c r="N156">
        <v>96</v>
      </c>
      <c r="O156" t="s">
        <v>25</v>
      </c>
      <c r="P156" s="9">
        <v>0.1</v>
      </c>
      <c r="Q156">
        <v>6</v>
      </c>
      <c r="R156">
        <v>0</v>
      </c>
      <c r="S156">
        <v>300</v>
      </c>
      <c r="T156">
        <v>45</v>
      </c>
      <c r="U156">
        <v>10</v>
      </c>
      <c r="V156">
        <v>70</v>
      </c>
      <c r="W156">
        <v>35</v>
      </c>
      <c r="X156">
        <v>70</v>
      </c>
      <c r="Y156">
        <v>80</v>
      </c>
    </row>
    <row r="157" spans="1:25">
      <c r="A157">
        <v>12</v>
      </c>
      <c r="B157">
        <v>2</v>
      </c>
      <c r="C157">
        <v>3</v>
      </c>
      <c r="D157">
        <v>123</v>
      </c>
      <c r="E157">
        <v>1726</v>
      </c>
      <c r="F157">
        <v>1726</v>
      </c>
      <c r="G157" s="9">
        <v>1.2426205903527718</v>
      </c>
      <c r="H157" s="9">
        <v>0.97956867196367758</v>
      </c>
      <c r="I157">
        <v>1</v>
      </c>
      <c r="J157">
        <v>1</v>
      </c>
      <c r="K157">
        <v>0</v>
      </c>
      <c r="L157">
        <v>1</v>
      </c>
      <c r="M157">
        <v>51</v>
      </c>
      <c r="N157">
        <v>51</v>
      </c>
      <c r="O157" t="s">
        <v>25</v>
      </c>
      <c r="P157" s="9">
        <v>0.46150000000000002</v>
      </c>
      <c r="Q157">
        <v>10.17</v>
      </c>
      <c r="R157">
        <v>1</v>
      </c>
      <c r="S157">
        <v>177</v>
      </c>
      <c r="T157">
        <v>45</v>
      </c>
      <c r="U157">
        <v>30</v>
      </c>
      <c r="V157">
        <v>30</v>
      </c>
      <c r="W157">
        <v>75</v>
      </c>
      <c r="X157">
        <v>40</v>
      </c>
      <c r="Y157">
        <v>45</v>
      </c>
    </row>
    <row r="158" spans="1:25">
      <c r="A158">
        <v>13</v>
      </c>
      <c r="B158">
        <v>2</v>
      </c>
      <c r="C158">
        <v>3</v>
      </c>
      <c r="D158">
        <v>0</v>
      </c>
      <c r="E158">
        <v>1508</v>
      </c>
      <c r="F158">
        <v>1508</v>
      </c>
      <c r="G158" s="9">
        <v>1.0856731461483082</v>
      </c>
      <c r="H158" s="9">
        <v>0.85584562996594782</v>
      </c>
      <c r="I158">
        <v>1</v>
      </c>
      <c r="J158">
        <v>0</v>
      </c>
      <c r="K158">
        <v>0</v>
      </c>
      <c r="L158">
        <v>2</v>
      </c>
      <c r="M158">
        <v>92</v>
      </c>
      <c r="N158">
        <v>46</v>
      </c>
      <c r="O158" t="s">
        <v>25</v>
      </c>
      <c r="P158" s="9">
        <v>0.2</v>
      </c>
      <c r="Q158">
        <v>18</v>
      </c>
      <c r="R158">
        <v>0</v>
      </c>
      <c r="S158">
        <v>300</v>
      </c>
      <c r="T158">
        <v>75</v>
      </c>
      <c r="U158">
        <v>20</v>
      </c>
      <c r="V158">
        <v>70</v>
      </c>
      <c r="W158">
        <v>30</v>
      </c>
      <c r="X158">
        <v>70</v>
      </c>
      <c r="Y158">
        <v>70</v>
      </c>
    </row>
    <row r="159" spans="1:25">
      <c r="A159">
        <v>14</v>
      </c>
      <c r="B159">
        <v>2</v>
      </c>
      <c r="C159">
        <v>3</v>
      </c>
      <c r="D159">
        <v>51</v>
      </c>
      <c r="E159">
        <v>1596</v>
      </c>
      <c r="F159">
        <v>1740</v>
      </c>
      <c r="G159" s="9">
        <v>1.2526997840172787</v>
      </c>
      <c r="H159" s="9">
        <v>0.98751418842224747</v>
      </c>
      <c r="I159">
        <v>1</v>
      </c>
      <c r="J159">
        <v>1</v>
      </c>
      <c r="K159">
        <v>1</v>
      </c>
      <c r="L159">
        <v>2</v>
      </c>
      <c r="M159">
        <v>83</v>
      </c>
      <c r="N159">
        <v>41.5</v>
      </c>
      <c r="O159" t="s">
        <v>25</v>
      </c>
      <c r="P159" s="9">
        <v>0.35289999999999999</v>
      </c>
      <c r="Q159">
        <v>9.67</v>
      </c>
      <c r="R159">
        <v>1</v>
      </c>
      <c r="S159">
        <v>249</v>
      </c>
      <c r="T159">
        <v>90</v>
      </c>
      <c r="U159">
        <v>30</v>
      </c>
      <c r="V159">
        <v>30</v>
      </c>
      <c r="W159">
        <v>15</v>
      </c>
      <c r="X159">
        <v>80</v>
      </c>
      <c r="Y159">
        <v>85</v>
      </c>
    </row>
    <row r="160" spans="1:25">
      <c r="A160">
        <v>15</v>
      </c>
      <c r="B160">
        <v>2</v>
      </c>
      <c r="C160">
        <v>3</v>
      </c>
      <c r="D160">
        <v>0</v>
      </c>
      <c r="E160">
        <v>1448</v>
      </c>
      <c r="F160">
        <v>1448</v>
      </c>
      <c r="G160" s="9">
        <v>1.0424766018718503</v>
      </c>
      <c r="H160" s="9">
        <v>0.82179341657207716</v>
      </c>
      <c r="I160">
        <v>1</v>
      </c>
      <c r="J160">
        <v>0</v>
      </c>
      <c r="K160">
        <v>0</v>
      </c>
      <c r="L160">
        <v>1</v>
      </c>
      <c r="M160">
        <v>89</v>
      </c>
      <c r="N160">
        <v>89</v>
      </c>
      <c r="O160" t="s">
        <v>26</v>
      </c>
      <c r="P160" s="9">
        <v>0.5</v>
      </c>
      <c r="Q160">
        <v>12.3</v>
      </c>
      <c r="R160">
        <v>0</v>
      </c>
      <c r="S160">
        <v>300</v>
      </c>
      <c r="T160">
        <v>95</v>
      </c>
      <c r="U160">
        <v>85</v>
      </c>
      <c r="V160">
        <v>75</v>
      </c>
      <c r="W160">
        <v>85</v>
      </c>
      <c r="X160">
        <v>85</v>
      </c>
      <c r="Y160">
        <v>50</v>
      </c>
    </row>
    <row r="161" spans="1:25">
      <c r="A161">
        <v>16</v>
      </c>
      <c r="B161">
        <v>2</v>
      </c>
      <c r="C161">
        <v>3</v>
      </c>
      <c r="D161">
        <v>75</v>
      </c>
      <c r="E161">
        <v>1694</v>
      </c>
      <c r="F161">
        <v>1694</v>
      </c>
      <c r="G161" s="9">
        <v>1.2195824334053276</v>
      </c>
      <c r="H161" s="9">
        <v>0.9614074914869466</v>
      </c>
      <c r="I161">
        <v>1</v>
      </c>
      <c r="J161">
        <v>0</v>
      </c>
      <c r="K161">
        <v>0</v>
      </c>
      <c r="L161">
        <v>2</v>
      </c>
      <c r="M161">
        <v>51</v>
      </c>
      <c r="N161">
        <v>25.5</v>
      </c>
      <c r="O161" t="s">
        <v>25</v>
      </c>
      <c r="P161" s="9">
        <v>0.25</v>
      </c>
      <c r="Q161">
        <v>12.25</v>
      </c>
      <c r="R161">
        <v>1</v>
      </c>
      <c r="S161">
        <v>225</v>
      </c>
      <c r="T161">
        <v>75</v>
      </c>
      <c r="U161">
        <v>25</v>
      </c>
      <c r="V161">
        <v>75</v>
      </c>
      <c r="W161">
        <v>60</v>
      </c>
      <c r="X161">
        <v>65</v>
      </c>
      <c r="Y161">
        <v>70</v>
      </c>
    </row>
    <row r="162" spans="1:25">
      <c r="A162">
        <v>17</v>
      </c>
      <c r="B162">
        <v>2</v>
      </c>
      <c r="C162">
        <v>3</v>
      </c>
      <c r="D162">
        <v>0</v>
      </c>
      <c r="E162">
        <v>1038</v>
      </c>
      <c r="F162">
        <v>1539</v>
      </c>
      <c r="G162" s="9">
        <v>1.1079913606911447</v>
      </c>
      <c r="H162" s="9">
        <v>0.87343927355278095</v>
      </c>
      <c r="I162">
        <v>1</v>
      </c>
      <c r="J162">
        <v>0</v>
      </c>
      <c r="K162">
        <v>0</v>
      </c>
      <c r="L162">
        <v>4</v>
      </c>
      <c r="M162">
        <v>88</v>
      </c>
      <c r="N162">
        <v>22</v>
      </c>
      <c r="O162" t="s">
        <v>26</v>
      </c>
      <c r="P162" s="9">
        <v>0.3</v>
      </c>
      <c r="Q162">
        <v>10.67</v>
      </c>
      <c r="R162">
        <v>0</v>
      </c>
      <c r="S162">
        <v>300</v>
      </c>
      <c r="T162">
        <v>90</v>
      </c>
      <c r="U162">
        <v>10</v>
      </c>
      <c r="V162">
        <v>85</v>
      </c>
      <c r="W162">
        <v>55</v>
      </c>
      <c r="X162">
        <v>90</v>
      </c>
      <c r="Y162">
        <v>90</v>
      </c>
    </row>
    <row r="163" spans="1:25">
      <c r="A163">
        <v>18</v>
      </c>
      <c r="B163">
        <v>2</v>
      </c>
      <c r="C163">
        <v>3</v>
      </c>
      <c r="D163">
        <v>30</v>
      </c>
      <c r="E163">
        <v>1453</v>
      </c>
      <c r="F163">
        <v>1649</v>
      </c>
      <c r="G163" s="9">
        <v>1.1871850251979841</v>
      </c>
      <c r="H163" s="9">
        <v>0.93586833144154369</v>
      </c>
      <c r="I163">
        <v>1</v>
      </c>
      <c r="J163">
        <v>0</v>
      </c>
      <c r="K163">
        <v>0</v>
      </c>
      <c r="L163">
        <v>3</v>
      </c>
      <c r="M163">
        <v>91</v>
      </c>
      <c r="N163">
        <v>30.333333333333332</v>
      </c>
      <c r="O163" t="s">
        <v>25</v>
      </c>
      <c r="P163" s="9">
        <v>0.88890000000000002</v>
      </c>
      <c r="Q163">
        <v>9.5</v>
      </c>
      <c r="R163">
        <v>1</v>
      </c>
      <c r="S163">
        <v>270</v>
      </c>
      <c r="T163">
        <v>95</v>
      </c>
      <c r="U163">
        <v>60</v>
      </c>
      <c r="V163">
        <v>60</v>
      </c>
      <c r="W163">
        <v>55</v>
      </c>
      <c r="X163">
        <v>75</v>
      </c>
      <c r="Y163">
        <v>95</v>
      </c>
    </row>
    <row r="164" spans="1:25">
      <c r="A164">
        <v>19</v>
      </c>
      <c r="B164">
        <v>2</v>
      </c>
      <c r="C164">
        <v>3</v>
      </c>
      <c r="D164">
        <v>41</v>
      </c>
      <c r="E164">
        <v>1511</v>
      </c>
      <c r="F164">
        <v>1511</v>
      </c>
      <c r="G164" s="9">
        <v>1.087832973362131</v>
      </c>
      <c r="H164" s="9">
        <v>0.85754824063564128</v>
      </c>
      <c r="I164">
        <v>1</v>
      </c>
      <c r="J164">
        <v>0</v>
      </c>
      <c r="K164">
        <v>0</v>
      </c>
      <c r="L164">
        <v>4</v>
      </c>
      <c r="M164">
        <v>86</v>
      </c>
      <c r="N164">
        <v>21.5</v>
      </c>
      <c r="O164" t="s">
        <v>25</v>
      </c>
      <c r="P164" s="9">
        <v>0.66669999999999996</v>
      </c>
      <c r="Q164">
        <v>9.67</v>
      </c>
      <c r="R164">
        <v>1</v>
      </c>
      <c r="S164">
        <v>259</v>
      </c>
      <c r="T164">
        <v>55</v>
      </c>
      <c r="U164">
        <v>65</v>
      </c>
      <c r="V164">
        <v>70</v>
      </c>
      <c r="W164">
        <v>60</v>
      </c>
      <c r="X164">
        <v>70</v>
      </c>
      <c r="Y164">
        <v>80</v>
      </c>
    </row>
    <row r="165" spans="1:25">
      <c r="A165">
        <v>20</v>
      </c>
      <c r="B165">
        <v>2</v>
      </c>
      <c r="C165">
        <v>3</v>
      </c>
      <c r="D165">
        <v>127</v>
      </c>
      <c r="E165">
        <v>1389</v>
      </c>
      <c r="F165">
        <v>1389</v>
      </c>
      <c r="G165" s="9">
        <v>1</v>
      </c>
      <c r="H165" s="9">
        <v>0.78830874006810447</v>
      </c>
      <c r="I165">
        <v>0</v>
      </c>
      <c r="J165">
        <v>0</v>
      </c>
      <c r="K165">
        <v>0</v>
      </c>
      <c r="L165">
        <v>3</v>
      </c>
      <c r="M165">
        <v>30</v>
      </c>
      <c r="N165">
        <v>10</v>
      </c>
      <c r="O165" t="s">
        <v>25</v>
      </c>
      <c r="P165" s="9">
        <v>0.75</v>
      </c>
      <c r="Q165">
        <v>15.67</v>
      </c>
      <c r="R165">
        <v>1</v>
      </c>
      <c r="S165">
        <v>173</v>
      </c>
      <c r="T165">
        <v>75</v>
      </c>
      <c r="U165">
        <v>40</v>
      </c>
      <c r="V165">
        <v>85</v>
      </c>
      <c r="W165">
        <v>25</v>
      </c>
      <c r="X165">
        <v>75</v>
      </c>
      <c r="Y165">
        <v>95</v>
      </c>
    </row>
    <row r="166" spans="1:25">
      <c r="A166">
        <v>21</v>
      </c>
      <c r="B166">
        <v>2</v>
      </c>
      <c r="C166">
        <v>3</v>
      </c>
      <c r="D166">
        <v>0</v>
      </c>
      <c r="E166">
        <v>1390</v>
      </c>
      <c r="F166">
        <v>1546</v>
      </c>
      <c r="G166" s="9">
        <v>1.1130309575233981</v>
      </c>
      <c r="H166" s="9">
        <v>0.87741203178206584</v>
      </c>
      <c r="I166">
        <v>1</v>
      </c>
      <c r="J166">
        <v>0</v>
      </c>
      <c r="K166">
        <v>0</v>
      </c>
      <c r="L166">
        <v>4</v>
      </c>
      <c r="M166">
        <v>78</v>
      </c>
      <c r="N166">
        <v>19.5</v>
      </c>
      <c r="O166" t="s">
        <v>26</v>
      </c>
      <c r="P166" s="9">
        <v>0.15</v>
      </c>
      <c r="Q166">
        <v>14.33</v>
      </c>
      <c r="R166">
        <v>0</v>
      </c>
      <c r="S166">
        <v>300</v>
      </c>
      <c r="T166">
        <v>60</v>
      </c>
      <c r="U166">
        <v>25</v>
      </c>
      <c r="V166">
        <v>60</v>
      </c>
      <c r="W166">
        <v>65</v>
      </c>
      <c r="X166">
        <v>60</v>
      </c>
      <c r="Y166">
        <v>45</v>
      </c>
    </row>
    <row r="167" spans="1:25">
      <c r="A167">
        <v>22</v>
      </c>
      <c r="B167">
        <v>2</v>
      </c>
      <c r="C167">
        <v>3</v>
      </c>
      <c r="D167">
        <v>82</v>
      </c>
      <c r="E167">
        <v>1588</v>
      </c>
      <c r="F167">
        <v>1588</v>
      </c>
      <c r="G167" s="9">
        <v>1.1432685385169186</v>
      </c>
      <c r="H167" s="9">
        <v>0.90124858115777529</v>
      </c>
      <c r="I167">
        <v>1</v>
      </c>
      <c r="J167">
        <v>0</v>
      </c>
      <c r="K167">
        <v>0</v>
      </c>
      <c r="L167">
        <v>2</v>
      </c>
      <c r="M167">
        <v>54</v>
      </c>
      <c r="N167">
        <v>27</v>
      </c>
      <c r="O167" t="s">
        <v>25</v>
      </c>
      <c r="P167" s="9">
        <v>0.5333</v>
      </c>
      <c r="Q167">
        <v>11</v>
      </c>
      <c r="R167">
        <v>1</v>
      </c>
      <c r="S167">
        <v>218</v>
      </c>
      <c r="T167">
        <v>85</v>
      </c>
      <c r="U167">
        <v>20</v>
      </c>
      <c r="V167">
        <v>30</v>
      </c>
      <c r="W167">
        <v>80</v>
      </c>
      <c r="X167">
        <v>65</v>
      </c>
      <c r="Y167">
        <v>35</v>
      </c>
    </row>
    <row r="168" spans="1:25">
      <c r="A168">
        <v>23</v>
      </c>
      <c r="B168">
        <v>2</v>
      </c>
      <c r="C168">
        <v>3</v>
      </c>
      <c r="D168">
        <v>44</v>
      </c>
      <c r="E168">
        <v>1368</v>
      </c>
      <c r="F168">
        <v>1684</v>
      </c>
      <c r="G168" s="9">
        <v>1.2123830093592514</v>
      </c>
      <c r="H168" s="9">
        <v>0.95573212258796825</v>
      </c>
      <c r="I168">
        <v>1</v>
      </c>
      <c r="J168">
        <v>0</v>
      </c>
      <c r="K168">
        <v>0</v>
      </c>
      <c r="L168">
        <v>4</v>
      </c>
      <c r="M168">
        <v>71</v>
      </c>
      <c r="N168">
        <v>17.75</v>
      </c>
      <c r="O168" t="s">
        <v>26</v>
      </c>
      <c r="P168" s="9">
        <v>0.27779999999999999</v>
      </c>
      <c r="Q168">
        <v>14.6</v>
      </c>
      <c r="R168">
        <v>1</v>
      </c>
      <c r="S168">
        <v>256</v>
      </c>
      <c r="T168">
        <v>50</v>
      </c>
      <c r="U168">
        <v>30</v>
      </c>
      <c r="V168">
        <v>40</v>
      </c>
      <c r="W168">
        <v>50</v>
      </c>
      <c r="X168">
        <v>50</v>
      </c>
      <c r="Y168">
        <v>35</v>
      </c>
    </row>
    <row r="169" spans="1:25">
      <c r="A169">
        <v>24</v>
      </c>
      <c r="B169">
        <v>2</v>
      </c>
      <c r="C169">
        <v>3</v>
      </c>
      <c r="D169">
        <v>0</v>
      </c>
      <c r="E169">
        <v>1389</v>
      </c>
      <c r="F169">
        <v>1758</v>
      </c>
      <c r="G169" s="9">
        <v>1.2656587473002159</v>
      </c>
      <c r="H169" s="9">
        <v>0.99772985244040857</v>
      </c>
      <c r="I169">
        <v>1</v>
      </c>
      <c r="J169">
        <v>1</v>
      </c>
      <c r="K169">
        <v>1</v>
      </c>
      <c r="L169">
        <v>4</v>
      </c>
      <c r="M169">
        <v>84</v>
      </c>
      <c r="N169">
        <v>21</v>
      </c>
      <c r="O169" t="s">
        <v>25</v>
      </c>
      <c r="P169" s="9">
        <v>0.9</v>
      </c>
      <c r="Q169">
        <v>12.89</v>
      </c>
      <c r="R169">
        <v>0</v>
      </c>
      <c r="S169">
        <v>300</v>
      </c>
      <c r="T169">
        <v>85</v>
      </c>
      <c r="U169">
        <v>20</v>
      </c>
      <c r="V169">
        <v>40</v>
      </c>
      <c r="W169">
        <v>65</v>
      </c>
      <c r="X169">
        <v>70</v>
      </c>
      <c r="Y169">
        <v>35</v>
      </c>
    </row>
    <row r="170" spans="1:25">
      <c r="A170">
        <v>25</v>
      </c>
      <c r="B170">
        <v>2</v>
      </c>
      <c r="C170">
        <v>3</v>
      </c>
      <c r="D170">
        <v>12</v>
      </c>
      <c r="E170">
        <v>1623</v>
      </c>
      <c r="F170">
        <v>1623</v>
      </c>
      <c r="G170" s="9">
        <v>1.1684665226781858</v>
      </c>
      <c r="H170" s="9">
        <v>0.92111237230419973</v>
      </c>
      <c r="I170">
        <v>1</v>
      </c>
      <c r="J170">
        <v>0</v>
      </c>
      <c r="K170">
        <v>0</v>
      </c>
      <c r="L170">
        <v>1</v>
      </c>
      <c r="M170">
        <v>78</v>
      </c>
      <c r="N170">
        <v>78</v>
      </c>
      <c r="O170" t="s">
        <v>25</v>
      </c>
      <c r="P170" s="9">
        <v>0.36840000000000001</v>
      </c>
      <c r="Q170">
        <v>9.57</v>
      </c>
      <c r="R170">
        <v>1</v>
      </c>
      <c r="S170">
        <v>288</v>
      </c>
      <c r="T170">
        <v>75</v>
      </c>
      <c r="U170">
        <v>20</v>
      </c>
      <c r="V170">
        <v>60</v>
      </c>
      <c r="W170">
        <v>60</v>
      </c>
      <c r="X170">
        <v>70</v>
      </c>
      <c r="Y170">
        <v>75</v>
      </c>
    </row>
    <row r="171" spans="1:25">
      <c r="A171">
        <v>26</v>
      </c>
      <c r="B171">
        <v>2</v>
      </c>
      <c r="C171">
        <v>3</v>
      </c>
      <c r="D171">
        <v>0</v>
      </c>
      <c r="E171">
        <v>1502</v>
      </c>
      <c r="F171">
        <v>1762</v>
      </c>
      <c r="G171" s="9">
        <v>1.2685385169186465</v>
      </c>
      <c r="H171" s="9">
        <v>1</v>
      </c>
      <c r="I171">
        <v>1</v>
      </c>
      <c r="J171">
        <v>1</v>
      </c>
      <c r="K171">
        <v>1</v>
      </c>
      <c r="L171">
        <v>8</v>
      </c>
      <c r="M171">
        <v>108</v>
      </c>
      <c r="N171">
        <v>13.5</v>
      </c>
      <c r="O171" t="s">
        <v>25</v>
      </c>
      <c r="P171" s="9">
        <v>0.25</v>
      </c>
      <c r="Q171">
        <v>7.8</v>
      </c>
      <c r="R171">
        <v>0</v>
      </c>
      <c r="S171">
        <v>300</v>
      </c>
      <c r="T171">
        <v>75</v>
      </c>
      <c r="U171">
        <v>65</v>
      </c>
      <c r="V171">
        <v>70</v>
      </c>
      <c r="W171">
        <v>75</v>
      </c>
      <c r="X171">
        <v>80</v>
      </c>
      <c r="Y171">
        <v>30</v>
      </c>
    </row>
    <row r="172" spans="1:25" s="1" customFormat="1">
      <c r="A172" s="1">
        <v>27</v>
      </c>
      <c r="B172" s="1">
        <v>2</v>
      </c>
      <c r="C172" s="1">
        <v>3</v>
      </c>
      <c r="D172" s="1">
        <v>0</v>
      </c>
      <c r="E172" s="1">
        <v>1108</v>
      </c>
      <c r="F172" s="1">
        <v>1606</v>
      </c>
      <c r="G172" s="10">
        <v>1.156227501799856</v>
      </c>
      <c r="H172" s="10">
        <v>0.91146424517593638</v>
      </c>
      <c r="I172" s="1">
        <v>1</v>
      </c>
      <c r="J172" s="1">
        <v>0</v>
      </c>
      <c r="K172" s="1">
        <v>0</v>
      </c>
      <c r="L172" s="1">
        <v>5</v>
      </c>
      <c r="M172" s="1">
        <v>108</v>
      </c>
      <c r="N172" s="1">
        <v>21.6</v>
      </c>
      <c r="O172" s="1" t="s">
        <v>26</v>
      </c>
      <c r="P172" s="10">
        <v>0.15</v>
      </c>
      <c r="Q172" s="1">
        <v>8.33</v>
      </c>
      <c r="R172" s="1">
        <v>0</v>
      </c>
      <c r="S172" s="1">
        <v>300</v>
      </c>
      <c r="T172" s="1">
        <v>75</v>
      </c>
      <c r="U172" s="1">
        <v>30</v>
      </c>
      <c r="V172" s="1">
        <v>70</v>
      </c>
      <c r="W172" s="1">
        <v>70</v>
      </c>
      <c r="X172" s="1">
        <v>65</v>
      </c>
      <c r="Y172" s="1">
        <v>50</v>
      </c>
    </row>
    <row r="173" spans="1:25">
      <c r="A173" s="2" t="s">
        <v>313</v>
      </c>
      <c r="B173" s="5">
        <f>AVERAGE(B147:B172)</f>
        <v>2</v>
      </c>
      <c r="C173" s="5">
        <f>AVERAGE(C147:C172)</f>
        <v>3</v>
      </c>
      <c r="D173" s="2"/>
      <c r="E173" s="3">
        <f>AVERAGE(E147:E172)</f>
        <v>1463.2692307692307</v>
      </c>
      <c r="F173" s="3">
        <f>AVERAGE(F147:F172)</f>
        <v>1606.5384615384614</v>
      </c>
      <c r="G173" s="11">
        <f>AVERAGE(G147:G172)</f>
        <v>1.1566151630946444</v>
      </c>
      <c r="H173" s="11">
        <f>AVERAGE(H147:H172)</f>
        <v>0.91176984196280442</v>
      </c>
      <c r="I173" s="3">
        <f>SUM(I147:I172)</f>
        <v>24</v>
      </c>
      <c r="J173" s="3">
        <f>SUM(J147:J172)</f>
        <v>7</v>
      </c>
      <c r="K173" s="3">
        <f>SUM(K147:K172)</f>
        <v>4</v>
      </c>
      <c r="L173" s="3">
        <f>AVERAGE(L147:L172)</f>
        <v>3.2692307692307692</v>
      </c>
      <c r="M173" s="3">
        <f>AVERAGE(M147:M172)</f>
        <v>74.42307692307692</v>
      </c>
      <c r="N173" s="3">
        <f>AVERAGE(N147:N172)</f>
        <v>32.384615384615387</v>
      </c>
      <c r="O173" s="2">
        <f>COUNTIF(O147:O172,"Yes")</f>
        <v>21</v>
      </c>
      <c r="P173" s="11">
        <f>AVERAGE(P147:P172)</f>
        <v>0.44418076923076921</v>
      </c>
      <c r="Q173" s="3">
        <f>AVERAGE(Q147:Q172)</f>
        <v>10.876153846153844</v>
      </c>
      <c r="R173" s="2">
        <f>SUM(R147:R172)</f>
        <v>16</v>
      </c>
      <c r="S173" s="4">
        <f>AVERAGE(S147:S172)</f>
        <v>249.53846153846155</v>
      </c>
      <c r="T173" s="4">
        <f t="shared" ref="T173" si="25">AVERAGE(T147:T172)</f>
        <v>71.15384615384616</v>
      </c>
      <c r="U173" s="4">
        <f t="shared" ref="U173" si="26">AVERAGE(U147:U172)</f>
        <v>37.5</v>
      </c>
      <c r="V173" s="4">
        <f t="shared" ref="V173" si="27">AVERAGE(V147:V172)</f>
        <v>58.846153846153847</v>
      </c>
      <c r="W173" s="4">
        <f t="shared" ref="W173" si="28">AVERAGE(W147:W172)</f>
        <v>57.884615384615387</v>
      </c>
      <c r="X173" s="4">
        <f t="shared" ref="X173" si="29">AVERAGE(X147:X172)</f>
        <v>67.307692307692307</v>
      </c>
      <c r="Y173" s="4">
        <f t="shared" ref="Y173" si="30">AVERAGE(Y147:Y172)</f>
        <v>55.96153846153846</v>
      </c>
    </row>
    <row r="174" spans="1:25">
      <c r="O174">
        <f>COUNTIF(O147:O172,"No")</f>
        <v>5</v>
      </c>
    </row>
    <row r="178" spans="1:25">
      <c r="A178" s="2" t="s">
        <v>315</v>
      </c>
    </row>
    <row r="179" spans="1:25">
      <c r="A179" t="str">
        <f>A28</f>
        <v>Average</v>
      </c>
      <c r="B179">
        <f t="shared" ref="B179:Y179" si="31">B28</f>
        <v>1</v>
      </c>
      <c r="C179">
        <f t="shared" si="31"/>
        <v>1</v>
      </c>
      <c r="D179">
        <f t="shared" si="31"/>
        <v>0</v>
      </c>
      <c r="E179" s="7">
        <f t="shared" si="31"/>
        <v>3399.7692307692309</v>
      </c>
      <c r="F179" s="7">
        <f t="shared" si="31"/>
        <v>3667.6538461538462</v>
      </c>
      <c r="G179" s="9">
        <f t="shared" si="31"/>
        <v>0.62899225624315658</v>
      </c>
      <c r="H179" s="9">
        <f t="shared" si="31"/>
        <v>0.80838744680490349</v>
      </c>
      <c r="I179">
        <f t="shared" si="31"/>
        <v>0</v>
      </c>
      <c r="J179">
        <f t="shared" si="31"/>
        <v>0</v>
      </c>
      <c r="K179">
        <f t="shared" si="31"/>
        <v>0</v>
      </c>
      <c r="L179" s="7">
        <f t="shared" si="31"/>
        <v>1.7307692307692308</v>
      </c>
      <c r="M179" s="7">
        <f t="shared" si="31"/>
        <v>15.23076923076923</v>
      </c>
      <c r="N179" s="7">
        <f t="shared" si="31"/>
        <v>9.0833333333333321</v>
      </c>
      <c r="O179">
        <f t="shared" si="31"/>
        <v>19</v>
      </c>
      <c r="P179" s="12">
        <f t="shared" si="31"/>
        <v>0.47413076923076919</v>
      </c>
      <c r="Q179" s="8">
        <f t="shared" si="31"/>
        <v>10.345769230769228</v>
      </c>
      <c r="R179">
        <f t="shared" si="31"/>
        <v>15</v>
      </c>
      <c r="S179" s="7">
        <f t="shared" si="31"/>
        <v>240.03846153846155</v>
      </c>
      <c r="T179" s="7">
        <f t="shared" si="31"/>
        <v>64.230769230769226</v>
      </c>
      <c r="U179" s="7">
        <f t="shared" si="31"/>
        <v>55.192307692307693</v>
      </c>
      <c r="V179" s="7">
        <f t="shared" si="31"/>
        <v>63.07692307692308</v>
      </c>
      <c r="W179" s="7">
        <f t="shared" si="31"/>
        <v>57.692307692307693</v>
      </c>
      <c r="X179" s="7">
        <f t="shared" si="31"/>
        <v>67.5</v>
      </c>
      <c r="Y179" s="7">
        <f t="shared" si="31"/>
        <v>50.96153846153846</v>
      </c>
    </row>
    <row r="180" spans="1:25">
      <c r="A180" t="str">
        <f>A57</f>
        <v>Average</v>
      </c>
      <c r="B180">
        <f t="shared" ref="B180:Y180" si="32">B57</f>
        <v>1</v>
      </c>
      <c r="C180">
        <f t="shared" si="32"/>
        <v>2</v>
      </c>
      <c r="D180">
        <f t="shared" si="32"/>
        <v>0</v>
      </c>
      <c r="E180" s="7">
        <f t="shared" si="32"/>
        <v>4139.6923076923076</v>
      </c>
      <c r="F180" s="7">
        <f t="shared" si="32"/>
        <v>4397.8461538461543</v>
      </c>
      <c r="G180" s="9">
        <f t="shared" si="32"/>
        <v>0.75421817078479714</v>
      </c>
      <c r="H180" s="9">
        <f t="shared" si="32"/>
        <v>0.95129702657282145</v>
      </c>
      <c r="I180">
        <f t="shared" si="32"/>
        <v>0</v>
      </c>
      <c r="J180">
        <f t="shared" si="32"/>
        <v>0</v>
      </c>
      <c r="K180">
        <f t="shared" si="32"/>
        <v>0</v>
      </c>
      <c r="L180" s="7">
        <f t="shared" si="32"/>
        <v>4.1538461538461542</v>
      </c>
      <c r="M180" s="7">
        <f t="shared" si="32"/>
        <v>70.807692307692307</v>
      </c>
      <c r="N180" s="7">
        <f t="shared" si="32"/>
        <v>19.992918192918196</v>
      </c>
      <c r="O180">
        <f t="shared" si="32"/>
        <v>17</v>
      </c>
      <c r="P180" s="12">
        <f t="shared" si="32"/>
        <v>0.42444999999999994</v>
      </c>
      <c r="Q180" s="8">
        <f t="shared" si="32"/>
        <v>11.339230769230769</v>
      </c>
      <c r="R180">
        <f t="shared" si="32"/>
        <v>16</v>
      </c>
      <c r="S180" s="7">
        <f t="shared" si="32"/>
        <v>224.80769230769232</v>
      </c>
      <c r="T180" s="7">
        <f t="shared" si="32"/>
        <v>61.153846153846153</v>
      </c>
      <c r="U180" s="7">
        <f t="shared" si="32"/>
        <v>33.269230769230766</v>
      </c>
      <c r="V180" s="7">
        <f t="shared" si="32"/>
        <v>47.307692307692307</v>
      </c>
      <c r="W180" s="7">
        <f t="shared" si="32"/>
        <v>65.961538461538467</v>
      </c>
      <c r="X180" s="7">
        <f t="shared" si="32"/>
        <v>57.307692307692307</v>
      </c>
      <c r="Y180" s="7">
        <f t="shared" si="32"/>
        <v>37.692307692307693</v>
      </c>
    </row>
    <row r="181" spans="1:25" s="1" customFormat="1">
      <c r="A181" s="1" t="str">
        <f>A86</f>
        <v>Average</v>
      </c>
      <c r="B181" s="1">
        <f t="shared" ref="B181:Y181" si="33">B86</f>
        <v>1</v>
      </c>
      <c r="C181" s="1">
        <f t="shared" si="33"/>
        <v>3</v>
      </c>
      <c r="D181" s="1">
        <f t="shared" si="33"/>
        <v>0</v>
      </c>
      <c r="E181" s="13">
        <f t="shared" si="33"/>
        <v>5548.0769230769229</v>
      </c>
      <c r="F181" s="13">
        <f t="shared" si="33"/>
        <v>5945.6538461538457</v>
      </c>
      <c r="G181" s="10">
        <f t="shared" si="33"/>
        <v>1.0196628101790164</v>
      </c>
      <c r="H181" s="10">
        <f t="shared" si="33"/>
        <v>0.98016054173324207</v>
      </c>
      <c r="I181" s="14">
        <f t="shared" si="33"/>
        <v>23</v>
      </c>
      <c r="J181" s="14">
        <f t="shared" si="33"/>
        <v>23</v>
      </c>
      <c r="K181" s="14">
        <f t="shared" si="33"/>
        <v>2</v>
      </c>
      <c r="L181" s="13">
        <f t="shared" si="33"/>
        <v>3.3461538461538463</v>
      </c>
      <c r="M181" s="13">
        <f t="shared" si="33"/>
        <v>53.884615384615387</v>
      </c>
      <c r="N181" s="15">
        <f t="shared" si="33"/>
        <v>18.7764652014652</v>
      </c>
      <c r="O181" s="1">
        <f t="shared" si="33"/>
        <v>22</v>
      </c>
      <c r="P181" s="16">
        <f t="shared" si="33"/>
        <v>0.455026923076923</v>
      </c>
      <c r="Q181" s="15">
        <f t="shared" si="33"/>
        <v>10.953846153846154</v>
      </c>
      <c r="R181" s="1">
        <f t="shared" si="33"/>
        <v>20</v>
      </c>
      <c r="S181" s="13">
        <f t="shared" si="33"/>
        <v>207.19230769230768</v>
      </c>
      <c r="T181" s="13">
        <f t="shared" si="33"/>
        <v>57.692307692307693</v>
      </c>
      <c r="U181" s="13">
        <f t="shared" si="33"/>
        <v>32.5</v>
      </c>
      <c r="V181" s="13">
        <f t="shared" si="33"/>
        <v>42.692307692307693</v>
      </c>
      <c r="W181" s="13">
        <f t="shared" si="33"/>
        <v>71.34615384615384</v>
      </c>
      <c r="X181" s="13">
        <f t="shared" si="33"/>
        <v>53.46153846153846</v>
      </c>
      <c r="Y181" s="15">
        <f t="shared" si="33"/>
        <v>38.46153846153846</v>
      </c>
    </row>
    <row r="182" spans="1:25" s="2" customFormat="1">
      <c r="E182" s="3">
        <f>AVERAGE(E179:E181)</f>
        <v>4362.5128205128203</v>
      </c>
      <c r="F182" s="3">
        <f>AVERAGE(F179:F181)</f>
        <v>4670.3846153846152</v>
      </c>
      <c r="G182" s="11">
        <f>AVERAGE(G179:G181)</f>
        <v>0.8009577457356567</v>
      </c>
      <c r="H182" s="11">
        <f>AVERAGE(H179:H181)</f>
        <v>0.91328167170365571</v>
      </c>
      <c r="I182" s="3"/>
      <c r="J182" s="3"/>
      <c r="K182" s="3"/>
      <c r="L182" s="3">
        <f t="shared" ref="L182:Y182" si="34">AVERAGE(L179:L181)</f>
        <v>3.0769230769230771</v>
      </c>
      <c r="M182" s="3">
        <f t="shared" si="34"/>
        <v>46.641025641025635</v>
      </c>
      <c r="N182" s="3">
        <f t="shared" si="34"/>
        <v>15.950905575905574</v>
      </c>
      <c r="O182" s="3">
        <f t="shared" si="34"/>
        <v>19.333333333333332</v>
      </c>
      <c r="P182" s="17">
        <f t="shared" si="34"/>
        <v>0.45120256410256404</v>
      </c>
      <c r="Q182" s="18">
        <f t="shared" si="34"/>
        <v>10.879615384615382</v>
      </c>
      <c r="R182" s="5">
        <f t="shared" si="34"/>
        <v>17</v>
      </c>
      <c r="S182" s="3">
        <f t="shared" si="34"/>
        <v>224.01282051282053</v>
      </c>
      <c r="T182" s="3">
        <f t="shared" si="34"/>
        <v>61.025641025641029</v>
      </c>
      <c r="U182" s="3">
        <f t="shared" si="34"/>
        <v>40.320512820512818</v>
      </c>
      <c r="V182" s="3">
        <f t="shared" si="34"/>
        <v>51.025641025641029</v>
      </c>
      <c r="W182" s="3">
        <f t="shared" si="34"/>
        <v>65</v>
      </c>
      <c r="X182" s="3">
        <f t="shared" si="34"/>
        <v>59.423076923076927</v>
      </c>
      <c r="Y182" s="3">
        <f t="shared" si="34"/>
        <v>42.371794871794869</v>
      </c>
    </row>
    <row r="184" spans="1:25">
      <c r="A184" t="str">
        <f>A115</f>
        <v>Average</v>
      </c>
      <c r="B184">
        <f t="shared" ref="B184:Y184" si="35">B115</f>
        <v>2</v>
      </c>
      <c r="C184">
        <f t="shared" si="35"/>
        <v>1</v>
      </c>
      <c r="D184">
        <f t="shared" si="35"/>
        <v>0</v>
      </c>
      <c r="E184" s="7">
        <f t="shared" si="35"/>
        <v>864.84615384615381</v>
      </c>
      <c r="F184" s="7">
        <f t="shared" si="35"/>
        <v>1028</v>
      </c>
      <c r="G184" s="9">
        <f t="shared" si="35"/>
        <v>0.74010079193664502</v>
      </c>
      <c r="H184" s="9">
        <f t="shared" si="35"/>
        <v>0.81136543014996065</v>
      </c>
      <c r="I184">
        <f t="shared" si="35"/>
        <v>0</v>
      </c>
      <c r="J184">
        <f t="shared" si="35"/>
        <v>0</v>
      </c>
      <c r="K184">
        <f t="shared" si="35"/>
        <v>0</v>
      </c>
      <c r="L184" s="7">
        <f t="shared" si="35"/>
        <v>1.7692307692307692</v>
      </c>
      <c r="M184" s="7">
        <f t="shared" si="35"/>
        <v>26.423076923076923</v>
      </c>
      <c r="N184" s="7">
        <f t="shared" si="35"/>
        <v>16.935897435897438</v>
      </c>
      <c r="O184">
        <f t="shared" si="35"/>
        <v>15</v>
      </c>
      <c r="P184" s="12">
        <f t="shared" si="35"/>
        <v>0.46712692307692316</v>
      </c>
      <c r="Q184" s="8">
        <f t="shared" si="35"/>
        <v>10.443461538461539</v>
      </c>
      <c r="R184">
        <f t="shared" si="35"/>
        <v>16</v>
      </c>
      <c r="S184" s="7">
        <f t="shared" si="35"/>
        <v>246.65384615384616</v>
      </c>
      <c r="T184" s="7">
        <f t="shared" si="35"/>
        <v>77.692307692307693</v>
      </c>
      <c r="U184" s="7">
        <f t="shared" si="35"/>
        <v>60</v>
      </c>
      <c r="V184" s="7">
        <f t="shared" si="35"/>
        <v>67.5</v>
      </c>
      <c r="W184" s="7">
        <f t="shared" si="35"/>
        <v>45.769230769230766</v>
      </c>
      <c r="X184" s="7">
        <f t="shared" si="35"/>
        <v>76.15384615384616</v>
      </c>
      <c r="Y184" s="7">
        <f t="shared" si="35"/>
        <v>59.230769230769234</v>
      </c>
    </row>
    <row r="185" spans="1:25">
      <c r="A185" t="str">
        <f>A144</f>
        <v>Average</v>
      </c>
      <c r="B185">
        <f t="shared" ref="B185:Y185" si="36">B144</f>
        <v>2</v>
      </c>
      <c r="C185">
        <f t="shared" si="36"/>
        <v>2</v>
      </c>
      <c r="D185">
        <f t="shared" si="36"/>
        <v>0</v>
      </c>
      <c r="E185" s="7">
        <f t="shared" si="36"/>
        <v>1121.9615384615386</v>
      </c>
      <c r="F185" s="7">
        <f t="shared" si="36"/>
        <v>1286.1538461538462</v>
      </c>
      <c r="G185" s="9">
        <f t="shared" si="36"/>
        <v>0.92595669269535352</v>
      </c>
      <c r="H185" s="9">
        <f t="shared" si="36"/>
        <v>0.87912087912087911</v>
      </c>
      <c r="I185" s="6">
        <f t="shared" si="36"/>
        <v>5</v>
      </c>
      <c r="J185">
        <f t="shared" si="36"/>
        <v>0</v>
      </c>
      <c r="K185">
        <f t="shared" si="36"/>
        <v>0</v>
      </c>
      <c r="L185" s="7">
        <f t="shared" si="36"/>
        <v>2.9615384615384617</v>
      </c>
      <c r="M185" s="7">
        <f t="shared" si="36"/>
        <v>91.42307692307692</v>
      </c>
      <c r="N185" s="7">
        <f t="shared" si="36"/>
        <v>51.289447731755416</v>
      </c>
      <c r="O185">
        <f t="shared" si="36"/>
        <v>11</v>
      </c>
      <c r="P185" s="12">
        <f t="shared" si="36"/>
        <v>0.44166923076923076</v>
      </c>
      <c r="Q185" s="8">
        <f t="shared" si="36"/>
        <v>11.000384615384615</v>
      </c>
      <c r="R185">
        <f t="shared" si="36"/>
        <v>13</v>
      </c>
      <c r="S185" s="7">
        <f t="shared" si="36"/>
        <v>255.23076923076923</v>
      </c>
      <c r="T185" s="8">
        <f t="shared" si="36"/>
        <v>66.92307692307692</v>
      </c>
      <c r="U185" s="7">
        <f t="shared" si="36"/>
        <v>40.769230769230766</v>
      </c>
      <c r="V185" s="8">
        <f t="shared" si="36"/>
        <v>58.07692307692308</v>
      </c>
      <c r="W185" s="8">
        <f t="shared" si="36"/>
        <v>59.42307692307692</v>
      </c>
      <c r="X185" s="8">
        <f t="shared" si="36"/>
        <v>62.5</v>
      </c>
      <c r="Y185" s="8">
        <f t="shared" si="36"/>
        <v>50.57692307692308</v>
      </c>
    </row>
    <row r="186" spans="1:25" s="1" customFormat="1">
      <c r="A186" s="1" t="str">
        <f>A173</f>
        <v>Average</v>
      </c>
      <c r="B186" s="1">
        <f t="shared" ref="B186:Y186" si="37">B173</f>
        <v>2</v>
      </c>
      <c r="C186" s="1">
        <f t="shared" si="37"/>
        <v>3</v>
      </c>
      <c r="D186" s="1">
        <f t="shared" si="37"/>
        <v>0</v>
      </c>
      <c r="E186" s="13">
        <f t="shared" si="37"/>
        <v>1463.2692307692307</v>
      </c>
      <c r="F186" s="13">
        <f t="shared" si="37"/>
        <v>1606.5384615384614</v>
      </c>
      <c r="G186" s="10">
        <f t="shared" si="37"/>
        <v>1.1566151630946444</v>
      </c>
      <c r="H186" s="10">
        <f t="shared" si="37"/>
        <v>0.91176984196280442</v>
      </c>
      <c r="I186" s="14">
        <f t="shared" si="37"/>
        <v>24</v>
      </c>
      <c r="J186" s="14">
        <f t="shared" si="37"/>
        <v>7</v>
      </c>
      <c r="K186" s="14">
        <f t="shared" si="37"/>
        <v>4</v>
      </c>
      <c r="L186" s="13">
        <f t="shared" si="37"/>
        <v>3.2692307692307692</v>
      </c>
      <c r="M186" s="13">
        <f t="shared" si="37"/>
        <v>74.42307692307692</v>
      </c>
      <c r="N186" s="13">
        <f t="shared" si="37"/>
        <v>32.384615384615387</v>
      </c>
      <c r="O186" s="1">
        <f t="shared" si="37"/>
        <v>21</v>
      </c>
      <c r="P186" s="16">
        <f t="shared" si="37"/>
        <v>0.44418076923076921</v>
      </c>
      <c r="Q186" s="15">
        <f t="shared" si="37"/>
        <v>10.876153846153844</v>
      </c>
      <c r="R186" s="1">
        <f t="shared" si="37"/>
        <v>16</v>
      </c>
      <c r="S186" s="13">
        <f t="shared" si="37"/>
        <v>249.53846153846155</v>
      </c>
      <c r="T186" s="15">
        <f t="shared" si="37"/>
        <v>71.15384615384616</v>
      </c>
      <c r="U186" s="13">
        <f t="shared" si="37"/>
        <v>37.5</v>
      </c>
      <c r="V186" s="15">
        <f t="shared" si="37"/>
        <v>58.846153846153847</v>
      </c>
      <c r="W186" s="15">
        <f t="shared" si="37"/>
        <v>57.884615384615387</v>
      </c>
      <c r="X186" s="15">
        <f t="shared" si="37"/>
        <v>67.307692307692307</v>
      </c>
      <c r="Y186" s="15">
        <f t="shared" si="37"/>
        <v>55.96153846153846</v>
      </c>
    </row>
    <row r="187" spans="1:25">
      <c r="A187" s="2"/>
      <c r="B187" s="2"/>
      <c r="C187" s="2"/>
      <c r="D187" s="2"/>
      <c r="E187" s="3">
        <f>AVERAGE(E184:E186)</f>
        <v>1150.0256410256409</v>
      </c>
      <c r="F187" s="3">
        <f>AVERAGE(F184:F186)</f>
        <v>1306.8974358974358</v>
      </c>
      <c r="G187" s="11">
        <f>AVERAGE(G184:G186)</f>
        <v>0.94089088257554765</v>
      </c>
      <c r="H187" s="11">
        <f>AVERAGE(H184:H186)</f>
        <v>0.86741871707788132</v>
      </c>
      <c r="I187" s="2"/>
      <c r="J187" s="2"/>
      <c r="K187" s="2"/>
      <c r="L187" s="3">
        <f t="shared" ref="L187:Y187" si="38">AVERAGE(L184:L186)</f>
        <v>2.6666666666666665</v>
      </c>
      <c r="M187" s="3">
        <f t="shared" si="38"/>
        <v>64.089743589743591</v>
      </c>
      <c r="N187" s="3">
        <f t="shared" si="38"/>
        <v>33.536653517422742</v>
      </c>
      <c r="O187" s="3">
        <f t="shared" si="38"/>
        <v>15.666666666666666</v>
      </c>
      <c r="P187" s="17">
        <f t="shared" si="38"/>
        <v>0.45099230769230775</v>
      </c>
      <c r="Q187" s="18">
        <f t="shared" si="38"/>
        <v>10.773333333333332</v>
      </c>
      <c r="R187" s="2">
        <f t="shared" si="38"/>
        <v>15</v>
      </c>
      <c r="S187" s="3">
        <f t="shared" si="38"/>
        <v>250.47435897435898</v>
      </c>
      <c r="T187" s="3">
        <f t="shared" si="38"/>
        <v>71.92307692307692</v>
      </c>
      <c r="U187" s="3">
        <f t="shared" si="38"/>
        <v>46.089743589743591</v>
      </c>
      <c r="V187" s="3">
        <f t="shared" si="38"/>
        <v>61.474358974358978</v>
      </c>
      <c r="W187" s="3">
        <f t="shared" si="38"/>
        <v>54.358974358974358</v>
      </c>
      <c r="X187" s="3">
        <f t="shared" si="38"/>
        <v>68.653846153846146</v>
      </c>
      <c r="Y187" s="3">
        <f t="shared" si="38"/>
        <v>55.256410256410255</v>
      </c>
    </row>
    <row r="189" spans="1:25">
      <c r="A189" s="2" t="s">
        <v>314</v>
      </c>
    </row>
    <row r="190" spans="1:25">
      <c r="A190" t="str">
        <f>A179</f>
        <v>Average</v>
      </c>
      <c r="B190">
        <f t="shared" ref="B190:Y190" si="39">B179</f>
        <v>1</v>
      </c>
      <c r="C190">
        <f t="shared" si="39"/>
        <v>1</v>
      </c>
      <c r="D190">
        <f t="shared" si="39"/>
        <v>0</v>
      </c>
      <c r="E190" s="7">
        <f t="shared" si="39"/>
        <v>3399.7692307692309</v>
      </c>
      <c r="F190" s="7">
        <f t="shared" si="39"/>
        <v>3667.6538461538462</v>
      </c>
      <c r="G190" s="9">
        <f t="shared" si="39"/>
        <v>0.62899225624315658</v>
      </c>
      <c r="H190" s="9">
        <f t="shared" si="39"/>
        <v>0.80838744680490349</v>
      </c>
      <c r="I190">
        <f t="shared" si="39"/>
        <v>0</v>
      </c>
      <c r="J190">
        <f t="shared" si="39"/>
        <v>0</v>
      </c>
      <c r="K190">
        <f t="shared" si="39"/>
        <v>0</v>
      </c>
      <c r="L190" s="7">
        <f t="shared" si="39"/>
        <v>1.7307692307692308</v>
      </c>
      <c r="M190" s="7">
        <f t="shared" si="39"/>
        <v>15.23076923076923</v>
      </c>
      <c r="N190" s="7">
        <f t="shared" si="39"/>
        <v>9.0833333333333321</v>
      </c>
      <c r="O190">
        <f t="shared" si="39"/>
        <v>19</v>
      </c>
      <c r="P190" s="9">
        <f t="shared" si="39"/>
        <v>0.47413076923076919</v>
      </c>
      <c r="Q190" s="7">
        <f t="shared" si="39"/>
        <v>10.345769230769228</v>
      </c>
      <c r="R190">
        <f t="shared" si="39"/>
        <v>15</v>
      </c>
      <c r="S190" s="7">
        <f t="shared" si="39"/>
        <v>240.03846153846155</v>
      </c>
      <c r="T190" s="7">
        <f t="shared" si="39"/>
        <v>64.230769230769226</v>
      </c>
      <c r="U190" s="7">
        <f t="shared" si="39"/>
        <v>55.192307692307693</v>
      </c>
      <c r="V190" s="7">
        <f t="shared" si="39"/>
        <v>63.07692307692308</v>
      </c>
      <c r="W190" s="7">
        <f t="shared" si="39"/>
        <v>57.692307692307693</v>
      </c>
      <c r="X190" s="7">
        <f t="shared" si="39"/>
        <v>67.5</v>
      </c>
      <c r="Y190" s="7">
        <f t="shared" si="39"/>
        <v>50.96153846153846</v>
      </c>
    </row>
    <row r="191" spans="1:25" s="1" customFormat="1">
      <c r="A191" s="1" t="str">
        <f t="shared" ref="A191:Y191" si="40">A184</f>
        <v>Average</v>
      </c>
      <c r="B191" s="1">
        <f t="shared" si="40"/>
        <v>2</v>
      </c>
      <c r="C191" s="1">
        <f t="shared" si="40"/>
        <v>1</v>
      </c>
      <c r="D191" s="1">
        <f t="shared" si="40"/>
        <v>0</v>
      </c>
      <c r="E191" s="13">
        <f t="shared" si="40"/>
        <v>864.84615384615381</v>
      </c>
      <c r="F191" s="13">
        <f t="shared" si="40"/>
        <v>1028</v>
      </c>
      <c r="G191" s="10">
        <f t="shared" si="40"/>
        <v>0.74010079193664502</v>
      </c>
      <c r="H191" s="10">
        <f t="shared" si="40"/>
        <v>0.81136543014996065</v>
      </c>
      <c r="I191" s="1">
        <f t="shared" si="40"/>
        <v>0</v>
      </c>
      <c r="J191" s="1">
        <f t="shared" si="40"/>
        <v>0</v>
      </c>
      <c r="K191" s="1">
        <f t="shared" si="40"/>
        <v>0</v>
      </c>
      <c r="L191" s="13">
        <f t="shared" si="40"/>
        <v>1.7692307692307692</v>
      </c>
      <c r="M191" s="13">
        <f t="shared" si="40"/>
        <v>26.423076923076923</v>
      </c>
      <c r="N191" s="13">
        <f t="shared" si="40"/>
        <v>16.935897435897438</v>
      </c>
      <c r="O191" s="1">
        <f t="shared" si="40"/>
        <v>15</v>
      </c>
      <c r="P191" s="10">
        <f t="shared" si="40"/>
        <v>0.46712692307692316</v>
      </c>
      <c r="Q191" s="13">
        <f t="shared" si="40"/>
        <v>10.443461538461539</v>
      </c>
      <c r="R191" s="1">
        <f t="shared" si="40"/>
        <v>16</v>
      </c>
      <c r="S191" s="13">
        <f t="shared" si="40"/>
        <v>246.65384615384616</v>
      </c>
      <c r="T191" s="13">
        <f t="shared" si="40"/>
        <v>77.692307692307693</v>
      </c>
      <c r="U191" s="13">
        <f t="shared" si="40"/>
        <v>60</v>
      </c>
      <c r="V191" s="13">
        <f t="shared" si="40"/>
        <v>67.5</v>
      </c>
      <c r="W191" s="13">
        <f t="shared" si="40"/>
        <v>45.769230769230766</v>
      </c>
      <c r="X191" s="13">
        <f t="shared" si="40"/>
        <v>76.15384615384616</v>
      </c>
      <c r="Y191" s="13">
        <f t="shared" si="40"/>
        <v>59.230769230769234</v>
      </c>
    </row>
    <row r="192" spans="1:25">
      <c r="A192" s="2"/>
      <c r="B192" s="2"/>
      <c r="C192" s="2"/>
      <c r="D192" s="2"/>
      <c r="E192" s="3">
        <f>AVERAGE(E190:E191)</f>
        <v>2132.3076923076924</v>
      </c>
      <c r="F192" s="3">
        <f>AVERAGE(F190:F191)</f>
        <v>2347.8269230769229</v>
      </c>
      <c r="G192" s="11">
        <f>AVERAGE(G190:G191)</f>
        <v>0.6845465240899008</v>
      </c>
      <c r="H192" s="11">
        <f>AVERAGE(H190:H191)</f>
        <v>0.80987643847743207</v>
      </c>
      <c r="I192" s="2"/>
      <c r="J192" s="2"/>
      <c r="K192" s="2"/>
      <c r="L192" s="3">
        <f t="shared" ref="L192:Y192" si="41">AVERAGE(L190:L191)</f>
        <v>1.75</v>
      </c>
      <c r="M192" s="3">
        <f t="shared" si="41"/>
        <v>20.826923076923077</v>
      </c>
      <c r="N192" s="3">
        <f t="shared" si="41"/>
        <v>13.009615384615385</v>
      </c>
      <c r="O192" s="3">
        <f t="shared" si="41"/>
        <v>17</v>
      </c>
      <c r="P192" s="11">
        <f t="shared" si="41"/>
        <v>0.47062884615384615</v>
      </c>
      <c r="Q192" s="3">
        <f t="shared" si="41"/>
        <v>10.394615384615385</v>
      </c>
      <c r="R192" s="3">
        <f t="shared" si="41"/>
        <v>15.5</v>
      </c>
      <c r="S192" s="3">
        <f t="shared" si="41"/>
        <v>243.34615384615387</v>
      </c>
      <c r="T192" s="3">
        <f t="shared" si="41"/>
        <v>70.961538461538453</v>
      </c>
      <c r="U192" s="3">
        <f t="shared" si="41"/>
        <v>57.596153846153847</v>
      </c>
      <c r="V192" s="3">
        <f t="shared" si="41"/>
        <v>65.288461538461547</v>
      </c>
      <c r="W192" s="3">
        <f t="shared" si="41"/>
        <v>51.730769230769226</v>
      </c>
      <c r="X192" s="3">
        <f t="shared" si="41"/>
        <v>71.82692307692308</v>
      </c>
      <c r="Y192" s="3">
        <f t="shared" si="41"/>
        <v>55.096153846153847</v>
      </c>
    </row>
    <row r="193" spans="1:25">
      <c r="S193" s="7"/>
      <c r="T193" s="7"/>
      <c r="U193" s="7"/>
      <c r="V193" s="7"/>
      <c r="W193" s="7"/>
      <c r="X193" s="7"/>
      <c r="Y193" s="7"/>
    </row>
    <row r="194" spans="1:25">
      <c r="A194" t="str">
        <f t="shared" ref="A194:Y194" si="42">A180</f>
        <v>Average</v>
      </c>
      <c r="B194">
        <f t="shared" si="42"/>
        <v>1</v>
      </c>
      <c r="C194">
        <f t="shared" si="42"/>
        <v>2</v>
      </c>
      <c r="D194">
        <f t="shared" si="42"/>
        <v>0</v>
      </c>
      <c r="E194">
        <f t="shared" si="42"/>
        <v>4139.6923076923076</v>
      </c>
      <c r="F194">
        <f t="shared" si="42"/>
        <v>4397.8461538461543</v>
      </c>
      <c r="G194" s="9">
        <f t="shared" si="42"/>
        <v>0.75421817078479714</v>
      </c>
      <c r="H194" s="9">
        <f t="shared" si="42"/>
        <v>0.95129702657282145</v>
      </c>
      <c r="I194">
        <f t="shared" si="42"/>
        <v>0</v>
      </c>
      <c r="J194">
        <f t="shared" si="42"/>
        <v>0</v>
      </c>
      <c r="K194">
        <f t="shared" si="42"/>
        <v>0</v>
      </c>
      <c r="L194">
        <f t="shared" si="42"/>
        <v>4.1538461538461542</v>
      </c>
      <c r="M194">
        <f t="shared" si="42"/>
        <v>70.807692307692307</v>
      </c>
      <c r="N194">
        <f t="shared" si="42"/>
        <v>19.992918192918196</v>
      </c>
      <c r="O194">
        <f t="shared" si="42"/>
        <v>17</v>
      </c>
      <c r="P194" s="9">
        <f t="shared" si="42"/>
        <v>0.42444999999999994</v>
      </c>
      <c r="Q194">
        <f t="shared" si="42"/>
        <v>11.339230769230769</v>
      </c>
      <c r="R194">
        <f t="shared" si="42"/>
        <v>16</v>
      </c>
      <c r="S194" s="7">
        <f t="shared" si="42"/>
        <v>224.80769230769232</v>
      </c>
      <c r="T194" s="7">
        <f t="shared" si="42"/>
        <v>61.153846153846153</v>
      </c>
      <c r="U194" s="7">
        <f t="shared" si="42"/>
        <v>33.269230769230766</v>
      </c>
      <c r="V194" s="7">
        <f t="shared" si="42"/>
        <v>47.307692307692307</v>
      </c>
      <c r="W194" s="7">
        <f t="shared" si="42"/>
        <v>65.961538461538467</v>
      </c>
      <c r="X194" s="7">
        <f t="shared" si="42"/>
        <v>57.307692307692307</v>
      </c>
      <c r="Y194" s="7">
        <f t="shared" si="42"/>
        <v>37.692307692307693</v>
      </c>
    </row>
    <row r="195" spans="1:25" s="1" customFormat="1">
      <c r="A195" s="1" t="str">
        <f t="shared" ref="A195:Y195" si="43">A185</f>
        <v>Average</v>
      </c>
      <c r="B195" s="1">
        <f t="shared" si="43"/>
        <v>2</v>
      </c>
      <c r="C195" s="1">
        <f t="shared" si="43"/>
        <v>2</v>
      </c>
      <c r="D195" s="1">
        <f t="shared" si="43"/>
        <v>0</v>
      </c>
      <c r="E195" s="1">
        <f t="shared" si="43"/>
        <v>1121.9615384615386</v>
      </c>
      <c r="F195" s="1">
        <f t="shared" si="43"/>
        <v>1286.1538461538462</v>
      </c>
      <c r="G195" s="10">
        <f t="shared" si="43"/>
        <v>0.92595669269535352</v>
      </c>
      <c r="H195" s="10">
        <f t="shared" si="43"/>
        <v>0.87912087912087911</v>
      </c>
      <c r="I195" s="14">
        <f t="shared" si="43"/>
        <v>5</v>
      </c>
      <c r="J195" s="1">
        <f t="shared" si="43"/>
        <v>0</v>
      </c>
      <c r="K195" s="1">
        <f t="shared" si="43"/>
        <v>0</v>
      </c>
      <c r="L195" s="1">
        <f t="shared" si="43"/>
        <v>2.9615384615384617</v>
      </c>
      <c r="M195" s="1">
        <f t="shared" si="43"/>
        <v>91.42307692307692</v>
      </c>
      <c r="N195" s="1">
        <f t="shared" si="43"/>
        <v>51.289447731755416</v>
      </c>
      <c r="O195" s="1">
        <f t="shared" si="43"/>
        <v>11</v>
      </c>
      <c r="P195" s="10">
        <f t="shared" si="43"/>
        <v>0.44166923076923076</v>
      </c>
      <c r="Q195" s="1">
        <f t="shared" si="43"/>
        <v>11.000384615384615</v>
      </c>
      <c r="R195" s="1">
        <f t="shared" si="43"/>
        <v>13</v>
      </c>
      <c r="S195" s="13">
        <f t="shared" si="43"/>
        <v>255.23076923076923</v>
      </c>
      <c r="T195" s="13">
        <f t="shared" si="43"/>
        <v>66.92307692307692</v>
      </c>
      <c r="U195" s="13">
        <f t="shared" si="43"/>
        <v>40.769230769230766</v>
      </c>
      <c r="V195" s="13">
        <f t="shared" si="43"/>
        <v>58.07692307692308</v>
      </c>
      <c r="W195" s="13">
        <f t="shared" si="43"/>
        <v>59.42307692307692</v>
      </c>
      <c r="X195" s="13">
        <f t="shared" si="43"/>
        <v>62.5</v>
      </c>
      <c r="Y195" s="13">
        <f t="shared" si="43"/>
        <v>50.57692307692308</v>
      </c>
    </row>
    <row r="196" spans="1:25">
      <c r="A196" s="2"/>
      <c r="B196" s="2"/>
      <c r="C196" s="2"/>
      <c r="D196" s="2"/>
      <c r="E196" s="3">
        <f>AVERAGE(E194:E195)</f>
        <v>2630.8269230769229</v>
      </c>
      <c r="F196" s="3">
        <f>AVERAGE(F194:F195)</f>
        <v>2842</v>
      </c>
      <c r="G196" s="11">
        <f>AVERAGE(G194:G195)</f>
        <v>0.84008743174007527</v>
      </c>
      <c r="H196" s="11">
        <f>AVERAGE(H194:H195)</f>
        <v>0.91520895284685033</v>
      </c>
      <c r="I196" s="2"/>
      <c r="J196" s="2"/>
      <c r="K196" s="2"/>
      <c r="L196" s="3">
        <f t="shared" ref="L196:Y196" si="44">AVERAGE(L194:L195)</f>
        <v>3.5576923076923079</v>
      </c>
      <c r="M196" s="3">
        <f t="shared" si="44"/>
        <v>81.115384615384613</v>
      </c>
      <c r="N196" s="3">
        <f t="shared" si="44"/>
        <v>35.641182962336806</v>
      </c>
      <c r="O196" s="3">
        <f t="shared" si="44"/>
        <v>14</v>
      </c>
      <c r="P196" s="11">
        <f t="shared" si="44"/>
        <v>0.43305961538461535</v>
      </c>
      <c r="Q196" s="3">
        <f t="shared" si="44"/>
        <v>11.169807692307693</v>
      </c>
      <c r="R196" s="3">
        <f t="shared" si="44"/>
        <v>14.5</v>
      </c>
      <c r="S196" s="3">
        <f t="shared" si="44"/>
        <v>240.01923076923077</v>
      </c>
      <c r="T196" s="18">
        <f t="shared" si="44"/>
        <v>64.038461538461533</v>
      </c>
      <c r="U196" s="18">
        <f t="shared" si="44"/>
        <v>37.019230769230766</v>
      </c>
      <c r="V196" s="18">
        <f t="shared" si="44"/>
        <v>52.692307692307693</v>
      </c>
      <c r="W196" s="3">
        <f t="shared" si="44"/>
        <v>62.692307692307693</v>
      </c>
      <c r="X196" s="18">
        <f t="shared" si="44"/>
        <v>59.903846153846153</v>
      </c>
      <c r="Y196" s="3">
        <f t="shared" si="44"/>
        <v>44.134615384615387</v>
      </c>
    </row>
    <row r="197" spans="1:25">
      <c r="S197" s="7"/>
      <c r="T197" s="7"/>
      <c r="U197" s="7"/>
      <c r="V197" s="7"/>
      <c r="W197" s="7"/>
      <c r="X197" s="7"/>
      <c r="Y197" s="7"/>
    </row>
    <row r="198" spans="1:25">
      <c r="A198" t="str">
        <f t="shared" ref="A198:Y198" si="45">A181</f>
        <v>Average</v>
      </c>
      <c r="B198">
        <f t="shared" si="45"/>
        <v>1</v>
      </c>
      <c r="C198">
        <f t="shared" si="45"/>
        <v>3</v>
      </c>
      <c r="D198">
        <f t="shared" si="45"/>
        <v>0</v>
      </c>
      <c r="E198">
        <f t="shared" si="45"/>
        <v>5548.0769230769229</v>
      </c>
      <c r="F198">
        <f t="shared" si="45"/>
        <v>5945.6538461538457</v>
      </c>
      <c r="G198" s="9">
        <f t="shared" si="45"/>
        <v>1.0196628101790164</v>
      </c>
      <c r="H198" s="9">
        <f t="shared" si="45"/>
        <v>0.98016054173324207</v>
      </c>
      <c r="I198" s="6">
        <f t="shared" si="45"/>
        <v>23</v>
      </c>
      <c r="J198" s="6">
        <f t="shared" si="45"/>
        <v>23</v>
      </c>
      <c r="K198" s="6">
        <f t="shared" si="45"/>
        <v>2</v>
      </c>
      <c r="L198">
        <f t="shared" si="45"/>
        <v>3.3461538461538463</v>
      </c>
      <c r="M198">
        <f t="shared" si="45"/>
        <v>53.884615384615387</v>
      </c>
      <c r="N198">
        <f t="shared" si="45"/>
        <v>18.7764652014652</v>
      </c>
      <c r="O198">
        <f t="shared" si="45"/>
        <v>22</v>
      </c>
      <c r="P198" s="9">
        <f t="shared" si="45"/>
        <v>0.455026923076923</v>
      </c>
      <c r="Q198">
        <f t="shared" si="45"/>
        <v>10.953846153846154</v>
      </c>
      <c r="R198">
        <f t="shared" si="45"/>
        <v>20</v>
      </c>
      <c r="S198" s="7">
        <f t="shared" si="45"/>
        <v>207.19230769230768</v>
      </c>
      <c r="T198" s="7">
        <f t="shared" si="45"/>
        <v>57.692307692307693</v>
      </c>
      <c r="U198" s="7">
        <f t="shared" si="45"/>
        <v>32.5</v>
      </c>
      <c r="V198" s="7">
        <f t="shared" si="45"/>
        <v>42.692307692307693</v>
      </c>
      <c r="W198" s="7">
        <f t="shared" si="45"/>
        <v>71.34615384615384</v>
      </c>
      <c r="X198" s="7">
        <f t="shared" si="45"/>
        <v>53.46153846153846</v>
      </c>
      <c r="Y198" s="7">
        <f t="shared" si="45"/>
        <v>38.46153846153846</v>
      </c>
    </row>
    <row r="199" spans="1:25" s="1" customFormat="1">
      <c r="A199" s="1" t="str">
        <f t="shared" ref="A199:Y199" si="46">A186</f>
        <v>Average</v>
      </c>
      <c r="B199" s="1">
        <f t="shared" si="46"/>
        <v>2</v>
      </c>
      <c r="C199" s="1">
        <f t="shared" si="46"/>
        <v>3</v>
      </c>
      <c r="D199" s="1">
        <f t="shared" si="46"/>
        <v>0</v>
      </c>
      <c r="E199" s="1">
        <f t="shared" si="46"/>
        <v>1463.2692307692307</v>
      </c>
      <c r="F199" s="1">
        <f t="shared" si="46"/>
        <v>1606.5384615384614</v>
      </c>
      <c r="G199" s="10">
        <f t="shared" si="46"/>
        <v>1.1566151630946444</v>
      </c>
      <c r="H199" s="10">
        <f t="shared" si="46"/>
        <v>0.91176984196280442</v>
      </c>
      <c r="I199" s="14">
        <f t="shared" si="46"/>
        <v>24</v>
      </c>
      <c r="J199" s="14">
        <f t="shared" si="46"/>
        <v>7</v>
      </c>
      <c r="K199" s="14">
        <f t="shared" si="46"/>
        <v>4</v>
      </c>
      <c r="L199" s="1">
        <f t="shared" si="46"/>
        <v>3.2692307692307692</v>
      </c>
      <c r="M199" s="1">
        <f t="shared" si="46"/>
        <v>74.42307692307692</v>
      </c>
      <c r="N199" s="1">
        <f t="shared" si="46"/>
        <v>32.384615384615387</v>
      </c>
      <c r="O199" s="1">
        <f t="shared" si="46"/>
        <v>21</v>
      </c>
      <c r="P199" s="10">
        <f t="shared" si="46"/>
        <v>0.44418076923076921</v>
      </c>
      <c r="Q199" s="1">
        <f t="shared" si="46"/>
        <v>10.876153846153844</v>
      </c>
      <c r="R199" s="1">
        <f t="shared" si="46"/>
        <v>16</v>
      </c>
      <c r="S199" s="13">
        <f t="shared" si="46"/>
        <v>249.53846153846155</v>
      </c>
      <c r="T199" s="13">
        <f t="shared" si="46"/>
        <v>71.15384615384616</v>
      </c>
      <c r="U199" s="13">
        <f t="shared" si="46"/>
        <v>37.5</v>
      </c>
      <c r="V199" s="13">
        <f t="shared" si="46"/>
        <v>58.846153846153847</v>
      </c>
      <c r="W199" s="13">
        <f t="shared" si="46"/>
        <v>57.884615384615387</v>
      </c>
      <c r="X199" s="13">
        <f t="shared" si="46"/>
        <v>67.307692307692307</v>
      </c>
      <c r="Y199" s="13">
        <f t="shared" si="46"/>
        <v>55.96153846153846</v>
      </c>
    </row>
    <row r="200" spans="1:25">
      <c r="A200" s="2"/>
      <c r="B200" s="2"/>
      <c r="C200" s="2"/>
      <c r="D200" s="2"/>
      <c r="E200" s="3">
        <f>AVERAGE(E198:E199)</f>
        <v>3505.6730769230767</v>
      </c>
      <c r="F200" s="3">
        <f>AVERAGE(F198:F199)</f>
        <v>3776.0961538461534</v>
      </c>
      <c r="G200" s="11">
        <f>AVERAGE(G198:G199)</f>
        <v>1.0881389866368303</v>
      </c>
      <c r="H200" s="11">
        <f>AVERAGE(H198:H199)</f>
        <v>0.94596519184802319</v>
      </c>
      <c r="I200" s="2"/>
      <c r="J200" s="2"/>
      <c r="K200" s="2"/>
      <c r="L200" s="3">
        <f t="shared" ref="L200:Y200" si="47">AVERAGE(L198:L199)</f>
        <v>3.3076923076923075</v>
      </c>
      <c r="M200" s="3">
        <f t="shared" si="47"/>
        <v>64.15384615384616</v>
      </c>
      <c r="N200" s="3">
        <f t="shared" si="47"/>
        <v>25.580540293040293</v>
      </c>
      <c r="O200" s="3">
        <f t="shared" si="47"/>
        <v>21.5</v>
      </c>
      <c r="P200" s="11">
        <f t="shared" si="47"/>
        <v>0.44960384615384608</v>
      </c>
      <c r="Q200" s="3">
        <f t="shared" si="47"/>
        <v>10.914999999999999</v>
      </c>
      <c r="R200" s="3">
        <f t="shared" si="47"/>
        <v>18</v>
      </c>
      <c r="S200" s="3">
        <f t="shared" si="47"/>
        <v>228.36538461538461</v>
      </c>
      <c r="T200" s="18">
        <f t="shared" si="47"/>
        <v>64.423076923076934</v>
      </c>
      <c r="U200" s="18">
        <f t="shared" si="47"/>
        <v>35</v>
      </c>
      <c r="V200" s="18">
        <f t="shared" si="47"/>
        <v>50.769230769230774</v>
      </c>
      <c r="W200" s="3">
        <f t="shared" si="47"/>
        <v>64.615384615384613</v>
      </c>
      <c r="X200" s="18">
        <f t="shared" si="47"/>
        <v>60.384615384615387</v>
      </c>
      <c r="Y200" s="18">
        <f t="shared" si="47"/>
        <v>47.21153846153846</v>
      </c>
    </row>
    <row r="203" spans="1:25">
      <c r="A203" t="s">
        <v>321</v>
      </c>
    </row>
    <row r="204" spans="1:25">
      <c r="A204">
        <v>1</v>
      </c>
      <c r="B204" t="s">
        <v>322</v>
      </c>
    </row>
    <row r="225" spans="1:8">
      <c r="A225" t="s">
        <v>316</v>
      </c>
    </row>
    <row r="226" spans="1:8">
      <c r="B226" t="s">
        <v>317</v>
      </c>
      <c r="H226" s="9" t="s">
        <v>319</v>
      </c>
    </row>
    <row r="227" spans="1:8">
      <c r="B227" t="s">
        <v>318</v>
      </c>
      <c r="H227" s="9" t="s">
        <v>319</v>
      </c>
    </row>
    <row r="231" spans="1:8">
      <c r="A231" t="s">
        <v>320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39"/>
  <sheetViews>
    <sheetView tabSelected="1" workbookViewId="0">
      <selection activeCell="O36" sqref="O36"/>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t="s">
        <v>0</v>
      </c>
      <c r="B1" t="s">
        <v>27</v>
      </c>
      <c r="C1" t="s">
        <v>28</v>
      </c>
      <c r="D1" t="s">
        <v>29</v>
      </c>
      <c r="E1" t="s">
        <v>30</v>
      </c>
      <c r="F1" t="s">
        <v>31</v>
      </c>
      <c r="G1" t="s">
        <v>32</v>
      </c>
      <c r="H1" t="s">
        <v>33</v>
      </c>
      <c r="I1" t="s">
        <v>34</v>
      </c>
      <c r="J1" t="s">
        <v>35</v>
      </c>
      <c r="K1" t="s">
        <v>36</v>
      </c>
      <c r="L1" t="s">
        <v>37</v>
      </c>
      <c r="M1" t="s">
        <v>38</v>
      </c>
      <c r="N1" t="s">
        <v>39</v>
      </c>
      <c r="O1" t="s">
        <v>40</v>
      </c>
      <c r="P1" t="s">
        <v>41</v>
      </c>
    </row>
    <row r="2" spans="1:16">
      <c r="A2">
        <v>1</v>
      </c>
      <c r="B2" t="s">
        <v>42</v>
      </c>
      <c r="C2">
        <v>23</v>
      </c>
      <c r="D2" t="s">
        <v>43</v>
      </c>
      <c r="E2" t="s">
        <v>44</v>
      </c>
      <c r="F2" t="s">
        <v>45</v>
      </c>
      <c r="G2" t="s">
        <v>46</v>
      </c>
      <c r="H2" t="s">
        <v>47</v>
      </c>
      <c r="I2" t="s">
        <v>47</v>
      </c>
      <c r="J2" t="s">
        <v>47</v>
      </c>
      <c r="K2" t="s">
        <v>47</v>
      </c>
      <c r="L2" t="s">
        <v>47</v>
      </c>
      <c r="M2" t="s">
        <v>48</v>
      </c>
      <c r="N2" t="s">
        <v>48</v>
      </c>
      <c r="O2" t="s">
        <v>48</v>
      </c>
      <c r="P2" t="s">
        <v>48</v>
      </c>
    </row>
    <row r="3" spans="1:16">
      <c r="A3">
        <v>2</v>
      </c>
      <c r="B3" t="s">
        <v>49</v>
      </c>
      <c r="C3">
        <v>24</v>
      </c>
      <c r="D3" t="s">
        <v>43</v>
      </c>
      <c r="E3" t="s">
        <v>44</v>
      </c>
      <c r="F3" t="s">
        <v>46</v>
      </c>
      <c r="G3" t="s">
        <v>50</v>
      </c>
      <c r="H3" t="s">
        <v>51</v>
      </c>
      <c r="I3" t="s">
        <v>52</v>
      </c>
      <c r="J3" t="s">
        <v>51</v>
      </c>
      <c r="K3" t="s">
        <v>47</v>
      </c>
      <c r="L3" t="s">
        <v>52</v>
      </c>
      <c r="M3" t="s">
        <v>44</v>
      </c>
      <c r="N3" t="s">
        <v>44</v>
      </c>
      <c r="O3" t="s">
        <v>48</v>
      </c>
      <c r="P3" t="s">
        <v>53</v>
      </c>
    </row>
    <row r="4" spans="1:16">
      <c r="A4">
        <v>3</v>
      </c>
      <c r="B4" t="s">
        <v>49</v>
      </c>
      <c r="C4">
        <v>27</v>
      </c>
      <c r="D4" t="s">
        <v>54</v>
      </c>
      <c r="E4" t="s">
        <v>44</v>
      </c>
      <c r="F4" t="s">
        <v>45</v>
      </c>
      <c r="G4" t="s">
        <v>45</v>
      </c>
      <c r="H4" t="s">
        <v>47</v>
      </c>
      <c r="I4" t="s">
        <v>47</v>
      </c>
      <c r="J4" t="s">
        <v>47</v>
      </c>
      <c r="K4" t="s">
        <v>47</v>
      </c>
      <c r="L4" t="s">
        <v>55</v>
      </c>
      <c r="M4" t="s">
        <v>48</v>
      </c>
      <c r="N4" t="s">
        <v>48</v>
      </c>
      <c r="O4" t="s">
        <v>48</v>
      </c>
      <c r="P4" t="s">
        <v>44</v>
      </c>
    </row>
    <row r="5" spans="1:16">
      <c r="A5">
        <v>5</v>
      </c>
      <c r="B5" t="s">
        <v>42</v>
      </c>
      <c r="C5">
        <v>20</v>
      </c>
      <c r="D5" t="s">
        <v>54</v>
      </c>
      <c r="E5" t="s">
        <v>44</v>
      </c>
      <c r="F5" t="s">
        <v>45</v>
      </c>
      <c r="G5" t="s">
        <v>45</v>
      </c>
      <c r="H5" t="s">
        <v>51</v>
      </c>
      <c r="I5" t="s">
        <v>52</v>
      </c>
      <c r="J5" t="s">
        <v>52</v>
      </c>
      <c r="K5" t="s">
        <v>51</v>
      </c>
      <c r="L5" t="s">
        <v>52</v>
      </c>
      <c r="M5" t="s">
        <v>44</v>
      </c>
      <c r="N5" t="s">
        <v>48</v>
      </c>
      <c r="O5" t="s">
        <v>48</v>
      </c>
      <c r="P5" t="s">
        <v>44</v>
      </c>
    </row>
    <row r="6" spans="1:16">
      <c r="A6">
        <v>6</v>
      </c>
      <c r="B6" t="s">
        <v>49</v>
      </c>
      <c r="C6">
        <v>30</v>
      </c>
      <c r="D6" t="s">
        <v>43</v>
      </c>
      <c r="E6" t="s">
        <v>44</v>
      </c>
      <c r="F6" t="s">
        <v>45</v>
      </c>
      <c r="G6" t="s">
        <v>50</v>
      </c>
      <c r="H6" t="s">
        <v>51</v>
      </c>
      <c r="I6" t="s">
        <v>51</v>
      </c>
      <c r="J6" t="s">
        <v>51</v>
      </c>
      <c r="K6" t="s">
        <v>51</v>
      </c>
      <c r="L6" t="s">
        <v>55</v>
      </c>
      <c r="M6" t="s">
        <v>26</v>
      </c>
      <c r="N6" t="s">
        <v>44</v>
      </c>
      <c r="O6" t="s">
        <v>48</v>
      </c>
      <c r="P6" t="s">
        <v>53</v>
      </c>
    </row>
    <row r="7" spans="1:16">
      <c r="A7">
        <v>7</v>
      </c>
      <c r="B7" t="s">
        <v>42</v>
      </c>
      <c r="C7">
        <v>24</v>
      </c>
      <c r="D7" t="s">
        <v>43</v>
      </c>
      <c r="E7" t="s">
        <v>44</v>
      </c>
      <c r="F7" t="s">
        <v>45</v>
      </c>
      <c r="G7" t="s">
        <v>46</v>
      </c>
      <c r="H7" t="s">
        <v>47</v>
      </c>
      <c r="I7" t="s">
        <v>47</v>
      </c>
      <c r="J7" t="s">
        <v>47</v>
      </c>
      <c r="K7" t="s">
        <v>47</v>
      </c>
      <c r="L7" t="s">
        <v>55</v>
      </c>
      <c r="M7" t="s">
        <v>48</v>
      </c>
      <c r="N7" t="s">
        <v>48</v>
      </c>
      <c r="O7" t="s">
        <v>48</v>
      </c>
      <c r="P7" t="s">
        <v>53</v>
      </c>
    </row>
    <row r="8" spans="1:16">
      <c r="A8">
        <v>8</v>
      </c>
      <c r="B8" t="s">
        <v>42</v>
      </c>
      <c r="C8">
        <v>20</v>
      </c>
      <c r="D8" t="s">
        <v>54</v>
      </c>
      <c r="E8" t="s">
        <v>44</v>
      </c>
      <c r="F8" t="s">
        <v>45</v>
      </c>
      <c r="G8" t="s">
        <v>45</v>
      </c>
      <c r="H8" t="s">
        <v>47</v>
      </c>
      <c r="I8" t="s">
        <v>51</v>
      </c>
      <c r="J8" t="s">
        <v>51</v>
      </c>
      <c r="K8" t="s">
        <v>47</v>
      </c>
      <c r="L8" t="s">
        <v>55</v>
      </c>
      <c r="M8" t="s">
        <v>48</v>
      </c>
      <c r="N8" t="s">
        <v>48</v>
      </c>
      <c r="O8" t="s">
        <v>56</v>
      </c>
      <c r="P8" t="s">
        <v>53</v>
      </c>
    </row>
    <row r="9" spans="1:16">
      <c r="A9">
        <v>9</v>
      </c>
      <c r="B9" t="s">
        <v>42</v>
      </c>
      <c r="C9">
        <v>23</v>
      </c>
      <c r="D9" t="s">
        <v>54</v>
      </c>
      <c r="E9" t="s">
        <v>44</v>
      </c>
      <c r="F9" t="s">
        <v>46</v>
      </c>
      <c r="G9" t="s">
        <v>46</v>
      </c>
      <c r="H9" t="s">
        <v>47</v>
      </c>
      <c r="I9" t="s">
        <v>51</v>
      </c>
      <c r="J9" t="s">
        <v>52</v>
      </c>
      <c r="K9" t="s">
        <v>47</v>
      </c>
      <c r="L9" t="s">
        <v>47</v>
      </c>
      <c r="M9" t="s">
        <v>48</v>
      </c>
      <c r="N9" t="s">
        <v>48</v>
      </c>
      <c r="O9" t="s">
        <v>44</v>
      </c>
      <c r="P9" t="s">
        <v>48</v>
      </c>
    </row>
    <row r="10" spans="1:16">
      <c r="A10">
        <v>10</v>
      </c>
      <c r="B10" t="s">
        <v>49</v>
      </c>
      <c r="C10">
        <v>24</v>
      </c>
      <c r="D10" t="s">
        <v>43</v>
      </c>
      <c r="E10" t="s">
        <v>44</v>
      </c>
      <c r="F10" t="s">
        <v>45</v>
      </c>
      <c r="G10" t="s">
        <v>50</v>
      </c>
      <c r="H10" t="s">
        <v>47</v>
      </c>
      <c r="I10" t="s">
        <v>51</v>
      </c>
      <c r="J10" t="s">
        <v>51</v>
      </c>
      <c r="K10" t="s">
        <v>51</v>
      </c>
      <c r="L10" t="s">
        <v>47</v>
      </c>
      <c r="M10" t="s">
        <v>44</v>
      </c>
      <c r="N10" t="s">
        <v>48</v>
      </c>
      <c r="O10" t="s">
        <v>48</v>
      </c>
      <c r="P10" t="s">
        <v>48</v>
      </c>
    </row>
    <row r="11" spans="1:16">
      <c r="A11">
        <v>11</v>
      </c>
      <c r="B11" t="s">
        <v>42</v>
      </c>
      <c r="C11">
        <v>20</v>
      </c>
      <c r="D11" t="s">
        <v>43</v>
      </c>
      <c r="E11" t="s">
        <v>44</v>
      </c>
      <c r="F11" t="s">
        <v>45</v>
      </c>
      <c r="G11" t="s">
        <v>50</v>
      </c>
      <c r="H11" t="s">
        <v>51</v>
      </c>
      <c r="I11" t="s">
        <v>52</v>
      </c>
      <c r="J11" t="s">
        <v>52</v>
      </c>
      <c r="K11" t="s">
        <v>47</v>
      </c>
      <c r="L11" t="s">
        <v>47</v>
      </c>
      <c r="M11" t="s">
        <v>48</v>
      </c>
      <c r="N11" t="s">
        <v>44</v>
      </c>
      <c r="O11" t="s">
        <v>44</v>
      </c>
      <c r="P11" t="s">
        <v>53</v>
      </c>
    </row>
    <row r="12" spans="1:16">
      <c r="A12">
        <v>12</v>
      </c>
      <c r="B12" t="s">
        <v>49</v>
      </c>
      <c r="C12">
        <v>20</v>
      </c>
      <c r="D12" t="s">
        <v>43</v>
      </c>
      <c r="E12" t="s">
        <v>44</v>
      </c>
      <c r="F12" t="s">
        <v>46</v>
      </c>
      <c r="G12" t="s">
        <v>50</v>
      </c>
      <c r="H12" t="s">
        <v>51</v>
      </c>
      <c r="I12" t="s">
        <v>51</v>
      </c>
      <c r="J12" t="s">
        <v>47</v>
      </c>
      <c r="K12" t="s">
        <v>47</v>
      </c>
      <c r="L12" t="s">
        <v>47</v>
      </c>
      <c r="M12" t="s">
        <v>48</v>
      </c>
      <c r="N12" t="s">
        <v>44</v>
      </c>
      <c r="O12" t="s">
        <v>44</v>
      </c>
      <c r="P12" t="s">
        <v>53</v>
      </c>
    </row>
    <row r="13" spans="1:16">
      <c r="A13">
        <v>13</v>
      </c>
      <c r="B13" t="s">
        <v>42</v>
      </c>
      <c r="C13">
        <v>24</v>
      </c>
      <c r="D13" t="s">
        <v>43</v>
      </c>
      <c r="E13" t="s">
        <v>44</v>
      </c>
      <c r="F13" t="s">
        <v>45</v>
      </c>
      <c r="G13" t="s">
        <v>46</v>
      </c>
      <c r="H13" t="s">
        <v>47</v>
      </c>
      <c r="I13" t="s">
        <v>52</v>
      </c>
      <c r="J13" t="s">
        <v>47</v>
      </c>
      <c r="K13" t="s">
        <v>47</v>
      </c>
      <c r="L13" t="s">
        <v>52</v>
      </c>
      <c r="M13" t="s">
        <v>48</v>
      </c>
      <c r="N13" t="s">
        <v>48</v>
      </c>
      <c r="O13" t="s">
        <v>48</v>
      </c>
      <c r="P13" t="s">
        <v>53</v>
      </c>
    </row>
    <row r="14" spans="1:16">
      <c r="A14">
        <v>14</v>
      </c>
      <c r="B14" t="s">
        <v>42</v>
      </c>
      <c r="C14">
        <v>22</v>
      </c>
      <c r="D14" t="s">
        <v>54</v>
      </c>
      <c r="E14" t="s">
        <v>44</v>
      </c>
      <c r="F14" t="s">
        <v>45</v>
      </c>
      <c r="G14" t="s">
        <v>45</v>
      </c>
      <c r="H14" t="s">
        <v>51</v>
      </c>
      <c r="I14" t="s">
        <v>52</v>
      </c>
      <c r="J14" t="s">
        <v>51</v>
      </c>
      <c r="K14" t="s">
        <v>47</v>
      </c>
      <c r="L14" t="s">
        <v>47</v>
      </c>
      <c r="M14" t="s">
        <v>48</v>
      </c>
      <c r="N14" t="s">
        <v>48</v>
      </c>
      <c r="O14" t="s">
        <v>44</v>
      </c>
      <c r="P14" t="s">
        <v>53</v>
      </c>
    </row>
    <row r="15" spans="1:16">
      <c r="A15">
        <v>15</v>
      </c>
      <c r="B15" t="s">
        <v>42</v>
      </c>
      <c r="C15">
        <v>20</v>
      </c>
      <c r="D15" t="s">
        <v>54</v>
      </c>
      <c r="E15" t="s">
        <v>44</v>
      </c>
      <c r="F15" t="s">
        <v>46</v>
      </c>
      <c r="G15" t="s">
        <v>50</v>
      </c>
      <c r="H15" t="s">
        <v>51</v>
      </c>
      <c r="I15" t="s">
        <v>52</v>
      </c>
      <c r="J15" t="s">
        <v>51</v>
      </c>
      <c r="K15" t="s">
        <v>51</v>
      </c>
      <c r="L15" t="s">
        <v>51</v>
      </c>
      <c r="M15" t="s">
        <v>44</v>
      </c>
      <c r="N15" t="s">
        <v>44</v>
      </c>
      <c r="O15" t="s">
        <v>48</v>
      </c>
      <c r="P15" t="s">
        <v>53</v>
      </c>
    </row>
    <row r="16" spans="1:16">
      <c r="A16">
        <v>16</v>
      </c>
      <c r="B16" t="s">
        <v>49</v>
      </c>
      <c r="C16">
        <v>25</v>
      </c>
      <c r="D16" t="s">
        <v>54</v>
      </c>
      <c r="E16" t="s">
        <v>44</v>
      </c>
      <c r="F16" t="s">
        <v>50</v>
      </c>
      <c r="G16" t="s">
        <v>57</v>
      </c>
      <c r="H16" t="s">
        <v>51</v>
      </c>
      <c r="I16" t="s">
        <v>52</v>
      </c>
      <c r="J16" t="s">
        <v>47</v>
      </c>
      <c r="K16" t="s">
        <v>47</v>
      </c>
      <c r="L16" t="s">
        <v>51</v>
      </c>
      <c r="M16" t="s">
        <v>48</v>
      </c>
      <c r="N16" t="s">
        <v>48</v>
      </c>
      <c r="O16" t="s">
        <v>44</v>
      </c>
      <c r="P16" t="s">
        <v>48</v>
      </c>
    </row>
    <row r="17" spans="1:16">
      <c r="A17">
        <v>17</v>
      </c>
      <c r="B17" t="s">
        <v>49</v>
      </c>
      <c r="C17">
        <v>21</v>
      </c>
      <c r="D17" t="s">
        <v>54</v>
      </c>
      <c r="E17" t="s">
        <v>44</v>
      </c>
      <c r="F17" t="s">
        <v>45</v>
      </c>
      <c r="G17" t="s">
        <v>46</v>
      </c>
      <c r="H17" t="s">
        <v>51</v>
      </c>
      <c r="I17" t="s">
        <v>52</v>
      </c>
      <c r="J17" t="s">
        <v>51</v>
      </c>
      <c r="K17" t="s">
        <v>51</v>
      </c>
      <c r="L17" t="s">
        <v>51</v>
      </c>
      <c r="M17" t="s">
        <v>44</v>
      </c>
      <c r="N17" t="s">
        <v>44</v>
      </c>
      <c r="O17" t="s">
        <v>44</v>
      </c>
      <c r="P17" t="s">
        <v>53</v>
      </c>
    </row>
    <row r="18" spans="1:16">
      <c r="A18">
        <v>18</v>
      </c>
      <c r="B18" t="s">
        <v>49</v>
      </c>
      <c r="C18">
        <v>19</v>
      </c>
      <c r="D18" t="s">
        <v>43</v>
      </c>
      <c r="E18" t="s">
        <v>44</v>
      </c>
      <c r="F18" t="s">
        <v>46</v>
      </c>
      <c r="G18" t="s">
        <v>58</v>
      </c>
      <c r="H18" t="s">
        <v>51</v>
      </c>
      <c r="I18" t="s">
        <v>52</v>
      </c>
      <c r="J18" t="s">
        <v>51</v>
      </c>
      <c r="K18" t="s">
        <v>47</v>
      </c>
      <c r="L18" t="s">
        <v>52</v>
      </c>
      <c r="M18" t="s">
        <v>48</v>
      </c>
      <c r="N18" t="s">
        <v>44</v>
      </c>
      <c r="O18" t="s">
        <v>48</v>
      </c>
      <c r="P18" t="s">
        <v>53</v>
      </c>
    </row>
    <row r="19" spans="1:16">
      <c r="A19">
        <v>19</v>
      </c>
      <c r="B19" t="s">
        <v>49</v>
      </c>
      <c r="C19">
        <v>23</v>
      </c>
      <c r="D19" t="s">
        <v>43</v>
      </c>
      <c r="E19" t="s">
        <v>44</v>
      </c>
      <c r="F19" t="s">
        <v>50</v>
      </c>
      <c r="G19" t="s">
        <v>57</v>
      </c>
      <c r="H19" t="s">
        <v>51</v>
      </c>
      <c r="I19" t="s">
        <v>51</v>
      </c>
      <c r="J19" t="s">
        <v>51</v>
      </c>
      <c r="K19" t="s">
        <v>47</v>
      </c>
      <c r="L19" t="s">
        <v>51</v>
      </c>
      <c r="M19" t="s">
        <v>48</v>
      </c>
      <c r="N19" t="s">
        <v>44</v>
      </c>
      <c r="O19" t="s">
        <v>44</v>
      </c>
      <c r="P19" t="s">
        <v>44</v>
      </c>
    </row>
    <row r="20" spans="1:16">
      <c r="A20">
        <v>20</v>
      </c>
      <c r="B20" t="s">
        <v>49</v>
      </c>
      <c r="C20">
        <v>22</v>
      </c>
      <c r="D20" t="s">
        <v>43</v>
      </c>
      <c r="E20" t="s">
        <v>44</v>
      </c>
      <c r="F20" t="s">
        <v>45</v>
      </c>
      <c r="G20" t="s">
        <v>45</v>
      </c>
      <c r="H20" t="s">
        <v>51</v>
      </c>
      <c r="I20" t="s">
        <v>51</v>
      </c>
      <c r="J20" t="s">
        <v>51</v>
      </c>
      <c r="K20" t="s">
        <v>52</v>
      </c>
      <c r="L20" t="s">
        <v>52</v>
      </c>
      <c r="M20" t="s">
        <v>48</v>
      </c>
      <c r="N20" t="s">
        <v>44</v>
      </c>
      <c r="O20" t="s">
        <v>48</v>
      </c>
      <c r="P20" t="s">
        <v>48</v>
      </c>
    </row>
    <row r="21" spans="1:16">
      <c r="A21">
        <v>21</v>
      </c>
      <c r="B21" t="s">
        <v>49</v>
      </c>
      <c r="C21">
        <v>25</v>
      </c>
      <c r="D21" t="s">
        <v>54</v>
      </c>
      <c r="E21" t="s">
        <v>44</v>
      </c>
      <c r="F21" t="s">
        <v>45</v>
      </c>
      <c r="G21" t="s">
        <v>50</v>
      </c>
      <c r="H21" t="s">
        <v>51</v>
      </c>
      <c r="I21" t="s">
        <v>51</v>
      </c>
      <c r="J21" t="s">
        <v>51</v>
      </c>
      <c r="K21" t="s">
        <v>47</v>
      </c>
      <c r="L21" t="s">
        <v>47</v>
      </c>
      <c r="M21" t="s">
        <v>48</v>
      </c>
      <c r="N21" t="s">
        <v>44</v>
      </c>
      <c r="O21" t="s">
        <v>44</v>
      </c>
      <c r="P21" t="s">
        <v>53</v>
      </c>
    </row>
    <row r="22" spans="1:16">
      <c r="A22">
        <v>22</v>
      </c>
      <c r="B22" t="s">
        <v>42</v>
      </c>
      <c r="C22">
        <v>25</v>
      </c>
      <c r="D22" t="s">
        <v>54</v>
      </c>
      <c r="E22" t="s">
        <v>44</v>
      </c>
      <c r="F22" t="s">
        <v>46</v>
      </c>
      <c r="G22" t="s">
        <v>50</v>
      </c>
      <c r="H22" t="s">
        <v>51</v>
      </c>
      <c r="I22" t="s">
        <v>52</v>
      </c>
      <c r="J22" t="s">
        <v>47</v>
      </c>
      <c r="K22" t="s">
        <v>47</v>
      </c>
      <c r="L22" t="s">
        <v>47</v>
      </c>
      <c r="M22" t="s">
        <v>48</v>
      </c>
      <c r="N22" t="s">
        <v>48</v>
      </c>
      <c r="O22" t="s">
        <v>44</v>
      </c>
      <c r="P22" t="s">
        <v>53</v>
      </c>
    </row>
    <row r="23" spans="1:16">
      <c r="A23">
        <v>23</v>
      </c>
      <c r="B23" t="s">
        <v>42</v>
      </c>
      <c r="C23">
        <v>21</v>
      </c>
      <c r="D23" t="s">
        <v>43</v>
      </c>
      <c r="E23" t="s">
        <v>44</v>
      </c>
      <c r="F23" t="s">
        <v>45</v>
      </c>
      <c r="G23" t="s">
        <v>45</v>
      </c>
      <c r="H23" t="s">
        <v>51</v>
      </c>
      <c r="I23" t="s">
        <v>52</v>
      </c>
      <c r="J23" t="s">
        <v>51</v>
      </c>
      <c r="K23" t="s">
        <v>51</v>
      </c>
      <c r="L23" t="s">
        <v>51</v>
      </c>
      <c r="M23" t="s">
        <v>44</v>
      </c>
      <c r="N23" t="s">
        <v>44</v>
      </c>
      <c r="O23" t="s">
        <v>44</v>
      </c>
      <c r="P23" t="s">
        <v>44</v>
      </c>
    </row>
    <row r="24" spans="1:16">
      <c r="A24">
        <v>24</v>
      </c>
      <c r="B24" t="s">
        <v>49</v>
      </c>
      <c r="C24">
        <v>23</v>
      </c>
      <c r="D24" t="s">
        <v>54</v>
      </c>
      <c r="E24" t="s">
        <v>44</v>
      </c>
      <c r="F24" t="s">
        <v>46</v>
      </c>
      <c r="G24" t="s">
        <v>57</v>
      </c>
      <c r="H24" t="s">
        <v>51</v>
      </c>
      <c r="I24" t="s">
        <v>52</v>
      </c>
      <c r="J24" t="s">
        <v>51</v>
      </c>
      <c r="K24" t="s">
        <v>47</v>
      </c>
      <c r="L24" t="s">
        <v>51</v>
      </c>
      <c r="M24" t="s">
        <v>44</v>
      </c>
      <c r="N24" t="s">
        <v>48</v>
      </c>
      <c r="O24" t="s">
        <v>44</v>
      </c>
      <c r="P24" t="s">
        <v>48</v>
      </c>
    </row>
    <row r="25" spans="1:16">
      <c r="A25">
        <v>25</v>
      </c>
      <c r="B25" t="s">
        <v>49</v>
      </c>
      <c r="C25">
        <v>21</v>
      </c>
      <c r="D25" t="s">
        <v>43</v>
      </c>
      <c r="E25" t="s">
        <v>44</v>
      </c>
      <c r="F25" t="s">
        <v>45</v>
      </c>
      <c r="G25" t="s">
        <v>50</v>
      </c>
      <c r="H25" t="s">
        <v>51</v>
      </c>
      <c r="I25" t="s">
        <v>51</v>
      </c>
      <c r="J25" t="s">
        <v>51</v>
      </c>
      <c r="K25" t="s">
        <v>51</v>
      </c>
      <c r="L25" t="s">
        <v>51</v>
      </c>
      <c r="M25" t="s">
        <v>44</v>
      </c>
      <c r="N25" t="s">
        <v>44</v>
      </c>
      <c r="O25" t="s">
        <v>44</v>
      </c>
      <c r="P25" t="s">
        <v>44</v>
      </c>
    </row>
    <row r="26" spans="1:16">
      <c r="A26">
        <v>26</v>
      </c>
      <c r="B26" t="s">
        <v>49</v>
      </c>
      <c r="C26">
        <v>25</v>
      </c>
      <c r="D26" t="s">
        <v>54</v>
      </c>
      <c r="E26" t="s">
        <v>44</v>
      </c>
      <c r="F26" t="s">
        <v>46</v>
      </c>
      <c r="G26" t="s">
        <v>57</v>
      </c>
      <c r="H26" t="s">
        <v>52</v>
      </c>
      <c r="I26" t="s">
        <v>52</v>
      </c>
      <c r="J26" t="s">
        <v>51</v>
      </c>
      <c r="K26" t="s">
        <v>47</v>
      </c>
      <c r="L26" t="s">
        <v>52</v>
      </c>
      <c r="M26" t="s">
        <v>44</v>
      </c>
      <c r="N26" t="s">
        <v>44</v>
      </c>
      <c r="O26" t="s">
        <v>56</v>
      </c>
      <c r="P26" t="s">
        <v>48</v>
      </c>
    </row>
    <row r="27" spans="1:16">
      <c r="A27">
        <v>27</v>
      </c>
      <c r="B27" t="s">
        <v>42</v>
      </c>
      <c r="C27">
        <v>24</v>
      </c>
      <c r="D27" t="s">
        <v>54</v>
      </c>
      <c r="E27" t="s">
        <v>44</v>
      </c>
      <c r="F27" t="s">
        <v>46</v>
      </c>
      <c r="G27" t="s">
        <v>57</v>
      </c>
      <c r="H27" t="s">
        <v>51</v>
      </c>
      <c r="I27" t="s">
        <v>52</v>
      </c>
      <c r="J27" t="s">
        <v>52</v>
      </c>
      <c r="K27" t="s">
        <v>52</v>
      </c>
      <c r="L27" t="s">
        <v>51</v>
      </c>
      <c r="M27" t="s">
        <v>48</v>
      </c>
      <c r="N27" t="s">
        <v>48</v>
      </c>
      <c r="O27" t="s">
        <v>48</v>
      </c>
      <c r="P27" t="s">
        <v>48</v>
      </c>
    </row>
    <row r="29" spans="1:16">
      <c r="B29">
        <f>COUNTIF(B2:B27, " Male")</f>
        <v>14</v>
      </c>
      <c r="C29">
        <f>AVERAGE(C2:C27)</f>
        <v>22.884615384615383</v>
      </c>
      <c r="D29">
        <f>COUNTIF(D2:D27, " Normal")</f>
        <v>13</v>
      </c>
      <c r="F29">
        <f>COUNTIF(F2:F27," Not at all experienced")</f>
        <v>15</v>
      </c>
      <c r="G29">
        <f>COUNTIF(G2:G27," Not at all experienced")</f>
        <v>6</v>
      </c>
      <c r="H29">
        <f>COUNTIF(H2:H27," Manual")</f>
        <v>1</v>
      </c>
      <c r="I29">
        <f>COUNTIF(I2:I27," Manual")</f>
        <v>14</v>
      </c>
      <c r="J29">
        <f>COUNTIF(J2:J27," Manual")</f>
        <v>4</v>
      </c>
      <c r="K29">
        <f>COUNTIF(K2:K27," Manual")</f>
        <v>2</v>
      </c>
      <c r="L29">
        <f>COUNTIF(L2:L27," Manual")</f>
        <v>6</v>
      </c>
      <c r="M29">
        <f>COUNTIF(M2:M27, " Yes")</f>
        <v>16</v>
      </c>
      <c r="N29">
        <f>COUNTIF(N2:N27, " Yes")</f>
        <v>13</v>
      </c>
      <c r="O29">
        <f>COUNTIF(O2:O27, " Yes")</f>
        <v>12</v>
      </c>
      <c r="P29">
        <f>COUNTIF(P2:P27, " Yes")</f>
        <v>8</v>
      </c>
    </row>
    <row r="30" spans="1:16">
      <c r="B30">
        <f>COUNTIF(B2:B27, " Female")</f>
        <v>12</v>
      </c>
      <c r="F30">
        <f>COUNTIF(F2:F27," Slightly experienced")</f>
        <v>9</v>
      </c>
      <c r="G30">
        <f>COUNTIF(G2:G27," Slightly experienced")</f>
        <v>5</v>
      </c>
      <c r="H30">
        <f>COUNTIF(H2:H27," Pattern")</f>
        <v>18</v>
      </c>
      <c r="I30">
        <f>COUNTIF(I2:I27," Pattern")</f>
        <v>9</v>
      </c>
      <c r="J30">
        <f>COUNTIF(J2:J27," Pattern")</f>
        <v>15</v>
      </c>
      <c r="K30">
        <f>COUNTIF(K2:K27," Pattern")</f>
        <v>7</v>
      </c>
      <c r="L30">
        <f>COUNTIF(L2:L27," Pattern")</f>
        <v>8</v>
      </c>
      <c r="M30">
        <f>COUNTIF(M2:M27, " No")</f>
        <v>9</v>
      </c>
      <c r="N30">
        <f>COUNTIF(N2:N27, " No")</f>
        <v>13</v>
      </c>
      <c r="O30">
        <f>COUNTIF(O2:O27, " No")</f>
        <v>12</v>
      </c>
      <c r="P30">
        <f>COUNTIF(P2:P27, " No")</f>
        <v>5</v>
      </c>
    </row>
    <row r="31" spans="1:16">
      <c r="F31">
        <f>COUNTIF(F2:F27," Moderately experienced")</f>
        <v>2</v>
      </c>
      <c r="G31">
        <f>COUNTIF(G2:G27," Moderately experienced")</f>
        <v>9</v>
      </c>
      <c r="H31">
        <f>COUNTIF(H2:H27," Sliding Autonomy")</f>
        <v>7</v>
      </c>
      <c r="I31">
        <f>COUNTIF(I2:I27," Sliding Autonomy")</f>
        <v>3</v>
      </c>
      <c r="J31">
        <f>COUNTIF(J2:J27," Sliding Autonomy")</f>
        <v>7</v>
      </c>
      <c r="K31">
        <f>COUNTIF(K2:K27," Sliding Autonomy")</f>
        <v>17</v>
      </c>
      <c r="L31">
        <f>COUNTIF(L2:L27," Sliding Autonomy")</f>
        <v>8</v>
      </c>
      <c r="O31">
        <f>COUNTIF(O2:O27," Do not remember")</f>
        <v>2</v>
      </c>
      <c r="P31">
        <f>COUNTIF(P2:P27," Not sure")</f>
        <v>13</v>
      </c>
    </row>
    <row r="32" spans="1:16">
      <c r="B32" t="s">
        <v>49</v>
      </c>
      <c r="G32">
        <f>COUNTIF(G2:G27," Very experienced")</f>
        <v>5</v>
      </c>
      <c r="M32" t="s">
        <v>48</v>
      </c>
      <c r="N32" t="s">
        <v>48</v>
      </c>
      <c r="O32" t="s">
        <v>48</v>
      </c>
      <c r="P32" t="s">
        <v>48</v>
      </c>
    </row>
    <row r="33" spans="2:16">
      <c r="B33" t="s">
        <v>42</v>
      </c>
      <c r="F33" t="s">
        <v>45</v>
      </c>
      <c r="G33">
        <f>COUNTIF(G2:G27," Extremely experienced")</f>
        <v>1</v>
      </c>
      <c r="H33" t="s">
        <v>52</v>
      </c>
      <c r="I33" t="s">
        <v>52</v>
      </c>
      <c r="J33" t="s">
        <v>52</v>
      </c>
      <c r="K33" t="s">
        <v>52</v>
      </c>
      <c r="L33" t="s">
        <v>52</v>
      </c>
      <c r="M33" t="s">
        <v>44</v>
      </c>
      <c r="N33" t="s">
        <v>44</v>
      </c>
      <c r="O33" t="s">
        <v>44</v>
      </c>
      <c r="P33" t="s">
        <v>44</v>
      </c>
    </row>
    <row r="34" spans="2:16">
      <c r="F34" t="s">
        <v>46</v>
      </c>
      <c r="H34" t="s">
        <v>51</v>
      </c>
      <c r="I34" t="s">
        <v>51</v>
      </c>
      <c r="J34" t="s">
        <v>51</v>
      </c>
      <c r="K34" t="s">
        <v>51</v>
      </c>
      <c r="L34" t="s">
        <v>51</v>
      </c>
      <c r="O34" t="s">
        <v>56</v>
      </c>
      <c r="P34" t="s">
        <v>53</v>
      </c>
    </row>
    <row r="35" spans="2:16">
      <c r="F35" t="s">
        <v>50</v>
      </c>
      <c r="G35" t="s">
        <v>45</v>
      </c>
      <c r="H35" t="s">
        <v>47</v>
      </c>
      <c r="I35" t="s">
        <v>47</v>
      </c>
      <c r="J35" t="s">
        <v>47</v>
      </c>
      <c r="K35" t="s">
        <v>47</v>
      </c>
      <c r="L35" t="s">
        <v>47</v>
      </c>
    </row>
    <row r="36" spans="2:16">
      <c r="G36" t="s">
        <v>46</v>
      </c>
    </row>
    <row r="37" spans="2:16">
      <c r="G37" t="s">
        <v>50</v>
      </c>
    </row>
    <row r="38" spans="2:16">
      <c r="G38" t="s">
        <v>57</v>
      </c>
    </row>
    <row r="39" spans="2:16">
      <c r="G39"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7"/>
  <sheetViews>
    <sheetView workbookViewId="0">
      <selection activeCell="B13" sqref="B13"/>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t="s">
        <v>0</v>
      </c>
      <c r="B1" t="s">
        <v>303</v>
      </c>
      <c r="C1" t="s">
        <v>304</v>
      </c>
      <c r="D1" t="s">
        <v>305</v>
      </c>
      <c r="F1" t="s">
        <v>306</v>
      </c>
      <c r="G1" t="s">
        <v>307</v>
      </c>
      <c r="H1" t="s">
        <v>308</v>
      </c>
    </row>
    <row r="2" spans="1:8">
      <c r="A2">
        <v>1</v>
      </c>
      <c r="B2" t="s">
        <v>309</v>
      </c>
      <c r="C2" t="s">
        <v>309</v>
      </c>
      <c r="F2" t="s">
        <v>310</v>
      </c>
      <c r="H2" t="s">
        <v>310</v>
      </c>
    </row>
    <row r="3" spans="1:8">
      <c r="A3">
        <v>2</v>
      </c>
      <c r="B3" t="s">
        <v>311</v>
      </c>
      <c r="D3" t="s">
        <v>310</v>
      </c>
      <c r="F3" t="s">
        <v>311</v>
      </c>
      <c r="G3" t="s">
        <v>309</v>
      </c>
    </row>
    <row r="4" spans="1:8">
      <c r="A4">
        <v>3</v>
      </c>
      <c r="B4" t="s">
        <v>311</v>
      </c>
      <c r="D4" t="s">
        <v>311</v>
      </c>
      <c r="G4" t="s">
        <v>310</v>
      </c>
      <c r="H4" t="s">
        <v>311</v>
      </c>
    </row>
    <row r="5" spans="1:8">
      <c r="A5">
        <v>5</v>
      </c>
      <c r="B5" t="s">
        <v>311</v>
      </c>
      <c r="D5" t="s">
        <v>310</v>
      </c>
      <c r="F5" t="s">
        <v>310</v>
      </c>
      <c r="H5" t="s">
        <v>310</v>
      </c>
    </row>
    <row r="6" spans="1:8">
      <c r="A6">
        <v>6</v>
      </c>
      <c r="B6" t="s">
        <v>309</v>
      </c>
      <c r="C6" t="s">
        <v>310</v>
      </c>
      <c r="F6" t="s">
        <v>310</v>
      </c>
      <c r="G6" t="s">
        <v>310</v>
      </c>
    </row>
    <row r="7" spans="1:8">
      <c r="A7">
        <v>7</v>
      </c>
      <c r="C7" t="s">
        <v>309</v>
      </c>
      <c r="D7" t="s">
        <v>309</v>
      </c>
      <c r="F7" t="s">
        <v>310</v>
      </c>
      <c r="H7" t="s">
        <v>311</v>
      </c>
    </row>
    <row r="8" spans="1:8">
      <c r="A8">
        <v>8</v>
      </c>
      <c r="B8" t="s">
        <v>310</v>
      </c>
      <c r="C8" t="s">
        <v>309</v>
      </c>
      <c r="G8" t="s">
        <v>310</v>
      </c>
      <c r="H8" t="s">
        <v>311</v>
      </c>
    </row>
    <row r="9" spans="1:8">
      <c r="A9">
        <v>9</v>
      </c>
      <c r="B9" t="s">
        <v>310</v>
      </c>
      <c r="C9" t="s">
        <v>311</v>
      </c>
      <c r="G9" t="s">
        <v>309</v>
      </c>
      <c r="H9" t="s">
        <v>311</v>
      </c>
    </row>
    <row r="10" spans="1:8">
      <c r="A10">
        <v>10</v>
      </c>
      <c r="B10" t="s">
        <v>309</v>
      </c>
      <c r="D10" t="s">
        <v>311</v>
      </c>
      <c r="F10" t="s">
        <v>309</v>
      </c>
      <c r="H10" t="s">
        <v>310</v>
      </c>
    </row>
    <row r="11" spans="1:8">
      <c r="A11">
        <v>11</v>
      </c>
      <c r="B11" t="s">
        <v>310</v>
      </c>
      <c r="D11" t="s">
        <v>309</v>
      </c>
      <c r="F11" t="s">
        <v>309</v>
      </c>
      <c r="G11" t="s">
        <v>311</v>
      </c>
    </row>
    <row r="12" spans="1:8">
      <c r="A12">
        <v>12</v>
      </c>
      <c r="B12" t="s">
        <v>309</v>
      </c>
      <c r="C12" t="s">
        <v>309</v>
      </c>
      <c r="F12" t="s">
        <v>309</v>
      </c>
      <c r="H12" t="s">
        <v>310</v>
      </c>
    </row>
    <row r="13" spans="1:8">
      <c r="A13">
        <v>13</v>
      </c>
      <c r="C13" t="s">
        <v>310</v>
      </c>
      <c r="D13" t="s">
        <v>310</v>
      </c>
      <c r="F13" t="s">
        <v>310</v>
      </c>
      <c r="G13" t="s">
        <v>311</v>
      </c>
    </row>
    <row r="14" spans="1:8">
      <c r="A14">
        <v>14</v>
      </c>
      <c r="B14" t="s">
        <v>309</v>
      </c>
      <c r="C14" t="s">
        <v>309</v>
      </c>
      <c r="F14" t="s">
        <v>309</v>
      </c>
      <c r="H14" t="s">
        <v>309</v>
      </c>
    </row>
    <row r="15" spans="1:8">
      <c r="A15">
        <v>15</v>
      </c>
      <c r="B15" t="s">
        <v>310</v>
      </c>
      <c r="D15" t="s">
        <v>311</v>
      </c>
      <c r="G15" t="s">
        <v>310</v>
      </c>
      <c r="H15" t="s">
        <v>310</v>
      </c>
    </row>
    <row r="16" spans="1:8">
      <c r="A16">
        <v>16</v>
      </c>
      <c r="B16" t="s">
        <v>311</v>
      </c>
      <c r="C16" t="s">
        <v>309</v>
      </c>
      <c r="G16" t="s">
        <v>310</v>
      </c>
      <c r="H16" t="s">
        <v>311</v>
      </c>
    </row>
    <row r="17" spans="1:8">
      <c r="A17">
        <v>17</v>
      </c>
      <c r="B17" t="s">
        <v>309</v>
      </c>
      <c r="C17" t="s">
        <v>310</v>
      </c>
      <c r="F17" t="s">
        <v>311</v>
      </c>
      <c r="H17" t="s">
        <v>311</v>
      </c>
    </row>
    <row r="18" spans="1:8">
      <c r="A18">
        <v>18</v>
      </c>
      <c r="B18" t="s">
        <v>309</v>
      </c>
      <c r="D18" t="s">
        <v>312</v>
      </c>
      <c r="G18" t="s">
        <v>310</v>
      </c>
      <c r="H18" t="s">
        <v>311</v>
      </c>
    </row>
    <row r="19" spans="1:8">
      <c r="A19">
        <v>19</v>
      </c>
      <c r="B19" t="s">
        <v>309</v>
      </c>
      <c r="C19" t="s">
        <v>309</v>
      </c>
      <c r="G19" t="s">
        <v>310</v>
      </c>
      <c r="H19" t="s">
        <v>311</v>
      </c>
    </row>
    <row r="20" spans="1:8">
      <c r="A20">
        <v>20</v>
      </c>
      <c r="C20" t="s">
        <v>309</v>
      </c>
      <c r="D20" t="s">
        <v>311</v>
      </c>
      <c r="F20" t="s">
        <v>309</v>
      </c>
      <c r="H20" t="s">
        <v>311</v>
      </c>
    </row>
    <row r="21" spans="1:8">
      <c r="A21">
        <v>21</v>
      </c>
      <c r="B21" t="s">
        <v>310</v>
      </c>
      <c r="C21" t="s">
        <v>309</v>
      </c>
      <c r="G21" t="s">
        <v>311</v>
      </c>
      <c r="H21" t="s">
        <v>310</v>
      </c>
    </row>
    <row r="22" spans="1:8">
      <c r="A22">
        <v>22</v>
      </c>
      <c r="B22" t="s">
        <v>309</v>
      </c>
      <c r="D22" t="s">
        <v>310</v>
      </c>
      <c r="F22" t="s">
        <v>310</v>
      </c>
      <c r="H22" t="s">
        <v>309</v>
      </c>
    </row>
    <row r="23" spans="1:8">
      <c r="A23">
        <v>23</v>
      </c>
      <c r="C23" t="s">
        <v>310</v>
      </c>
      <c r="D23" t="s">
        <v>310</v>
      </c>
      <c r="F23" t="s">
        <v>311</v>
      </c>
      <c r="H23" t="s">
        <v>309</v>
      </c>
    </row>
    <row r="24" spans="1:8">
      <c r="A24">
        <v>24</v>
      </c>
      <c r="B24" t="s">
        <v>309</v>
      </c>
      <c r="C24" t="s">
        <v>309</v>
      </c>
      <c r="F24" t="s">
        <v>309</v>
      </c>
      <c r="G24" t="s">
        <v>310</v>
      </c>
    </row>
    <row r="25" spans="1:8">
      <c r="A25">
        <v>25</v>
      </c>
      <c r="B25" t="s">
        <v>310</v>
      </c>
      <c r="D25" t="s">
        <v>311</v>
      </c>
      <c r="F25" t="s">
        <v>309</v>
      </c>
      <c r="G25" t="s">
        <v>311</v>
      </c>
    </row>
    <row r="26" spans="1:8">
      <c r="A26">
        <v>26</v>
      </c>
      <c r="C26" t="s">
        <v>309</v>
      </c>
      <c r="D26" t="s">
        <v>309</v>
      </c>
      <c r="F26" t="s">
        <v>311</v>
      </c>
      <c r="G26" t="s">
        <v>311</v>
      </c>
    </row>
    <row r="27" spans="1:8">
      <c r="A27">
        <v>27</v>
      </c>
      <c r="B27" t="s">
        <v>310</v>
      </c>
      <c r="C27" t="s">
        <v>310</v>
      </c>
      <c r="F27" t="s">
        <v>310</v>
      </c>
      <c r="H27"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Sheet1 (2)</vt:lpstr>
      <vt:lpstr>Sheet2 (2)</vt:lpstr>
      <vt:lpstr>Sheet4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2013-10-14T08:29:16Z</dcterms:modified>
</cp:coreProperties>
</file>