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C_BA_2020\Second Term\Optimisation_Decision_Models\Assignments\Assignment 4\"/>
    </mc:Choice>
  </mc:AlternateContent>
  <xr:revisionPtr revIDLastSave="0" documentId="13_ncr:1_{7C3CD6FE-5D94-48AB-9BA7-F3424A6EDCBB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Chosen ETFs" sheetId="4" r:id="rId1"/>
    <sheet name="Statistical Data" sheetId="1" r:id="rId2"/>
    <sheet name="Optimisation" sheetId="3" r:id="rId3"/>
    <sheet name="Plot" sheetId="6" r:id="rId4"/>
  </sheets>
  <definedNames>
    <definedName name="EWU">'Statistical Data'!$B$3:$B$107</definedName>
    <definedName name="EWUS">'Statistical Data'!$D$3:$D$107</definedName>
    <definedName name="FLGB">'Statistical Data'!$J$3:$J$107</definedName>
    <definedName name="FXB">'Statistical Data'!$H$3:$H$107</definedName>
    <definedName name="solver_adj" localSheetId="2" hidden="1">Optimisation!$B$2:$B$6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Optimisation!$B$7</definedName>
    <definedName name="solver_lhs2" localSheetId="2" hidden="1">Optimisation!$F$2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Optimisation!$D$2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1</definedName>
    <definedName name="solver_rhs1" localSheetId="2" hidden="1">1</definedName>
    <definedName name="solver_rhs2" localSheetId="2" hidden="1">Optimisation!$H$20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SRLN">'Statistical Data'!$F$3:$F$107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D2" i="3" a="1"/>
  <c r="D2" i="3" s="1"/>
  <c r="B7" i="3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<sst xmlns="http://schemas.openxmlformats.org/spreadsheetml/2006/main" count="63" uniqueCount="26">
  <si>
    <t>EWU</t>
  </si>
  <si>
    <t>Expected Asset Return Rates(%)</t>
  </si>
  <si>
    <t>EWUS</t>
  </si>
  <si>
    <t>SRLN</t>
  </si>
  <si>
    <t>FXB</t>
  </si>
  <si>
    <t>FLGB</t>
  </si>
  <si>
    <t>Covariances</t>
  </si>
  <si>
    <t>D</t>
    <phoneticPr fontId="18" type="noConversion"/>
  </si>
  <si>
    <t>Date</t>
    <phoneticPr fontId="18" type="noConversion"/>
  </si>
  <si>
    <t>Weekly Price($)</t>
    <phoneticPr fontId="18" type="noConversion"/>
  </si>
  <si>
    <t>Weekly Rate of Return(%)</t>
    <phoneticPr fontId="18" type="noConversion"/>
  </si>
  <si>
    <t>-</t>
    <phoneticPr fontId="18" type="noConversion"/>
  </si>
  <si>
    <t>EWU: iShares MSCI United Kingdom ETF (EWU)</t>
    <phoneticPr fontId="18" type="noConversion"/>
  </si>
  <si>
    <t>EWUS: iShares MSCI United Kingdom Small-Cap ETF (EWUS)</t>
    <phoneticPr fontId="18" type="noConversion"/>
  </si>
  <si>
    <t>SRLN: SPDR Blackstone / GSO Senior Loan ETF (SRLN)</t>
    <phoneticPr fontId="18" type="noConversion"/>
  </si>
  <si>
    <t>FXB: Invesco CurrencyShares British Pound Sterling Trust (FXB)</t>
    <phoneticPr fontId="18" type="noConversion"/>
  </si>
  <si>
    <t>FLGB: Franklin FTSE United Kingdom ETF (FLGB)</t>
    <phoneticPr fontId="18" type="noConversion"/>
  </si>
  <si>
    <t>Weights</t>
    <phoneticPr fontId="18" type="noConversion"/>
  </si>
  <si>
    <t>Sum</t>
    <phoneticPr fontId="18" type="noConversion"/>
  </si>
  <si>
    <t>return</t>
  </si>
  <si>
    <t>Expected Return</t>
    <phoneticPr fontId="18" type="noConversion"/>
  </si>
  <si>
    <t>Risk</t>
    <phoneticPr fontId="18" type="noConversion"/>
  </si>
  <si>
    <t>Plot Data</t>
    <phoneticPr fontId="18" type="noConversion"/>
  </si>
  <si>
    <t>risk</t>
    <phoneticPr fontId="18" type="noConversion"/>
  </si>
  <si>
    <t>Individual ETFs</t>
    <phoneticPr fontId="18" type="noConversion"/>
  </si>
  <si>
    <t>Variance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</si>
</sst>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Risk vs</a:t>
            </a:r>
            <a:r>
              <a:rPr lang="en-US" altLang="zh-CN" baseline="0"/>
              <a:t> Return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Optimisation!$H$3:$H$32</c:f>
              <c:numCache>
                <c:formatCode>General</c:formatCode>
                <c:ptCount val="30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  <c:pt idx="9">
                  <c:v>7.5</c:v>
                </c:pt>
                <c:pt idx="10">
                  <c:v>8</c:v>
                </c:pt>
                <c:pt idx="11">
                  <c:v>8.5</c:v>
                </c:pt>
                <c:pt idx="12">
                  <c:v>9</c:v>
                </c:pt>
                <c:pt idx="13">
                  <c:v>9.5</c:v>
                </c:pt>
                <c:pt idx="14">
                  <c:v>10</c:v>
                </c:pt>
                <c:pt idx="15">
                  <c:v>10.5</c:v>
                </c:pt>
                <c:pt idx="16">
                  <c:v>11</c:v>
                </c:pt>
                <c:pt idx="17">
                  <c:v>11.5</c:v>
                </c:pt>
                <c:pt idx="18">
                  <c:v>12</c:v>
                </c:pt>
                <c:pt idx="19">
                  <c:v>12.5</c:v>
                </c:pt>
                <c:pt idx="20">
                  <c:v>13</c:v>
                </c:pt>
                <c:pt idx="21">
                  <c:v>13.5</c:v>
                </c:pt>
                <c:pt idx="22">
                  <c:v>14</c:v>
                </c:pt>
                <c:pt idx="23">
                  <c:v>14.5</c:v>
                </c:pt>
                <c:pt idx="24">
                  <c:v>15</c:v>
                </c:pt>
                <c:pt idx="25">
                  <c:v>15.5</c:v>
                </c:pt>
                <c:pt idx="26">
                  <c:v>16</c:v>
                </c:pt>
                <c:pt idx="27">
                  <c:v>16.5</c:v>
                </c:pt>
                <c:pt idx="28">
                  <c:v>17</c:v>
                </c:pt>
                <c:pt idx="29">
                  <c:v>17.5</c:v>
                </c:pt>
              </c:numCache>
            </c:numRef>
          </c:cat>
          <c:val>
            <c:numRef>
              <c:f>Optimisation!$I$3:$I$32</c:f>
              <c:numCache>
                <c:formatCode>General</c:formatCode>
                <c:ptCount val="30"/>
                <c:pt idx="0" formatCode="0.00E+00">
                  <c:v>7.6399999999999997E-6</c:v>
                </c:pt>
                <c:pt idx="1">
                  <c:v>2.42857E-4</c:v>
                </c:pt>
                <c:pt idx="2">
                  <c:v>4.2425999999999998E-4</c:v>
                </c:pt>
                <c:pt idx="3">
                  <c:v>5.7754099999999999E-4</c:v>
                </c:pt>
                <c:pt idx="4">
                  <c:v>7.1641399999999996E-4</c:v>
                </c:pt>
                <c:pt idx="5">
                  <c:v>8.4661000000000003E-4</c:v>
                </c:pt>
                <c:pt idx="6">
                  <c:v>9.6957900000000004E-4</c:v>
                </c:pt>
                <c:pt idx="7">
                  <c:v>1.0864049999999999E-3</c:v>
                </c:pt>
                <c:pt idx="8">
                  <c:v>1.197926E-3</c:v>
                </c:pt>
                <c:pt idx="9">
                  <c:v>1.304805E-3</c:v>
                </c:pt>
                <c:pt idx="10">
                  <c:v>1.4075769999999999E-3</c:v>
                </c:pt>
                <c:pt idx="11">
                  <c:v>1.5064900000000001E-3</c:v>
                </c:pt>
                <c:pt idx="12">
                  <c:v>1.6017900000000001E-3</c:v>
                </c:pt>
                <c:pt idx="13">
                  <c:v>1.6938439999999999E-3</c:v>
                </c:pt>
                <c:pt idx="14">
                  <c:v>1.7829650000000001E-3</c:v>
                </c:pt>
                <c:pt idx="15">
                  <c:v>1.8694149999999999E-3</c:v>
                </c:pt>
                <c:pt idx="16">
                  <c:v>1.9534209999999999E-3</c:v>
                </c:pt>
                <c:pt idx="17">
                  <c:v>2.0351800000000001E-3</c:v>
                </c:pt>
                <c:pt idx="18">
                  <c:v>2.1148619999999999E-3</c:v>
                </c:pt>
                <c:pt idx="19">
                  <c:v>2.1926189999999998E-3</c:v>
                </c:pt>
                <c:pt idx="20">
                  <c:v>2.2685829999999998E-3</c:v>
                </c:pt>
                <c:pt idx="21">
                  <c:v>2.342851E-3</c:v>
                </c:pt>
                <c:pt idx="22">
                  <c:v>2.4153769999999998E-3</c:v>
                </c:pt>
                <c:pt idx="23">
                  <c:v>2.4862439999999999E-3</c:v>
                </c:pt>
                <c:pt idx="24">
                  <c:v>2.5555629999999998E-3</c:v>
                </c:pt>
                <c:pt idx="25">
                  <c:v>2.6234299999999999E-3</c:v>
                </c:pt>
                <c:pt idx="26">
                  <c:v>2.6899319999999999E-3</c:v>
                </c:pt>
                <c:pt idx="27">
                  <c:v>2.75515E-3</c:v>
                </c:pt>
                <c:pt idx="28">
                  <c:v>2.8191549999999998E-3</c:v>
                </c:pt>
                <c:pt idx="29">
                  <c:v>2.8805089999999998E-3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77-4164-BD5D-FD6B5502ACEF}"/>
            </c:ext>
          </c:extLst>
        </c:ser>
        <c:ser>
          <c:idx val="1"/>
          <c:order val="1"/>
          <c:tx>
            <c:v>dot1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Optimisation!$J$3:$J$32</c:f>
              <c:numCache>
                <c:formatCode>General</c:formatCode>
                <c:ptCount val="30"/>
                <c:pt idx="0" formatCode="0.00E+00">
                  <c:v>-5.1005399999999998E-5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77-4164-BD5D-FD6B5502ACEF}"/>
            </c:ext>
          </c:extLst>
        </c:ser>
        <c:ser>
          <c:idx val="2"/>
          <c:order val="2"/>
          <c:tx>
            <c:v>dot2+Optimisation!$K$3:$K$32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Optimisation!$K$3:$K$32</c:f>
              <c:numCache>
                <c:formatCode>General</c:formatCode>
                <c:ptCount val="30"/>
                <c:pt idx="6">
                  <c:v>8.3909200000000005E-4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77-4164-BD5D-FD6B5502ACEF}"/>
            </c:ext>
          </c:extLst>
        </c:ser>
        <c:ser>
          <c:idx val="3"/>
          <c:order val="3"/>
          <c:tx>
            <c:v>dot3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Optimisation!$L$3:$L$32</c:f>
              <c:numCache>
                <c:formatCode>General</c:formatCode>
                <c:ptCount val="30"/>
                <c:pt idx="16">
                  <c:v>6.1092000000000004E-4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77-4164-BD5D-FD6B5502ACEF}"/>
            </c:ext>
          </c:extLst>
        </c:ser>
        <c:ser>
          <c:idx val="4"/>
          <c:order val="4"/>
          <c:tx>
            <c:v>dot4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Optimisation!$M$3:$M$32</c:f>
              <c:numCache>
                <c:formatCode>General</c:formatCode>
                <c:ptCount val="30"/>
                <c:pt idx="17">
                  <c:v>4.1205899999999999E-4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77-4164-BD5D-FD6B5502ACEF}"/>
            </c:ext>
          </c:extLst>
        </c:ser>
        <c:ser>
          <c:idx val="5"/>
          <c:order val="5"/>
          <c:tx>
            <c:v>dot4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Optimisation!$N$3:$N$32</c:f>
              <c:numCache>
                <c:formatCode>General</c:formatCode>
                <c:ptCount val="30"/>
                <c:pt idx="29">
                  <c:v>2.8805089999999998E-3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77-4164-BD5D-FD6B5502A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134575"/>
        <c:axId val="2035139983"/>
      </c:lineChart>
      <c:catAx>
        <c:axId val="203513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5139983"/>
        <c:crosses val="autoZero"/>
        <c:auto val="1"/>
        <c:lblAlgn val="ctr"/>
        <c:lblOffset val="100"/>
        <c:noMultiLvlLbl val="0"/>
      </c:catAx>
      <c:valAx>
        <c:axId val="203513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5134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98425</xdr:rowOff>
    </xdr:from>
    <xdr:to>
      <xdr:col>7</xdr:col>
      <xdr:colOff>44450</xdr:colOff>
      <xdr:row>16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E44361-FF51-45D9-B86A-C91813BBE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796B-00B6-4B9B-BC05-D03917C5298A}">
  <dimension ref="A2:A11"/>
  <sheetViews>
    <sheetView workbookViewId="0">
      <selection activeCell="E15" sqref="E15"/>
    </sheetView>
  </sheetViews>
  <sheetFormatPr defaultRowHeight="14" x14ac:dyDescent="0.3"/>
  <sheetData>
    <row r="2" spans="1:1" x14ac:dyDescent="0.3">
      <c r="A2" s="6" t="s">
        <v>12</v>
      </c>
    </row>
    <row r="3" spans="1:1" x14ac:dyDescent="0.3">
      <c r="A3" s="6"/>
    </row>
    <row r="4" spans="1:1" x14ac:dyDescent="0.3">
      <c r="A4" s="6" t="s">
        <v>13</v>
      </c>
    </row>
    <row r="5" spans="1:1" x14ac:dyDescent="0.3">
      <c r="A5" s="6"/>
    </row>
    <row r="6" spans="1:1" x14ac:dyDescent="0.3">
      <c r="A6" s="6" t="s">
        <v>14</v>
      </c>
    </row>
    <row r="7" spans="1:1" x14ac:dyDescent="0.3">
      <c r="A7" s="6"/>
    </row>
    <row r="8" spans="1:1" x14ac:dyDescent="0.3">
      <c r="A8" s="6" t="s">
        <v>15</v>
      </c>
    </row>
    <row r="9" spans="1:1" x14ac:dyDescent="0.3">
      <c r="A9" s="6"/>
    </row>
    <row r="10" spans="1:1" x14ac:dyDescent="0.3">
      <c r="A10" s="6" t="s">
        <v>16</v>
      </c>
    </row>
    <row r="11" spans="1:1" x14ac:dyDescent="0.3">
      <c r="A11" s="6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"/>
  <sheetViews>
    <sheetView topLeftCell="I1" zoomScale="70" zoomScaleNormal="70" workbookViewId="0">
      <selection activeCell="N3" sqref="N3"/>
    </sheetView>
  </sheetViews>
  <sheetFormatPr defaultRowHeight="14" x14ac:dyDescent="0.3"/>
  <cols>
    <col min="1" max="1" width="10.58203125" style="1" bestFit="1" customWidth="1"/>
    <col min="2" max="2" width="13.25" style="1" bestFit="1" customWidth="1"/>
    <col min="3" max="3" width="21.1640625" style="1" customWidth="1"/>
    <col min="4" max="4" width="13.25" style="1" bestFit="1" customWidth="1"/>
    <col min="5" max="5" width="21.1640625" style="1" bestFit="1" customWidth="1"/>
    <col min="6" max="6" width="13.25" style="1" bestFit="1" customWidth="1"/>
    <col min="7" max="7" width="21.1640625" style="1" bestFit="1" customWidth="1"/>
    <col min="8" max="8" width="13.25" style="1" bestFit="1" customWidth="1"/>
    <col min="9" max="9" width="21.1640625" style="1" bestFit="1" customWidth="1"/>
    <col min="10" max="10" width="13.25" style="1" bestFit="1" customWidth="1"/>
    <col min="11" max="11" width="21.1640625" style="1" bestFit="1" customWidth="1"/>
    <col min="12" max="16384" width="8.6640625" style="1"/>
  </cols>
  <sheetData>
    <row r="1" spans="1:23" x14ac:dyDescent="0.3">
      <c r="B1" s="2" t="s">
        <v>0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M1" s="2" t="s">
        <v>1</v>
      </c>
      <c r="N1" s="2"/>
      <c r="O1" s="2"/>
      <c r="P1" s="2"/>
      <c r="Q1" s="2"/>
      <c r="R1"/>
      <c r="S1" s="2" t="s">
        <v>25</v>
      </c>
      <c r="T1" s="2"/>
      <c r="U1" s="2"/>
      <c r="V1" s="2"/>
      <c r="W1" s="2"/>
    </row>
    <row r="2" spans="1:23" x14ac:dyDescent="0.3">
      <c r="A2" s="1" t="s">
        <v>8</v>
      </c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M2" t="s">
        <v>0</v>
      </c>
      <c r="N2" t="s">
        <v>2</v>
      </c>
      <c r="O2" t="s">
        <v>3</v>
      </c>
      <c r="P2" t="s">
        <v>4</v>
      </c>
      <c r="Q2" t="s">
        <v>5</v>
      </c>
      <c r="R2"/>
      <c r="S2" t="s">
        <v>0</v>
      </c>
      <c r="T2" t="s">
        <v>2</v>
      </c>
      <c r="U2" t="s">
        <v>3</v>
      </c>
      <c r="V2" t="s">
        <v>4</v>
      </c>
      <c r="W2" t="s">
        <v>5</v>
      </c>
    </row>
    <row r="3" spans="1:23" x14ac:dyDescent="0.3">
      <c r="A3" s="4">
        <v>43437</v>
      </c>
      <c r="B3" s="1">
        <v>30.299999</v>
      </c>
      <c r="C3" s="5" t="s">
        <v>11</v>
      </c>
      <c r="D3" s="1">
        <v>34.900002000000001</v>
      </c>
      <c r="E3" s="5" t="s">
        <v>11</v>
      </c>
      <c r="F3" s="1">
        <v>45.900002000000001</v>
      </c>
      <c r="G3" s="5" t="s">
        <v>11</v>
      </c>
      <c r="H3" s="1">
        <v>123.58000199999999</v>
      </c>
      <c r="I3" s="5" t="s">
        <v>11</v>
      </c>
      <c r="J3" s="1">
        <v>22.08</v>
      </c>
      <c r="K3" s="5" t="s">
        <v>11</v>
      </c>
      <c r="M3">
        <v>4.1205899999999999E-4</v>
      </c>
      <c r="N3">
        <v>2.8805089999999998E-3</v>
      </c>
      <c r="O3" s="3">
        <v>-5.1005399999999998E-5</v>
      </c>
      <c r="P3">
        <v>6.1092000000000004E-4</v>
      </c>
      <c r="Q3">
        <v>8.3909200000000005E-4</v>
      </c>
      <c r="R3"/>
      <c r="S3">
        <v>11.560854585393452</v>
      </c>
      <c r="T3">
        <v>17.656095675691738</v>
      </c>
      <c r="U3">
        <v>2.9768744620141496</v>
      </c>
      <c r="V3">
        <v>11.464647664788288</v>
      </c>
      <c r="W3">
        <v>5.8543265920414758</v>
      </c>
    </row>
    <row r="4" spans="1:23" x14ac:dyDescent="0.3">
      <c r="A4" s="4">
        <v>43444</v>
      </c>
      <c r="B4" s="1">
        <v>30.129999000000002</v>
      </c>
      <c r="C4" s="1">
        <f>(B4-B3)/B3</f>
        <v>-5.610561241272587E-3</v>
      </c>
      <c r="D4" s="1">
        <v>34.020000000000003</v>
      </c>
      <c r="E4" s="1">
        <f>(D4-D3)/D3</f>
        <v>-2.5214955575074107E-2</v>
      </c>
      <c r="F4" s="1">
        <v>45.57</v>
      </c>
      <c r="G4" s="1">
        <f>(F4-F3)/F3</f>
        <v>-7.1895857433731782E-3</v>
      </c>
      <c r="H4" s="1">
        <v>122.040001</v>
      </c>
      <c r="I4" s="1">
        <f>(H4-H3)/H3</f>
        <v>-1.2461571250014947E-2</v>
      </c>
      <c r="J4" s="1">
        <v>21.936001000000001</v>
      </c>
      <c r="K4" s="1">
        <f>(J4-J3)/J3</f>
        <v>-6.5216938405795897E-3</v>
      </c>
      <c r="M4"/>
      <c r="N4"/>
      <c r="O4"/>
      <c r="P4"/>
      <c r="Q4"/>
      <c r="R4"/>
    </row>
    <row r="5" spans="1:23" x14ac:dyDescent="0.3">
      <c r="A5" s="4">
        <v>43451</v>
      </c>
      <c r="B5" s="1">
        <v>28.82</v>
      </c>
      <c r="C5" s="1">
        <f t="shared" ref="C5:E68" si="0">(B5-B4)/B4</f>
        <v>-4.3478229123074356E-2</v>
      </c>
      <c r="D5" s="1">
        <v>33.020000000000003</v>
      </c>
      <c r="E5" s="1">
        <f t="shared" si="0"/>
        <v>-2.9394473838918279E-2</v>
      </c>
      <c r="F5" s="1">
        <v>44.560001</v>
      </c>
      <c r="G5" s="1">
        <f t="shared" ref="G5" si="1">(F5-F4)/F4</f>
        <v>-2.2163682247092396E-2</v>
      </c>
      <c r="H5" s="1">
        <v>122.459999</v>
      </c>
      <c r="I5" s="1">
        <f t="shared" ref="I5" si="2">(H5-H4)/H4</f>
        <v>3.4414781756679316E-3</v>
      </c>
      <c r="J5" s="1">
        <v>21.280000999999999</v>
      </c>
      <c r="K5" s="1">
        <f t="shared" ref="K5" si="3">(J5-J4)/J4</f>
        <v>-2.9905177338385529E-2</v>
      </c>
      <c r="M5"/>
      <c r="N5"/>
      <c r="O5"/>
      <c r="P5"/>
      <c r="Q5"/>
      <c r="R5"/>
      <c r="S5"/>
      <c r="T5"/>
      <c r="U5"/>
      <c r="V5"/>
      <c r="W5"/>
    </row>
    <row r="6" spans="1:23" x14ac:dyDescent="0.3">
      <c r="A6" s="4">
        <v>43458</v>
      </c>
      <c r="B6" s="1">
        <v>29.379999000000002</v>
      </c>
      <c r="C6" s="1">
        <f t="shared" si="0"/>
        <v>1.9430916030534394E-2</v>
      </c>
      <c r="D6" s="1">
        <v>33.490001999999997</v>
      </c>
      <c r="E6" s="1">
        <f t="shared" si="0"/>
        <v>1.4233858267716346E-2</v>
      </c>
      <c r="F6" s="1">
        <v>44.75</v>
      </c>
      <c r="G6" s="1">
        <f t="shared" ref="G6" si="4">(F6-F5)/F5</f>
        <v>4.2638912867169875E-3</v>
      </c>
      <c r="H6" s="1">
        <v>123.160004</v>
      </c>
      <c r="I6" s="1">
        <f t="shared" ref="I6" si="5">(H6-H5)/H5</f>
        <v>5.7161930893042424E-3</v>
      </c>
      <c r="J6" s="1">
        <v>21.653998999999999</v>
      </c>
      <c r="K6" s="1">
        <f t="shared" ref="K6" si="6">(J6-J5)/J5</f>
        <v>1.7575093159065185E-2</v>
      </c>
      <c r="M6"/>
      <c r="N6"/>
      <c r="O6"/>
      <c r="P6"/>
      <c r="Q6"/>
      <c r="R6"/>
    </row>
    <row r="7" spans="1:23" x14ac:dyDescent="0.3">
      <c r="A7" s="4">
        <v>43465</v>
      </c>
      <c r="B7" s="1">
        <v>29.959999</v>
      </c>
      <c r="C7" s="1">
        <f t="shared" si="0"/>
        <v>1.9741321298206927E-2</v>
      </c>
      <c r="D7" s="1">
        <v>34.540000999999997</v>
      </c>
      <c r="E7" s="1">
        <f t="shared" si="0"/>
        <v>3.1352610847858405E-2</v>
      </c>
      <c r="F7" s="1">
        <v>45.400002000000001</v>
      </c>
      <c r="G7" s="1">
        <f t="shared" ref="G7" si="7">(F7-F6)/F6</f>
        <v>1.4525184357541914E-2</v>
      </c>
      <c r="H7" s="1">
        <v>123.55999799999999</v>
      </c>
      <c r="I7" s="1">
        <f t="shared" ref="I7" si="8">(H7-H6)/H6</f>
        <v>3.2477589071854235E-3</v>
      </c>
      <c r="J7" s="1">
        <v>22.02</v>
      </c>
      <c r="K7" s="1">
        <f t="shared" ref="K7" si="9">(J7-J6)/J6</f>
        <v>1.690223593341815E-2</v>
      </c>
      <c r="M7"/>
      <c r="N7"/>
      <c r="O7"/>
      <c r="P7"/>
      <c r="Q7"/>
      <c r="R7"/>
      <c r="S7"/>
      <c r="T7"/>
      <c r="U7"/>
      <c r="V7"/>
      <c r="W7"/>
    </row>
    <row r="8" spans="1:23" x14ac:dyDescent="0.3">
      <c r="A8" s="4">
        <v>43472</v>
      </c>
      <c r="B8" s="1">
        <v>30.57</v>
      </c>
      <c r="C8" s="1">
        <f t="shared" si="0"/>
        <v>2.0360514698281547E-2</v>
      </c>
      <c r="D8" s="1">
        <v>36.209999000000003</v>
      </c>
      <c r="E8" s="1">
        <f t="shared" si="0"/>
        <v>4.8349680128845593E-2</v>
      </c>
      <c r="F8" s="1">
        <v>45.889999000000003</v>
      </c>
      <c r="G8" s="1">
        <f t="shared" ref="G8" si="10">(F8-F7)/F7</f>
        <v>1.0792884987097632E-2</v>
      </c>
      <c r="H8" s="1">
        <v>124.58000199999999</v>
      </c>
      <c r="I8" s="1">
        <f t="shared" ref="I8" si="11">(H8-H7)/H7</f>
        <v>8.2551312440131332E-3</v>
      </c>
      <c r="J8" s="1">
        <v>22.485001</v>
      </c>
      <c r="K8" s="1">
        <f t="shared" ref="K8" si="12">(J8-J7)/J7</f>
        <v>2.1117211625794774E-2</v>
      </c>
      <c r="M8" s="2" t="s">
        <v>6</v>
      </c>
      <c r="N8" s="2"/>
      <c r="O8" s="2"/>
      <c r="P8" s="2"/>
      <c r="Q8" s="2"/>
      <c r="R8" s="2"/>
      <c r="S8"/>
      <c r="T8"/>
      <c r="U8"/>
      <c r="V8"/>
      <c r="W8"/>
    </row>
    <row r="9" spans="1:23" x14ac:dyDescent="0.3">
      <c r="A9" s="4">
        <v>43479</v>
      </c>
      <c r="B9" s="1">
        <v>30.959999</v>
      </c>
      <c r="C9" s="1">
        <f t="shared" si="0"/>
        <v>1.2757572783774927E-2</v>
      </c>
      <c r="D9" s="1">
        <v>36.900002000000001</v>
      </c>
      <c r="E9" s="1">
        <f t="shared" si="0"/>
        <v>1.9055592904048332E-2</v>
      </c>
      <c r="F9" s="1">
        <v>45.849997999999999</v>
      </c>
      <c r="G9" s="1">
        <f t="shared" ref="G9" si="13">(F9-F8)/F8</f>
        <v>-8.7167140709686498E-4</v>
      </c>
      <c r="H9" s="1">
        <v>124.790001</v>
      </c>
      <c r="I9" s="1">
        <f t="shared" ref="I9" si="14">(H9-H8)/H8</f>
        <v>1.6856557764384247E-3</v>
      </c>
      <c r="J9" s="1">
        <v>22.809999000000001</v>
      </c>
      <c r="K9" s="1">
        <f t="shared" ref="K9" si="15">(J9-J8)/J8</f>
        <v>1.4453990907094058E-2</v>
      </c>
      <c r="M9"/>
      <c r="N9" t="s">
        <v>0</v>
      </c>
      <c r="O9" t="s">
        <v>2</v>
      </c>
      <c r="P9" t="s">
        <v>3</v>
      </c>
      <c r="Q9" t="s">
        <v>4</v>
      </c>
      <c r="R9" t="s">
        <v>5</v>
      </c>
      <c r="S9"/>
      <c r="T9"/>
      <c r="U9"/>
      <c r="V9"/>
      <c r="W9"/>
    </row>
    <row r="10" spans="1:23" x14ac:dyDescent="0.3">
      <c r="A10" s="4">
        <v>43486</v>
      </c>
      <c r="B10" s="1">
        <v>30.9</v>
      </c>
      <c r="C10" s="1">
        <f t="shared" si="0"/>
        <v>-1.9379522589778263E-3</v>
      </c>
      <c r="D10" s="1">
        <v>37.419998</v>
      </c>
      <c r="E10" s="1">
        <f t="shared" si="0"/>
        <v>1.4092031756529417E-2</v>
      </c>
      <c r="F10" s="1">
        <v>45.869999</v>
      </c>
      <c r="G10" s="1">
        <f t="shared" ref="G10" si="16">(F10-F9)/F9</f>
        <v>4.3622684563695294E-4</v>
      </c>
      <c r="H10" s="1">
        <v>128.13999899999999</v>
      </c>
      <c r="I10" s="1">
        <f t="shared" ref="I10" si="17">(H10-H9)/H9</f>
        <v>2.6845083525562155E-2</v>
      </c>
      <c r="J10" s="1">
        <v>22.77</v>
      </c>
      <c r="K10" s="1">
        <f t="shared" ref="K10" si="18">(J10-J9)/J9</f>
        <v>-1.7535730711781999E-3</v>
      </c>
      <c r="M10" t="s">
        <v>0</v>
      </c>
      <c r="N10">
        <v>11.45075121</v>
      </c>
      <c r="O10">
        <v>12.713031900000001</v>
      </c>
      <c r="P10">
        <v>5.1658529670000002</v>
      </c>
      <c r="Q10">
        <v>4.7766577200000002</v>
      </c>
      <c r="R10">
        <v>8.1194713820000004</v>
      </c>
      <c r="S10"/>
      <c r="T10"/>
      <c r="U10"/>
      <c r="V10"/>
      <c r="W10"/>
    </row>
    <row r="11" spans="1:23" x14ac:dyDescent="0.3">
      <c r="A11" s="4">
        <v>43493</v>
      </c>
      <c r="B11" s="1">
        <v>31.6</v>
      </c>
      <c r="C11" s="1">
        <f t="shared" si="0"/>
        <v>2.2653721682847988E-2</v>
      </c>
      <c r="D11" s="1">
        <v>37.470001000000003</v>
      </c>
      <c r="E11" s="1">
        <f t="shared" si="0"/>
        <v>1.3362641013504007E-3</v>
      </c>
      <c r="F11" s="1">
        <v>45.619999</v>
      </c>
      <c r="G11" s="1">
        <f t="shared" ref="G11" si="19">(F11-F10)/F10</f>
        <v>-5.4501854251184966E-3</v>
      </c>
      <c r="H11" s="1">
        <v>126.900002</v>
      </c>
      <c r="I11" s="1">
        <f t="shared" ref="I11" si="20">(H11-H10)/H10</f>
        <v>-9.6768925368884099E-3</v>
      </c>
      <c r="J11" s="1">
        <v>23.290001</v>
      </c>
      <c r="K11" s="1">
        <f t="shared" ref="K11" si="21">(J11-J10)/J10</f>
        <v>2.2837110232762435E-2</v>
      </c>
      <c r="M11" t="s">
        <v>2</v>
      </c>
      <c r="N11">
        <v>12.713031900000001</v>
      </c>
      <c r="O11">
        <v>17.48794238</v>
      </c>
      <c r="P11">
        <v>6.3103928629999997</v>
      </c>
      <c r="Q11">
        <v>9.0645109640000001</v>
      </c>
      <c r="R11">
        <v>9.2999026590000007</v>
      </c>
      <c r="S11"/>
      <c r="T11"/>
      <c r="U11"/>
      <c r="V11"/>
      <c r="W11"/>
    </row>
    <row r="12" spans="1:23" x14ac:dyDescent="0.3">
      <c r="A12" s="4">
        <v>43500</v>
      </c>
      <c r="B12" s="1">
        <v>31.690000999999999</v>
      </c>
      <c r="C12" s="1">
        <f t="shared" si="0"/>
        <v>2.8481329113923207E-3</v>
      </c>
      <c r="D12" s="1">
        <v>36.889999000000003</v>
      </c>
      <c r="E12" s="1">
        <f t="shared" si="0"/>
        <v>-1.5479102869519546E-2</v>
      </c>
      <c r="F12" s="1">
        <v>45.799999</v>
      </c>
      <c r="G12" s="1">
        <f t="shared" ref="G12" si="22">(F12-F11)/F11</f>
        <v>3.9456379646128385E-3</v>
      </c>
      <c r="H12" s="1">
        <v>125.44000200000001</v>
      </c>
      <c r="I12" s="1">
        <f t="shared" ref="I12" si="23">(H12-H11)/H11</f>
        <v>-1.1505121962094167E-2</v>
      </c>
      <c r="J12" s="1">
        <v>23.309999000000001</v>
      </c>
      <c r="K12" s="1">
        <f t="shared" ref="K12" si="24">(J12-J11)/J11</f>
        <v>8.5865174501285207E-4</v>
      </c>
      <c r="M12" t="s">
        <v>3</v>
      </c>
      <c r="N12">
        <v>5.1658529670000002</v>
      </c>
      <c r="O12">
        <v>6.3103928629999997</v>
      </c>
      <c r="P12">
        <v>2.9485232770000001</v>
      </c>
      <c r="Q12">
        <v>2.8650210440000001</v>
      </c>
      <c r="R12">
        <v>3.7250289369999998</v>
      </c>
      <c r="S12"/>
      <c r="T12"/>
      <c r="U12"/>
      <c r="V12"/>
      <c r="W12"/>
    </row>
    <row r="13" spans="1:23" x14ac:dyDescent="0.3">
      <c r="A13" s="4">
        <v>43507</v>
      </c>
      <c r="B13" s="1">
        <v>32.220001000000003</v>
      </c>
      <c r="C13" s="1">
        <f t="shared" si="0"/>
        <v>1.6724518247885341E-2</v>
      </c>
      <c r="D13" s="1">
        <v>37.220001000000003</v>
      </c>
      <c r="E13" s="1">
        <f t="shared" si="0"/>
        <v>8.945568147074234E-3</v>
      </c>
      <c r="F13" s="1">
        <v>45.970001000000003</v>
      </c>
      <c r="G13" s="1">
        <f t="shared" ref="G13" si="25">(F13-F12)/F12</f>
        <v>3.7118341421798671E-3</v>
      </c>
      <c r="H13" s="1">
        <v>125.05999799999999</v>
      </c>
      <c r="I13" s="1">
        <f t="shared" ref="I13" si="26">(H13-H12)/H12</f>
        <v>-3.0293685741492075E-3</v>
      </c>
      <c r="J13" s="1">
        <v>23.643000000000001</v>
      </c>
      <c r="K13" s="1">
        <f t="shared" ref="K13" si="27">(J13-J12)/J12</f>
        <v>1.4285757798616783E-2</v>
      </c>
      <c r="M13" t="s">
        <v>4</v>
      </c>
      <c r="N13">
        <v>4.7766577200000002</v>
      </c>
      <c r="O13">
        <v>9.0645109640000001</v>
      </c>
      <c r="P13">
        <v>2.8650210440000001</v>
      </c>
      <c r="Q13">
        <v>11.355460539999999</v>
      </c>
      <c r="R13">
        <v>3.6532542079999999</v>
      </c>
      <c r="S13"/>
      <c r="T13"/>
      <c r="U13"/>
      <c r="V13"/>
      <c r="W13"/>
    </row>
    <row r="14" spans="1:23" x14ac:dyDescent="0.3">
      <c r="A14" s="4">
        <v>43514</v>
      </c>
      <c r="B14" s="1">
        <v>32.459999000000003</v>
      </c>
      <c r="C14" s="1">
        <f t="shared" si="0"/>
        <v>7.4487272672648245E-3</v>
      </c>
      <c r="D14" s="1">
        <v>38.279998999999997</v>
      </c>
      <c r="E14" s="1">
        <f t="shared" si="0"/>
        <v>2.8479257698031578E-2</v>
      </c>
      <c r="F14" s="1">
        <v>46.369999</v>
      </c>
      <c r="G14" s="1">
        <f t="shared" ref="G14" si="28">(F14-F13)/F13</f>
        <v>8.7012832564436204E-3</v>
      </c>
      <c r="H14" s="1">
        <v>126.57</v>
      </c>
      <c r="I14" s="1">
        <f t="shared" ref="I14" si="29">(H14-H13)/H13</f>
        <v>1.2074220567315219E-2</v>
      </c>
      <c r="J14" s="1">
        <v>23.870000999999998</v>
      </c>
      <c r="K14" s="1">
        <f t="shared" ref="K14" si="30">(J14-J13)/J13</f>
        <v>9.6011927420377192E-3</v>
      </c>
      <c r="M14" t="s">
        <v>5</v>
      </c>
      <c r="N14">
        <v>8.1194713820000004</v>
      </c>
      <c r="O14">
        <v>9.2999026590000007</v>
      </c>
      <c r="P14">
        <v>3.7250289369999998</v>
      </c>
      <c r="Q14">
        <v>3.6532542079999999</v>
      </c>
      <c r="R14">
        <v>5.7985711010000003</v>
      </c>
      <c r="S14"/>
      <c r="T14"/>
      <c r="U14"/>
      <c r="V14"/>
      <c r="W14"/>
    </row>
    <row r="15" spans="1:23" x14ac:dyDescent="0.3">
      <c r="A15" s="4">
        <v>43521</v>
      </c>
      <c r="B15" s="1">
        <v>32.630001</v>
      </c>
      <c r="C15" s="1">
        <f t="shared" si="0"/>
        <v>5.2372768095278327E-3</v>
      </c>
      <c r="D15" s="1">
        <v>39.349997999999999</v>
      </c>
      <c r="E15" s="1">
        <f t="shared" si="0"/>
        <v>2.7951907731241135E-2</v>
      </c>
      <c r="F15" s="1">
        <v>46.400002000000001</v>
      </c>
      <c r="G15" s="1">
        <f t="shared" ref="G15" si="31">(F15-F14)/F14</f>
        <v>6.4703473467835678E-4</v>
      </c>
      <c r="H15" s="1">
        <v>128.029999</v>
      </c>
      <c r="I15" s="1">
        <f t="shared" ref="I15" si="32">(H15-H14)/H14</f>
        <v>1.1535111005767642E-2</v>
      </c>
      <c r="J15" s="1">
        <v>24.040001</v>
      </c>
      <c r="K15" s="1">
        <f t="shared" ref="K15" si="33">(J15-J14)/J14</f>
        <v>7.1219100493544896E-3</v>
      </c>
      <c r="M15"/>
      <c r="N15"/>
      <c r="O15"/>
      <c r="P15"/>
      <c r="Q15"/>
      <c r="R15"/>
      <c r="S15"/>
      <c r="T15"/>
      <c r="U15"/>
      <c r="V15"/>
      <c r="W15" t="s">
        <v>7</v>
      </c>
    </row>
    <row r="16" spans="1:23" x14ac:dyDescent="0.3">
      <c r="A16" s="4">
        <v>43528</v>
      </c>
      <c r="B16" s="1">
        <v>32.290000999999997</v>
      </c>
      <c r="C16" s="1">
        <f t="shared" si="0"/>
        <v>-1.0419858706103118E-2</v>
      </c>
      <c r="D16" s="1">
        <v>38.040000999999997</v>
      </c>
      <c r="E16" s="1">
        <f t="shared" si="0"/>
        <v>-3.3290903852142575E-2</v>
      </c>
      <c r="F16" s="1">
        <v>46.049999</v>
      </c>
      <c r="G16" s="1">
        <f t="shared" ref="G16" si="34">(F16-F15)/F15</f>
        <v>-7.5431677783117544E-3</v>
      </c>
      <c r="H16" s="1">
        <v>126.209999</v>
      </c>
      <c r="I16" s="1">
        <f t="shared" ref="I16" si="35">(H16-H15)/H15</f>
        <v>-1.4215418372376987E-2</v>
      </c>
      <c r="J16" s="1">
        <v>23.76</v>
      </c>
      <c r="K16" s="1">
        <f t="shared" ref="K16" si="36">(J16-J15)/J15</f>
        <v>-1.1647295688548375E-2</v>
      </c>
    </row>
    <row r="17" spans="1:11" x14ac:dyDescent="0.3">
      <c r="A17" s="4">
        <v>43535</v>
      </c>
      <c r="B17" s="1">
        <v>33.419998</v>
      </c>
      <c r="C17" s="1">
        <f t="shared" si="0"/>
        <v>3.4995260607145945E-2</v>
      </c>
      <c r="D17" s="1">
        <v>39.959999000000003</v>
      </c>
      <c r="E17" s="1">
        <f t="shared" si="0"/>
        <v>5.0473132216794815E-2</v>
      </c>
      <c r="F17" s="1">
        <v>46.18</v>
      </c>
      <c r="G17" s="1">
        <f t="shared" ref="G17" si="37">(F17-F16)/F16</f>
        <v>2.8230402350280189E-3</v>
      </c>
      <c r="H17" s="1">
        <v>128.89999399999999</v>
      </c>
      <c r="I17" s="1">
        <f t="shared" ref="I17" si="38">(H17-H16)/H16</f>
        <v>2.1313644095663102E-2</v>
      </c>
      <c r="J17" s="1">
        <v>24.6</v>
      </c>
      <c r="K17" s="1">
        <f t="shared" ref="K17" si="39">(J17-J16)/J16</f>
        <v>3.5353535353535345E-2</v>
      </c>
    </row>
    <row r="18" spans="1:11" x14ac:dyDescent="0.3">
      <c r="A18" s="4">
        <v>43542</v>
      </c>
      <c r="B18" s="1">
        <v>32.959999000000003</v>
      </c>
      <c r="C18" s="1">
        <f t="shared" si="0"/>
        <v>-1.3764183947587199E-2</v>
      </c>
      <c r="D18" s="1">
        <v>38.860000999999997</v>
      </c>
      <c r="E18" s="1">
        <f t="shared" si="0"/>
        <v>-2.7527478166353467E-2</v>
      </c>
      <c r="F18" s="1">
        <v>45.959999000000003</v>
      </c>
      <c r="G18" s="1">
        <f t="shared" ref="G18" si="40">(F18-F17)/F17</f>
        <v>-4.7639887397140828E-3</v>
      </c>
      <c r="H18" s="1">
        <v>128</v>
      </c>
      <c r="I18" s="1">
        <f t="shared" ref="I18" si="41">(H18-H17)/H17</f>
        <v>-6.9821104879181951E-3</v>
      </c>
      <c r="J18" s="1">
        <v>24.280000999999999</v>
      </c>
      <c r="K18" s="1">
        <f t="shared" ref="K18" si="42">(J18-J17)/J17</f>
        <v>-1.3008089430894423E-2</v>
      </c>
    </row>
    <row r="19" spans="1:11" x14ac:dyDescent="0.3">
      <c r="A19" s="4">
        <v>43549</v>
      </c>
      <c r="B19" s="1">
        <v>33.009998000000003</v>
      </c>
      <c r="C19" s="1">
        <f t="shared" si="0"/>
        <v>1.5169599974805728E-3</v>
      </c>
      <c r="D19" s="1">
        <v>38.830002</v>
      </c>
      <c r="E19" s="1">
        <f t="shared" si="0"/>
        <v>-7.719763054045356E-4</v>
      </c>
      <c r="F19" s="1">
        <v>46.049999</v>
      </c>
      <c r="G19" s="1">
        <f t="shared" ref="G19" si="43">(F19-F18)/F18</f>
        <v>1.9582245856880087E-3</v>
      </c>
      <c r="H19" s="1">
        <v>126.300003</v>
      </c>
      <c r="I19" s="1">
        <f t="shared" ref="I19" si="44">(H19-H18)/H18</f>
        <v>-1.328122656249997E-2</v>
      </c>
      <c r="J19" s="1">
        <v>24.27</v>
      </c>
      <c r="K19" s="1">
        <f t="shared" ref="K19" si="45">(J19-J18)/J18</f>
        <v>-4.1190278369424444E-4</v>
      </c>
    </row>
    <row r="20" spans="1:11" x14ac:dyDescent="0.3">
      <c r="A20" s="4">
        <v>43556</v>
      </c>
      <c r="B20" s="1">
        <v>33.799999</v>
      </c>
      <c r="C20" s="1">
        <f t="shared" si="0"/>
        <v>2.393217351906524E-2</v>
      </c>
      <c r="D20" s="1">
        <v>39.729999999999997</v>
      </c>
      <c r="E20" s="1">
        <f t="shared" si="0"/>
        <v>2.3177902488905267E-2</v>
      </c>
      <c r="F20" s="1">
        <v>46.25</v>
      </c>
      <c r="G20" s="1">
        <f t="shared" ref="G20" si="46">(F20-F19)/F19</f>
        <v>4.3431271301439187E-3</v>
      </c>
      <c r="H20" s="1">
        <v>126.43</v>
      </c>
      <c r="I20" s="1">
        <f t="shared" ref="I20" si="47">(H20-H19)/H19</f>
        <v>1.029271551165387E-3</v>
      </c>
      <c r="J20" s="1">
        <v>24.889999</v>
      </c>
      <c r="K20" s="1">
        <f t="shared" ref="K20" si="48">(J20-J19)/J19</f>
        <v>2.5545900288421918E-2</v>
      </c>
    </row>
    <row r="21" spans="1:11" x14ac:dyDescent="0.3">
      <c r="A21" s="4">
        <v>43563</v>
      </c>
      <c r="B21" s="1">
        <v>33.939999</v>
      </c>
      <c r="C21" s="1">
        <f t="shared" si="0"/>
        <v>4.1420119568642763E-3</v>
      </c>
      <c r="D21" s="1">
        <v>40.159999999999997</v>
      </c>
      <c r="E21" s="1">
        <f t="shared" si="0"/>
        <v>1.0823055625471929E-2</v>
      </c>
      <c r="F21" s="1">
        <v>46.470001000000003</v>
      </c>
      <c r="G21" s="1">
        <f t="shared" ref="G21" si="49">(F21-F20)/F20</f>
        <v>4.7567783783784533E-3</v>
      </c>
      <c r="H21" s="1">
        <v>126.82</v>
      </c>
      <c r="I21" s="1">
        <f t="shared" ref="I21" si="50">(H21-H20)/H20</f>
        <v>3.0847109072212791E-3</v>
      </c>
      <c r="J21" s="1">
        <v>24.99</v>
      </c>
      <c r="K21" s="1">
        <f t="shared" ref="K21" si="51">(J21-J20)/J20</f>
        <v>4.0177181204386105E-3</v>
      </c>
    </row>
    <row r="22" spans="1:11" x14ac:dyDescent="0.3">
      <c r="A22" s="4">
        <v>43570</v>
      </c>
      <c r="B22" s="1">
        <v>33.810001</v>
      </c>
      <c r="C22" s="1">
        <f t="shared" si="0"/>
        <v>-3.8302299301776793E-3</v>
      </c>
      <c r="D22" s="1">
        <v>40.400002000000001</v>
      </c>
      <c r="E22" s="1">
        <f t="shared" si="0"/>
        <v>5.9761454183267946E-3</v>
      </c>
      <c r="F22" s="1">
        <v>46.599997999999999</v>
      </c>
      <c r="G22" s="1">
        <f t="shared" ref="G22" si="52">(F22-F21)/F21</f>
        <v>2.7974391478923339E-3</v>
      </c>
      <c r="H22" s="1">
        <v>125.900002</v>
      </c>
      <c r="I22" s="1">
        <f t="shared" ref="I22" si="53">(H22-H21)/H21</f>
        <v>-7.2543605109603579E-3</v>
      </c>
      <c r="J22" s="1">
        <v>24.959999</v>
      </c>
      <c r="K22" s="1">
        <f t="shared" ref="K22" si="54">(J22-J21)/J21</f>
        <v>-1.2005202080831779E-3</v>
      </c>
    </row>
    <row r="23" spans="1:11" x14ac:dyDescent="0.3">
      <c r="A23" s="4">
        <v>43577</v>
      </c>
      <c r="B23" s="1">
        <v>33.520000000000003</v>
      </c>
      <c r="C23" s="1">
        <f t="shared" si="0"/>
        <v>-8.5773733044254164E-3</v>
      </c>
      <c r="D23" s="1">
        <v>40.419998</v>
      </c>
      <c r="E23" s="1">
        <f t="shared" si="0"/>
        <v>4.9495047054698199E-4</v>
      </c>
      <c r="F23" s="1">
        <v>46.75</v>
      </c>
      <c r="G23" s="1">
        <f t="shared" ref="G23" si="55">(F23-F22)/F22</f>
        <v>3.218927176778004E-3</v>
      </c>
      <c r="H23" s="1">
        <v>125.30999799999999</v>
      </c>
      <c r="I23" s="1">
        <f t="shared" ref="I23" si="56">(H23-H22)/H22</f>
        <v>-4.6862906324656572E-3</v>
      </c>
      <c r="J23" s="1">
        <v>24.719999000000001</v>
      </c>
      <c r="K23" s="1">
        <f t="shared" ref="K23" si="57">(J23-J22)/J22</f>
        <v>-9.6153850006163236E-3</v>
      </c>
    </row>
    <row r="24" spans="1:11" x14ac:dyDescent="0.3">
      <c r="A24" s="4">
        <v>43584</v>
      </c>
      <c r="B24" s="1">
        <v>33.869999</v>
      </c>
      <c r="C24" s="1">
        <f t="shared" si="0"/>
        <v>1.0441497613365059E-2</v>
      </c>
      <c r="D24" s="1">
        <v>40.75</v>
      </c>
      <c r="E24" s="1">
        <f t="shared" si="0"/>
        <v>8.1643249957607713E-3</v>
      </c>
      <c r="F24" s="1">
        <v>46.700001</v>
      </c>
      <c r="G24" s="1">
        <f t="shared" ref="G24" si="58">(F24-F23)/F23</f>
        <v>-1.0694973262032018E-3</v>
      </c>
      <c r="H24" s="1">
        <v>127.709999</v>
      </c>
      <c r="I24" s="1">
        <f t="shared" ref="I24" si="59">(H24-H23)/H23</f>
        <v>1.9152510081438222E-2</v>
      </c>
      <c r="J24" s="1">
        <v>25.035</v>
      </c>
      <c r="K24" s="1">
        <f t="shared" ref="K24" si="60">(J24-J23)/J23</f>
        <v>1.2742759415160119E-2</v>
      </c>
    </row>
    <row r="25" spans="1:11" x14ac:dyDescent="0.3">
      <c r="A25" s="4">
        <v>43591</v>
      </c>
      <c r="B25" s="1">
        <v>33</v>
      </c>
      <c r="C25" s="1">
        <f t="shared" si="0"/>
        <v>-2.5686419417963371E-2</v>
      </c>
      <c r="D25" s="1">
        <v>39.990001999999997</v>
      </c>
      <c r="E25" s="1">
        <f t="shared" si="0"/>
        <v>-1.8650257668711732E-2</v>
      </c>
      <c r="F25" s="1">
        <v>46.48</v>
      </c>
      <c r="G25" s="1">
        <f t="shared" ref="G25" si="61">(F25-F24)/F24</f>
        <v>-4.7109420832775455E-3</v>
      </c>
      <c r="H25" s="1">
        <v>126.18</v>
      </c>
      <c r="I25" s="1">
        <f t="shared" ref="I25" si="62">(H25-H24)/H24</f>
        <v>-1.1980260057789129E-2</v>
      </c>
      <c r="J25" s="1">
        <v>24.34</v>
      </c>
      <c r="K25" s="1">
        <f t="shared" ref="K25" si="63">(J25-J24)/J24</f>
        <v>-2.7761134411823457E-2</v>
      </c>
    </row>
    <row r="26" spans="1:11" x14ac:dyDescent="0.3">
      <c r="A26" s="4">
        <v>43598</v>
      </c>
      <c r="B26" s="1">
        <v>32.68</v>
      </c>
      <c r="C26" s="1">
        <f t="shared" si="0"/>
        <v>-9.6969696969697056E-3</v>
      </c>
      <c r="D26" s="1">
        <v>39.139999000000003</v>
      </c>
      <c r="E26" s="1">
        <f t="shared" si="0"/>
        <v>-2.1255387784176502E-2</v>
      </c>
      <c r="F26" s="1">
        <v>46.52</v>
      </c>
      <c r="G26" s="1">
        <f t="shared" ref="G26" si="64">(F26-F25)/F25</f>
        <v>8.605851979347301E-4</v>
      </c>
      <c r="H26" s="1">
        <v>123.379997</v>
      </c>
      <c r="I26" s="1">
        <f t="shared" ref="I26" si="65">(H26-H25)/H25</f>
        <v>-2.2190545252813471E-2</v>
      </c>
      <c r="J26" s="1">
        <v>24.129999000000002</v>
      </c>
      <c r="K26" s="1">
        <f t="shared" ref="K26" si="66">(J26-J25)/J25</f>
        <v>-8.6278142974526833E-3</v>
      </c>
    </row>
    <row r="27" spans="1:11" x14ac:dyDescent="0.3">
      <c r="A27" s="4">
        <v>43605</v>
      </c>
      <c r="B27" s="1">
        <v>32.400002000000001</v>
      </c>
      <c r="C27" s="1">
        <f t="shared" si="0"/>
        <v>-8.5678702570379153E-3</v>
      </c>
      <c r="D27" s="1">
        <v>38.349997999999999</v>
      </c>
      <c r="E27" s="1">
        <f t="shared" si="0"/>
        <v>-2.0183981098211158E-2</v>
      </c>
      <c r="F27" s="1">
        <v>46.419998</v>
      </c>
      <c r="G27" s="1">
        <f t="shared" ref="G27" si="67">(F27-F26)/F26</f>
        <v>-2.1496560619089309E-3</v>
      </c>
      <c r="H27" s="1">
        <v>123.30999799999999</v>
      </c>
      <c r="I27" s="1">
        <f t="shared" ref="I27" si="68">(H27-H26)/H26</f>
        <v>-5.6734480225356068E-4</v>
      </c>
      <c r="J27" s="1">
        <v>23.864999999999998</v>
      </c>
      <c r="K27" s="1">
        <f t="shared" ref="K27" si="69">(J27-J26)/J26</f>
        <v>-1.0982138872032405E-2</v>
      </c>
    </row>
    <row r="28" spans="1:11" x14ac:dyDescent="0.3">
      <c r="A28" s="4">
        <v>43612</v>
      </c>
      <c r="B28" s="1">
        <v>31.690000999999999</v>
      </c>
      <c r="C28" s="1">
        <f t="shared" si="0"/>
        <v>-2.191360975841921E-2</v>
      </c>
      <c r="D28" s="1">
        <v>37.779998999999997</v>
      </c>
      <c r="E28" s="1">
        <f t="shared" si="0"/>
        <v>-1.4863077698204908E-2</v>
      </c>
      <c r="F28" s="1">
        <v>46.16</v>
      </c>
      <c r="G28" s="1">
        <f t="shared" ref="G28" si="70">(F28-F27)/F27</f>
        <v>-5.6009911934938698E-3</v>
      </c>
      <c r="H28" s="1">
        <v>122.599998</v>
      </c>
      <c r="I28" s="1">
        <f t="shared" ref="I28" si="71">(H28-H27)/H27</f>
        <v>-5.7578461723760124E-3</v>
      </c>
      <c r="J28" s="1">
        <v>23.33</v>
      </c>
      <c r="K28" s="1">
        <f t="shared" ref="K28" si="72">(J28-J27)/J27</f>
        <v>-2.2417766603813123E-2</v>
      </c>
    </row>
    <row r="29" spans="1:11" x14ac:dyDescent="0.3">
      <c r="A29" s="4">
        <v>43619</v>
      </c>
      <c r="B29" s="1">
        <v>32.75</v>
      </c>
      <c r="C29" s="1">
        <f t="shared" si="0"/>
        <v>3.3449004940075619E-2</v>
      </c>
      <c r="D29" s="1">
        <v>38.580002</v>
      </c>
      <c r="E29" s="1">
        <f t="shared" si="0"/>
        <v>2.1175304954349095E-2</v>
      </c>
      <c r="F29" s="1">
        <v>46.110000999999997</v>
      </c>
      <c r="G29" s="1">
        <f t="shared" ref="G29" si="73">(F29-F28)/F28</f>
        <v>-1.083167244367411E-3</v>
      </c>
      <c r="H29" s="1">
        <v>123.5</v>
      </c>
      <c r="I29" s="1">
        <f t="shared" ref="I29" si="74">(H29-H28)/H28</f>
        <v>7.3409625993631801E-3</v>
      </c>
      <c r="J29" s="1">
        <v>24.139999</v>
      </c>
      <c r="K29" s="1">
        <f t="shared" ref="K29" si="75">(J29-J28)/J28</f>
        <v>3.4719202743249092E-2</v>
      </c>
    </row>
    <row r="30" spans="1:11" x14ac:dyDescent="0.3">
      <c r="A30" s="4">
        <v>43626</v>
      </c>
      <c r="B30" s="1">
        <v>32.479999999999997</v>
      </c>
      <c r="C30" s="1">
        <f t="shared" si="0"/>
        <v>-8.2442748091604012E-3</v>
      </c>
      <c r="D30" s="1">
        <v>37.959999000000003</v>
      </c>
      <c r="E30" s="1">
        <f t="shared" si="0"/>
        <v>-1.6070579778611649E-2</v>
      </c>
      <c r="F30" s="1">
        <v>46.18</v>
      </c>
      <c r="G30" s="1">
        <f t="shared" ref="G30" si="76">(F30-F29)/F29</f>
        <v>1.5180871499005783E-3</v>
      </c>
      <c r="H30" s="1">
        <v>122.010002</v>
      </c>
      <c r="I30" s="1">
        <f t="shared" ref="I30" si="77">(H30-H29)/H29</f>
        <v>-1.2064761133603238E-2</v>
      </c>
      <c r="J30" s="1">
        <v>23.360001</v>
      </c>
      <c r="K30" s="1">
        <f t="shared" ref="K30" si="78">(J30-J29)/J29</f>
        <v>-3.2311434644218463E-2</v>
      </c>
    </row>
    <row r="31" spans="1:11" x14ac:dyDescent="0.3">
      <c r="A31" s="4">
        <v>43633</v>
      </c>
      <c r="B31" s="1">
        <v>32.150002000000001</v>
      </c>
      <c r="C31" s="1">
        <f t="shared" si="0"/>
        <v>-1.0160036945812693E-2</v>
      </c>
      <c r="D31" s="1">
        <v>37.799999</v>
      </c>
      <c r="E31" s="1">
        <f t="shared" si="0"/>
        <v>-4.214963230109771E-3</v>
      </c>
      <c r="F31" s="1">
        <v>46.169998</v>
      </c>
      <c r="G31" s="1">
        <f t="shared" ref="G31" si="79">(F31-F30)/F30</f>
        <v>-2.1658726721524612E-4</v>
      </c>
      <c r="H31" s="1">
        <v>123.589996</v>
      </c>
      <c r="I31" s="1">
        <f t="shared" ref="I31" si="80">(H31-H30)/H30</f>
        <v>1.2949708827969688E-2</v>
      </c>
      <c r="J31" s="1">
        <v>23.850999999999999</v>
      </c>
      <c r="K31" s="1">
        <f t="shared" ref="K31" si="81">(J31-J30)/J30</f>
        <v>2.1018791908442067E-2</v>
      </c>
    </row>
    <row r="32" spans="1:11" x14ac:dyDescent="0.3">
      <c r="A32" s="4">
        <v>43640</v>
      </c>
      <c r="B32" s="1">
        <v>32.32</v>
      </c>
      <c r="C32" s="1">
        <f t="shared" si="0"/>
        <v>5.2876513040341225E-3</v>
      </c>
      <c r="D32" s="1">
        <v>37.830002</v>
      </c>
      <c r="E32" s="1">
        <f t="shared" si="0"/>
        <v>7.9373017972832931E-4</v>
      </c>
      <c r="F32" s="1">
        <v>46.220001000000003</v>
      </c>
      <c r="G32" s="1">
        <f t="shared" ref="G32" si="82">(F32-F31)/F31</f>
        <v>1.0830193235010276E-3</v>
      </c>
      <c r="H32" s="1">
        <v>123.139999</v>
      </c>
      <c r="I32" s="1">
        <f t="shared" ref="I32" si="83">(H32-H31)/H31</f>
        <v>-3.641047128118656E-3</v>
      </c>
      <c r="J32" s="1">
        <v>23.927</v>
      </c>
      <c r="K32" s="1">
        <f t="shared" ref="K32" si="84">(J32-J31)/J31</f>
        <v>3.1864492054840682E-3</v>
      </c>
    </row>
    <row r="33" spans="1:11" x14ac:dyDescent="0.3">
      <c r="A33" s="4">
        <v>43647</v>
      </c>
      <c r="B33" s="1">
        <v>32.419998</v>
      </c>
      <c r="C33" s="1">
        <f t="shared" si="0"/>
        <v>3.0939975247524557E-3</v>
      </c>
      <c r="D33" s="1">
        <v>37.619999</v>
      </c>
      <c r="E33" s="1">
        <f t="shared" si="0"/>
        <v>-5.5512288897050649E-3</v>
      </c>
      <c r="F33" s="1">
        <v>46.110000999999997</v>
      </c>
      <c r="G33" s="1">
        <f t="shared" ref="G33" si="85">(F33-F32)/F32</f>
        <v>-2.3799220601489501E-3</v>
      </c>
      <c r="H33" s="1">
        <v>121.449997</v>
      </c>
      <c r="I33" s="1">
        <f t="shared" ref="I33" si="86">(H33-H32)/H32</f>
        <v>-1.3724232692254666E-2</v>
      </c>
      <c r="J33" s="1">
        <v>24.01</v>
      </c>
      <c r="K33" s="1">
        <f t="shared" ref="K33" si="87">(J33-J32)/J32</f>
        <v>3.4688845237598512E-3</v>
      </c>
    </row>
    <row r="34" spans="1:11" x14ac:dyDescent="0.3">
      <c r="A34" s="4">
        <v>43654</v>
      </c>
      <c r="B34" s="1">
        <v>32.259998000000003</v>
      </c>
      <c r="C34" s="1">
        <f t="shared" si="0"/>
        <v>-4.9352254741038722E-3</v>
      </c>
      <c r="D34" s="1">
        <v>37.439999</v>
      </c>
      <c r="E34" s="1">
        <f t="shared" si="0"/>
        <v>-4.7846891224000224E-3</v>
      </c>
      <c r="F34" s="1">
        <v>46.16</v>
      </c>
      <c r="G34" s="1">
        <f t="shared" ref="G34" si="88">(F34-F33)/F33</f>
        <v>1.0843417678520477E-3</v>
      </c>
      <c r="H34" s="1">
        <v>121.91999800000001</v>
      </c>
      <c r="I34" s="1">
        <f t="shared" ref="I34" si="89">(H34-H33)/H33</f>
        <v>3.8699136402614367E-3</v>
      </c>
      <c r="J34" s="1">
        <v>23.879999000000002</v>
      </c>
      <c r="K34" s="1">
        <f t="shared" ref="K34" si="90">(J34-J33)/J33</f>
        <v>-5.4144523115368607E-3</v>
      </c>
    </row>
    <row r="35" spans="1:11" x14ac:dyDescent="0.3">
      <c r="A35" s="4">
        <v>43661</v>
      </c>
      <c r="B35" s="1">
        <v>32.110000999999997</v>
      </c>
      <c r="C35" s="1">
        <f t="shared" si="0"/>
        <v>-4.6496283105785111E-3</v>
      </c>
      <c r="D35" s="1">
        <v>37.159999999999997</v>
      </c>
      <c r="E35" s="1">
        <f t="shared" si="0"/>
        <v>-7.4786059689799581E-3</v>
      </c>
      <c r="F35" s="1">
        <v>46.23</v>
      </c>
      <c r="G35" s="1">
        <f t="shared" ref="G35" si="91">(F35-F34)/F34</f>
        <v>1.5164644714038191E-3</v>
      </c>
      <c r="H35" s="1">
        <v>121.209999</v>
      </c>
      <c r="I35" s="1">
        <f t="shared" ref="I35" si="92">(H35-H34)/H34</f>
        <v>-5.8234827070782142E-3</v>
      </c>
      <c r="J35" s="1">
        <v>23.75</v>
      </c>
      <c r="K35" s="1">
        <f t="shared" ref="K35" si="93">(J35-J34)/J34</f>
        <v>-5.4438444490722765E-3</v>
      </c>
    </row>
    <row r="36" spans="1:11" x14ac:dyDescent="0.3">
      <c r="A36" s="4">
        <v>43668</v>
      </c>
      <c r="B36" s="1">
        <v>32.040000999999997</v>
      </c>
      <c r="C36" s="1">
        <f t="shared" si="0"/>
        <v>-2.1800061606974193E-3</v>
      </c>
      <c r="D36" s="1">
        <v>37.669998</v>
      </c>
      <c r="E36" s="1">
        <f t="shared" si="0"/>
        <v>1.3724381054897823E-2</v>
      </c>
      <c r="F36" s="1">
        <v>46.360000999999997</v>
      </c>
      <c r="G36" s="1">
        <f t="shared" ref="G36" si="94">(F36-F35)/F35</f>
        <v>2.8120484533852488E-3</v>
      </c>
      <c r="H36" s="1">
        <v>120.129997</v>
      </c>
      <c r="I36" s="1">
        <f t="shared" ref="I36" si="95">(H36-H35)/H35</f>
        <v>-8.910172501527645E-3</v>
      </c>
      <c r="J36" s="1">
        <v>23.790001</v>
      </c>
      <c r="K36" s="1">
        <f t="shared" ref="K36" si="96">(J36-J35)/J35</f>
        <v>1.6842526315789547E-3</v>
      </c>
    </row>
    <row r="37" spans="1:11" x14ac:dyDescent="0.3">
      <c r="A37" s="4">
        <v>43675</v>
      </c>
      <c r="B37" s="1">
        <v>30.709999</v>
      </c>
      <c r="C37" s="1">
        <f t="shared" si="0"/>
        <v>-4.1510672861714233E-2</v>
      </c>
      <c r="D37" s="1">
        <v>35.740001999999997</v>
      </c>
      <c r="E37" s="1">
        <f t="shared" si="0"/>
        <v>-5.1234300569912503E-2</v>
      </c>
      <c r="F37" s="1">
        <v>46.200001</v>
      </c>
      <c r="G37" s="1">
        <f t="shared" ref="G37" si="97">(F37-F36)/F36</f>
        <v>-3.4512510040713026E-3</v>
      </c>
      <c r="H37" s="1">
        <v>117.879997</v>
      </c>
      <c r="I37" s="1">
        <f t="shared" ref="I37" si="98">(H37-H36)/H36</f>
        <v>-1.8729709949131191E-2</v>
      </c>
      <c r="J37" s="1">
        <v>22.820999</v>
      </c>
      <c r="K37" s="1">
        <f t="shared" ref="K37" si="99">(J37-J36)/J36</f>
        <v>-4.0731482104603513E-2</v>
      </c>
    </row>
    <row r="38" spans="1:11" x14ac:dyDescent="0.3">
      <c r="A38" s="4">
        <v>43682</v>
      </c>
      <c r="B38" s="1">
        <v>30.09</v>
      </c>
      <c r="C38" s="1">
        <f t="shared" si="0"/>
        <v>-2.0188831657076901E-2</v>
      </c>
      <c r="D38" s="1">
        <v>35.18</v>
      </c>
      <c r="E38" s="1">
        <f t="shared" si="0"/>
        <v>-1.5668773605552605E-2</v>
      </c>
      <c r="F38" s="1">
        <v>45.919998</v>
      </c>
      <c r="G38" s="1">
        <f t="shared" ref="G38" si="100">(F38-F37)/F37</f>
        <v>-6.0606708644876583E-3</v>
      </c>
      <c r="H38" s="1">
        <v>116.660004</v>
      </c>
      <c r="I38" s="1">
        <f t="shared" ref="I38" si="101">(H38-H37)/H37</f>
        <v>-1.0349448855177714E-2</v>
      </c>
      <c r="J38" s="1">
        <v>22.341999000000001</v>
      </c>
      <c r="K38" s="1">
        <f t="shared" ref="K38" si="102">(J38-J37)/J37</f>
        <v>-2.0989440471032805E-2</v>
      </c>
    </row>
    <row r="39" spans="1:11" x14ac:dyDescent="0.3">
      <c r="A39" s="4">
        <v>43689</v>
      </c>
      <c r="B39" s="1">
        <v>29.799999</v>
      </c>
      <c r="C39" s="1">
        <f t="shared" si="0"/>
        <v>-9.6377866400797658E-3</v>
      </c>
      <c r="D39" s="1">
        <v>34.729999999999997</v>
      </c>
      <c r="E39" s="1">
        <f t="shared" si="0"/>
        <v>-1.2791358726549256E-2</v>
      </c>
      <c r="F39" s="1">
        <v>45.759998000000003</v>
      </c>
      <c r="G39" s="1">
        <f t="shared" ref="G39" si="103">(F39-F38)/F38</f>
        <v>-3.4843207092473435E-3</v>
      </c>
      <c r="H39" s="1">
        <v>117.800003</v>
      </c>
      <c r="I39" s="1">
        <f t="shared" ref="I39" si="104">(H39-H38)/H38</f>
        <v>9.7719780637072762E-3</v>
      </c>
      <c r="J39" s="1">
        <v>22.093</v>
      </c>
      <c r="K39" s="1">
        <f t="shared" ref="K39" si="105">(J39-J38)/J38</f>
        <v>-1.1144884573667795E-2</v>
      </c>
    </row>
    <row r="40" spans="1:11" x14ac:dyDescent="0.3">
      <c r="A40" s="4">
        <v>43696</v>
      </c>
      <c r="B40" s="1">
        <v>29.790001</v>
      </c>
      <c r="C40" s="1">
        <f t="shared" si="0"/>
        <v>-3.3550336696318371E-4</v>
      </c>
      <c r="D40" s="1">
        <v>35.68</v>
      </c>
      <c r="E40" s="1">
        <f t="shared" si="0"/>
        <v>2.7353872732508003E-2</v>
      </c>
      <c r="F40" s="1">
        <v>45.84</v>
      </c>
      <c r="G40" s="1">
        <f t="shared" ref="G40" si="106">(F40-F39)/F39</f>
        <v>1.74829553095698E-3</v>
      </c>
      <c r="H40" s="1">
        <v>119.099998</v>
      </c>
      <c r="I40" s="1">
        <f t="shared" ref="I40" si="107">(H40-H39)/H39</f>
        <v>1.1035610924390177E-2</v>
      </c>
      <c r="J40" s="1">
        <v>22.101998999999999</v>
      </c>
      <c r="K40" s="1">
        <f t="shared" ref="K40" si="108">(J40-J39)/J39</f>
        <v>4.0732358665637589E-4</v>
      </c>
    </row>
    <row r="41" spans="1:11" x14ac:dyDescent="0.3">
      <c r="A41" s="4">
        <v>43703</v>
      </c>
      <c r="B41" s="1">
        <v>30.34</v>
      </c>
      <c r="C41" s="1">
        <f t="shared" si="0"/>
        <v>1.8462537144594244E-2</v>
      </c>
      <c r="D41" s="1">
        <v>35.939999</v>
      </c>
      <c r="E41" s="1">
        <f t="shared" si="0"/>
        <v>7.2869674887892531E-3</v>
      </c>
      <c r="F41" s="1">
        <v>45.970001000000003</v>
      </c>
      <c r="G41" s="1">
        <f t="shared" ref="G41" si="109">(F41-F40)/F40</f>
        <v>2.8359729493891801E-3</v>
      </c>
      <c r="H41" s="1">
        <v>117.959999</v>
      </c>
      <c r="I41" s="1">
        <f t="shared" ref="I41" si="110">(H41-H40)/H40</f>
        <v>-9.5717801775278208E-3</v>
      </c>
      <c r="J41" s="1">
        <v>22.478000999999999</v>
      </c>
      <c r="K41" s="1">
        <f t="shared" ref="K41" si="111">(J41-J40)/J40</f>
        <v>1.7012126369203063E-2</v>
      </c>
    </row>
    <row r="42" spans="1:11" x14ac:dyDescent="0.3">
      <c r="A42" s="4">
        <v>43710</v>
      </c>
      <c r="B42" s="1">
        <v>30.98</v>
      </c>
      <c r="C42" s="1">
        <f t="shared" si="0"/>
        <v>2.109426499670404E-2</v>
      </c>
      <c r="D42" s="1">
        <v>36.950001</v>
      </c>
      <c r="E42" s="1">
        <f t="shared" si="0"/>
        <v>2.8102449307246782E-2</v>
      </c>
      <c r="F42" s="1">
        <v>45.939999</v>
      </c>
      <c r="G42" s="1">
        <f t="shared" ref="G42" si="112">(F42-F41)/F41</f>
        <v>-6.5264301386469819E-4</v>
      </c>
      <c r="H42" s="1">
        <v>119.160004</v>
      </c>
      <c r="I42" s="1">
        <f t="shared" ref="I42" si="113">(H42-H41)/H41</f>
        <v>1.0172982453145024E-2</v>
      </c>
      <c r="J42" s="1">
        <v>22.954999999999998</v>
      </c>
      <c r="K42" s="1">
        <f t="shared" ref="K42" si="114">(J42-J41)/J41</f>
        <v>2.1220703744963768E-2</v>
      </c>
    </row>
    <row r="43" spans="1:11" x14ac:dyDescent="0.3">
      <c r="A43" s="4">
        <v>43717</v>
      </c>
      <c r="B43" s="1">
        <v>31.629999000000002</v>
      </c>
      <c r="C43" s="1">
        <f t="shared" si="0"/>
        <v>2.0981245965138836E-2</v>
      </c>
      <c r="D43" s="1">
        <v>38.189999</v>
      </c>
      <c r="E43" s="1">
        <f t="shared" si="0"/>
        <v>3.3558808293401667E-2</v>
      </c>
      <c r="F43" s="1">
        <v>46.299999</v>
      </c>
      <c r="G43" s="1">
        <f t="shared" ref="G43" si="115">(F43-F42)/F42</f>
        <v>7.836308398700649E-3</v>
      </c>
      <c r="H43" s="1">
        <v>121.120003</v>
      </c>
      <c r="I43" s="1">
        <f t="shared" ref="I43" si="116">(H43-H42)/H42</f>
        <v>1.6448463697601053E-2</v>
      </c>
      <c r="J43" s="1">
        <v>23.59</v>
      </c>
      <c r="K43" s="1">
        <f t="shared" ref="K43" si="117">(J43-J42)/J42</f>
        <v>2.7662818558048426E-2</v>
      </c>
    </row>
    <row r="44" spans="1:11" x14ac:dyDescent="0.3">
      <c r="A44" s="4">
        <v>43724</v>
      </c>
      <c r="B44" s="1">
        <v>31.559999000000001</v>
      </c>
      <c r="C44" s="1">
        <f t="shared" si="0"/>
        <v>-2.2130889096771797E-3</v>
      </c>
      <c r="D44" s="1">
        <v>38.200001</v>
      </c>
      <c r="E44" s="1">
        <f t="shared" si="0"/>
        <v>2.6190102806758562E-4</v>
      </c>
      <c r="F44" s="1">
        <v>46.369999</v>
      </c>
      <c r="G44" s="1">
        <f t="shared" ref="G44" si="118">(F44-F43)/F43</f>
        <v>1.5118790823300079E-3</v>
      </c>
      <c r="H44" s="1">
        <v>120.91999800000001</v>
      </c>
      <c r="I44" s="1">
        <f t="shared" ref="I44" si="119">(H44-H43)/H43</f>
        <v>-1.6512961942379593E-3</v>
      </c>
      <c r="J44" s="1">
        <v>23.493998999999999</v>
      </c>
      <c r="K44" s="1">
        <f t="shared" ref="K44" si="120">(J44-J43)/J43</f>
        <v>-4.0695633743111958E-3</v>
      </c>
    </row>
    <row r="45" spans="1:11" x14ac:dyDescent="0.3">
      <c r="A45" s="4">
        <v>43731</v>
      </c>
      <c r="B45" s="1">
        <v>31.389999</v>
      </c>
      <c r="C45" s="1">
        <f t="shared" si="0"/>
        <v>-5.3865654431738642E-3</v>
      </c>
      <c r="D45" s="1">
        <v>37.330002</v>
      </c>
      <c r="E45" s="1">
        <f t="shared" si="0"/>
        <v>-2.2774842335737112E-2</v>
      </c>
      <c r="F45" s="1">
        <v>46.310001</v>
      </c>
      <c r="G45" s="1">
        <f t="shared" ref="G45" si="121">(F45-F44)/F44</f>
        <v>-1.2938969440133095E-3</v>
      </c>
      <c r="H45" s="1">
        <v>119.230003</v>
      </c>
      <c r="I45" s="1">
        <f t="shared" ref="I45" si="122">(H45-H44)/H44</f>
        <v>-1.3976141481577021E-2</v>
      </c>
      <c r="J45" s="1">
        <v>23.375</v>
      </c>
      <c r="K45" s="1">
        <f t="shared" ref="K45" si="123">(J45-J44)/J44</f>
        <v>-5.0650806616616756E-3</v>
      </c>
    </row>
    <row r="46" spans="1:11" x14ac:dyDescent="0.3">
      <c r="A46" s="4">
        <v>43738</v>
      </c>
      <c r="B46" s="1">
        <v>30.59</v>
      </c>
      <c r="C46" s="1">
        <f t="shared" si="0"/>
        <v>-2.5485792465300802E-2</v>
      </c>
      <c r="D46" s="1">
        <v>36.740001999999997</v>
      </c>
      <c r="E46" s="1">
        <f t="shared" si="0"/>
        <v>-1.5804981740960084E-2</v>
      </c>
      <c r="F46" s="1">
        <v>45.919998</v>
      </c>
      <c r="G46" s="1">
        <f t="shared" ref="G46" si="124">(F46-F45)/F45</f>
        <v>-8.4215718328315321E-3</v>
      </c>
      <c r="H46" s="1">
        <v>119.650002</v>
      </c>
      <c r="I46" s="1">
        <f t="shared" ref="I46" si="125">(H46-H45)/H45</f>
        <v>3.5225948958502017E-3</v>
      </c>
      <c r="J46" s="1">
        <v>22.750999</v>
      </c>
      <c r="K46" s="1">
        <f t="shared" ref="K46" si="126">(J46-J45)/J45</f>
        <v>-2.6695229946524054E-2</v>
      </c>
    </row>
    <row r="47" spans="1:11" x14ac:dyDescent="0.3">
      <c r="A47" s="4">
        <v>43745</v>
      </c>
      <c r="B47" s="1">
        <v>31.639999</v>
      </c>
      <c r="C47" s="1">
        <f t="shared" si="0"/>
        <v>3.4324910101340297E-2</v>
      </c>
      <c r="D47" s="1">
        <v>38.799999</v>
      </c>
      <c r="E47" s="1">
        <f t="shared" si="0"/>
        <v>5.6069594117060827E-2</v>
      </c>
      <c r="F47" s="1">
        <v>45.720001000000003</v>
      </c>
      <c r="G47" s="1">
        <f t="shared" ref="G47" si="127">(F47-F46)/F46</f>
        <v>-4.3553355555458906E-3</v>
      </c>
      <c r="H47" s="1">
        <v>122.75</v>
      </c>
      <c r="I47" s="1">
        <f t="shared" ref="I47" si="128">(H47-H46)/H46</f>
        <v>2.5908883812638794E-2</v>
      </c>
      <c r="J47" s="1">
        <v>23.545000000000002</v>
      </c>
      <c r="K47" s="1">
        <f t="shared" ref="K47" si="129">(J47-J46)/J46</f>
        <v>3.4899610342385472E-2</v>
      </c>
    </row>
    <row r="48" spans="1:11" x14ac:dyDescent="0.3">
      <c r="A48" s="4">
        <v>43752</v>
      </c>
      <c r="B48" s="1">
        <v>32</v>
      </c>
      <c r="C48" s="1">
        <f t="shared" si="0"/>
        <v>1.1378034493616782E-2</v>
      </c>
      <c r="D48" s="1">
        <v>40.200001</v>
      </c>
      <c r="E48" s="1">
        <f t="shared" si="0"/>
        <v>3.6082526703157924E-2</v>
      </c>
      <c r="F48" s="1">
        <v>45.849997999999999</v>
      </c>
      <c r="G48" s="1">
        <f t="shared" ref="G48" si="130">(F48-F47)/F47</f>
        <v>2.8433288966900048E-3</v>
      </c>
      <c r="H48" s="1">
        <v>125.5</v>
      </c>
      <c r="I48" s="1">
        <f t="shared" ref="I48" si="131">(H48-H47)/H47</f>
        <v>2.2403258655804479E-2</v>
      </c>
      <c r="J48" s="1">
        <v>23.867999999999999</v>
      </c>
      <c r="K48" s="1">
        <f t="shared" ref="K48" si="132">(J48-J47)/J47</f>
        <v>1.3718411552346436E-2</v>
      </c>
    </row>
    <row r="49" spans="1:11" x14ac:dyDescent="0.3">
      <c r="A49" s="4">
        <v>43759</v>
      </c>
      <c r="B49" s="1">
        <v>32.459999000000003</v>
      </c>
      <c r="C49" s="1">
        <f t="shared" si="0"/>
        <v>1.4374968750000106E-2</v>
      </c>
      <c r="D49" s="1">
        <v>39.900002000000001</v>
      </c>
      <c r="E49" s="1">
        <f t="shared" si="0"/>
        <v>-7.4626615059039348E-3</v>
      </c>
      <c r="F49" s="1">
        <v>46</v>
      </c>
      <c r="G49" s="1">
        <f t="shared" ref="G49" si="133">(F49-F48)/F48</f>
        <v>3.2715813858923315E-3</v>
      </c>
      <c r="H49" s="1">
        <v>124.389999</v>
      </c>
      <c r="I49" s="1">
        <f t="shared" ref="I49" si="134">(H49-H48)/H48</f>
        <v>-8.8446294820716878E-3</v>
      </c>
      <c r="J49" s="1">
        <v>24.210999999999999</v>
      </c>
      <c r="K49" s="1">
        <f t="shared" ref="K49" si="135">(J49-J48)/J48</f>
        <v>1.4370705547176135E-2</v>
      </c>
    </row>
    <row r="50" spans="1:11" x14ac:dyDescent="0.3">
      <c r="A50" s="4">
        <v>43766</v>
      </c>
      <c r="B50" s="1">
        <v>32.68</v>
      </c>
      <c r="C50" s="1">
        <f t="shared" si="0"/>
        <v>6.7776034127418278E-3</v>
      </c>
      <c r="D50" s="1">
        <v>40.279998999999997</v>
      </c>
      <c r="E50" s="1">
        <f t="shared" si="0"/>
        <v>9.5237338584593535E-3</v>
      </c>
      <c r="F50" s="1">
        <v>45.82</v>
      </c>
      <c r="G50" s="1">
        <f t="shared" ref="G50" si="136">(F50-F49)/F49</f>
        <v>-3.9130434782608638E-3</v>
      </c>
      <c r="H50" s="1">
        <v>125.489998</v>
      </c>
      <c r="I50" s="1">
        <f t="shared" ref="I50" si="137">(H50-H49)/H49</f>
        <v>8.8431466262814014E-3</v>
      </c>
      <c r="J50" s="1">
        <v>24.391000999999999</v>
      </c>
      <c r="K50" s="1">
        <f t="shared" ref="K50" si="138">(J50-J49)/J49</f>
        <v>7.4346784519433631E-3</v>
      </c>
    </row>
    <row r="51" spans="1:11" x14ac:dyDescent="0.3">
      <c r="A51" s="4">
        <v>43773</v>
      </c>
      <c r="B51" s="1">
        <v>32.599997999999999</v>
      </c>
      <c r="C51" s="1">
        <f t="shared" si="0"/>
        <v>-2.4480416156670852E-3</v>
      </c>
      <c r="D51" s="1">
        <v>40.110000999999997</v>
      </c>
      <c r="E51" s="1">
        <f t="shared" si="0"/>
        <v>-4.220407254727083E-3</v>
      </c>
      <c r="F51" s="1">
        <v>45.900002000000001</v>
      </c>
      <c r="G51" s="1">
        <f t="shared" ref="G51" si="139">(F51-F50)/F50</f>
        <v>1.746006110868624E-3</v>
      </c>
      <c r="H51" s="1">
        <v>123.970001</v>
      </c>
      <c r="I51" s="1">
        <f t="shared" ref="I51" si="140">(H51-H50)/H50</f>
        <v>-1.2112495212566691E-2</v>
      </c>
      <c r="J51" s="1">
        <v>24.355</v>
      </c>
      <c r="K51" s="1">
        <f t="shared" ref="K51" si="141">(J51-J50)/J50</f>
        <v>-1.4759951836334573E-3</v>
      </c>
    </row>
    <row r="52" spans="1:11" x14ac:dyDescent="0.3">
      <c r="A52" s="4">
        <v>43780</v>
      </c>
      <c r="B52" s="1">
        <v>32.639999000000003</v>
      </c>
      <c r="C52" s="1">
        <f t="shared" si="0"/>
        <v>1.2270246151549987E-3</v>
      </c>
      <c r="D52" s="1">
        <v>40.599997999999999</v>
      </c>
      <c r="E52" s="1">
        <f t="shared" si="0"/>
        <v>1.2216329787675709E-2</v>
      </c>
      <c r="F52" s="1">
        <v>45.98</v>
      </c>
      <c r="G52" s="1">
        <f t="shared" ref="G52" si="142">(F52-F51)/F51</f>
        <v>1.7428757410510841E-3</v>
      </c>
      <c r="H52" s="1">
        <v>125.099998</v>
      </c>
      <c r="I52" s="1">
        <f t="shared" ref="I52" si="143">(H52-H51)/H51</f>
        <v>9.1150842210608925E-3</v>
      </c>
      <c r="J52" s="1">
        <v>24.412001</v>
      </c>
      <c r="K52" s="1">
        <f t="shared" ref="K52" si="144">(J52-J51)/J51</f>
        <v>2.340422911106534E-3</v>
      </c>
    </row>
    <row r="53" spans="1:11" x14ac:dyDescent="0.3">
      <c r="A53" s="4">
        <v>43787</v>
      </c>
      <c r="B53" s="1">
        <v>32.599997999999999</v>
      </c>
      <c r="C53" s="1">
        <f t="shared" si="0"/>
        <v>-1.2255208708800427E-3</v>
      </c>
      <c r="D53" s="1">
        <v>40.610000999999997</v>
      </c>
      <c r="E53" s="1">
        <f t="shared" si="0"/>
        <v>2.4637932248167946E-4</v>
      </c>
      <c r="F53" s="1">
        <v>46.080002</v>
      </c>
      <c r="G53" s="1">
        <f t="shared" ref="G53" si="145">(F53-F52)/F52</f>
        <v>2.1749021313615374E-3</v>
      </c>
      <c r="H53" s="1">
        <v>124.449997</v>
      </c>
      <c r="I53" s="1">
        <f t="shared" ref="I53" si="146">(H53-H52)/H52</f>
        <v>-5.1958514020120378E-3</v>
      </c>
      <c r="J53" s="1">
        <v>24.370000999999998</v>
      </c>
      <c r="K53" s="1">
        <f t="shared" ref="K53" si="147">(J53-J52)/J52</f>
        <v>-1.7204652744361919E-3</v>
      </c>
    </row>
    <row r="54" spans="1:11" x14ac:dyDescent="0.3">
      <c r="A54" s="4">
        <v>43794</v>
      </c>
      <c r="B54" s="1">
        <v>32.93</v>
      </c>
      <c r="C54" s="1">
        <f t="shared" si="0"/>
        <v>1.0122761357224635E-2</v>
      </c>
      <c r="D54" s="1">
        <v>41.57</v>
      </c>
      <c r="E54" s="1">
        <f t="shared" si="0"/>
        <v>2.3639472454088425E-2</v>
      </c>
      <c r="F54" s="1">
        <v>46.23</v>
      </c>
      <c r="G54" s="1">
        <f t="shared" ref="G54" si="148">(F54-F53)/F53</f>
        <v>3.255164789272286E-3</v>
      </c>
      <c r="H54" s="1">
        <v>125.400002</v>
      </c>
      <c r="I54" s="1">
        <f t="shared" ref="I54" si="149">(H54-H53)/H53</f>
        <v>7.6336281470541492E-3</v>
      </c>
      <c r="J54" s="1">
        <v>24.649000000000001</v>
      </c>
      <c r="K54" s="1">
        <f t="shared" ref="K54" si="150">(J54-J53)/J53</f>
        <v>1.1448460753038231E-2</v>
      </c>
    </row>
    <row r="55" spans="1:11" x14ac:dyDescent="0.3">
      <c r="A55" s="4">
        <v>43801</v>
      </c>
      <c r="B55" s="1">
        <v>32.900002000000001</v>
      </c>
      <c r="C55" s="1">
        <f t="shared" si="0"/>
        <v>-9.1096264804127187E-4</v>
      </c>
      <c r="D55" s="1">
        <v>42.48</v>
      </c>
      <c r="E55" s="1">
        <f t="shared" si="0"/>
        <v>2.1890786624969849E-2</v>
      </c>
      <c r="F55" s="1">
        <v>46.290000999999997</v>
      </c>
      <c r="G55" s="1">
        <f t="shared" ref="G55" si="151">(F55-F54)/F54</f>
        <v>1.2978801643954089E-3</v>
      </c>
      <c r="H55" s="1">
        <v>127.43</v>
      </c>
      <c r="I55" s="1">
        <f t="shared" ref="I55" si="152">(H55-H54)/H54</f>
        <v>1.6188181559997152E-2</v>
      </c>
      <c r="J55" s="1">
        <v>24.677</v>
      </c>
      <c r="K55" s="1">
        <f t="shared" ref="K55" si="153">(J55-J54)/J54</f>
        <v>1.1359487200291571E-3</v>
      </c>
    </row>
    <row r="56" spans="1:11" x14ac:dyDescent="0.3">
      <c r="A56" s="4">
        <v>43808</v>
      </c>
      <c r="B56" s="1">
        <v>34.099997999999999</v>
      </c>
      <c r="C56" s="1">
        <f t="shared" si="0"/>
        <v>3.6474040335924558E-2</v>
      </c>
      <c r="D56" s="1">
        <v>44.529998999999997</v>
      </c>
      <c r="E56" s="1">
        <f t="shared" si="0"/>
        <v>4.8257980225988699E-2</v>
      </c>
      <c r="F56" s="1">
        <v>46.5</v>
      </c>
      <c r="G56" s="1">
        <f t="shared" ref="G56" si="154">(F56-F55)/F55</f>
        <v>4.5365952789675548E-3</v>
      </c>
      <c r="H56" s="1">
        <v>129.36999499999999</v>
      </c>
      <c r="I56" s="1">
        <f t="shared" ref="I56" si="155">(H56-H55)/H55</f>
        <v>1.5224005336262903E-2</v>
      </c>
      <c r="J56" s="1">
        <v>24.995000999999998</v>
      </c>
      <c r="K56" s="1">
        <f t="shared" ref="K56" si="156">(J56-J55)/J55</f>
        <v>1.2886534019532313E-2</v>
      </c>
    </row>
    <row r="57" spans="1:11" x14ac:dyDescent="0.3">
      <c r="A57" s="4">
        <v>43815</v>
      </c>
      <c r="B57" s="1">
        <v>33.520000000000003</v>
      </c>
      <c r="C57" s="1">
        <f t="shared" si="0"/>
        <v>-1.7008740000512501E-2</v>
      </c>
      <c r="D57" s="1">
        <v>43.119999</v>
      </c>
      <c r="E57" s="1">
        <f t="shared" si="0"/>
        <v>-3.1664047421155271E-2</v>
      </c>
      <c r="F57" s="1">
        <v>46.560001</v>
      </c>
      <c r="G57" s="1">
        <f t="shared" ref="G57" si="157">(F57-F56)/F56</f>
        <v>1.2903440860214999E-3</v>
      </c>
      <c r="H57" s="1">
        <v>126.05999799999999</v>
      </c>
      <c r="I57" s="1">
        <f t="shared" ref="I57" si="158">(H57-H56)/H56</f>
        <v>-2.5585507675098821E-2</v>
      </c>
      <c r="J57" s="1">
        <v>24.954000000000001</v>
      </c>
      <c r="K57" s="1">
        <f t="shared" ref="K57" si="159">(J57-J56)/J56</f>
        <v>-1.6403680079867908E-3</v>
      </c>
    </row>
    <row r="58" spans="1:11" x14ac:dyDescent="0.3">
      <c r="A58" s="4">
        <v>43822</v>
      </c>
      <c r="B58" s="1">
        <v>33.979999999999997</v>
      </c>
      <c r="C58" s="1">
        <f t="shared" si="0"/>
        <v>1.3723150357995038E-2</v>
      </c>
      <c r="D58" s="1">
        <v>44.18</v>
      </c>
      <c r="E58" s="1">
        <f t="shared" si="0"/>
        <v>2.4582584058037659E-2</v>
      </c>
      <c r="F58" s="1">
        <v>46.549999</v>
      </c>
      <c r="G58" s="1">
        <f t="shared" ref="G58" si="160">(F58-F57)/F57</f>
        <v>-2.1481958301504473E-4</v>
      </c>
      <c r="H58" s="1">
        <v>126.75</v>
      </c>
      <c r="I58" s="1">
        <f t="shared" ref="I58" si="161">(H58-H57)/H57</f>
        <v>5.4735999599175543E-3</v>
      </c>
      <c r="J58" s="1">
        <v>25.343</v>
      </c>
      <c r="K58" s="1">
        <f t="shared" ref="K58" si="162">(J58-J57)/J57</f>
        <v>1.5588683177045738E-2</v>
      </c>
    </row>
    <row r="59" spans="1:11" x14ac:dyDescent="0.3">
      <c r="A59" s="4">
        <v>43829</v>
      </c>
      <c r="B59" s="1">
        <v>33.840000000000003</v>
      </c>
      <c r="C59" s="1">
        <f t="shared" si="0"/>
        <v>-4.1200706297820329E-3</v>
      </c>
      <c r="D59" s="1">
        <v>43.84</v>
      </c>
      <c r="E59" s="1">
        <f t="shared" si="0"/>
        <v>-7.6957899502036282E-3</v>
      </c>
      <c r="F59" s="1">
        <v>46.639999000000003</v>
      </c>
      <c r="G59" s="1">
        <f t="shared" ref="G59" si="163">(F59-F58)/F58</f>
        <v>1.9334049824577529E-3</v>
      </c>
      <c r="H59" s="1">
        <v>126.730003</v>
      </c>
      <c r="I59" s="1">
        <f t="shared" ref="I59" si="164">(H59-H58)/H58</f>
        <v>-1.5776725838267136E-4</v>
      </c>
      <c r="J59" s="1">
        <v>25.209999</v>
      </c>
      <c r="K59" s="1">
        <f t="shared" ref="K59" si="165">(J59-J58)/J58</f>
        <v>-5.2480369332754667E-3</v>
      </c>
    </row>
    <row r="60" spans="1:11" x14ac:dyDescent="0.3">
      <c r="A60" s="4">
        <v>43836</v>
      </c>
      <c r="B60" s="1">
        <v>33.630001</v>
      </c>
      <c r="C60" s="1">
        <f t="shared" si="0"/>
        <v>-6.2056442080379243E-3</v>
      </c>
      <c r="D60" s="1">
        <v>43.060001</v>
      </c>
      <c r="E60" s="1">
        <f t="shared" si="0"/>
        <v>-1.7791947992700813E-2</v>
      </c>
      <c r="F60" s="1">
        <v>46.759998000000003</v>
      </c>
      <c r="G60" s="1">
        <f t="shared" ref="G60" si="166">(F60-F59)/F59</f>
        <v>2.5728774136551751E-3</v>
      </c>
      <c r="H60" s="1">
        <v>126.599998</v>
      </c>
      <c r="I60" s="1">
        <f t="shared" ref="I60" si="167">(H60-H59)/H59</f>
        <v>-1.0258423177027546E-3</v>
      </c>
      <c r="J60" s="1">
        <v>25.059999000000001</v>
      </c>
      <c r="K60" s="1">
        <f t="shared" ref="K60" si="168">(J60-J59)/J59</f>
        <v>-5.9500200694176377E-3</v>
      </c>
    </row>
    <row r="61" spans="1:11" x14ac:dyDescent="0.3">
      <c r="A61" s="4">
        <v>43843</v>
      </c>
      <c r="B61" s="1">
        <v>34.090000000000003</v>
      </c>
      <c r="C61" s="1">
        <f t="shared" si="0"/>
        <v>1.3678233313165925E-2</v>
      </c>
      <c r="D61" s="1">
        <v>43.459999000000003</v>
      </c>
      <c r="E61" s="1">
        <f t="shared" si="0"/>
        <v>9.2893170160400981E-3</v>
      </c>
      <c r="F61" s="1">
        <v>46.75</v>
      </c>
      <c r="G61" s="1">
        <f t="shared" ref="G61" si="169">(F61-F60)/F60</f>
        <v>-2.1381523583476327E-4</v>
      </c>
      <c r="H61" s="1">
        <v>126.16999800000001</v>
      </c>
      <c r="I61" s="1">
        <f t="shared" ref="I61" si="170">(H61-H60)/H60</f>
        <v>-3.3965245402293974E-3</v>
      </c>
      <c r="J61" s="1">
        <v>25.398001000000001</v>
      </c>
      <c r="K61" s="1">
        <f t="shared" ref="K61" si="171">(J61-J60)/J60</f>
        <v>1.3487710035423364E-2</v>
      </c>
    </row>
    <row r="62" spans="1:11" x14ac:dyDescent="0.3">
      <c r="A62" s="4">
        <v>43850</v>
      </c>
      <c r="B62" s="1">
        <v>33.659999999999997</v>
      </c>
      <c r="C62" s="1">
        <f t="shared" si="0"/>
        <v>-1.2613669697858808E-2</v>
      </c>
      <c r="D62" s="1">
        <v>43</v>
      </c>
      <c r="E62" s="1">
        <f t="shared" si="0"/>
        <v>-1.0584422700976209E-2</v>
      </c>
      <c r="F62" s="1">
        <v>46.700001</v>
      </c>
      <c r="G62" s="1">
        <f t="shared" ref="G62" si="172">(F62-F61)/F61</f>
        <v>-1.0694973262032018E-3</v>
      </c>
      <c r="H62" s="1">
        <v>126.760002</v>
      </c>
      <c r="I62" s="1">
        <f t="shared" ref="I62" si="173">(H62-H61)/H61</f>
        <v>4.676262260065925E-3</v>
      </c>
      <c r="J62" s="1">
        <v>25.084</v>
      </c>
      <c r="K62" s="1">
        <f t="shared" ref="K62" si="174">(J62-J61)/J61</f>
        <v>-1.2363217089407984E-2</v>
      </c>
    </row>
    <row r="63" spans="1:11" x14ac:dyDescent="0.3">
      <c r="A63" s="4">
        <v>43857</v>
      </c>
      <c r="B63" s="1">
        <v>32.639999000000003</v>
      </c>
      <c r="C63" s="1">
        <f t="shared" si="0"/>
        <v>-3.0303060011883352E-2</v>
      </c>
      <c r="D63" s="1">
        <v>42.490001999999997</v>
      </c>
      <c r="E63" s="1">
        <f t="shared" si="0"/>
        <v>-1.1860418604651235E-2</v>
      </c>
      <c r="F63" s="1">
        <v>46.5</v>
      </c>
      <c r="G63" s="1">
        <f t="shared" ref="G63" si="175">(F63-F62)/F62</f>
        <v>-4.2826765678227784E-3</v>
      </c>
      <c r="H63" s="1">
        <v>127.989998</v>
      </c>
      <c r="I63" s="1">
        <f t="shared" ref="I63" si="176">(H63-H62)/H62</f>
        <v>9.70334475065723E-3</v>
      </c>
      <c r="J63" s="1">
        <v>24.349001000000001</v>
      </c>
      <c r="K63" s="1">
        <f t="shared" ref="K63" si="177">(J63-J62)/J62</f>
        <v>-2.9301506936692649E-2</v>
      </c>
    </row>
    <row r="64" spans="1:11" x14ac:dyDescent="0.3">
      <c r="A64" s="4">
        <v>43864</v>
      </c>
      <c r="B64" s="1">
        <v>32.630001</v>
      </c>
      <c r="C64" s="1">
        <f t="shared" si="0"/>
        <v>-3.0631128389443452E-4</v>
      </c>
      <c r="D64" s="1">
        <v>42.279998999999997</v>
      </c>
      <c r="E64" s="1">
        <f t="shared" si="0"/>
        <v>-4.942409746179828E-3</v>
      </c>
      <c r="F64" s="1">
        <v>46.369999</v>
      </c>
      <c r="G64" s="1">
        <f t="shared" ref="G64" si="178">(F64-F63)/F63</f>
        <v>-2.7957204301075275E-3</v>
      </c>
      <c r="H64" s="1">
        <v>124.889999</v>
      </c>
      <c r="I64" s="1">
        <f t="shared" ref="I64" si="179">(H64-H63)/H63</f>
        <v>-2.4220634803041381E-2</v>
      </c>
      <c r="J64" s="1">
        <v>24.367000999999998</v>
      </c>
      <c r="K64" s="1">
        <f t="shared" ref="K64" si="180">(J64-J63)/J63</f>
        <v>7.3925004151082537E-4</v>
      </c>
    </row>
    <row r="65" spans="1:11" x14ac:dyDescent="0.3">
      <c r="A65" s="4">
        <v>43871</v>
      </c>
      <c r="B65" s="1">
        <v>32.919998</v>
      </c>
      <c r="C65" s="1">
        <f t="shared" si="0"/>
        <v>8.8874346035110324E-3</v>
      </c>
      <c r="D65" s="1">
        <v>43.540000999999997</v>
      </c>
      <c r="E65" s="1">
        <f t="shared" si="0"/>
        <v>2.9801372511858389E-2</v>
      </c>
      <c r="F65" s="1">
        <v>46.52</v>
      </c>
      <c r="G65" s="1">
        <f t="shared" ref="G65" si="181">(F65-F64)/F64</f>
        <v>3.2348717540408652E-3</v>
      </c>
      <c r="H65" s="1">
        <v>126.540001</v>
      </c>
      <c r="I65" s="1">
        <f t="shared" ref="I65" si="182">(H65-H64)/H64</f>
        <v>1.321164235096199E-2</v>
      </c>
      <c r="J65" s="1">
        <v>24.559999000000001</v>
      </c>
      <c r="K65" s="1">
        <f t="shared" ref="K65" si="183">(J65-J64)/J64</f>
        <v>7.9204658792439379E-3</v>
      </c>
    </row>
    <row r="66" spans="1:11" x14ac:dyDescent="0.3">
      <c r="A66" s="4">
        <v>43878</v>
      </c>
      <c r="B66" s="1">
        <v>32.700001</v>
      </c>
      <c r="C66" s="1">
        <f t="shared" si="0"/>
        <v>-6.6827768337045261E-3</v>
      </c>
      <c r="D66" s="1">
        <v>43.189999</v>
      </c>
      <c r="E66" s="1">
        <f t="shared" si="0"/>
        <v>-8.0386309591494124E-3</v>
      </c>
      <c r="F66" s="1">
        <v>46.59</v>
      </c>
      <c r="G66" s="1">
        <f t="shared" ref="G66" si="184">(F66-F65)/F65</f>
        <v>1.5047291487532304E-3</v>
      </c>
      <c r="H66" s="1">
        <v>125.639999</v>
      </c>
      <c r="I66" s="1">
        <f t="shared" ref="I66" si="185">(H66-H65)/H65</f>
        <v>-7.1123912825004692E-3</v>
      </c>
      <c r="J66" s="1">
        <v>24.445999</v>
      </c>
      <c r="K66" s="1">
        <f t="shared" ref="K66" si="186">(J66-J65)/J65</f>
        <v>-4.6416940000690047E-3</v>
      </c>
    </row>
    <row r="67" spans="1:11" x14ac:dyDescent="0.3">
      <c r="A67" s="4">
        <v>43885</v>
      </c>
      <c r="B67" s="1">
        <v>29.299999</v>
      </c>
      <c r="C67" s="1">
        <f t="shared" si="0"/>
        <v>-0.1039755931505935</v>
      </c>
      <c r="D67" s="1">
        <v>37.919998</v>
      </c>
      <c r="E67" s="1">
        <f t="shared" si="0"/>
        <v>-0.12201901185503618</v>
      </c>
      <c r="F67" s="1">
        <v>45.43</v>
      </c>
      <c r="G67" s="1">
        <f t="shared" ref="G67" si="187">(F67-F66)/F66</f>
        <v>-2.4898046791156977E-2</v>
      </c>
      <c r="H67" s="1">
        <v>124.30999799999999</v>
      </c>
      <c r="I67" s="1">
        <f t="shared" ref="I67" si="188">(H67-H66)/H66</f>
        <v>-1.0585808743917692E-2</v>
      </c>
      <c r="J67" s="1">
        <v>21.782</v>
      </c>
      <c r="K67" s="1">
        <f t="shared" ref="K67" si="189">(J67-J66)/J66</f>
        <v>-0.10897484696780035</v>
      </c>
    </row>
    <row r="68" spans="1:11" x14ac:dyDescent="0.3">
      <c r="A68" s="4">
        <v>43892</v>
      </c>
      <c r="B68" s="1">
        <v>28.940000999999999</v>
      </c>
      <c r="C68" s="1">
        <f t="shared" si="0"/>
        <v>-1.2286621579748209E-2</v>
      </c>
      <c r="D68" s="1">
        <v>37.200001</v>
      </c>
      <c r="E68" s="1">
        <f t="shared" si="0"/>
        <v>-1.8987263659665788E-2</v>
      </c>
      <c r="F68" s="1">
        <v>44.849997999999999</v>
      </c>
      <c r="G68" s="1">
        <f t="shared" ref="G68" si="190">(F68-F67)/F67</f>
        <v>-1.2766938146599171E-2</v>
      </c>
      <c r="H68" s="1">
        <v>126.33000199999999</v>
      </c>
      <c r="I68" s="1">
        <f t="shared" ref="I68" si="191">(H68-H67)/H67</f>
        <v>1.6249730773867443E-2</v>
      </c>
      <c r="J68" s="1">
        <v>21.67</v>
      </c>
      <c r="K68" s="1">
        <f t="shared" ref="K68" si="192">(J68-J67)/J67</f>
        <v>-5.1418602515837996E-3</v>
      </c>
    </row>
    <row r="69" spans="1:11" x14ac:dyDescent="0.3">
      <c r="A69" s="4">
        <v>43899</v>
      </c>
      <c r="B69" s="1">
        <v>24.02</v>
      </c>
      <c r="C69" s="1">
        <f t="shared" ref="C69:E107" si="193">(B69-B68)/B68</f>
        <v>-0.17000693952982238</v>
      </c>
      <c r="D69" s="1">
        <v>30.5</v>
      </c>
      <c r="E69" s="1">
        <f t="shared" si="193"/>
        <v>-0.18010754892184008</v>
      </c>
      <c r="F69" s="1">
        <v>42.450001</v>
      </c>
      <c r="G69" s="1">
        <f t="shared" ref="G69" si="194">(F69-F68)/F68</f>
        <v>-5.3511641182235926E-2</v>
      </c>
      <c r="H69" s="1">
        <v>119.769997</v>
      </c>
      <c r="I69" s="1">
        <f t="shared" ref="I69" si="195">(H69-H68)/H68</f>
        <v>-5.1927530247327866E-2</v>
      </c>
      <c r="J69" s="1">
        <v>17.52</v>
      </c>
      <c r="K69" s="1">
        <f t="shared" ref="K69" si="196">(J69-J68)/J68</f>
        <v>-0.19150899861559767</v>
      </c>
    </row>
    <row r="70" spans="1:11" x14ac:dyDescent="0.3">
      <c r="A70" s="4">
        <v>43906</v>
      </c>
      <c r="B70" s="1">
        <v>20.059999000000001</v>
      </c>
      <c r="C70" s="1">
        <f t="shared" si="193"/>
        <v>-0.1648626561199</v>
      </c>
      <c r="D70" s="1">
        <v>22.809999000000001</v>
      </c>
      <c r="E70" s="1">
        <f t="shared" si="193"/>
        <v>-0.2521311803278688</v>
      </c>
      <c r="F70" s="1">
        <v>38.330002</v>
      </c>
      <c r="G70" s="1">
        <f t="shared" ref="G70" si="197">(F70-F69)/F69</f>
        <v>-9.7055333402701213E-2</v>
      </c>
      <c r="H70" s="1">
        <v>112.32</v>
      </c>
      <c r="I70" s="1">
        <f t="shared" ref="I70" si="198">(H70-H69)/H69</f>
        <v>-6.2202531406926644E-2</v>
      </c>
      <c r="J70" s="1">
        <v>14.837999999999999</v>
      </c>
      <c r="K70" s="1">
        <f t="shared" ref="K70" si="199">(J70-J69)/J69</f>
        <v>-0.15308219178082194</v>
      </c>
    </row>
    <row r="71" spans="1:11" x14ac:dyDescent="0.3">
      <c r="A71" s="4">
        <v>43913</v>
      </c>
      <c r="B71" s="1">
        <v>23.35</v>
      </c>
      <c r="C71" s="1">
        <f t="shared" si="193"/>
        <v>0.16400803409810738</v>
      </c>
      <c r="D71" s="1">
        <v>27.4</v>
      </c>
      <c r="E71" s="1">
        <f t="shared" si="193"/>
        <v>0.20122758444662786</v>
      </c>
      <c r="F71" s="1">
        <v>39.159999999999997</v>
      </c>
      <c r="G71" s="1">
        <f t="shared" ref="G71" si="200">(F71-F70)/F70</f>
        <v>2.1654003566188081E-2</v>
      </c>
      <c r="H71" s="1">
        <v>120.860001</v>
      </c>
      <c r="I71" s="1">
        <f t="shared" ref="I71" si="201">(H71-H70)/H70</f>
        <v>7.6032772435897469E-2</v>
      </c>
      <c r="J71" s="1">
        <v>17.370000999999998</v>
      </c>
      <c r="K71" s="1">
        <f t="shared" ref="K71" si="202">(J71-J70)/J70</f>
        <v>0.17064301118749153</v>
      </c>
    </row>
    <row r="72" spans="1:11" x14ac:dyDescent="0.3">
      <c r="A72" s="4">
        <v>43920</v>
      </c>
      <c r="B72" s="1">
        <v>22.549999</v>
      </c>
      <c r="C72" s="1">
        <f t="shared" si="193"/>
        <v>-3.4261284796573949E-2</v>
      </c>
      <c r="D72" s="1">
        <v>25.65</v>
      </c>
      <c r="E72" s="1">
        <f t="shared" si="193"/>
        <v>-6.3868613138686137E-2</v>
      </c>
      <c r="F72" s="1">
        <v>38.720001000000003</v>
      </c>
      <c r="G72" s="1">
        <f t="shared" ref="G72" si="203">(F72-F71)/F71</f>
        <v>-1.1235929519918111E-2</v>
      </c>
      <c r="H72" s="1">
        <v>118.129997</v>
      </c>
      <c r="I72" s="1">
        <f t="shared" ref="I72" si="204">(H72-H71)/H71</f>
        <v>-2.2588151393445662E-2</v>
      </c>
      <c r="J72" s="1">
        <v>16.790001</v>
      </c>
      <c r="K72" s="1">
        <f t="shared" ref="K72" si="205">(J72-J71)/J71</f>
        <v>-3.3390901934893288E-2</v>
      </c>
    </row>
    <row r="73" spans="1:11" x14ac:dyDescent="0.3">
      <c r="A73" s="4">
        <v>43927</v>
      </c>
      <c r="B73" s="1">
        <v>24.99</v>
      </c>
      <c r="C73" s="1">
        <f t="shared" si="193"/>
        <v>0.10820404027512369</v>
      </c>
      <c r="D73" s="1">
        <v>30.719999000000001</v>
      </c>
      <c r="E73" s="1">
        <f t="shared" si="193"/>
        <v>0.19766077972709564</v>
      </c>
      <c r="F73" s="1">
        <v>42.369999</v>
      </c>
      <c r="G73" s="1">
        <f t="shared" ref="G73" si="206">(F73-F72)/F72</f>
        <v>9.4266474838159128E-2</v>
      </c>
      <c r="H73" s="1">
        <v>120.83000199999999</v>
      </c>
      <c r="I73" s="1">
        <f t="shared" ref="I73" si="207">(H73-H72)/H72</f>
        <v>2.2856218306684543E-2</v>
      </c>
      <c r="J73" s="1">
        <v>18.73</v>
      </c>
      <c r="K73" s="1">
        <f t="shared" ref="K73" si="208">(J73-J72)/J72</f>
        <v>0.11554490080137579</v>
      </c>
    </row>
    <row r="74" spans="1:11" x14ac:dyDescent="0.3">
      <c r="A74" s="4">
        <v>43934</v>
      </c>
      <c r="B74" s="1">
        <v>24.85</v>
      </c>
      <c r="C74" s="1">
        <f t="shared" si="193"/>
        <v>-5.6022408963584246E-3</v>
      </c>
      <c r="D74" s="1">
        <v>29.799999</v>
      </c>
      <c r="E74" s="1">
        <f t="shared" si="193"/>
        <v>-2.9947917641533831E-2</v>
      </c>
      <c r="F74" s="1">
        <v>42.139999000000003</v>
      </c>
      <c r="G74" s="1">
        <f t="shared" ref="G74" si="209">(F74-F73)/F73</f>
        <v>-5.4283692572189316E-3</v>
      </c>
      <c r="H74" s="1">
        <v>121.089996</v>
      </c>
      <c r="I74" s="1">
        <f t="shared" ref="I74" si="210">(H74-H73)/H73</f>
        <v>2.1517338053177065E-3</v>
      </c>
      <c r="J74" s="1">
        <v>18.559999000000001</v>
      </c>
      <c r="K74" s="1">
        <f t="shared" ref="K74" si="211">(J74-J73)/J73</f>
        <v>-9.0764014949278795E-3</v>
      </c>
    </row>
    <row r="75" spans="1:11" x14ac:dyDescent="0.3">
      <c r="A75" s="4">
        <v>43941</v>
      </c>
      <c r="B75" s="1">
        <v>24.48</v>
      </c>
      <c r="C75" s="1">
        <f t="shared" si="193"/>
        <v>-1.4889336016096618E-2</v>
      </c>
      <c r="D75" s="1">
        <v>29.65</v>
      </c>
      <c r="E75" s="1">
        <f t="shared" si="193"/>
        <v>-5.0335236588431127E-3</v>
      </c>
      <c r="F75" s="1">
        <v>41.5</v>
      </c>
      <c r="G75" s="1">
        <f t="shared" ref="G75" si="212">(F75-F74)/F74</f>
        <v>-1.5187446966954201E-2</v>
      </c>
      <c r="H75" s="1">
        <v>119.80999799999999</v>
      </c>
      <c r="I75" s="1">
        <f t="shared" ref="I75" si="213">(H75-H74)/H74</f>
        <v>-1.0570633762346529E-2</v>
      </c>
      <c r="J75" s="1">
        <v>18.32</v>
      </c>
      <c r="K75" s="1">
        <f t="shared" ref="K75" si="214">(J75-J74)/J74</f>
        <v>-1.2930981300160682E-2</v>
      </c>
    </row>
    <row r="76" spans="1:11" x14ac:dyDescent="0.3">
      <c r="A76" s="4">
        <v>43948</v>
      </c>
      <c r="B76" s="1">
        <v>24.59</v>
      </c>
      <c r="C76" s="1">
        <f t="shared" si="193"/>
        <v>4.4934640522875588E-3</v>
      </c>
      <c r="D76" s="1">
        <v>30.610001</v>
      </c>
      <c r="E76" s="1">
        <f t="shared" si="193"/>
        <v>3.2377774030354196E-2</v>
      </c>
      <c r="F76" s="1">
        <v>41.27</v>
      </c>
      <c r="G76" s="1">
        <f t="shared" ref="G76" si="215">(F76-F75)/F75</f>
        <v>-5.5421686746987197E-3</v>
      </c>
      <c r="H76" s="1">
        <v>121.16999800000001</v>
      </c>
      <c r="I76" s="1">
        <f t="shared" ref="I76" si="216">(H76-H75)/H75</f>
        <v>1.1351306424360458E-2</v>
      </c>
      <c r="J76" s="1">
        <v>18.370000999999998</v>
      </c>
      <c r="K76" s="1">
        <f t="shared" ref="K76" si="217">(J76-J75)/J75</f>
        <v>2.7293122270741366E-3</v>
      </c>
    </row>
    <row r="77" spans="1:11" x14ac:dyDescent="0.3">
      <c r="A77" s="4">
        <v>43955</v>
      </c>
      <c r="B77" s="1">
        <v>25.35</v>
      </c>
      <c r="C77" s="1">
        <f t="shared" si="193"/>
        <v>3.0906872712484813E-2</v>
      </c>
      <c r="D77" s="1">
        <v>30.889999</v>
      </c>
      <c r="E77" s="1">
        <f t="shared" si="193"/>
        <v>9.1472718344569499E-3</v>
      </c>
      <c r="F77" s="1">
        <v>41.740001999999997</v>
      </c>
      <c r="G77" s="1">
        <f t="shared" ref="G77" si="218">(F77-F76)/F76</f>
        <v>1.1388466198206779E-2</v>
      </c>
      <c r="H77" s="1">
        <v>120.199997</v>
      </c>
      <c r="I77" s="1">
        <f t="shared" ref="I77" si="219">(H77-H76)/H76</f>
        <v>-8.0052902204389778E-3</v>
      </c>
      <c r="J77" s="1">
        <v>18.957999999999998</v>
      </c>
      <c r="K77" s="1">
        <f t="shared" ref="K77" si="220">(J77-J76)/J76</f>
        <v>3.2008653673998168E-2</v>
      </c>
    </row>
    <row r="78" spans="1:11" x14ac:dyDescent="0.3">
      <c r="A78" s="4">
        <v>43962</v>
      </c>
      <c r="B78" s="1">
        <v>24.17</v>
      </c>
      <c r="C78" s="1">
        <f t="shared" si="193"/>
        <v>-4.654832347140038E-2</v>
      </c>
      <c r="D78" s="1">
        <v>28.9</v>
      </c>
      <c r="E78" s="1">
        <f t="shared" si="193"/>
        <v>-6.4422112800974873E-2</v>
      </c>
      <c r="F78" s="1">
        <v>41.540000999999997</v>
      </c>
      <c r="G78" s="1">
        <f t="shared" ref="G78" si="221">(F78-F77)/F77</f>
        <v>-4.7915905705994055E-3</v>
      </c>
      <c r="H78" s="1">
        <v>117.410004</v>
      </c>
      <c r="I78" s="1">
        <f t="shared" ref="I78" si="222">(H78-H77)/H77</f>
        <v>-2.3211256818916524E-2</v>
      </c>
      <c r="J78" s="1">
        <v>18.100000000000001</v>
      </c>
      <c r="K78" s="1">
        <f t="shared" ref="K78" si="223">(J78-J77)/J77</f>
        <v>-4.5257938601118104E-2</v>
      </c>
    </row>
    <row r="79" spans="1:11" x14ac:dyDescent="0.3">
      <c r="A79" s="4">
        <v>43969</v>
      </c>
      <c r="B79" s="1">
        <v>25.01</v>
      </c>
      <c r="C79" s="1">
        <f t="shared" si="193"/>
        <v>3.4753827058336774E-2</v>
      </c>
      <c r="D79" s="1">
        <v>30.41</v>
      </c>
      <c r="E79" s="1">
        <f t="shared" si="193"/>
        <v>5.2249134948096944E-2</v>
      </c>
      <c r="F79" s="1">
        <v>42.630001</v>
      </c>
      <c r="G79" s="1">
        <f t="shared" ref="G79" si="224">(F79-F78)/F78</f>
        <v>2.6239768265773598E-2</v>
      </c>
      <c r="H79" s="1">
        <v>117.889999</v>
      </c>
      <c r="I79" s="1">
        <f t="shared" ref="I79" si="225">(H79-H78)/H78</f>
        <v>4.0881950740756503E-3</v>
      </c>
      <c r="J79" s="1">
        <v>18.736000000000001</v>
      </c>
      <c r="K79" s="1">
        <f t="shared" ref="K79" si="226">(J79-J78)/J78</f>
        <v>3.5138121546961283E-2</v>
      </c>
    </row>
    <row r="80" spans="1:11" x14ac:dyDescent="0.3">
      <c r="A80" s="4">
        <v>43976</v>
      </c>
      <c r="B80" s="1">
        <v>25.73</v>
      </c>
      <c r="C80" s="1">
        <f t="shared" si="193"/>
        <v>2.8788484606157488E-2</v>
      </c>
      <c r="D80" s="1">
        <v>32.130001</v>
      </c>
      <c r="E80" s="1">
        <f t="shared" si="193"/>
        <v>5.6560374876685297E-2</v>
      </c>
      <c r="F80" s="1">
        <v>43.119999</v>
      </c>
      <c r="G80" s="1">
        <f t="shared" ref="G80" si="227">(F80-F79)/F79</f>
        <v>1.149420568861821E-2</v>
      </c>
      <c r="H80" s="1">
        <v>119.620003</v>
      </c>
      <c r="I80" s="1">
        <f t="shared" ref="I80" si="228">(H80-H79)/H79</f>
        <v>1.4674730805621551E-2</v>
      </c>
      <c r="J80" s="1">
        <v>19.327998999999998</v>
      </c>
      <c r="K80" s="1">
        <f t="shared" ref="K80" si="229">(J80-J79)/J79</f>
        <v>3.1596872331340613E-2</v>
      </c>
    </row>
    <row r="81" spans="1:11" x14ac:dyDescent="0.3">
      <c r="A81" s="4">
        <v>43983</v>
      </c>
      <c r="B81" s="1">
        <v>27.879999000000002</v>
      </c>
      <c r="C81" s="1">
        <f t="shared" si="193"/>
        <v>8.3560007773027634E-2</v>
      </c>
      <c r="D81" s="1">
        <v>35.189999</v>
      </c>
      <c r="E81" s="1">
        <f t="shared" si="193"/>
        <v>9.5238030026827583E-2</v>
      </c>
      <c r="F81" s="1">
        <v>43.950001</v>
      </c>
      <c r="G81" s="1">
        <f t="shared" ref="G81" si="230">(F81-F80)/F80</f>
        <v>1.9248655362909456E-2</v>
      </c>
      <c r="H81" s="1">
        <v>122.660004</v>
      </c>
      <c r="I81" s="1">
        <f t="shared" ref="I81" si="231">(H81-H80)/H80</f>
        <v>2.5413818122041042E-2</v>
      </c>
      <c r="J81" s="1">
        <v>21.003</v>
      </c>
      <c r="K81" s="1">
        <f t="shared" ref="K81" si="232">(J81-J80)/J80</f>
        <v>8.6661893970503723E-2</v>
      </c>
    </row>
    <row r="82" spans="1:11" x14ac:dyDescent="0.3">
      <c r="A82" s="4">
        <v>43990</v>
      </c>
      <c r="B82" s="1">
        <v>26.24</v>
      </c>
      <c r="C82" s="1">
        <f t="shared" si="193"/>
        <v>-5.8823495653640555E-2</v>
      </c>
      <c r="D82" s="1">
        <v>32.75</v>
      </c>
      <c r="E82" s="1">
        <f t="shared" si="193"/>
        <v>-6.9337853632789256E-2</v>
      </c>
      <c r="F82" s="1">
        <v>43.549999</v>
      </c>
      <c r="G82" s="1">
        <f t="shared" ref="G82" si="233">(F82-F81)/F81</f>
        <v>-9.1012967212446855E-3</v>
      </c>
      <c r="H82" s="1">
        <v>121.260002</v>
      </c>
      <c r="I82" s="1">
        <f t="shared" ref="I82" si="234">(H82-H81)/H81</f>
        <v>-1.1413679719103878E-2</v>
      </c>
      <c r="J82" s="1">
        <v>19.41</v>
      </c>
      <c r="K82" s="1">
        <f t="shared" ref="K82" si="235">(J82-J81)/J81</f>
        <v>-7.5846307670332805E-2</v>
      </c>
    </row>
    <row r="83" spans="1:11" x14ac:dyDescent="0.3">
      <c r="A83" s="4">
        <v>43997</v>
      </c>
      <c r="B83" s="1">
        <v>25.889999</v>
      </c>
      <c r="C83" s="1">
        <f t="shared" si="193"/>
        <v>-1.3338452743902397E-2</v>
      </c>
      <c r="D83" s="1">
        <v>32.479999999999997</v>
      </c>
      <c r="E83" s="1">
        <f t="shared" si="193"/>
        <v>-8.2442748091604012E-3</v>
      </c>
      <c r="F83" s="1">
        <v>43.779998999999997</v>
      </c>
      <c r="G83" s="1">
        <f t="shared" ref="G83" si="236">(F83-F82)/F82</f>
        <v>5.2812859995702149E-3</v>
      </c>
      <c r="H83" s="1">
        <v>119.69000200000001</v>
      </c>
      <c r="I83" s="1">
        <f t="shared" ref="I83" si="237">(H83-H82)/H82</f>
        <v>-1.29473855690683E-2</v>
      </c>
      <c r="J83" s="1">
        <v>19.457999999999998</v>
      </c>
      <c r="K83" s="1">
        <f t="shared" ref="K83" si="238">(J83-J82)/J82</f>
        <v>2.4729520865532338E-3</v>
      </c>
    </row>
    <row r="84" spans="1:11" x14ac:dyDescent="0.3">
      <c r="A84" s="4">
        <v>44004</v>
      </c>
      <c r="B84" s="1">
        <v>25.48</v>
      </c>
      <c r="C84" s="1">
        <f t="shared" si="193"/>
        <v>-1.583619219143265E-2</v>
      </c>
      <c r="D84" s="1">
        <v>31.530000999999999</v>
      </c>
      <c r="E84" s="1">
        <f t="shared" si="193"/>
        <v>-2.9248737684729013E-2</v>
      </c>
      <c r="F84" s="1">
        <v>43.130001</v>
      </c>
      <c r="G84" s="1">
        <f t="shared" ref="G84" si="239">(F84-F83)/F83</f>
        <v>-1.4846916739308207E-2</v>
      </c>
      <c r="H84" s="1">
        <v>119.449997</v>
      </c>
      <c r="I84" s="1">
        <f t="shared" ref="I84" si="240">(H84-H83)/H83</f>
        <v>-2.005221789536027E-3</v>
      </c>
      <c r="J84" s="1">
        <v>19.139999</v>
      </c>
      <c r="K84" s="1">
        <f t="shared" ref="K84" si="241">(J84-J83)/J83</f>
        <v>-1.6342943776338725E-2</v>
      </c>
    </row>
    <row r="85" spans="1:11" x14ac:dyDescent="0.3">
      <c r="A85" s="4">
        <v>44011</v>
      </c>
      <c r="B85" s="1">
        <v>26.139999</v>
      </c>
      <c r="C85" s="1">
        <f t="shared" si="193"/>
        <v>2.5902629513343763E-2</v>
      </c>
      <c r="D85" s="1">
        <v>32.330002</v>
      </c>
      <c r="E85" s="1">
        <f t="shared" si="193"/>
        <v>2.5372691868928317E-2</v>
      </c>
      <c r="F85" s="1">
        <v>43.450001</v>
      </c>
      <c r="G85" s="1">
        <f t="shared" ref="G85" si="242">(F85-F84)/F84</f>
        <v>7.4194294593223006E-3</v>
      </c>
      <c r="H85" s="1">
        <v>120.650002</v>
      </c>
      <c r="I85" s="1">
        <f t="shared" ref="I85" si="243">(H85-H84)/H84</f>
        <v>1.0046086480856123E-2</v>
      </c>
      <c r="J85" s="1">
        <v>19.573999000000001</v>
      </c>
      <c r="K85" s="1">
        <f t="shared" ref="K85" si="244">(J85-J84)/J84</f>
        <v>2.2675027307995213E-2</v>
      </c>
    </row>
    <row r="86" spans="1:11" x14ac:dyDescent="0.3">
      <c r="A86" s="4">
        <v>44018</v>
      </c>
      <c r="B86" s="1">
        <v>26.049999</v>
      </c>
      <c r="C86" s="1">
        <f t="shared" si="193"/>
        <v>-3.4429993666028778E-3</v>
      </c>
      <c r="D86" s="1">
        <v>32.240001999999997</v>
      </c>
      <c r="E86" s="1">
        <f t="shared" si="193"/>
        <v>-2.7837919713089845E-3</v>
      </c>
      <c r="F86" s="1">
        <v>43.32</v>
      </c>
      <c r="G86" s="1">
        <f t="shared" ref="G86" si="245">(F86-F85)/F85</f>
        <v>-2.9919677101963712E-3</v>
      </c>
      <c r="H86" s="1">
        <v>122.25</v>
      </c>
      <c r="I86" s="1">
        <f t="shared" ref="I86" si="246">(H86-H85)/H85</f>
        <v>1.326148341050172E-2</v>
      </c>
      <c r="J86" s="1">
        <v>19.545000000000002</v>
      </c>
      <c r="K86" s="1">
        <f t="shared" ref="K86" si="247">(J86-J85)/J85</f>
        <v>-1.4815061551805989E-3</v>
      </c>
    </row>
    <row r="87" spans="1:11" x14ac:dyDescent="0.3">
      <c r="A87" s="4">
        <v>44025</v>
      </c>
      <c r="B87" s="1">
        <v>26.6</v>
      </c>
      <c r="C87" s="1">
        <f t="shared" si="193"/>
        <v>2.1113282960202869E-2</v>
      </c>
      <c r="D87" s="1">
        <v>32.349997999999999</v>
      </c>
      <c r="E87" s="1">
        <f t="shared" si="193"/>
        <v>3.4117863888470739E-3</v>
      </c>
      <c r="F87" s="1">
        <v>43.779998999999997</v>
      </c>
      <c r="G87" s="1">
        <f t="shared" ref="G87" si="248">(F87-F86)/F86</f>
        <v>1.061862880886418E-2</v>
      </c>
      <c r="H87" s="1">
        <v>121.69000200000001</v>
      </c>
      <c r="I87" s="1">
        <f t="shared" ref="I87" si="249">(H87-H86)/H86</f>
        <v>-4.5807607361962625E-3</v>
      </c>
      <c r="J87" s="1">
        <v>19.978999999999999</v>
      </c>
      <c r="K87" s="1">
        <f t="shared" ref="K87" si="250">(J87-J86)/J86</f>
        <v>2.2205167562036197E-2</v>
      </c>
    </row>
    <row r="88" spans="1:11" x14ac:dyDescent="0.3">
      <c r="A88" s="4">
        <v>44032</v>
      </c>
      <c r="B88" s="1">
        <v>26.27</v>
      </c>
      <c r="C88" s="1">
        <f t="shared" si="193"/>
        <v>-1.2406015037594054E-2</v>
      </c>
      <c r="D88" s="1">
        <v>32.75</v>
      </c>
      <c r="E88" s="1">
        <f t="shared" si="193"/>
        <v>1.2364823021009171E-2</v>
      </c>
      <c r="F88" s="1">
        <v>44.080002</v>
      </c>
      <c r="G88" s="1">
        <f t="shared" ref="G88" si="251">(F88-F87)/F87</f>
        <v>6.8525127193356907E-3</v>
      </c>
      <c r="H88" s="1">
        <v>123.769997</v>
      </c>
      <c r="I88" s="1">
        <f t="shared" ref="I88" si="252">(H88-H87)/H87</f>
        <v>1.7092571006778325E-2</v>
      </c>
      <c r="J88" s="1">
        <v>19.829999999999998</v>
      </c>
      <c r="K88" s="1">
        <f t="shared" ref="K88" si="253">(J88-J87)/J87</f>
        <v>-7.4578307222584175E-3</v>
      </c>
    </row>
    <row r="89" spans="1:11" x14ac:dyDescent="0.3">
      <c r="A89" s="4">
        <v>44039</v>
      </c>
      <c r="B89" s="1">
        <v>25.93</v>
      </c>
      <c r="C89" s="1">
        <f t="shared" si="193"/>
        <v>-1.29425199847735E-2</v>
      </c>
      <c r="D89" s="1">
        <v>32.979999999999997</v>
      </c>
      <c r="E89" s="1">
        <f t="shared" si="193"/>
        <v>7.022900763358683E-3</v>
      </c>
      <c r="F89" s="1">
        <v>44.18</v>
      </c>
      <c r="G89" s="1">
        <f t="shared" ref="G89" si="254">(F89-F88)/F88</f>
        <v>2.2685570658549283E-3</v>
      </c>
      <c r="H89" s="1">
        <v>126.69000200000001</v>
      </c>
      <c r="I89" s="1">
        <f t="shared" ref="I89" si="255">(H89-H88)/H88</f>
        <v>2.3592187693112759E-2</v>
      </c>
      <c r="J89" s="1">
        <v>19.549999</v>
      </c>
      <c r="K89" s="1">
        <f t="shared" ref="K89" si="256">(J89-J88)/J88</f>
        <v>-1.4120070600100789E-2</v>
      </c>
    </row>
    <row r="90" spans="1:11" x14ac:dyDescent="0.3">
      <c r="A90" s="4">
        <v>44046</v>
      </c>
      <c r="B90" s="1">
        <v>26.51</v>
      </c>
      <c r="C90" s="1">
        <f t="shared" si="193"/>
        <v>2.2367913613575083E-2</v>
      </c>
      <c r="D90" s="1">
        <v>34.619999</v>
      </c>
      <c r="E90" s="1">
        <f t="shared" si="193"/>
        <v>4.9727077016373661E-2</v>
      </c>
      <c r="F90" s="1">
        <v>44.34</v>
      </c>
      <c r="G90" s="1">
        <f t="shared" ref="G90" si="257">(F90-F89)/F89</f>
        <v>3.6215482118606541E-3</v>
      </c>
      <c r="H90" s="1">
        <v>126.41999800000001</v>
      </c>
      <c r="I90" s="1">
        <f t="shared" ref="I90" si="258">(H90-H89)/H89</f>
        <v>-2.1312178998939483E-3</v>
      </c>
      <c r="J90" s="1">
        <v>20.024000000000001</v>
      </c>
      <c r="K90" s="1">
        <f t="shared" ref="K90" si="259">(J90-J89)/J89</f>
        <v>2.4245576687753345E-2</v>
      </c>
    </row>
    <row r="91" spans="1:11" x14ac:dyDescent="0.3">
      <c r="A91" s="4">
        <v>44053</v>
      </c>
      <c r="B91" s="1">
        <v>26.809999000000001</v>
      </c>
      <c r="C91" s="1">
        <f t="shared" si="193"/>
        <v>1.1316446623915491E-2</v>
      </c>
      <c r="D91" s="1">
        <v>34.810001</v>
      </c>
      <c r="E91" s="1">
        <f t="shared" si="193"/>
        <v>5.4882150632066676E-3</v>
      </c>
      <c r="F91" s="1">
        <v>44.459999000000003</v>
      </c>
      <c r="G91" s="1">
        <f t="shared" ref="G91" si="260">(F91-F90)/F90</f>
        <v>2.7063373928732514E-3</v>
      </c>
      <c r="H91" s="1">
        <v>126.650002</v>
      </c>
      <c r="I91" s="1">
        <f t="shared" ref="I91" si="261">(H91-H90)/H90</f>
        <v>1.8193640534624426E-3</v>
      </c>
      <c r="J91" s="1">
        <v>20.226998999999999</v>
      </c>
      <c r="K91" s="1">
        <f t="shared" ref="K91" si="262">(J91-J90)/J90</f>
        <v>1.0137784658409827E-2</v>
      </c>
    </row>
    <row r="92" spans="1:11" x14ac:dyDescent="0.3">
      <c r="A92" s="4">
        <v>44060</v>
      </c>
      <c r="B92" s="1">
        <v>26.51</v>
      </c>
      <c r="C92" s="1">
        <f t="shared" si="193"/>
        <v>-1.1189817649750739E-2</v>
      </c>
      <c r="D92" s="1">
        <v>34.540000999999997</v>
      </c>
      <c r="E92" s="1">
        <f t="shared" si="193"/>
        <v>-7.7563916186041805E-3</v>
      </c>
      <c r="F92" s="1">
        <v>44.599997999999999</v>
      </c>
      <c r="G92" s="1">
        <f t="shared" ref="G92" si="263">(F92-F91)/F91</f>
        <v>3.1488754644370546E-3</v>
      </c>
      <c r="H92" s="1">
        <v>126.68</v>
      </c>
      <c r="I92" s="1">
        <f t="shared" ref="I92" si="264">(H92-H91)/H91</f>
        <v>2.3685747750723437E-4</v>
      </c>
      <c r="J92" s="1">
        <v>20.047999999999998</v>
      </c>
      <c r="K92" s="1">
        <f t="shared" ref="K92" si="265">(J92-J91)/J91</f>
        <v>-8.8495085207647966E-3</v>
      </c>
    </row>
    <row r="93" spans="1:11" x14ac:dyDescent="0.3">
      <c r="A93" s="4">
        <v>44067</v>
      </c>
      <c r="B93" s="1">
        <v>26.92</v>
      </c>
      <c r="C93" s="1">
        <f t="shared" si="193"/>
        <v>1.5465861938890988E-2</v>
      </c>
      <c r="D93" s="1">
        <v>35.479999999999997</v>
      </c>
      <c r="E93" s="1">
        <f t="shared" si="193"/>
        <v>2.7214793653306504E-2</v>
      </c>
      <c r="F93" s="1">
        <v>44.869999</v>
      </c>
      <c r="G93" s="1">
        <f t="shared" ref="G93" si="266">(F93-F92)/F92</f>
        <v>6.0538343521898946E-3</v>
      </c>
      <c r="H93" s="1">
        <v>129.19000199999999</v>
      </c>
      <c r="I93" s="1">
        <f t="shared" ref="I93" si="267">(H93-H92)/H92</f>
        <v>1.9813719608462156E-2</v>
      </c>
      <c r="J93" s="1">
        <v>20.329999999999998</v>
      </c>
      <c r="K93" s="1">
        <f t="shared" ref="K93" si="268">(J93-J92)/J92</f>
        <v>1.4066241021548286E-2</v>
      </c>
    </row>
    <row r="94" spans="1:11" x14ac:dyDescent="0.3">
      <c r="A94" s="4">
        <v>44074</v>
      </c>
      <c r="B94" s="1">
        <v>26.16</v>
      </c>
      <c r="C94" s="1">
        <f t="shared" si="193"/>
        <v>-2.8231797919762314E-2</v>
      </c>
      <c r="D94" s="1">
        <v>34.740001999999997</v>
      </c>
      <c r="E94" s="1">
        <f t="shared" si="193"/>
        <v>-2.0856764374295379E-2</v>
      </c>
      <c r="F94" s="1">
        <v>44.639999000000003</v>
      </c>
      <c r="G94" s="1">
        <f t="shared" ref="G94" si="269">(F94-F93)/F93</f>
        <v>-5.125919436726461E-3</v>
      </c>
      <c r="H94" s="1">
        <v>128.53999300000001</v>
      </c>
      <c r="I94" s="1">
        <f t="shared" ref="I94" si="270">(H94-H93)/H93</f>
        <v>-5.0314187625756287E-3</v>
      </c>
      <c r="J94" s="1">
        <v>19.774000000000001</v>
      </c>
      <c r="K94" s="1">
        <f t="shared" ref="K94" si="271">(J94-J93)/J93</f>
        <v>-2.7348745696015614E-2</v>
      </c>
    </row>
    <row r="95" spans="1:11" x14ac:dyDescent="0.3">
      <c r="A95" s="4">
        <v>44081</v>
      </c>
      <c r="B95" s="1">
        <v>25.99</v>
      </c>
      <c r="C95" s="1">
        <f t="shared" si="193"/>
        <v>-6.4984709480122973E-3</v>
      </c>
      <c r="D95" s="1">
        <v>33.650002000000001</v>
      </c>
      <c r="E95" s="1">
        <f t="shared" si="193"/>
        <v>-3.1375933714684195E-2</v>
      </c>
      <c r="F95" s="1">
        <v>44.93</v>
      </c>
      <c r="G95" s="1">
        <f t="shared" ref="G95" si="272">(F95-F94)/F94</f>
        <v>6.4964383175724668E-3</v>
      </c>
      <c r="H95" s="1">
        <v>123.800003</v>
      </c>
      <c r="I95" s="1">
        <f t="shared" ref="I95" si="273">(H95-H94)/H94</f>
        <v>-3.6875604933322238E-2</v>
      </c>
      <c r="J95" s="1">
        <v>19.649999999999999</v>
      </c>
      <c r="K95" s="1">
        <f t="shared" ref="K95" si="274">(J95-J94)/J94</f>
        <v>-6.2708607262062467E-3</v>
      </c>
    </row>
    <row r="96" spans="1:11" x14ac:dyDescent="0.3">
      <c r="A96" s="4">
        <v>44088</v>
      </c>
      <c r="B96" s="1">
        <v>26.110001</v>
      </c>
      <c r="C96" s="1">
        <f t="shared" si="193"/>
        <v>4.617198922662641E-3</v>
      </c>
      <c r="D96" s="1">
        <v>34.009998000000003</v>
      </c>
      <c r="E96" s="1">
        <f t="shared" si="193"/>
        <v>1.0698246020906698E-2</v>
      </c>
      <c r="F96" s="1">
        <v>45.110000999999997</v>
      </c>
      <c r="G96" s="1">
        <f t="shared" ref="G96" si="275">(F96-F95)/F95</f>
        <v>4.0062541731581839E-3</v>
      </c>
      <c r="H96" s="1">
        <v>125</v>
      </c>
      <c r="I96" s="1">
        <f t="shared" ref="I96" si="276">(H96-H95)/H95</f>
        <v>9.6930288442722903E-3</v>
      </c>
      <c r="J96" s="1">
        <v>19.740998999999999</v>
      </c>
      <c r="K96" s="1">
        <f t="shared" ref="K96" si="277">(J96-J95)/J95</f>
        <v>4.630992366412217E-3</v>
      </c>
    </row>
    <row r="97" spans="1:11" x14ac:dyDescent="0.3">
      <c r="A97" s="4">
        <v>44095</v>
      </c>
      <c r="B97" s="1">
        <v>25.219999000000001</v>
      </c>
      <c r="C97" s="1">
        <f t="shared" si="193"/>
        <v>-3.4086632168263763E-2</v>
      </c>
      <c r="D97" s="1">
        <v>32.950001</v>
      </c>
      <c r="E97" s="1">
        <f t="shared" si="193"/>
        <v>-3.1167217357672371E-2</v>
      </c>
      <c r="F97" s="1">
        <v>44.490001999999997</v>
      </c>
      <c r="G97" s="1">
        <f t="shared" ref="G97" si="278">(F97-F96)/F96</f>
        <v>-1.3744158418440292E-2</v>
      </c>
      <c r="H97" s="1">
        <v>123.300003</v>
      </c>
      <c r="I97" s="1">
        <f t="shared" ref="I97" si="279">(H97-H96)/H96</f>
        <v>-1.359997599999997E-2</v>
      </c>
      <c r="J97" s="1">
        <v>19.051000999999999</v>
      </c>
      <c r="K97" s="1">
        <f t="shared" ref="K97" si="280">(J97-J96)/J96</f>
        <v>-3.4952537103112122E-2</v>
      </c>
    </row>
    <row r="98" spans="1:11" x14ac:dyDescent="0.3">
      <c r="A98" s="4">
        <v>44102</v>
      </c>
      <c r="B98" s="1">
        <v>25.74</v>
      </c>
      <c r="C98" s="1">
        <f t="shared" si="193"/>
        <v>2.0618597169650841E-2</v>
      </c>
      <c r="D98" s="1">
        <v>33.840000000000003</v>
      </c>
      <c r="E98" s="1">
        <f t="shared" si="193"/>
        <v>2.7010590986021613E-2</v>
      </c>
      <c r="F98" s="1">
        <v>44.540000999999997</v>
      </c>
      <c r="G98" s="1">
        <f t="shared" ref="G98" si="281">(F98-F97)/F97</f>
        <v>1.1238255282613762E-3</v>
      </c>
      <c r="H98" s="1">
        <v>125.08000199999999</v>
      </c>
      <c r="I98" s="1">
        <f t="shared" ref="I98" si="282">(H98-H97)/H97</f>
        <v>1.4436325682814374E-2</v>
      </c>
      <c r="J98" s="1">
        <v>19.466999000000001</v>
      </c>
      <c r="K98" s="1">
        <f t="shared" ref="K98" si="283">(J98-J97)/J97</f>
        <v>2.1836017960421179E-2</v>
      </c>
    </row>
    <row r="99" spans="1:11" x14ac:dyDescent="0.3">
      <c r="A99" s="4">
        <v>44109</v>
      </c>
      <c r="B99" s="1">
        <v>26.370000999999998</v>
      </c>
      <c r="C99" s="1">
        <f t="shared" si="193"/>
        <v>2.4475563325563329E-2</v>
      </c>
      <c r="D99" s="1">
        <v>35.369999</v>
      </c>
      <c r="E99" s="1">
        <f t="shared" si="193"/>
        <v>4.5212736406619276E-2</v>
      </c>
      <c r="F99" s="1">
        <v>44.689999</v>
      </c>
      <c r="G99" s="1">
        <f t="shared" ref="G99" si="284">(F99-F98)/F98</f>
        <v>3.3677143383989516E-3</v>
      </c>
      <c r="H99" s="1">
        <v>126.120003</v>
      </c>
      <c r="I99" s="1">
        <f t="shared" ref="I99" si="285">(H99-H98)/H98</f>
        <v>8.3146864676257662E-3</v>
      </c>
      <c r="J99" s="1">
        <v>20.02</v>
      </c>
      <c r="K99" s="1">
        <f t="shared" ref="K99" si="286">(J99-J98)/J98</f>
        <v>2.8407100652750754E-2</v>
      </c>
    </row>
    <row r="100" spans="1:11" x14ac:dyDescent="0.3">
      <c r="A100" s="4">
        <v>44116</v>
      </c>
      <c r="B100" s="1">
        <v>25.67</v>
      </c>
      <c r="C100" s="1">
        <f t="shared" si="193"/>
        <v>-2.6545353562936795E-2</v>
      </c>
      <c r="D100" s="1">
        <v>34.509998000000003</v>
      </c>
      <c r="E100" s="1">
        <f t="shared" si="193"/>
        <v>-2.4314419686582319E-2</v>
      </c>
      <c r="F100" s="1">
        <v>44.529998999999997</v>
      </c>
      <c r="G100" s="1">
        <f t="shared" ref="G100" si="287">(F100-F99)/F99</f>
        <v>-3.5802193685438143E-3</v>
      </c>
      <c r="H100" s="1">
        <v>125.040001</v>
      </c>
      <c r="I100" s="1">
        <f t="shared" ref="I100" si="288">(H100-H99)/H99</f>
        <v>-8.5632887274827707E-3</v>
      </c>
      <c r="J100" s="1">
        <v>19.510000000000002</v>
      </c>
      <c r="K100" s="1">
        <f t="shared" ref="K100" si="289">(J100-J99)/J99</f>
        <v>-2.5474525474525375E-2</v>
      </c>
    </row>
    <row r="101" spans="1:11" x14ac:dyDescent="0.3">
      <c r="A101" s="4">
        <v>44123</v>
      </c>
      <c r="B101" s="1">
        <v>25.77</v>
      </c>
      <c r="C101" s="1">
        <f t="shared" si="193"/>
        <v>3.89559797428897E-3</v>
      </c>
      <c r="D101" s="1">
        <v>35.479999999999997</v>
      </c>
      <c r="E101" s="1">
        <f t="shared" si="193"/>
        <v>2.810785442525942E-2</v>
      </c>
      <c r="F101" s="1">
        <v>44.689999</v>
      </c>
      <c r="G101" s="1">
        <f t="shared" ref="G101" si="290">(F101-F100)/F100</f>
        <v>3.5930833953084908E-3</v>
      </c>
      <c r="H101" s="1">
        <v>126.120003</v>
      </c>
      <c r="I101" s="1">
        <f t="shared" ref="I101" si="291">(H101-H100)/H100</f>
        <v>8.6372520102586461E-3</v>
      </c>
      <c r="J101" s="1">
        <v>19.549999</v>
      </c>
      <c r="K101" s="1">
        <f t="shared" ref="K101" si="292">(J101-J100)/J100</f>
        <v>2.0501793951818613E-3</v>
      </c>
    </row>
    <row r="102" spans="1:11" x14ac:dyDescent="0.3">
      <c r="A102" s="4">
        <v>44130</v>
      </c>
      <c r="B102" s="1">
        <v>24.34</v>
      </c>
      <c r="C102" s="1">
        <f t="shared" si="193"/>
        <v>-5.5490880869227772E-2</v>
      </c>
      <c r="D102" s="1">
        <v>33.360000999999997</v>
      </c>
      <c r="E102" s="1">
        <f t="shared" si="193"/>
        <v>-5.9751944757609927E-2</v>
      </c>
      <c r="F102" s="1">
        <v>44.259998000000003</v>
      </c>
      <c r="G102" s="1">
        <f t="shared" ref="G102" si="293">(F102-F101)/F101</f>
        <v>-9.6218619293322698E-3</v>
      </c>
      <c r="H102" s="1">
        <v>125.239998</v>
      </c>
      <c r="I102" s="1">
        <f t="shared" ref="I102" si="294">(H102-H101)/H101</f>
        <v>-6.9775212422092713E-3</v>
      </c>
      <c r="J102" s="1">
        <v>18.445999</v>
      </c>
      <c r="K102" s="1">
        <f t="shared" ref="K102" si="295">(J102-J101)/J101</f>
        <v>-5.6470591123815361E-2</v>
      </c>
    </row>
    <row r="103" spans="1:11" x14ac:dyDescent="0.3">
      <c r="A103" s="4">
        <v>44137</v>
      </c>
      <c r="B103" s="1">
        <v>26.1</v>
      </c>
      <c r="C103" s="1">
        <f t="shared" si="193"/>
        <v>7.2308956450287662E-2</v>
      </c>
      <c r="D103" s="1">
        <v>35.369999</v>
      </c>
      <c r="E103" s="1">
        <f t="shared" si="193"/>
        <v>6.0251736803005586E-2</v>
      </c>
      <c r="F103" s="1">
        <v>44.639999000000003</v>
      </c>
      <c r="G103" s="1">
        <f t="shared" ref="G103" si="296">(F103-F102)/F102</f>
        <v>8.5856533477475534E-3</v>
      </c>
      <c r="H103" s="1">
        <v>127.209999</v>
      </c>
      <c r="I103" s="1">
        <f t="shared" ref="I103" si="297">(H103-H102)/H102</f>
        <v>1.5729807022194269E-2</v>
      </c>
      <c r="J103" s="1">
        <v>19.834999</v>
      </c>
      <c r="K103" s="1">
        <f t="shared" ref="K103" si="298">(J103-J102)/J102</f>
        <v>7.530088232141828E-2</v>
      </c>
    </row>
    <row r="104" spans="1:11" x14ac:dyDescent="0.3">
      <c r="A104" s="4">
        <v>44144</v>
      </c>
      <c r="B104" s="1">
        <v>28.309999000000001</v>
      </c>
      <c r="C104" s="1">
        <f t="shared" si="193"/>
        <v>8.4674291187739448E-2</v>
      </c>
      <c r="D104" s="1">
        <v>38.310001</v>
      </c>
      <c r="E104" s="1">
        <f t="shared" si="193"/>
        <v>8.3121348123306418E-2</v>
      </c>
      <c r="F104" s="1">
        <v>44.959999000000003</v>
      </c>
      <c r="G104" s="1">
        <f t="shared" ref="G104" si="299">(F104-F103)/F103</f>
        <v>7.1684589419457705E-3</v>
      </c>
      <c r="H104" s="1">
        <v>127.55999799999999</v>
      </c>
      <c r="I104" s="1">
        <f t="shared" ref="I104" si="300">(H104-H103)/H103</f>
        <v>2.7513481860808511E-3</v>
      </c>
      <c r="J104" s="1">
        <v>21.431000000000001</v>
      </c>
      <c r="K104" s="1">
        <f t="shared" ref="K104" si="301">(J104-J103)/J103</f>
        <v>8.0463881041788865E-2</v>
      </c>
    </row>
    <row r="105" spans="1:11" x14ac:dyDescent="0.3">
      <c r="A105" s="4">
        <v>44151</v>
      </c>
      <c r="B105" s="1">
        <v>28.58</v>
      </c>
      <c r="C105" s="1">
        <f t="shared" si="193"/>
        <v>9.5373016438466511E-3</v>
      </c>
      <c r="D105" s="1">
        <v>39.5</v>
      </c>
      <c r="E105" s="1">
        <f t="shared" si="193"/>
        <v>3.1062358886391056E-2</v>
      </c>
      <c r="F105" s="1">
        <v>45.040000999999997</v>
      </c>
      <c r="G105" s="1">
        <f t="shared" ref="G105" si="302">(F105-F104)/F104</f>
        <v>1.7794039541680871E-3</v>
      </c>
      <c r="H105" s="1">
        <v>128.490005</v>
      </c>
      <c r="I105" s="1">
        <f t="shared" ref="I105" si="303">(H105-H104)/H104</f>
        <v>7.2907417261013395E-3</v>
      </c>
      <c r="J105" s="1">
        <v>21.65</v>
      </c>
      <c r="K105" s="1">
        <f t="shared" ref="K105" si="304">(J105-J104)/J104</f>
        <v>1.021884186458857E-2</v>
      </c>
    </row>
    <row r="106" spans="1:11" x14ac:dyDescent="0.3">
      <c r="A106" s="4">
        <v>44158</v>
      </c>
      <c r="B106" s="1">
        <v>28.940000999999999</v>
      </c>
      <c r="C106" s="1">
        <f t="shared" si="193"/>
        <v>1.2596256123163068E-2</v>
      </c>
      <c r="D106" s="1">
        <v>39.220001000000003</v>
      </c>
      <c r="E106" s="1">
        <f t="shared" si="193"/>
        <v>-7.0885822784809253E-3</v>
      </c>
      <c r="F106" s="1">
        <v>45.189999</v>
      </c>
      <c r="G106" s="1">
        <f t="shared" ref="G106" si="305">(F106-F105)/F105</f>
        <v>3.330328522861348E-3</v>
      </c>
      <c r="H106" s="1">
        <v>128.679993</v>
      </c>
      <c r="I106" s="1">
        <f t="shared" ref="I106" si="306">(H106-H105)/H105</f>
        <v>1.4786208468121672E-3</v>
      </c>
      <c r="J106" s="1">
        <v>21.959999</v>
      </c>
      <c r="K106" s="1">
        <f t="shared" ref="K106" si="307">(J106-J105)/J105</f>
        <v>1.4318660508083199E-2</v>
      </c>
    </row>
    <row r="107" spans="1:11" x14ac:dyDescent="0.3">
      <c r="A107" s="4">
        <v>44165</v>
      </c>
      <c r="B107" s="1">
        <v>29.18</v>
      </c>
      <c r="C107" s="1">
        <f t="shared" si="193"/>
        <v>8.2929852006570753E-3</v>
      </c>
      <c r="D107" s="1">
        <v>40.709999000000003</v>
      </c>
      <c r="E107" s="1">
        <f t="shared" si="193"/>
        <v>3.7990769046640255E-2</v>
      </c>
      <c r="F107" s="1">
        <v>45.040000999999997</v>
      </c>
      <c r="G107" s="1">
        <f t="shared" ref="G107" si="308">(F107-F106)/F106</f>
        <v>-3.3192742491541909E-3</v>
      </c>
      <c r="H107" s="1">
        <v>129.779999</v>
      </c>
      <c r="I107" s="1">
        <f t="shared" ref="I107" si="309">(H107-H106)/H106</f>
        <v>8.5483840522124332E-3</v>
      </c>
      <c r="J107" s="1">
        <v>22.030000999999999</v>
      </c>
      <c r="K107" s="1">
        <f t="shared" ref="K107" si="310">(J107-J106)/J106</f>
        <v>3.1877050631923432E-3</v>
      </c>
    </row>
  </sheetData>
  <mergeCells count="8">
    <mergeCell ref="M1:Q1"/>
    <mergeCell ref="S1:W1"/>
    <mergeCell ref="M8:R8"/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BB74-A538-486F-A171-69FE2A73B544}">
  <dimension ref="A1:N32"/>
  <sheetViews>
    <sheetView tabSelected="1" zoomScale="85" zoomScaleNormal="85" workbookViewId="0">
      <selection activeCell="H2" sqref="H2"/>
    </sheetView>
  </sheetViews>
  <sheetFormatPr defaultRowHeight="14" x14ac:dyDescent="0.3"/>
  <cols>
    <col min="1" max="3" width="8.6640625" style="1"/>
    <col min="4" max="4" width="13.5" style="1" customWidth="1"/>
    <col min="5" max="9" width="8.6640625" style="1"/>
    <col min="10" max="10" width="11.4140625" style="1" customWidth="1"/>
    <col min="11" max="16384" width="8.6640625" style="1"/>
  </cols>
  <sheetData>
    <row r="1" spans="1:14" x14ac:dyDescent="0.3">
      <c r="A1" s="2" t="s">
        <v>17</v>
      </c>
      <c r="B1" s="2"/>
      <c r="D1" s="1" t="s">
        <v>20</v>
      </c>
      <c r="F1" s="1" t="s">
        <v>21</v>
      </c>
      <c r="H1" s="2" t="s">
        <v>22</v>
      </c>
      <c r="I1" s="2"/>
      <c r="J1" s="2" t="s">
        <v>24</v>
      </c>
      <c r="K1" s="2"/>
      <c r="L1" s="2"/>
      <c r="M1" s="2"/>
      <c r="N1" s="2"/>
    </row>
    <row r="2" spans="1:14" x14ac:dyDescent="0.3">
      <c r="A2" s="1" t="s">
        <v>0</v>
      </c>
      <c r="B2" s="1">
        <v>0</v>
      </c>
      <c r="D2" s="1" cm="1">
        <f t="array" ref="D2">SUMPRODUCT(TRANSPOSE(B2:B6),'Statistical Data'!M3:Q3)</f>
        <v>8.3909200000000005E-4</v>
      </c>
      <c r="F2" s="1" cm="1">
        <f t="array" ref="F2">MMULT(MMULT(TRANSPOSE(B2:B6),'Statistical Data'!N10:R14),Optimisation!B2:B6)</f>
        <v>5.7985711010000003</v>
      </c>
      <c r="H2" s="1" t="s">
        <v>23</v>
      </c>
      <c r="I2" s="1" t="s">
        <v>19</v>
      </c>
    </row>
    <row r="3" spans="1:14" x14ac:dyDescent="0.3">
      <c r="A3" s="1" t="s">
        <v>2</v>
      </c>
      <c r="B3" s="1">
        <v>0</v>
      </c>
      <c r="H3" s="1">
        <v>3</v>
      </c>
      <c r="I3" s="7">
        <v>7.6399999999999997E-6</v>
      </c>
      <c r="J3" s="3">
        <v>-5.1005399999999998E-5</v>
      </c>
    </row>
    <row r="4" spans="1:14" x14ac:dyDescent="0.3">
      <c r="A4" s="1" t="s">
        <v>3</v>
      </c>
      <c r="B4" s="1">
        <v>0</v>
      </c>
      <c r="H4" s="1">
        <v>3.5</v>
      </c>
      <c r="I4" s="1">
        <v>2.42857E-4</v>
      </c>
      <c r="J4"/>
    </row>
    <row r="5" spans="1:14" x14ac:dyDescent="0.3">
      <c r="A5" s="1" t="s">
        <v>4</v>
      </c>
      <c r="B5" s="1">
        <v>0</v>
      </c>
      <c r="H5" s="1">
        <v>4</v>
      </c>
      <c r="I5" s="1">
        <v>4.2425999999999998E-4</v>
      </c>
      <c r="J5"/>
    </row>
    <row r="6" spans="1:14" x14ac:dyDescent="0.3">
      <c r="A6" s="1" t="s">
        <v>5</v>
      </c>
      <c r="B6" s="1">
        <v>1</v>
      </c>
      <c r="H6" s="1">
        <v>4.5</v>
      </c>
      <c r="I6" s="1">
        <v>5.7754099999999999E-4</v>
      </c>
    </row>
    <row r="7" spans="1:14" x14ac:dyDescent="0.3">
      <c r="A7" s="1" t="s">
        <v>18</v>
      </c>
      <c r="B7" s="1">
        <f>SUM(B2:B6)</f>
        <v>1</v>
      </c>
      <c r="H7" s="1">
        <v>5</v>
      </c>
      <c r="I7" s="1">
        <v>7.1641399999999996E-4</v>
      </c>
    </row>
    <row r="8" spans="1:14" x14ac:dyDescent="0.3">
      <c r="H8" s="1">
        <v>5.5</v>
      </c>
      <c r="I8" s="1">
        <v>8.4661000000000003E-4</v>
      </c>
    </row>
    <row r="9" spans="1:14" x14ac:dyDescent="0.3">
      <c r="H9" s="1">
        <v>6</v>
      </c>
      <c r="I9" s="1">
        <v>9.6957900000000004E-4</v>
      </c>
      <c r="K9">
        <v>8.3909200000000005E-4</v>
      </c>
    </row>
    <row r="10" spans="1:14" x14ac:dyDescent="0.3">
      <c r="H10" s="1">
        <v>6.5</v>
      </c>
      <c r="I10" s="1">
        <v>1.0864049999999999E-3</v>
      </c>
    </row>
    <row r="11" spans="1:14" x14ac:dyDescent="0.3">
      <c r="H11" s="1">
        <v>7</v>
      </c>
      <c r="I11" s="1">
        <v>1.197926E-3</v>
      </c>
    </row>
    <row r="12" spans="1:14" x14ac:dyDescent="0.3">
      <c r="H12" s="1">
        <v>7.5</v>
      </c>
      <c r="I12" s="1">
        <v>1.304805E-3</v>
      </c>
    </row>
    <row r="13" spans="1:14" x14ac:dyDescent="0.3">
      <c r="H13" s="1">
        <v>8</v>
      </c>
      <c r="I13" s="1">
        <v>1.4075769999999999E-3</v>
      </c>
    </row>
    <row r="14" spans="1:14" x14ac:dyDescent="0.3">
      <c r="H14" s="1">
        <v>8.5</v>
      </c>
      <c r="I14" s="1">
        <v>1.5064900000000001E-3</v>
      </c>
    </row>
    <row r="15" spans="1:14" x14ac:dyDescent="0.3">
      <c r="H15" s="1">
        <v>9</v>
      </c>
      <c r="I15" s="1">
        <v>1.6017900000000001E-3</v>
      </c>
    </row>
    <row r="16" spans="1:14" x14ac:dyDescent="0.3">
      <c r="H16" s="1">
        <v>9.5</v>
      </c>
      <c r="I16" s="1">
        <v>1.6938439999999999E-3</v>
      </c>
    </row>
    <row r="17" spans="8:14" x14ac:dyDescent="0.3">
      <c r="H17" s="1">
        <v>10</v>
      </c>
      <c r="I17" s="1">
        <v>1.7829650000000001E-3</v>
      </c>
    </row>
    <row r="18" spans="8:14" x14ac:dyDescent="0.3">
      <c r="H18" s="1">
        <v>10.5</v>
      </c>
      <c r="I18" s="1">
        <v>1.8694149999999999E-3</v>
      </c>
    </row>
    <row r="19" spans="8:14" x14ac:dyDescent="0.3">
      <c r="H19" s="1">
        <v>11</v>
      </c>
      <c r="I19" s="1">
        <v>1.9534209999999999E-3</v>
      </c>
      <c r="L19">
        <v>6.1092000000000004E-4</v>
      </c>
    </row>
    <row r="20" spans="8:14" x14ac:dyDescent="0.3">
      <c r="H20" s="1">
        <v>11.5</v>
      </c>
      <c r="I20" s="1">
        <v>2.0351800000000001E-3</v>
      </c>
      <c r="M20">
        <v>4.1205899999999999E-4</v>
      </c>
    </row>
    <row r="21" spans="8:14" x14ac:dyDescent="0.3">
      <c r="H21" s="1">
        <v>12</v>
      </c>
      <c r="I21" s="1">
        <v>2.1148619999999999E-3</v>
      </c>
    </row>
    <row r="22" spans="8:14" x14ac:dyDescent="0.3">
      <c r="H22" s="1">
        <v>12.5</v>
      </c>
      <c r="I22" s="1">
        <v>2.1926189999999998E-3</v>
      </c>
    </row>
    <row r="23" spans="8:14" x14ac:dyDescent="0.3">
      <c r="H23" s="1">
        <v>13</v>
      </c>
      <c r="I23" s="1">
        <v>2.2685829999999998E-3</v>
      </c>
    </row>
    <row r="24" spans="8:14" x14ac:dyDescent="0.3">
      <c r="H24" s="1">
        <v>13.5</v>
      </c>
      <c r="I24" s="1">
        <v>2.342851E-3</v>
      </c>
    </row>
    <row r="25" spans="8:14" x14ac:dyDescent="0.3">
      <c r="H25" s="1">
        <v>14</v>
      </c>
      <c r="I25" s="1">
        <v>2.4153769999999998E-3</v>
      </c>
    </row>
    <row r="26" spans="8:14" x14ac:dyDescent="0.3">
      <c r="H26" s="1">
        <v>14.5</v>
      </c>
      <c r="I26" s="1">
        <v>2.4862439999999999E-3</v>
      </c>
    </row>
    <row r="27" spans="8:14" x14ac:dyDescent="0.3">
      <c r="H27" s="1">
        <v>15</v>
      </c>
      <c r="I27" s="1">
        <v>2.5555629999999998E-3</v>
      </c>
    </row>
    <row r="28" spans="8:14" x14ac:dyDescent="0.3">
      <c r="H28" s="1">
        <v>15.5</v>
      </c>
      <c r="I28" s="1">
        <v>2.6234299999999999E-3</v>
      </c>
    </row>
    <row r="29" spans="8:14" x14ac:dyDescent="0.3">
      <c r="H29" s="1">
        <v>16</v>
      </c>
      <c r="I29" s="1">
        <v>2.6899319999999999E-3</v>
      </c>
    </row>
    <row r="30" spans="8:14" x14ac:dyDescent="0.3">
      <c r="H30" s="1">
        <v>16.5</v>
      </c>
      <c r="I30" s="1">
        <v>2.75515E-3</v>
      </c>
    </row>
    <row r="31" spans="8:14" x14ac:dyDescent="0.3">
      <c r="H31" s="1">
        <v>17</v>
      </c>
      <c r="I31" s="1">
        <v>2.8191549999999998E-3</v>
      </c>
    </row>
    <row r="32" spans="8:14" x14ac:dyDescent="0.3">
      <c r="H32" s="1">
        <v>17.5</v>
      </c>
      <c r="I32" s="1">
        <v>2.8805089999999998E-3</v>
      </c>
      <c r="N32">
        <v>2.8805089999999998E-3</v>
      </c>
    </row>
  </sheetData>
  <mergeCells count="3">
    <mergeCell ref="A1:B1"/>
    <mergeCell ref="H1:I1"/>
    <mergeCell ref="J1:N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439A-FAAC-458F-9524-4DD19D64BB44}">
  <dimension ref="A1"/>
  <sheetViews>
    <sheetView workbookViewId="0">
      <selection activeCell="I15" sqref="I15"/>
    </sheetView>
  </sheetViews>
  <sheetFormatPr defaultRowHeight="14" x14ac:dyDescent="0.3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Chosen ETFs</vt:lpstr>
      <vt:lpstr>Statistical Data</vt:lpstr>
      <vt:lpstr>Optimisation</vt:lpstr>
      <vt:lpstr>Plot</vt:lpstr>
      <vt:lpstr>EWU</vt:lpstr>
      <vt:lpstr>EWUS</vt:lpstr>
      <vt:lpstr>FLGB</vt:lpstr>
      <vt:lpstr>FXB</vt:lpstr>
      <vt:lpstr>SRLN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 Zhang</dc:creator>
  <cp:lastModifiedBy>Lyndon Zhang</cp:lastModifiedBy>
  <dcterms:created xsi:type="dcterms:W3CDTF">2020-12-03T11:18:17Z</dcterms:created>
  <dcterms:modified xsi:type="dcterms:W3CDTF">2020-12-03T13:06:44Z</dcterms:modified>
</cp:coreProperties>
</file>