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C_BA_2020\Second Term\Optimisation_Decision_Models\Assignments\Assignment 3\"/>
    </mc:Choice>
  </mc:AlternateContent>
  <xr:revisionPtr revIDLastSave="0" documentId="13_ncr:1_{4BEC730E-66B4-4ACD-B0BF-CD03D8187BD7}" xr6:coauthVersionLast="45" xr6:coauthVersionMax="45" xr10:uidLastSave="{00000000-0000-0000-0000-000000000000}"/>
  <bookViews>
    <workbookView xWindow="-110" yWindow="-110" windowWidth="19420" windowHeight="11020" activeTab="3" xr2:uid="{0A92CB2F-F810-4546-9B3C-37109805CF26}"/>
  </bookViews>
  <sheets>
    <sheet name="运算结果报告 1" sheetId="4" r:id="rId1"/>
    <sheet name="运算结果报告 2" sheetId="5" r:id="rId2"/>
    <sheet name="运算结果报告 3" sheetId="6" r:id="rId3"/>
    <sheet name="Sheet1" sheetId="1" r:id="rId4"/>
  </sheets>
  <definedNames>
    <definedName name="solver_adj" localSheetId="3" hidden="1">Sheet1!$B$13:$J$13</definedName>
    <definedName name="solver_cvg" localSheetId="3" hidden="1">0.0001</definedName>
    <definedName name="solver_drv" localSheetId="3" hidden="1">1</definedName>
    <definedName name="solver_eng" localSheetId="3" hidden="1">1</definedName>
    <definedName name="solver_est" localSheetId="3" hidden="1">1</definedName>
    <definedName name="solver_itr" localSheetId="3" hidden="1">2147483647</definedName>
    <definedName name="solver_lhs1" localSheetId="3" hidden="1">Sheet1!$B$22:$B$33</definedName>
    <definedName name="solver_lhs10" localSheetId="3" hidden="1">Sheet1!$B$31</definedName>
    <definedName name="solver_lhs11" localSheetId="3" hidden="1">Sheet1!$B$32</definedName>
    <definedName name="solver_lhs12" localSheetId="3" hidden="1">Sheet1!$B$33</definedName>
    <definedName name="solver_lhs13" localSheetId="3" hidden="1">Sheet1!$F$13:$J$13</definedName>
    <definedName name="solver_lhs14" localSheetId="3" hidden="1">Sheet1!$F$13:$J$13</definedName>
    <definedName name="solver_lhs15" localSheetId="3" hidden="1">Sheet1!$F$13:$J$13</definedName>
    <definedName name="solver_lhs16" localSheetId="3" hidden="1">Sheet1!$F$13:$J$13</definedName>
    <definedName name="solver_lhs17" localSheetId="3" hidden="1">Sheet1!$F$13:$J$13</definedName>
    <definedName name="solver_lhs2" localSheetId="3" hidden="1">Sheet1!$B$34:$B$37</definedName>
    <definedName name="solver_lhs3" localSheetId="3" hidden="1">Sheet1!$F$13:$J$13</definedName>
    <definedName name="solver_lhs4" localSheetId="3" hidden="1">Sheet1!$B$25</definedName>
    <definedName name="solver_lhs5" localSheetId="3" hidden="1">Sheet1!$B$26</definedName>
    <definedName name="solver_lhs6" localSheetId="3" hidden="1">Sheet1!$B$27</definedName>
    <definedName name="solver_lhs7" localSheetId="3" hidden="1">Sheet1!$B$28</definedName>
    <definedName name="solver_lhs8" localSheetId="3" hidden="1">Sheet1!$B$29</definedName>
    <definedName name="solver_lhs9" localSheetId="3" hidden="1">Sheet1!$B$30</definedName>
    <definedName name="solver_lin" localSheetId="3" hidden="1">1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3" hidden="1">1</definedName>
    <definedName name="solver_nod" localSheetId="3" hidden="1">2147483647</definedName>
    <definedName name="solver_num" localSheetId="3" hidden="1">3</definedName>
    <definedName name="solver_nwt" localSheetId="3" hidden="1">1</definedName>
    <definedName name="solver_opt" localSheetId="3" hidden="1">Sheet1!$B$17</definedName>
    <definedName name="solver_pre" localSheetId="3" hidden="1">0.000001</definedName>
    <definedName name="solver_rbv" localSheetId="3" hidden="1">1</definedName>
    <definedName name="solver_rel1" localSheetId="3" hidden="1">1</definedName>
    <definedName name="solver_rel10" localSheetId="3" hidden="1">1</definedName>
    <definedName name="solver_rel11" localSheetId="3" hidden="1">1</definedName>
    <definedName name="solver_rel12" localSheetId="3" hidden="1">1</definedName>
    <definedName name="solver_rel13" localSheetId="3" hidden="1">5</definedName>
    <definedName name="solver_rel14" localSheetId="3" hidden="1">5</definedName>
    <definedName name="solver_rel15" localSheetId="3" hidden="1">5</definedName>
    <definedName name="solver_rel16" localSheetId="3" hidden="1">5</definedName>
    <definedName name="solver_rel17" localSheetId="3" hidden="1">5</definedName>
    <definedName name="solver_rel2" localSheetId="3" hidden="1">3</definedName>
    <definedName name="solver_rel3" localSheetId="3" hidden="1">5</definedName>
    <definedName name="solver_rel4" localSheetId="3" hidden="1">1</definedName>
    <definedName name="solver_rel5" localSheetId="3" hidden="1">1</definedName>
    <definedName name="solver_rel6" localSheetId="3" hidden="1">1</definedName>
    <definedName name="solver_rel7" localSheetId="3" hidden="1">1</definedName>
    <definedName name="solver_rel8" localSheetId="3" hidden="1">1</definedName>
    <definedName name="solver_rel9" localSheetId="3" hidden="1">1</definedName>
    <definedName name="solver_rhs1" localSheetId="3" hidden="1">Sheet1!$C$22:$C$33</definedName>
    <definedName name="solver_rhs10" localSheetId="3" hidden="1">Sheet1!$C$31</definedName>
    <definedName name="solver_rhs11" localSheetId="3" hidden="1">Sheet1!$C$32</definedName>
    <definedName name="solver_rhs12" localSheetId="3" hidden="1">Sheet1!$C$33</definedName>
    <definedName name="solver_rhs13" localSheetId="3" hidden="1">二进制</definedName>
    <definedName name="solver_rhs14" localSheetId="3" hidden="1">二进制</definedName>
    <definedName name="solver_rhs15" localSheetId="3" hidden="1">二进制</definedName>
    <definedName name="solver_rhs16" localSheetId="3" hidden="1">二进制</definedName>
    <definedName name="solver_rhs17" localSheetId="3" hidden="1">二进制</definedName>
    <definedName name="solver_rhs2" localSheetId="3" hidden="1">Sheet1!$C$34:$C$37</definedName>
    <definedName name="solver_rhs3" localSheetId="3" hidden="1">二进制</definedName>
    <definedName name="solver_rhs4" localSheetId="3" hidden="1">Sheet1!$C$25</definedName>
    <definedName name="solver_rhs5" localSheetId="3" hidden="1">Sheet1!$C$26</definedName>
    <definedName name="solver_rhs6" localSheetId="3" hidden="1">Sheet1!$C$27</definedName>
    <definedName name="solver_rhs7" localSheetId="3" hidden="1">Sheet1!$C$28</definedName>
    <definedName name="solver_rhs8" localSheetId="3" hidden="1">Sheet1!$C$29</definedName>
    <definedName name="solver_rhs9" localSheetId="3" hidden="1">Sheet1!$C$30</definedName>
    <definedName name="solver_rlx" localSheetId="3" hidden="1">2</definedName>
    <definedName name="solver_rsd" localSheetId="3" hidden="1">0</definedName>
    <definedName name="solver_scl" localSheetId="3" hidden="1">1</definedName>
    <definedName name="solver_sho" localSheetId="3" hidden="1">2</definedName>
    <definedName name="solver_ssz" localSheetId="3" hidden="1">100</definedName>
    <definedName name="solver_tim" localSheetId="3" hidden="1">2147483647</definedName>
    <definedName name="solver_tol" localSheetId="3" hidden="1">0.01</definedName>
    <definedName name="solver_typ" localSheetId="3" hidden="1">1</definedName>
    <definedName name="solver_val" localSheetId="3" hidden="1">0</definedName>
    <definedName name="solver_ver" localSheetId="3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7" i="1" l="1"/>
  <c r="B37" i="1"/>
  <c r="B36" i="1"/>
  <c r="B35" i="1"/>
  <c r="B34" i="1"/>
  <c r="C33" i="1" l="1"/>
  <c r="C32" i="1"/>
  <c r="C31" i="1"/>
  <c r="C30" i="1"/>
  <c r="B33" i="1"/>
  <c r="B32" i="1"/>
  <c r="B31" i="1"/>
  <c r="B30" i="1"/>
  <c r="C29" i="1"/>
  <c r="C28" i="1"/>
  <c r="C27" i="1"/>
  <c r="C26" i="1"/>
  <c r="B29" i="1"/>
  <c r="B28" i="1"/>
  <c r="B27" i="1"/>
  <c r="B26" i="1"/>
  <c r="C25" i="1"/>
  <c r="C24" i="1"/>
  <c r="B25" i="1"/>
  <c r="B24" i="1"/>
  <c r="C23" i="1"/>
  <c r="B23" i="1"/>
  <c r="B22" i="1"/>
</calcChain>
</file>

<file path=xl/sharedStrings.xml><?xml version="1.0" encoding="utf-8"?>
<sst xmlns="http://schemas.openxmlformats.org/spreadsheetml/2006/main" count="381" uniqueCount="126">
  <si>
    <t>Decision variables:</t>
  </si>
  <si>
    <t>Objective function:</t>
  </si>
  <si>
    <t>Objective</t>
  </si>
  <si>
    <t>Constraints:</t>
  </si>
  <si>
    <t>LHS</t>
  </si>
  <si>
    <t>RHS</t>
  </si>
  <si>
    <t>Product</t>
    <phoneticPr fontId="6" type="noConversion"/>
  </si>
  <si>
    <t>Start-up cost</t>
    <phoneticPr fontId="6" type="noConversion"/>
  </si>
  <si>
    <t>Net Revenue</t>
    <phoneticPr fontId="6" type="noConversion"/>
  </si>
  <si>
    <t>Maximum Demand</t>
    <phoneticPr fontId="6" type="noConversion"/>
  </si>
  <si>
    <t>Produce</t>
    <phoneticPr fontId="6" type="noConversion"/>
  </si>
  <si>
    <t>X1</t>
    <phoneticPr fontId="6" type="noConversion"/>
  </si>
  <si>
    <t>X2</t>
    <phoneticPr fontId="6" type="noConversion"/>
  </si>
  <si>
    <t>X3</t>
    <phoneticPr fontId="6" type="noConversion"/>
  </si>
  <si>
    <t>X4</t>
    <phoneticPr fontId="6" type="noConversion"/>
  </si>
  <si>
    <t>Auxiliary Variables</t>
    <phoneticPr fontId="6" type="noConversion"/>
  </si>
  <si>
    <t>Y1</t>
    <phoneticPr fontId="6" type="noConversion"/>
  </si>
  <si>
    <t>Y2</t>
    <phoneticPr fontId="6" type="noConversion"/>
  </si>
  <si>
    <t>Y3</t>
    <phoneticPr fontId="6" type="noConversion"/>
  </si>
  <si>
    <t>Y4</t>
    <phoneticPr fontId="6" type="noConversion"/>
  </si>
  <si>
    <t>Decision Variables Value</t>
    <phoneticPr fontId="6" type="noConversion"/>
  </si>
  <si>
    <t>Decision Variables</t>
    <phoneticPr fontId="6" type="noConversion"/>
  </si>
  <si>
    <t xml:space="preserve"> </t>
    <phoneticPr fontId="6" type="noConversion"/>
  </si>
  <si>
    <t>Z</t>
    <phoneticPr fontId="6" type="noConversion"/>
  </si>
  <si>
    <t>cumulative production of product 2 and 4 are less than or equal to 20000</t>
    <phoneticPr fontId="6" type="noConversion"/>
  </si>
  <si>
    <t>cumulative production of product 1 and 3 are less than or equal to 20000</t>
    <phoneticPr fontId="6" type="noConversion"/>
  </si>
  <si>
    <t xml:space="preserve">Demand constraint for product 1 </t>
    <phoneticPr fontId="6" type="noConversion"/>
  </si>
  <si>
    <t>M</t>
    <phoneticPr fontId="6" type="noConversion"/>
  </si>
  <si>
    <t>Demand constraint for product 2</t>
  </si>
  <si>
    <t>Demand constraint for product 3</t>
  </si>
  <si>
    <t>Demand constraint for product 4</t>
  </si>
  <si>
    <t xml:space="preserve">Constraint between decision variable x1 and auxiliary variables y1 </t>
    <phoneticPr fontId="6" type="noConversion"/>
  </si>
  <si>
    <t>Constraint between decision variable x2 and auxiliary variables y2</t>
    <phoneticPr fontId="6" type="noConversion"/>
  </si>
  <si>
    <t>Constraint between decision variable x3 and auxiliary variables y3</t>
    <phoneticPr fontId="6" type="noConversion"/>
  </si>
  <si>
    <t>Constraint between decision variable x4 and auxiliary variables y4</t>
    <phoneticPr fontId="6" type="noConversion"/>
  </si>
  <si>
    <t>No more than two proudcts</t>
    <phoneticPr fontId="6" type="noConversion"/>
  </si>
  <si>
    <t>non-negativeity for product 1</t>
    <phoneticPr fontId="6" type="noConversion"/>
  </si>
  <si>
    <t>non-negativeity for product 2</t>
  </si>
  <si>
    <t>non-negativeity for product 3</t>
  </si>
  <si>
    <t>non-negativeity for product 4</t>
  </si>
  <si>
    <t>Product 1 can only be produced if either product 2 or product 3 (or both) is produced</t>
    <phoneticPr fontId="6" type="noConversion"/>
  </si>
  <si>
    <t>Microsoft Excel 16.0 运算结果报告</t>
  </si>
  <si>
    <t>工作表: [Q3.xlsx]Sheet1</t>
  </si>
  <si>
    <t>结果: 规划求解找到一解，可满足所有的约束及最优状况。</t>
  </si>
  <si>
    <t>规划求解引擎</t>
  </si>
  <si>
    <t>规划求解选项</t>
  </si>
  <si>
    <t>最大时间 无限制,  迭代 无限制, Precision 0.000001, 使用自动缩放</t>
  </si>
  <si>
    <t>最大子问题数目 无限制, 最大整数解数目 无限制, 整数允许误差 1%, 假设为非负数</t>
  </si>
  <si>
    <t>目标单元格 (最大值)</t>
  </si>
  <si>
    <t>单元格</t>
  </si>
  <si>
    <t>名称</t>
  </si>
  <si>
    <t>初值</t>
  </si>
  <si>
    <t>终值</t>
  </si>
  <si>
    <t>可变单元格</t>
  </si>
  <si>
    <t>整数</t>
  </si>
  <si>
    <t>约束</t>
  </si>
  <si>
    <t>单元格值</t>
  </si>
  <si>
    <t>公式</t>
  </si>
  <si>
    <t>状态</t>
  </si>
  <si>
    <t>型数值</t>
  </si>
  <si>
    <t>$B$25</t>
  </si>
  <si>
    <t>$B$13</t>
  </si>
  <si>
    <t>Decision Variables Value X1</t>
  </si>
  <si>
    <t>$C$13</t>
  </si>
  <si>
    <t>Decision Variables Value X2</t>
  </si>
  <si>
    <t>$D$13</t>
  </si>
  <si>
    <t>Decision Variables Value X3</t>
  </si>
  <si>
    <t>$E$13</t>
  </si>
  <si>
    <t>Decision Variables Value X4</t>
  </si>
  <si>
    <t>$F$13</t>
  </si>
  <si>
    <t>Decision Variables Value Y1</t>
  </si>
  <si>
    <t>$G$13</t>
  </si>
  <si>
    <t>Decision Variables Value Y2</t>
  </si>
  <si>
    <t>$H$13</t>
  </si>
  <si>
    <t>Decision Variables Value Y3</t>
  </si>
  <si>
    <t>$I$13</t>
  </si>
  <si>
    <t>Decision Variables Value Y4</t>
  </si>
  <si>
    <t>$J$13</t>
  </si>
  <si>
    <t>Decision Variables Value Z</t>
  </si>
  <si>
    <t>$B$22</t>
  </si>
  <si>
    <t>$B$22&lt;=$C$22</t>
  </si>
  <si>
    <t>到达限制值</t>
  </si>
  <si>
    <t>$B$23</t>
  </si>
  <si>
    <t>$B$23&lt;=$C$23</t>
  </si>
  <si>
    <t>未到限制值</t>
  </si>
  <si>
    <t>$B$24</t>
  </si>
  <si>
    <t>$B$24&lt;=$C$24</t>
  </si>
  <si>
    <t>$B$25&lt;=$C$25</t>
  </si>
  <si>
    <t>$B$26</t>
  </si>
  <si>
    <t>$B$26&lt;=$C$26</t>
  </si>
  <si>
    <t>$B$27</t>
  </si>
  <si>
    <t>$B$27&lt;=$C$27</t>
  </si>
  <si>
    <t>$B$28</t>
  </si>
  <si>
    <t>$B$28&lt;=$C$28</t>
  </si>
  <si>
    <t>$B$29</t>
  </si>
  <si>
    <t>$B$29&lt;=$C$29</t>
  </si>
  <si>
    <t>$B$30</t>
  </si>
  <si>
    <t>$B$30&lt;=$C$30</t>
  </si>
  <si>
    <t>$B$31</t>
  </si>
  <si>
    <t>$B$31&lt;=$C$31</t>
  </si>
  <si>
    <t>$B$32</t>
  </si>
  <si>
    <t>$B$32&lt;=$C$32</t>
  </si>
  <si>
    <t>$B$33</t>
  </si>
  <si>
    <t>$B$33&lt;=$C$33</t>
  </si>
  <si>
    <t>$B$34</t>
  </si>
  <si>
    <t>$B$34&gt;=$C$34</t>
  </si>
  <si>
    <t>$B$35</t>
  </si>
  <si>
    <t>$B$35&gt;=$C$35</t>
  </si>
  <si>
    <t>$B$36</t>
  </si>
  <si>
    <t>$B$36&gt;=$C$36</t>
  </si>
  <si>
    <t>$B$37</t>
  </si>
  <si>
    <t>$B$37&gt;=$C$37</t>
  </si>
  <si>
    <t>$F$13:$J$13=二进制</t>
  </si>
  <si>
    <t>二进制</t>
    <phoneticPr fontId="6" type="noConversion"/>
  </si>
  <si>
    <t>引擎: 非线性 GRG</t>
  </si>
  <si>
    <t>求解时间: 0.032 秒。</t>
  </si>
  <si>
    <t>迭代次数: 0 子问题: 0</t>
  </si>
  <si>
    <t xml:space="preserve"> 收敛 0.0001, 总体大小 100, 随机种子 0, 向前派生, 需要界限</t>
  </si>
  <si>
    <t>报告的建立: 2020/11/27 12:31:44</t>
  </si>
  <si>
    <t>求解时间: 0.031 秒。</t>
  </si>
  <si>
    <t>报告的建立: 2020/11/27 12:37:12</t>
  </si>
  <si>
    <t>报告的建立: 2020/11/27 12:40:20</t>
  </si>
  <si>
    <t>求解时间: 0.265 秒。</t>
  </si>
  <si>
    <t>迭代次数: 2 子问题: 12</t>
  </si>
  <si>
    <t>$B$17</t>
  </si>
  <si>
    <t>Objective 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</si>
</sst>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sz val="10"/>
      <color rgb="FF000000"/>
      <name val="Helvetica"/>
      <family val="2"/>
    </font>
    <font>
      <b/>
      <sz val="10"/>
      <color rgb="FF000000"/>
      <name val="Helvetica"/>
      <family val="2"/>
    </font>
    <font>
      <b/>
      <sz val="16"/>
      <color rgb="FF000000"/>
      <name val="Helvetica"/>
      <family val="2"/>
    </font>
    <font>
      <b/>
      <sz val="16"/>
      <color theme="1"/>
      <name val="Helvetica"/>
      <family val="2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2"/>
      <color indexed="18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rgb="FF000000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2" borderId="3" xfId="0" applyFont="1" applyFill="1" applyBorder="1"/>
    <xf numFmtId="0" fontId="3" fillId="2" borderId="5" xfId="0" applyFont="1" applyFill="1" applyBorder="1"/>
    <xf numFmtId="0" fontId="2" fillId="3" borderId="0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5" xfId="0" applyFont="1" applyFill="1" applyBorder="1"/>
    <xf numFmtId="0" fontId="3" fillId="2" borderId="1" xfId="0" applyFont="1" applyFill="1" applyBorder="1"/>
    <xf numFmtId="0" fontId="4" fillId="0" borderId="0" xfId="0" applyFont="1" applyFill="1" applyBorder="1"/>
    <xf numFmtId="0" fontId="5" fillId="0" borderId="0" xfId="0" applyFont="1"/>
    <xf numFmtId="0" fontId="1" fillId="2" borderId="1" xfId="0" applyFont="1" applyFill="1" applyBorder="1"/>
    <xf numFmtId="0" fontId="0" fillId="3" borderId="1" xfId="0" applyFill="1" applyBorder="1"/>
    <xf numFmtId="0" fontId="1" fillId="2" borderId="12" xfId="0" applyFont="1" applyFill="1" applyBorder="1"/>
    <xf numFmtId="0" fontId="0" fillId="3" borderId="4" xfId="0" applyFill="1" applyBorder="1"/>
    <xf numFmtId="0" fontId="0" fillId="3" borderId="6" xfId="0" applyFill="1" applyBorder="1"/>
    <xf numFmtId="0" fontId="0" fillId="3" borderId="9" xfId="0" applyFill="1" applyBorder="1"/>
    <xf numFmtId="0" fontId="0" fillId="3" borderId="13" xfId="0" applyFill="1" applyBorder="1"/>
    <xf numFmtId="0" fontId="3" fillId="4" borderId="5" xfId="0" applyFont="1" applyFill="1" applyBorder="1"/>
    <xf numFmtId="0" fontId="1" fillId="2" borderId="3" xfId="0" applyFont="1" applyFill="1" applyBorder="1"/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7" fillId="0" borderId="0" xfId="0" applyFont="1"/>
    <xf numFmtId="0" fontId="0" fillId="0" borderId="15" xfId="0" applyFill="1" applyBorder="1" applyAlignment="1"/>
    <xf numFmtId="0" fontId="0" fillId="0" borderId="16" xfId="0" applyFill="1" applyBorder="1" applyAlignment="1"/>
    <xf numFmtId="0" fontId="0" fillId="0" borderId="15" xfId="0" applyNumberFormat="1" applyFill="1" applyBorder="1" applyAlignment="1"/>
    <xf numFmtId="0" fontId="0" fillId="0" borderId="16" xfId="0" applyNumberFormat="1" applyFill="1" applyBorder="1" applyAlignment="1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8" fillId="0" borderId="14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0B2EC-54F8-4E36-8F77-076BB22531CB}">
  <dimension ref="A1:G46"/>
  <sheetViews>
    <sheetView showGridLines="0" topLeftCell="A25" workbookViewId="0">
      <selection activeCell="F34" sqref="F34"/>
    </sheetView>
  </sheetViews>
  <sheetFormatPr defaultRowHeight="15.5" x14ac:dyDescent="0.35"/>
  <cols>
    <col min="1" max="1" width="2.23046875" customWidth="1"/>
    <col min="2" max="2" width="18.3828125" bestFit="1" customWidth="1"/>
    <col min="3" max="3" width="24.07421875" bestFit="1" customWidth="1"/>
    <col min="4" max="4" width="8.61328125" bestFit="1" customWidth="1"/>
    <col min="5" max="5" width="14.15234375" bestFit="1" customWidth="1"/>
    <col min="6" max="6" width="10.53515625" bestFit="1" customWidth="1"/>
    <col min="7" max="7" width="10.23046875" bestFit="1" customWidth="1"/>
  </cols>
  <sheetData>
    <row r="1" spans="1:5" x14ac:dyDescent="0.35">
      <c r="A1" s="23" t="s">
        <v>41</v>
      </c>
    </row>
    <row r="2" spans="1:5" x14ac:dyDescent="0.35">
      <c r="A2" s="23" t="s">
        <v>42</v>
      </c>
    </row>
    <row r="3" spans="1:5" x14ac:dyDescent="0.35">
      <c r="A3" s="23" t="s">
        <v>118</v>
      </c>
    </row>
    <row r="4" spans="1:5" x14ac:dyDescent="0.35">
      <c r="A4" s="23" t="s">
        <v>43</v>
      </c>
    </row>
    <row r="5" spans="1:5" x14ac:dyDescent="0.35">
      <c r="A5" s="23" t="s">
        <v>44</v>
      </c>
    </row>
    <row r="6" spans="1:5" x14ac:dyDescent="0.35">
      <c r="A6" s="23"/>
      <c r="B6" t="s">
        <v>114</v>
      </c>
    </row>
    <row r="7" spans="1:5" x14ac:dyDescent="0.35">
      <c r="A7" s="23"/>
      <c r="B7" t="s">
        <v>119</v>
      </c>
    </row>
    <row r="8" spans="1:5" x14ac:dyDescent="0.35">
      <c r="A8" s="23"/>
      <c r="B8" t="s">
        <v>116</v>
      </c>
    </row>
    <row r="9" spans="1:5" x14ac:dyDescent="0.35">
      <c r="A9" s="23" t="s">
        <v>45</v>
      </c>
    </row>
    <row r="10" spans="1:5" x14ac:dyDescent="0.35">
      <c r="B10" t="s">
        <v>46</v>
      </c>
    </row>
    <row r="11" spans="1:5" x14ac:dyDescent="0.35">
      <c r="B11" t="s">
        <v>117</v>
      </c>
    </row>
    <row r="12" spans="1:5" x14ac:dyDescent="0.35">
      <c r="B12" t="s">
        <v>47</v>
      </c>
    </row>
    <row r="14" spans="1:5" ht="16" thickBot="1" x14ac:dyDescent="0.4">
      <c r="A14" t="s">
        <v>48</v>
      </c>
    </row>
    <row r="15" spans="1:5" ht="16" thickBot="1" x14ac:dyDescent="0.4">
      <c r="B15" s="30" t="s">
        <v>49</v>
      </c>
      <c r="C15" s="30" t="s">
        <v>50</v>
      </c>
      <c r="D15" s="30" t="s">
        <v>51</v>
      </c>
      <c r="E15" s="30" t="s">
        <v>52</v>
      </c>
    </row>
    <row r="16" spans="1:5" ht="16" thickBot="1" x14ac:dyDescent="0.4">
      <c r="B16" s="24" t="s">
        <v>60</v>
      </c>
      <c r="C16" s="24" t="s">
        <v>4</v>
      </c>
      <c r="D16" s="26">
        <v>14999.999999988899</v>
      </c>
      <c r="E16" s="26">
        <v>14999.999999988899</v>
      </c>
    </row>
    <row r="19" spans="1:6" ht="16" thickBot="1" x14ac:dyDescent="0.4">
      <c r="A19" t="s">
        <v>53</v>
      </c>
    </row>
    <row r="20" spans="1:6" ht="16" thickBot="1" x14ac:dyDescent="0.4">
      <c r="B20" s="30" t="s">
        <v>49</v>
      </c>
      <c r="C20" s="30" t="s">
        <v>50</v>
      </c>
      <c r="D20" s="30" t="s">
        <v>51</v>
      </c>
      <c r="E20" s="30" t="s">
        <v>52</v>
      </c>
      <c r="F20" s="30" t="s">
        <v>54</v>
      </c>
    </row>
    <row r="21" spans="1:6" x14ac:dyDescent="0.35">
      <c r="B21" s="25" t="s">
        <v>61</v>
      </c>
      <c r="C21" s="25" t="s">
        <v>62</v>
      </c>
      <c r="D21" s="27">
        <v>0</v>
      </c>
      <c r="E21" s="27">
        <v>0</v>
      </c>
      <c r="F21" s="25" t="s">
        <v>55</v>
      </c>
    </row>
    <row r="22" spans="1:6" x14ac:dyDescent="0.35">
      <c r="B22" s="25" t="s">
        <v>63</v>
      </c>
      <c r="C22" s="25" t="s">
        <v>64</v>
      </c>
      <c r="D22" s="27">
        <v>14999.999999988899</v>
      </c>
      <c r="E22" s="27">
        <v>14999.999999988899</v>
      </c>
      <c r="F22" s="25" t="s">
        <v>55</v>
      </c>
    </row>
    <row r="23" spans="1:6" x14ac:dyDescent="0.35">
      <c r="B23" s="25" t="s">
        <v>65</v>
      </c>
      <c r="C23" s="25" t="s">
        <v>66</v>
      </c>
      <c r="D23" s="27">
        <v>12500</v>
      </c>
      <c r="E23" s="27">
        <v>12500</v>
      </c>
      <c r="F23" s="25" t="s">
        <v>55</v>
      </c>
    </row>
    <row r="24" spans="1:6" x14ac:dyDescent="0.35">
      <c r="B24" s="25" t="s">
        <v>67</v>
      </c>
      <c r="C24" s="25" t="s">
        <v>68</v>
      </c>
      <c r="D24" s="27">
        <v>0</v>
      </c>
      <c r="E24" s="27">
        <v>0</v>
      </c>
      <c r="F24" s="25" t="s">
        <v>55</v>
      </c>
    </row>
    <row r="25" spans="1:6" x14ac:dyDescent="0.35">
      <c r="B25" s="25" t="s">
        <v>69</v>
      </c>
      <c r="C25" s="25" t="s">
        <v>70</v>
      </c>
      <c r="D25" s="27">
        <v>0</v>
      </c>
      <c r="E25" s="27">
        <v>0</v>
      </c>
      <c r="F25" s="25" t="s">
        <v>113</v>
      </c>
    </row>
    <row r="26" spans="1:6" x14ac:dyDescent="0.35">
      <c r="B26" s="25" t="s">
        <v>71</v>
      </c>
      <c r="C26" s="25" t="s">
        <v>72</v>
      </c>
      <c r="D26" s="27">
        <v>1</v>
      </c>
      <c r="E26" s="27">
        <v>1</v>
      </c>
      <c r="F26" s="25" t="s">
        <v>113</v>
      </c>
    </row>
    <row r="27" spans="1:6" x14ac:dyDescent="0.35">
      <c r="B27" s="25" t="s">
        <v>73</v>
      </c>
      <c r="C27" s="25" t="s">
        <v>74</v>
      </c>
      <c r="D27" s="27">
        <v>1</v>
      </c>
      <c r="E27" s="27">
        <v>1</v>
      </c>
      <c r="F27" s="25" t="s">
        <v>113</v>
      </c>
    </row>
    <row r="28" spans="1:6" x14ac:dyDescent="0.35">
      <c r="B28" s="25" t="s">
        <v>75</v>
      </c>
      <c r="C28" s="25" t="s">
        <v>76</v>
      </c>
      <c r="D28" s="27">
        <v>0</v>
      </c>
      <c r="E28" s="27">
        <v>0</v>
      </c>
      <c r="F28" s="25" t="s">
        <v>113</v>
      </c>
    </row>
    <row r="29" spans="1:6" ht="16" thickBot="1" x14ac:dyDescent="0.4">
      <c r="B29" s="24" t="s">
        <v>77</v>
      </c>
      <c r="C29" s="24" t="s">
        <v>78</v>
      </c>
      <c r="D29" s="26">
        <v>0</v>
      </c>
      <c r="E29" s="26">
        <v>0</v>
      </c>
      <c r="F29" s="24" t="s">
        <v>113</v>
      </c>
    </row>
    <row r="32" spans="1:6" ht="16" thickBot="1" x14ac:dyDescent="0.4">
      <c r="A32" t="s">
        <v>55</v>
      </c>
    </row>
    <row r="33" spans="2:7" ht="16" thickBot="1" x14ac:dyDescent="0.4">
      <c r="B33" s="30" t="s">
        <v>49</v>
      </c>
      <c r="C33" s="30" t="s">
        <v>50</v>
      </c>
      <c r="D33" s="30" t="s">
        <v>56</v>
      </c>
      <c r="E33" s="30" t="s">
        <v>57</v>
      </c>
      <c r="F33" s="30" t="s">
        <v>58</v>
      </c>
      <c r="G33" s="30" t="s">
        <v>59</v>
      </c>
    </row>
    <row r="34" spans="2:7" x14ac:dyDescent="0.35">
      <c r="B34" s="25" t="s">
        <v>79</v>
      </c>
      <c r="C34" s="25" t="s">
        <v>4</v>
      </c>
      <c r="D34" s="27">
        <v>2</v>
      </c>
      <c r="E34" s="25" t="s">
        <v>80</v>
      </c>
      <c r="F34" s="25" t="s">
        <v>81</v>
      </c>
      <c r="G34" s="25">
        <v>0</v>
      </c>
    </row>
    <row r="35" spans="2:7" x14ac:dyDescent="0.35">
      <c r="B35" s="25" t="s">
        <v>82</v>
      </c>
      <c r="C35" s="25" t="s">
        <v>4</v>
      </c>
      <c r="D35" s="27">
        <v>0</v>
      </c>
      <c r="E35" s="25" t="s">
        <v>83</v>
      </c>
      <c r="F35" s="25" t="s">
        <v>84</v>
      </c>
      <c r="G35" s="25">
        <v>2</v>
      </c>
    </row>
    <row r="36" spans="2:7" x14ac:dyDescent="0.35">
      <c r="B36" s="25" t="s">
        <v>85</v>
      </c>
      <c r="C36" s="25" t="s">
        <v>4</v>
      </c>
      <c r="D36" s="27">
        <v>12500</v>
      </c>
      <c r="E36" s="25" t="s">
        <v>86</v>
      </c>
      <c r="F36" s="25" t="s">
        <v>84</v>
      </c>
      <c r="G36" s="25">
        <v>7500</v>
      </c>
    </row>
    <row r="37" spans="2:7" x14ac:dyDescent="0.35">
      <c r="B37" s="25" t="s">
        <v>60</v>
      </c>
      <c r="C37" s="25" t="s">
        <v>4</v>
      </c>
      <c r="D37" s="27">
        <v>14999.999999988899</v>
      </c>
      <c r="E37" s="25" t="s">
        <v>87</v>
      </c>
      <c r="F37" s="25" t="s">
        <v>84</v>
      </c>
      <c r="G37" s="25">
        <v>100004999.00000001</v>
      </c>
    </row>
    <row r="38" spans="2:7" x14ac:dyDescent="0.35">
      <c r="B38" s="25" t="s">
        <v>88</v>
      </c>
      <c r="C38" s="25" t="s">
        <v>4</v>
      </c>
      <c r="D38" s="27">
        <v>0</v>
      </c>
      <c r="E38" s="25" t="s">
        <v>89</v>
      </c>
      <c r="F38" s="25" t="s">
        <v>81</v>
      </c>
      <c r="G38" s="25">
        <v>0</v>
      </c>
    </row>
    <row r="39" spans="2:7" x14ac:dyDescent="0.35">
      <c r="B39" s="25" t="s">
        <v>90</v>
      </c>
      <c r="C39" s="25" t="s">
        <v>4</v>
      </c>
      <c r="D39" s="27">
        <v>14999.999999988899</v>
      </c>
      <c r="E39" s="25" t="s">
        <v>91</v>
      </c>
      <c r="F39" s="25" t="s">
        <v>84</v>
      </c>
      <c r="G39" s="25">
        <v>99984999.000000015</v>
      </c>
    </row>
    <row r="40" spans="2:7" x14ac:dyDescent="0.35">
      <c r="B40" s="25" t="s">
        <v>92</v>
      </c>
      <c r="C40" s="25" t="s">
        <v>4</v>
      </c>
      <c r="D40" s="27">
        <v>12500</v>
      </c>
      <c r="E40" s="25" t="s">
        <v>93</v>
      </c>
      <c r="F40" s="25" t="s">
        <v>84</v>
      </c>
      <c r="G40" s="25">
        <v>99987499</v>
      </c>
    </row>
    <row r="41" spans="2:7" x14ac:dyDescent="0.35">
      <c r="B41" s="25" t="s">
        <v>94</v>
      </c>
      <c r="C41" s="25" t="s">
        <v>4</v>
      </c>
      <c r="D41" s="27">
        <v>0</v>
      </c>
      <c r="E41" s="25" t="s">
        <v>95</v>
      </c>
      <c r="F41" s="25" t="s">
        <v>81</v>
      </c>
      <c r="G41" s="25">
        <v>0</v>
      </c>
    </row>
    <row r="42" spans="2:7" x14ac:dyDescent="0.35">
      <c r="B42" s="25" t="s">
        <v>96</v>
      </c>
      <c r="C42" s="25" t="s">
        <v>4</v>
      </c>
      <c r="D42" s="27">
        <v>0</v>
      </c>
      <c r="E42" s="25" t="s">
        <v>97</v>
      </c>
      <c r="F42" s="25" t="s">
        <v>84</v>
      </c>
      <c r="G42" s="25">
        <v>10000</v>
      </c>
    </row>
    <row r="43" spans="2:7" x14ac:dyDescent="0.35">
      <c r="B43" s="25" t="s">
        <v>98</v>
      </c>
      <c r="C43" s="25" t="s">
        <v>4</v>
      </c>
      <c r="D43" s="27">
        <v>14999.999999988899</v>
      </c>
      <c r="E43" s="25" t="s">
        <v>99</v>
      </c>
      <c r="F43" s="25" t="s">
        <v>81</v>
      </c>
      <c r="G43" s="25">
        <v>0</v>
      </c>
    </row>
    <row r="44" spans="2:7" x14ac:dyDescent="0.35">
      <c r="B44" s="25" t="s">
        <v>100</v>
      </c>
      <c r="C44" s="25" t="s">
        <v>4</v>
      </c>
      <c r="D44" s="27">
        <v>12500</v>
      </c>
      <c r="E44" s="25" t="s">
        <v>101</v>
      </c>
      <c r="F44" s="25" t="s">
        <v>81</v>
      </c>
      <c r="G44" s="25">
        <v>0</v>
      </c>
    </row>
    <row r="45" spans="2:7" x14ac:dyDescent="0.35">
      <c r="B45" s="25" t="s">
        <v>102</v>
      </c>
      <c r="C45" s="25" t="s">
        <v>4</v>
      </c>
      <c r="D45" s="27">
        <v>0</v>
      </c>
      <c r="E45" s="25" t="s">
        <v>103</v>
      </c>
      <c r="F45" s="25" t="s">
        <v>84</v>
      </c>
      <c r="G45" s="25">
        <v>9000</v>
      </c>
    </row>
    <row r="46" spans="2:7" ht="16" thickBot="1" x14ac:dyDescent="0.4">
      <c r="B46" s="24" t="s">
        <v>112</v>
      </c>
      <c r="C46" s="24"/>
      <c r="D46" s="24"/>
      <c r="E46" s="24"/>
      <c r="F46" s="24"/>
      <c r="G46" s="24"/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D4CB3-D3E0-469B-AFCE-0FE348066886}">
  <dimension ref="A1:G46"/>
  <sheetViews>
    <sheetView showGridLines="0" topLeftCell="A25" workbookViewId="0"/>
  </sheetViews>
  <sheetFormatPr defaultRowHeight="15.5" x14ac:dyDescent="0.35"/>
  <cols>
    <col min="1" max="1" width="2.23046875" customWidth="1"/>
    <col min="2" max="2" width="18.3828125" bestFit="1" customWidth="1"/>
    <col min="3" max="3" width="24.07421875" bestFit="1" customWidth="1"/>
    <col min="4" max="4" width="8.61328125" bestFit="1" customWidth="1"/>
    <col min="5" max="5" width="14.15234375" bestFit="1" customWidth="1"/>
    <col min="6" max="6" width="10.53515625" bestFit="1" customWidth="1"/>
    <col min="7" max="7" width="10.23046875" bestFit="1" customWidth="1"/>
  </cols>
  <sheetData>
    <row r="1" spans="1:5" x14ac:dyDescent="0.35">
      <c r="A1" s="23" t="s">
        <v>41</v>
      </c>
    </row>
    <row r="2" spans="1:5" x14ac:dyDescent="0.35">
      <c r="A2" s="23" t="s">
        <v>42</v>
      </c>
    </row>
    <row r="3" spans="1:5" x14ac:dyDescent="0.35">
      <c r="A3" s="23" t="s">
        <v>120</v>
      </c>
    </row>
    <row r="4" spans="1:5" x14ac:dyDescent="0.35">
      <c r="A4" s="23" t="s">
        <v>43</v>
      </c>
    </row>
    <row r="5" spans="1:5" x14ac:dyDescent="0.35">
      <c r="A5" s="23" t="s">
        <v>44</v>
      </c>
    </row>
    <row r="6" spans="1:5" x14ac:dyDescent="0.35">
      <c r="A6" s="23"/>
      <c r="B6" t="s">
        <v>114</v>
      </c>
    </row>
    <row r="7" spans="1:5" x14ac:dyDescent="0.35">
      <c r="A7" s="23"/>
      <c r="B7" t="s">
        <v>115</v>
      </c>
    </row>
    <row r="8" spans="1:5" x14ac:dyDescent="0.35">
      <c r="A8" s="23"/>
      <c r="B8" t="s">
        <v>116</v>
      </c>
    </row>
    <row r="9" spans="1:5" x14ac:dyDescent="0.35">
      <c r="A9" s="23" t="s">
        <v>45</v>
      </c>
    </row>
    <row r="10" spans="1:5" x14ac:dyDescent="0.35">
      <c r="B10" t="s">
        <v>46</v>
      </c>
    </row>
    <row r="11" spans="1:5" x14ac:dyDescent="0.35">
      <c r="B11" t="s">
        <v>117</v>
      </c>
    </row>
    <row r="12" spans="1:5" x14ac:dyDescent="0.35">
      <c r="B12" t="s">
        <v>47</v>
      </c>
    </row>
    <row r="14" spans="1:5" ht="16" thickBot="1" x14ac:dyDescent="0.4">
      <c r="A14" t="s">
        <v>48</v>
      </c>
    </row>
    <row r="15" spans="1:5" ht="16" thickBot="1" x14ac:dyDescent="0.4">
      <c r="B15" s="30" t="s">
        <v>49</v>
      </c>
      <c r="C15" s="30" t="s">
        <v>50</v>
      </c>
      <c r="D15" s="30" t="s">
        <v>51</v>
      </c>
      <c r="E15" s="30" t="s">
        <v>52</v>
      </c>
    </row>
    <row r="16" spans="1:5" ht="16" thickBot="1" x14ac:dyDescent="0.4">
      <c r="B16" s="24" t="s">
        <v>60</v>
      </c>
      <c r="C16" s="24" t="s">
        <v>4</v>
      </c>
      <c r="D16" s="26">
        <v>14999.999999988899</v>
      </c>
      <c r="E16" s="26">
        <v>14999.999999988899</v>
      </c>
    </row>
    <row r="19" spans="1:6" ht="16" thickBot="1" x14ac:dyDescent="0.4">
      <c r="A19" t="s">
        <v>53</v>
      </c>
    </row>
    <row r="20" spans="1:6" ht="16" thickBot="1" x14ac:dyDescent="0.4">
      <c r="B20" s="30" t="s">
        <v>49</v>
      </c>
      <c r="C20" s="30" t="s">
        <v>50</v>
      </c>
      <c r="D20" s="30" t="s">
        <v>51</v>
      </c>
      <c r="E20" s="30" t="s">
        <v>52</v>
      </c>
      <c r="F20" s="30" t="s">
        <v>54</v>
      </c>
    </row>
    <row r="21" spans="1:6" x14ac:dyDescent="0.35">
      <c r="B21" s="25" t="s">
        <v>61</v>
      </c>
      <c r="C21" s="25" t="s">
        <v>62</v>
      </c>
      <c r="D21" s="27">
        <v>0</v>
      </c>
      <c r="E21" s="27">
        <v>0</v>
      </c>
      <c r="F21" s="25" t="s">
        <v>55</v>
      </c>
    </row>
    <row r="22" spans="1:6" x14ac:dyDescent="0.35">
      <c r="B22" s="25" t="s">
        <v>63</v>
      </c>
      <c r="C22" s="25" t="s">
        <v>64</v>
      </c>
      <c r="D22" s="27">
        <v>14999.999999988899</v>
      </c>
      <c r="E22" s="27">
        <v>14999.999999988899</v>
      </c>
      <c r="F22" s="25" t="s">
        <v>55</v>
      </c>
    </row>
    <row r="23" spans="1:6" x14ac:dyDescent="0.35">
      <c r="B23" s="25" t="s">
        <v>65</v>
      </c>
      <c r="C23" s="25" t="s">
        <v>66</v>
      </c>
      <c r="D23" s="27">
        <v>12500</v>
      </c>
      <c r="E23" s="27">
        <v>12500</v>
      </c>
      <c r="F23" s="25" t="s">
        <v>55</v>
      </c>
    </row>
    <row r="24" spans="1:6" x14ac:dyDescent="0.35">
      <c r="B24" s="25" t="s">
        <v>67</v>
      </c>
      <c r="C24" s="25" t="s">
        <v>68</v>
      </c>
      <c r="D24" s="27">
        <v>0</v>
      </c>
      <c r="E24" s="27">
        <v>0</v>
      </c>
      <c r="F24" s="25" t="s">
        <v>55</v>
      </c>
    </row>
    <row r="25" spans="1:6" x14ac:dyDescent="0.35">
      <c r="B25" s="25" t="s">
        <v>69</v>
      </c>
      <c r="C25" s="25" t="s">
        <v>70</v>
      </c>
      <c r="D25" s="27">
        <v>0</v>
      </c>
      <c r="E25" s="27">
        <v>0</v>
      </c>
      <c r="F25" s="25" t="s">
        <v>113</v>
      </c>
    </row>
    <row r="26" spans="1:6" x14ac:dyDescent="0.35">
      <c r="B26" s="25" t="s">
        <v>71</v>
      </c>
      <c r="C26" s="25" t="s">
        <v>72</v>
      </c>
      <c r="D26" s="27">
        <v>1</v>
      </c>
      <c r="E26" s="27">
        <v>1</v>
      </c>
      <c r="F26" s="25" t="s">
        <v>113</v>
      </c>
    </row>
    <row r="27" spans="1:6" x14ac:dyDescent="0.35">
      <c r="B27" s="25" t="s">
        <v>73</v>
      </c>
      <c r="C27" s="25" t="s">
        <v>74</v>
      </c>
      <c r="D27" s="27">
        <v>1</v>
      </c>
      <c r="E27" s="27">
        <v>1</v>
      </c>
      <c r="F27" s="25" t="s">
        <v>113</v>
      </c>
    </row>
    <row r="28" spans="1:6" x14ac:dyDescent="0.35">
      <c r="B28" s="25" t="s">
        <v>75</v>
      </c>
      <c r="C28" s="25" t="s">
        <v>76</v>
      </c>
      <c r="D28" s="27">
        <v>0</v>
      </c>
      <c r="E28" s="27">
        <v>0</v>
      </c>
      <c r="F28" s="25" t="s">
        <v>113</v>
      </c>
    </row>
    <row r="29" spans="1:6" ht="16" thickBot="1" x14ac:dyDescent="0.4">
      <c r="B29" s="24" t="s">
        <v>77</v>
      </c>
      <c r="C29" s="24" t="s">
        <v>78</v>
      </c>
      <c r="D29" s="26">
        <v>0</v>
      </c>
      <c r="E29" s="26">
        <v>0</v>
      </c>
      <c r="F29" s="24" t="s">
        <v>113</v>
      </c>
    </row>
    <row r="32" spans="1:6" ht="16" thickBot="1" x14ac:dyDescent="0.4">
      <c r="A32" t="s">
        <v>55</v>
      </c>
    </row>
    <row r="33" spans="2:7" ht="16" thickBot="1" x14ac:dyDescent="0.4">
      <c r="B33" s="30" t="s">
        <v>49</v>
      </c>
      <c r="C33" s="30" t="s">
        <v>50</v>
      </c>
      <c r="D33" s="30" t="s">
        <v>56</v>
      </c>
      <c r="E33" s="30" t="s">
        <v>57</v>
      </c>
      <c r="F33" s="30" t="s">
        <v>58</v>
      </c>
      <c r="G33" s="30" t="s">
        <v>59</v>
      </c>
    </row>
    <row r="34" spans="2:7" x14ac:dyDescent="0.35">
      <c r="B34" s="25" t="s">
        <v>79</v>
      </c>
      <c r="C34" s="25" t="s">
        <v>4</v>
      </c>
      <c r="D34" s="27">
        <v>2</v>
      </c>
      <c r="E34" s="25" t="s">
        <v>80</v>
      </c>
      <c r="F34" s="25" t="s">
        <v>84</v>
      </c>
      <c r="G34" s="25">
        <v>1</v>
      </c>
    </row>
    <row r="35" spans="2:7" x14ac:dyDescent="0.35">
      <c r="B35" s="25" t="s">
        <v>82</v>
      </c>
      <c r="C35" s="25" t="s">
        <v>4</v>
      </c>
      <c r="D35" s="27">
        <v>0</v>
      </c>
      <c r="E35" s="25" t="s">
        <v>83</v>
      </c>
      <c r="F35" s="25" t="s">
        <v>84</v>
      </c>
      <c r="G35" s="25">
        <v>2</v>
      </c>
    </row>
    <row r="36" spans="2:7" x14ac:dyDescent="0.35">
      <c r="B36" s="25" t="s">
        <v>85</v>
      </c>
      <c r="C36" s="25" t="s">
        <v>4</v>
      </c>
      <c r="D36" s="27">
        <v>12500</v>
      </c>
      <c r="E36" s="25" t="s">
        <v>86</v>
      </c>
      <c r="F36" s="25" t="s">
        <v>84</v>
      </c>
      <c r="G36" s="25">
        <v>7500</v>
      </c>
    </row>
    <row r="37" spans="2:7" x14ac:dyDescent="0.35">
      <c r="B37" s="25" t="s">
        <v>60</v>
      </c>
      <c r="C37" s="25" t="s">
        <v>4</v>
      </c>
      <c r="D37" s="27">
        <v>14999.999999988899</v>
      </c>
      <c r="E37" s="25" t="s">
        <v>87</v>
      </c>
      <c r="F37" s="25" t="s">
        <v>84</v>
      </c>
      <c r="G37" s="25">
        <v>100004999.00000001</v>
      </c>
    </row>
    <row r="38" spans="2:7" x14ac:dyDescent="0.35">
      <c r="B38" s="25" t="s">
        <v>88</v>
      </c>
      <c r="C38" s="25" t="s">
        <v>4</v>
      </c>
      <c r="D38" s="27">
        <v>0</v>
      </c>
      <c r="E38" s="25" t="s">
        <v>89</v>
      </c>
      <c r="F38" s="25" t="s">
        <v>81</v>
      </c>
      <c r="G38" s="25">
        <v>0</v>
      </c>
    </row>
    <row r="39" spans="2:7" x14ac:dyDescent="0.35">
      <c r="B39" s="25" t="s">
        <v>90</v>
      </c>
      <c r="C39" s="25" t="s">
        <v>4</v>
      </c>
      <c r="D39" s="27">
        <v>14999.999999988899</v>
      </c>
      <c r="E39" s="25" t="s">
        <v>91</v>
      </c>
      <c r="F39" s="25" t="s">
        <v>84</v>
      </c>
      <c r="G39" s="25">
        <v>99984999.000000015</v>
      </c>
    </row>
    <row r="40" spans="2:7" x14ac:dyDescent="0.35">
      <c r="B40" s="25" t="s">
        <v>92</v>
      </c>
      <c r="C40" s="25" t="s">
        <v>4</v>
      </c>
      <c r="D40" s="27">
        <v>12500</v>
      </c>
      <c r="E40" s="25" t="s">
        <v>93</v>
      </c>
      <c r="F40" s="25" t="s">
        <v>84</v>
      </c>
      <c r="G40" s="25">
        <v>99987499</v>
      </c>
    </row>
    <row r="41" spans="2:7" x14ac:dyDescent="0.35">
      <c r="B41" s="25" t="s">
        <v>94</v>
      </c>
      <c r="C41" s="25" t="s">
        <v>4</v>
      </c>
      <c r="D41" s="27">
        <v>0</v>
      </c>
      <c r="E41" s="25" t="s">
        <v>95</v>
      </c>
      <c r="F41" s="25" t="s">
        <v>81</v>
      </c>
      <c r="G41" s="25">
        <v>0</v>
      </c>
    </row>
    <row r="42" spans="2:7" x14ac:dyDescent="0.35">
      <c r="B42" s="25" t="s">
        <v>96</v>
      </c>
      <c r="C42" s="25" t="s">
        <v>4</v>
      </c>
      <c r="D42" s="27">
        <v>0</v>
      </c>
      <c r="E42" s="25" t="s">
        <v>97</v>
      </c>
      <c r="F42" s="25" t="s">
        <v>84</v>
      </c>
      <c r="G42" s="25">
        <v>10000</v>
      </c>
    </row>
    <row r="43" spans="2:7" x14ac:dyDescent="0.35">
      <c r="B43" s="25" t="s">
        <v>98</v>
      </c>
      <c r="C43" s="25" t="s">
        <v>4</v>
      </c>
      <c r="D43" s="27">
        <v>14999.999999988899</v>
      </c>
      <c r="E43" s="25" t="s">
        <v>99</v>
      </c>
      <c r="F43" s="25" t="s">
        <v>81</v>
      </c>
      <c r="G43" s="25">
        <v>0</v>
      </c>
    </row>
    <row r="44" spans="2:7" x14ac:dyDescent="0.35">
      <c r="B44" s="25" t="s">
        <v>100</v>
      </c>
      <c r="C44" s="25" t="s">
        <v>4</v>
      </c>
      <c r="D44" s="27">
        <v>12500</v>
      </c>
      <c r="E44" s="25" t="s">
        <v>101</v>
      </c>
      <c r="F44" s="25" t="s">
        <v>81</v>
      </c>
      <c r="G44" s="25">
        <v>0</v>
      </c>
    </row>
    <row r="45" spans="2:7" x14ac:dyDescent="0.35">
      <c r="B45" s="25" t="s">
        <v>102</v>
      </c>
      <c r="C45" s="25" t="s">
        <v>4</v>
      </c>
      <c r="D45" s="27">
        <v>0</v>
      </c>
      <c r="E45" s="25" t="s">
        <v>103</v>
      </c>
      <c r="F45" s="25" t="s">
        <v>84</v>
      </c>
      <c r="G45" s="25">
        <v>9000</v>
      </c>
    </row>
    <row r="46" spans="2:7" ht="16" thickBot="1" x14ac:dyDescent="0.4">
      <c r="B46" s="24" t="s">
        <v>112</v>
      </c>
      <c r="C46" s="24"/>
      <c r="D46" s="24"/>
      <c r="E46" s="24"/>
      <c r="F46" s="24"/>
      <c r="G46" s="24"/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741EE-60EE-4A42-8C8D-CE13189A30D4}">
  <dimension ref="A1:G50"/>
  <sheetViews>
    <sheetView showGridLines="0" topLeftCell="A19" workbookViewId="0"/>
  </sheetViews>
  <sheetFormatPr defaultRowHeight="15.5" x14ac:dyDescent="0.35"/>
  <cols>
    <col min="1" max="1" width="2.23046875" customWidth="1"/>
    <col min="2" max="2" width="18.3828125" bestFit="1" customWidth="1"/>
    <col min="3" max="3" width="24.07421875" bestFit="1" customWidth="1"/>
    <col min="4" max="4" width="8.61328125" bestFit="1" customWidth="1"/>
    <col min="5" max="5" width="14.15234375" bestFit="1" customWidth="1"/>
    <col min="6" max="6" width="10.53515625" bestFit="1" customWidth="1"/>
  </cols>
  <sheetData>
    <row r="1" spans="1:5" x14ac:dyDescent="0.35">
      <c r="A1" s="23" t="s">
        <v>41</v>
      </c>
    </row>
    <row r="2" spans="1:5" x14ac:dyDescent="0.35">
      <c r="A2" s="23" t="s">
        <v>42</v>
      </c>
    </row>
    <row r="3" spans="1:5" x14ac:dyDescent="0.35">
      <c r="A3" s="23" t="s">
        <v>121</v>
      </c>
    </row>
    <row r="4" spans="1:5" x14ac:dyDescent="0.35">
      <c r="A4" s="23" t="s">
        <v>43</v>
      </c>
    </row>
    <row r="5" spans="1:5" x14ac:dyDescent="0.35">
      <c r="A5" s="23" t="s">
        <v>44</v>
      </c>
    </row>
    <row r="6" spans="1:5" x14ac:dyDescent="0.35">
      <c r="A6" s="23"/>
      <c r="B6" t="s">
        <v>114</v>
      </c>
    </row>
    <row r="7" spans="1:5" x14ac:dyDescent="0.35">
      <c r="A7" s="23"/>
      <c r="B7" t="s">
        <v>122</v>
      </c>
    </row>
    <row r="8" spans="1:5" x14ac:dyDescent="0.35">
      <c r="A8" s="23"/>
      <c r="B8" t="s">
        <v>123</v>
      </c>
    </row>
    <row r="9" spans="1:5" x14ac:dyDescent="0.35">
      <c r="A9" s="23" t="s">
        <v>45</v>
      </c>
    </row>
    <row r="10" spans="1:5" x14ac:dyDescent="0.35">
      <c r="B10" t="s">
        <v>46</v>
      </c>
    </row>
    <row r="11" spans="1:5" x14ac:dyDescent="0.35">
      <c r="B11" t="s">
        <v>117</v>
      </c>
    </row>
    <row r="12" spans="1:5" x14ac:dyDescent="0.35">
      <c r="B12" t="s">
        <v>47</v>
      </c>
    </row>
    <row r="14" spans="1:5" ht="16" thickBot="1" x14ac:dyDescent="0.4">
      <c r="A14" t="s">
        <v>48</v>
      </c>
    </row>
    <row r="15" spans="1:5" ht="16" thickBot="1" x14ac:dyDescent="0.4">
      <c r="B15" s="30" t="s">
        <v>49</v>
      </c>
      <c r="C15" s="30" t="s">
        <v>50</v>
      </c>
      <c r="D15" s="30" t="s">
        <v>51</v>
      </c>
      <c r="E15" s="30" t="s">
        <v>52</v>
      </c>
    </row>
    <row r="16" spans="1:5" ht="16" thickBot="1" x14ac:dyDescent="0.4">
      <c r="B16" s="24" t="s">
        <v>124</v>
      </c>
      <c r="C16" s="24" t="s">
        <v>125</v>
      </c>
      <c r="D16" s="26">
        <v>2575000</v>
      </c>
      <c r="E16" s="26">
        <v>2575000</v>
      </c>
    </row>
    <row r="19" spans="1:6" ht="16" thickBot="1" x14ac:dyDescent="0.4">
      <c r="A19" t="s">
        <v>53</v>
      </c>
    </row>
    <row r="20" spans="1:6" ht="16" thickBot="1" x14ac:dyDescent="0.4">
      <c r="B20" s="30" t="s">
        <v>49</v>
      </c>
      <c r="C20" s="30" t="s">
        <v>50</v>
      </c>
      <c r="D20" s="30" t="s">
        <v>51</v>
      </c>
      <c r="E20" s="30" t="s">
        <v>52</v>
      </c>
      <c r="F20" s="30" t="s">
        <v>54</v>
      </c>
    </row>
    <row r="21" spans="1:6" x14ac:dyDescent="0.35">
      <c r="B21" s="25" t="s">
        <v>61</v>
      </c>
      <c r="C21" s="25" t="s">
        <v>62</v>
      </c>
      <c r="D21" s="27">
        <v>0</v>
      </c>
      <c r="E21" s="27">
        <v>0</v>
      </c>
      <c r="F21" s="25" t="s">
        <v>55</v>
      </c>
    </row>
    <row r="22" spans="1:6" x14ac:dyDescent="0.35">
      <c r="B22" s="25" t="s">
        <v>63</v>
      </c>
      <c r="C22" s="25" t="s">
        <v>64</v>
      </c>
      <c r="D22" s="27">
        <v>15000</v>
      </c>
      <c r="E22" s="27">
        <v>15000</v>
      </c>
      <c r="F22" s="25" t="s">
        <v>55</v>
      </c>
    </row>
    <row r="23" spans="1:6" x14ac:dyDescent="0.35">
      <c r="B23" s="25" t="s">
        <v>65</v>
      </c>
      <c r="C23" s="25" t="s">
        <v>66</v>
      </c>
      <c r="D23" s="27">
        <v>12500</v>
      </c>
      <c r="E23" s="27">
        <v>12500</v>
      </c>
      <c r="F23" s="25" t="s">
        <v>55</v>
      </c>
    </row>
    <row r="24" spans="1:6" x14ac:dyDescent="0.35">
      <c r="B24" s="25" t="s">
        <v>67</v>
      </c>
      <c r="C24" s="25" t="s">
        <v>68</v>
      </c>
      <c r="D24" s="27">
        <v>9000</v>
      </c>
      <c r="E24" s="27">
        <v>9000</v>
      </c>
      <c r="F24" s="25" t="s">
        <v>55</v>
      </c>
    </row>
    <row r="25" spans="1:6" x14ac:dyDescent="0.35">
      <c r="B25" s="25" t="s">
        <v>69</v>
      </c>
      <c r="C25" s="25" t="s">
        <v>70</v>
      </c>
      <c r="D25" s="27">
        <v>0</v>
      </c>
      <c r="E25" s="27">
        <v>0</v>
      </c>
      <c r="F25" s="25" t="s">
        <v>113</v>
      </c>
    </row>
    <row r="26" spans="1:6" x14ac:dyDescent="0.35">
      <c r="B26" s="25" t="s">
        <v>71</v>
      </c>
      <c r="C26" s="25" t="s">
        <v>72</v>
      </c>
      <c r="D26" s="27">
        <v>1</v>
      </c>
      <c r="E26" s="27">
        <v>1</v>
      </c>
      <c r="F26" s="25" t="s">
        <v>113</v>
      </c>
    </row>
    <row r="27" spans="1:6" x14ac:dyDescent="0.35">
      <c r="B27" s="25" t="s">
        <v>73</v>
      </c>
      <c r="C27" s="25" t="s">
        <v>74</v>
      </c>
      <c r="D27" s="27">
        <v>1</v>
      </c>
      <c r="E27" s="27">
        <v>1</v>
      </c>
      <c r="F27" s="25" t="s">
        <v>113</v>
      </c>
    </row>
    <row r="28" spans="1:6" x14ac:dyDescent="0.35">
      <c r="B28" s="25" t="s">
        <v>75</v>
      </c>
      <c r="C28" s="25" t="s">
        <v>76</v>
      </c>
      <c r="D28" s="27">
        <v>1</v>
      </c>
      <c r="E28" s="27">
        <v>1</v>
      </c>
      <c r="F28" s="25" t="s">
        <v>113</v>
      </c>
    </row>
    <row r="29" spans="1:6" ht="16" thickBot="1" x14ac:dyDescent="0.4">
      <c r="B29" s="24" t="s">
        <v>77</v>
      </c>
      <c r="C29" s="24" t="s">
        <v>78</v>
      </c>
      <c r="D29" s="26">
        <v>0</v>
      </c>
      <c r="E29" s="26">
        <v>0</v>
      </c>
      <c r="F29" s="24" t="s">
        <v>113</v>
      </c>
    </row>
    <row r="32" spans="1:6" ht="16" thickBot="1" x14ac:dyDescent="0.4">
      <c r="A32" t="s">
        <v>55</v>
      </c>
    </row>
    <row r="33" spans="2:7" ht="16" thickBot="1" x14ac:dyDescent="0.4">
      <c r="B33" s="30" t="s">
        <v>49</v>
      </c>
      <c r="C33" s="30" t="s">
        <v>50</v>
      </c>
      <c r="D33" s="30" t="s">
        <v>56</v>
      </c>
      <c r="E33" s="30" t="s">
        <v>57</v>
      </c>
      <c r="F33" s="30" t="s">
        <v>58</v>
      </c>
      <c r="G33" s="30" t="s">
        <v>59</v>
      </c>
    </row>
    <row r="34" spans="2:7" x14ac:dyDescent="0.35">
      <c r="B34" s="25" t="s">
        <v>79</v>
      </c>
      <c r="C34" s="25" t="s">
        <v>4</v>
      </c>
      <c r="D34" s="27">
        <v>3</v>
      </c>
      <c r="E34" s="25" t="s">
        <v>80</v>
      </c>
      <c r="F34" s="25" t="s">
        <v>81</v>
      </c>
      <c r="G34" s="25">
        <v>0</v>
      </c>
    </row>
    <row r="35" spans="2:7" x14ac:dyDescent="0.35">
      <c r="B35" s="25" t="s">
        <v>82</v>
      </c>
      <c r="C35" s="25" t="s">
        <v>4</v>
      </c>
      <c r="D35" s="27">
        <v>0</v>
      </c>
      <c r="E35" s="25" t="s">
        <v>83</v>
      </c>
      <c r="F35" s="25" t="s">
        <v>84</v>
      </c>
      <c r="G35" s="25">
        <v>2</v>
      </c>
    </row>
    <row r="36" spans="2:7" x14ac:dyDescent="0.35">
      <c r="B36" s="25" t="s">
        <v>85</v>
      </c>
      <c r="C36" s="25" t="s">
        <v>4</v>
      </c>
      <c r="D36" s="27">
        <v>12500</v>
      </c>
      <c r="E36" s="25" t="s">
        <v>86</v>
      </c>
      <c r="F36" s="25" t="s">
        <v>84</v>
      </c>
      <c r="G36" s="25">
        <v>7500</v>
      </c>
    </row>
    <row r="37" spans="2:7" x14ac:dyDescent="0.35">
      <c r="B37" s="25" t="s">
        <v>60</v>
      </c>
      <c r="C37" s="25" t="s">
        <v>4</v>
      </c>
      <c r="D37" s="27">
        <v>24000</v>
      </c>
      <c r="E37" s="25" t="s">
        <v>87</v>
      </c>
      <c r="F37" s="25" t="s">
        <v>84</v>
      </c>
      <c r="G37" s="25">
        <v>99995999</v>
      </c>
    </row>
    <row r="38" spans="2:7" x14ac:dyDescent="0.35">
      <c r="B38" s="25" t="s">
        <v>88</v>
      </c>
      <c r="C38" s="25" t="s">
        <v>4</v>
      </c>
      <c r="D38" s="27">
        <v>0</v>
      </c>
      <c r="E38" s="25" t="s">
        <v>89</v>
      </c>
      <c r="F38" s="25" t="s">
        <v>81</v>
      </c>
      <c r="G38" s="25">
        <v>0</v>
      </c>
    </row>
    <row r="39" spans="2:7" x14ac:dyDescent="0.35">
      <c r="B39" s="25" t="s">
        <v>90</v>
      </c>
      <c r="C39" s="25" t="s">
        <v>4</v>
      </c>
      <c r="D39" s="27">
        <v>15000</v>
      </c>
      <c r="E39" s="25" t="s">
        <v>91</v>
      </c>
      <c r="F39" s="25" t="s">
        <v>84</v>
      </c>
      <c r="G39" s="25">
        <v>99984999</v>
      </c>
    </row>
    <row r="40" spans="2:7" x14ac:dyDescent="0.35">
      <c r="B40" s="25" t="s">
        <v>92</v>
      </c>
      <c r="C40" s="25" t="s">
        <v>4</v>
      </c>
      <c r="D40" s="27">
        <v>12500</v>
      </c>
      <c r="E40" s="25" t="s">
        <v>93</v>
      </c>
      <c r="F40" s="25" t="s">
        <v>84</v>
      </c>
      <c r="G40" s="25">
        <v>99987499</v>
      </c>
    </row>
    <row r="41" spans="2:7" x14ac:dyDescent="0.35">
      <c r="B41" s="25" t="s">
        <v>94</v>
      </c>
      <c r="C41" s="25" t="s">
        <v>4</v>
      </c>
      <c r="D41" s="27">
        <v>9000</v>
      </c>
      <c r="E41" s="25" t="s">
        <v>95</v>
      </c>
      <c r="F41" s="25" t="s">
        <v>84</v>
      </c>
      <c r="G41" s="25">
        <v>99990999</v>
      </c>
    </row>
    <row r="42" spans="2:7" x14ac:dyDescent="0.35">
      <c r="B42" s="25" t="s">
        <v>96</v>
      </c>
      <c r="C42" s="25" t="s">
        <v>4</v>
      </c>
      <c r="D42" s="27">
        <v>0</v>
      </c>
      <c r="E42" s="25" t="s">
        <v>97</v>
      </c>
      <c r="F42" s="25" t="s">
        <v>84</v>
      </c>
      <c r="G42" s="25">
        <v>10000</v>
      </c>
    </row>
    <row r="43" spans="2:7" x14ac:dyDescent="0.35">
      <c r="B43" s="25" t="s">
        <v>98</v>
      </c>
      <c r="C43" s="25" t="s">
        <v>4</v>
      </c>
      <c r="D43" s="27">
        <v>15000</v>
      </c>
      <c r="E43" s="25" t="s">
        <v>99</v>
      </c>
      <c r="F43" s="25" t="s">
        <v>81</v>
      </c>
      <c r="G43" s="25">
        <v>0</v>
      </c>
    </row>
    <row r="44" spans="2:7" x14ac:dyDescent="0.35">
      <c r="B44" s="25" t="s">
        <v>100</v>
      </c>
      <c r="C44" s="25" t="s">
        <v>4</v>
      </c>
      <c r="D44" s="27">
        <v>12500</v>
      </c>
      <c r="E44" s="25" t="s">
        <v>101</v>
      </c>
      <c r="F44" s="25" t="s">
        <v>81</v>
      </c>
      <c r="G44" s="25">
        <v>0</v>
      </c>
    </row>
    <row r="45" spans="2:7" x14ac:dyDescent="0.35">
      <c r="B45" s="25" t="s">
        <v>102</v>
      </c>
      <c r="C45" s="25" t="s">
        <v>4</v>
      </c>
      <c r="D45" s="27">
        <v>9000</v>
      </c>
      <c r="E45" s="25" t="s">
        <v>103</v>
      </c>
      <c r="F45" s="25" t="s">
        <v>81</v>
      </c>
      <c r="G45" s="25">
        <v>0</v>
      </c>
    </row>
    <row r="46" spans="2:7" x14ac:dyDescent="0.35">
      <c r="B46" s="25" t="s">
        <v>104</v>
      </c>
      <c r="C46" s="25" t="s">
        <v>4</v>
      </c>
      <c r="D46" s="27">
        <v>0</v>
      </c>
      <c r="E46" s="25" t="s">
        <v>105</v>
      </c>
      <c r="F46" s="25" t="s">
        <v>81</v>
      </c>
      <c r="G46" s="27">
        <v>0</v>
      </c>
    </row>
    <row r="47" spans="2:7" x14ac:dyDescent="0.35">
      <c r="B47" s="25" t="s">
        <v>106</v>
      </c>
      <c r="C47" s="25" t="s">
        <v>4</v>
      </c>
      <c r="D47" s="27">
        <v>15000</v>
      </c>
      <c r="E47" s="25" t="s">
        <v>107</v>
      </c>
      <c r="F47" s="25" t="s">
        <v>84</v>
      </c>
      <c r="G47" s="27">
        <v>15000</v>
      </c>
    </row>
    <row r="48" spans="2:7" x14ac:dyDescent="0.35">
      <c r="B48" s="25" t="s">
        <v>108</v>
      </c>
      <c r="C48" s="25" t="s">
        <v>4</v>
      </c>
      <c r="D48" s="27">
        <v>12500</v>
      </c>
      <c r="E48" s="25" t="s">
        <v>109</v>
      </c>
      <c r="F48" s="25" t="s">
        <v>84</v>
      </c>
      <c r="G48" s="27">
        <v>12500</v>
      </c>
    </row>
    <row r="49" spans="2:7" x14ac:dyDescent="0.35">
      <c r="B49" s="25" t="s">
        <v>110</v>
      </c>
      <c r="C49" s="25" t="s">
        <v>4</v>
      </c>
      <c r="D49" s="27">
        <v>9000</v>
      </c>
      <c r="E49" s="25" t="s">
        <v>111</v>
      </c>
      <c r="F49" s="25" t="s">
        <v>84</v>
      </c>
      <c r="G49" s="27">
        <v>9000</v>
      </c>
    </row>
    <row r="50" spans="2:7" ht="16" thickBot="1" x14ac:dyDescent="0.4">
      <c r="B50" s="24" t="s">
        <v>112</v>
      </c>
      <c r="C50" s="24"/>
      <c r="D50" s="24"/>
      <c r="E50" s="24"/>
      <c r="F50" s="24"/>
      <c r="G50" s="24"/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B6AAE-D98B-404D-9270-7716A092D0E3}">
  <dimension ref="A1:J37"/>
  <sheetViews>
    <sheetView tabSelected="1" topLeftCell="A4" workbookViewId="0">
      <selection activeCell="F19" sqref="F19"/>
    </sheetView>
  </sheetViews>
  <sheetFormatPr defaultColWidth="11.07421875" defaultRowHeight="15.5" x14ac:dyDescent="0.35"/>
  <cols>
    <col min="1" max="1" width="24.84375" customWidth="1"/>
    <col min="3" max="3" width="11" bestFit="1" customWidth="1"/>
    <col min="4" max="4" width="10.15234375" bestFit="1" customWidth="1"/>
    <col min="5" max="5" width="12" bestFit="1" customWidth="1"/>
  </cols>
  <sheetData>
    <row r="1" spans="1:10" ht="20" x14ac:dyDescent="0.4">
      <c r="A1" s="9"/>
    </row>
    <row r="3" spans="1:10" x14ac:dyDescent="0.35">
      <c r="A3" s="7" t="s">
        <v>6</v>
      </c>
      <c r="B3" s="1">
        <v>1</v>
      </c>
      <c r="C3" s="1">
        <v>2</v>
      </c>
      <c r="D3" s="1">
        <v>3</v>
      </c>
      <c r="E3" s="1">
        <v>4</v>
      </c>
      <c r="F3" t="s">
        <v>27</v>
      </c>
    </row>
    <row r="4" spans="1:10" x14ac:dyDescent="0.35">
      <c r="A4" s="2" t="s">
        <v>7</v>
      </c>
      <c r="B4" s="4">
        <v>50000</v>
      </c>
      <c r="C4" s="5">
        <v>40000</v>
      </c>
      <c r="D4" s="5">
        <v>70000</v>
      </c>
      <c r="E4" s="5">
        <v>60000</v>
      </c>
      <c r="F4" s="3">
        <v>99999999</v>
      </c>
    </row>
    <row r="5" spans="1:10" x14ac:dyDescent="0.35">
      <c r="A5" s="2" t="s">
        <v>8</v>
      </c>
      <c r="B5" s="6">
        <v>70</v>
      </c>
      <c r="C5" s="3">
        <v>60</v>
      </c>
      <c r="D5" s="3">
        <v>90</v>
      </c>
      <c r="E5" s="3">
        <v>80</v>
      </c>
    </row>
    <row r="6" spans="1:10" x14ac:dyDescent="0.35">
      <c r="A6" s="2" t="s">
        <v>9</v>
      </c>
      <c r="B6" s="6">
        <v>10000</v>
      </c>
      <c r="C6" s="3">
        <v>15000</v>
      </c>
      <c r="D6" s="3">
        <v>12500</v>
      </c>
      <c r="E6" s="3">
        <v>9000</v>
      </c>
    </row>
    <row r="9" spans="1:10" ht="20" x14ac:dyDescent="0.4">
      <c r="A9" s="8" t="s">
        <v>0</v>
      </c>
    </row>
    <row r="11" spans="1:10" x14ac:dyDescent="0.35">
      <c r="A11" s="28" t="s">
        <v>10</v>
      </c>
      <c r="B11" s="29"/>
      <c r="C11" s="29"/>
      <c r="D11" s="29"/>
      <c r="E11" s="29"/>
      <c r="F11" s="28" t="s">
        <v>15</v>
      </c>
      <c r="G11" s="29"/>
      <c r="H11" s="29"/>
      <c r="I11" s="29"/>
      <c r="J11" s="29"/>
    </row>
    <row r="12" spans="1:10" x14ac:dyDescent="0.35">
      <c r="A12" s="19" t="s">
        <v>21</v>
      </c>
      <c r="B12" s="20" t="s">
        <v>11</v>
      </c>
      <c r="C12" s="20" t="s">
        <v>12</v>
      </c>
      <c r="D12" s="20" t="s">
        <v>13</v>
      </c>
      <c r="E12" s="20" t="s">
        <v>14</v>
      </c>
      <c r="F12" s="21" t="s">
        <v>16</v>
      </c>
      <c r="G12" s="21" t="s">
        <v>17</v>
      </c>
      <c r="H12" s="21" t="s">
        <v>18</v>
      </c>
      <c r="I12" s="21" t="s">
        <v>19</v>
      </c>
      <c r="J12" s="21" t="s">
        <v>23</v>
      </c>
    </row>
    <row r="13" spans="1:10" x14ac:dyDescent="0.35">
      <c r="A13" s="19" t="s">
        <v>20</v>
      </c>
      <c r="B13" s="22">
        <v>0</v>
      </c>
      <c r="C13" s="22">
        <v>15000</v>
      </c>
      <c r="D13" s="22">
        <v>12500</v>
      </c>
      <c r="E13" s="22">
        <v>9000</v>
      </c>
      <c r="F13" s="22">
        <v>0</v>
      </c>
      <c r="G13" s="22">
        <v>1</v>
      </c>
      <c r="H13" s="22">
        <v>1</v>
      </c>
      <c r="I13" s="22">
        <v>1</v>
      </c>
      <c r="J13" s="22">
        <v>0</v>
      </c>
    </row>
    <row r="15" spans="1:10" ht="20" x14ac:dyDescent="0.4">
      <c r="A15" s="9" t="s">
        <v>1</v>
      </c>
      <c r="C15" t="s">
        <v>22</v>
      </c>
    </row>
    <row r="17" spans="1:4" x14ac:dyDescent="0.35">
      <c r="A17" s="10" t="s">
        <v>2</v>
      </c>
      <c r="B17" s="11">
        <f>B13*B5+C13*C5+D13*D5+E13*E5-F13*B4-G13*C4-H13*D4-I13*E4</f>
        <v>2575000</v>
      </c>
    </row>
    <row r="19" spans="1:4" ht="20" x14ac:dyDescent="0.4">
      <c r="A19" s="9" t="s">
        <v>3</v>
      </c>
    </row>
    <row r="21" spans="1:4" x14ac:dyDescent="0.35">
      <c r="A21" s="10"/>
      <c r="B21" s="18" t="s">
        <v>4</v>
      </c>
      <c r="C21" s="12" t="s">
        <v>5</v>
      </c>
    </row>
    <row r="22" spans="1:4" x14ac:dyDescent="0.35">
      <c r="A22" s="17"/>
      <c r="B22" s="15">
        <f>SUM(F13:I13)</f>
        <v>3</v>
      </c>
      <c r="C22" s="13">
        <v>3</v>
      </c>
      <c r="D22" t="s">
        <v>35</v>
      </c>
    </row>
    <row r="23" spans="1:4" x14ac:dyDescent="0.35">
      <c r="A23" s="17"/>
      <c r="B23" s="16">
        <f>F13</f>
        <v>0</v>
      </c>
      <c r="C23" s="14">
        <f>SUM(G13:H13)</f>
        <v>2</v>
      </c>
      <c r="D23" t="s">
        <v>40</v>
      </c>
    </row>
    <row r="24" spans="1:4" x14ac:dyDescent="0.35">
      <c r="A24" s="17"/>
      <c r="B24" s="16">
        <f>B13+D13</f>
        <v>12500</v>
      </c>
      <c r="C24" s="14">
        <f>20000+F4*J13</f>
        <v>20000</v>
      </c>
      <c r="D24" t="s">
        <v>25</v>
      </c>
    </row>
    <row r="25" spans="1:4" x14ac:dyDescent="0.35">
      <c r="A25" s="17"/>
      <c r="B25" s="16">
        <f>C13+E13</f>
        <v>24000</v>
      </c>
      <c r="C25" s="14">
        <f>20000+F4*(1-J13)</f>
        <v>100019999</v>
      </c>
      <c r="D25" t="s">
        <v>24</v>
      </c>
    </row>
    <row r="26" spans="1:4" x14ac:dyDescent="0.35">
      <c r="A26" s="17"/>
      <c r="B26" s="16">
        <f>B13</f>
        <v>0</v>
      </c>
      <c r="C26" s="14">
        <f>F4*F13</f>
        <v>0</v>
      </c>
      <c r="D26" t="s">
        <v>31</v>
      </c>
    </row>
    <row r="27" spans="1:4" x14ac:dyDescent="0.35">
      <c r="A27" s="17"/>
      <c r="B27" s="16">
        <f>C13</f>
        <v>15000</v>
      </c>
      <c r="C27" s="14">
        <f>F4*G13</f>
        <v>99999999</v>
      </c>
      <c r="D27" t="s">
        <v>32</v>
      </c>
    </row>
    <row r="28" spans="1:4" x14ac:dyDescent="0.35">
      <c r="A28" s="17"/>
      <c r="B28" s="16">
        <f>D13</f>
        <v>12500</v>
      </c>
      <c r="C28" s="14">
        <f>F4*H13</f>
        <v>99999999</v>
      </c>
      <c r="D28" t="s">
        <v>33</v>
      </c>
    </row>
    <row r="29" spans="1:4" x14ac:dyDescent="0.35">
      <c r="A29" s="17"/>
      <c r="B29" s="16">
        <f>E13</f>
        <v>9000</v>
      </c>
      <c r="C29" s="14">
        <f>F4*I13</f>
        <v>99999999</v>
      </c>
      <c r="D29" t="s">
        <v>34</v>
      </c>
    </row>
    <row r="30" spans="1:4" x14ac:dyDescent="0.35">
      <c r="A30" s="17"/>
      <c r="B30" s="16">
        <f>B13</f>
        <v>0</v>
      </c>
      <c r="C30" s="14">
        <f>B6</f>
        <v>10000</v>
      </c>
      <c r="D30" t="s">
        <v>26</v>
      </c>
    </row>
    <row r="31" spans="1:4" x14ac:dyDescent="0.35">
      <c r="A31" s="17"/>
      <c r="B31" s="16">
        <f>C13</f>
        <v>15000</v>
      </c>
      <c r="C31">
        <f>C6</f>
        <v>15000</v>
      </c>
      <c r="D31" t="s">
        <v>28</v>
      </c>
    </row>
    <row r="32" spans="1:4" x14ac:dyDescent="0.35">
      <c r="A32" s="17"/>
      <c r="B32">
        <f>D13</f>
        <v>12500</v>
      </c>
      <c r="C32">
        <f>D6</f>
        <v>12500</v>
      </c>
      <c r="D32" t="s">
        <v>29</v>
      </c>
    </row>
    <row r="33" spans="1:4" x14ac:dyDescent="0.35">
      <c r="A33" s="17"/>
      <c r="B33">
        <f>E13</f>
        <v>9000</v>
      </c>
      <c r="C33">
        <f>E6</f>
        <v>9000</v>
      </c>
      <c r="D33" t="s">
        <v>30</v>
      </c>
    </row>
    <row r="34" spans="1:4" x14ac:dyDescent="0.35">
      <c r="B34">
        <f>B13</f>
        <v>0</v>
      </c>
      <c r="C34">
        <v>0</v>
      </c>
      <c r="D34" t="s">
        <v>36</v>
      </c>
    </row>
    <row r="35" spans="1:4" x14ac:dyDescent="0.35">
      <c r="B35">
        <f>C13</f>
        <v>15000</v>
      </c>
      <c r="C35">
        <v>0</v>
      </c>
      <c r="D35" t="s">
        <v>37</v>
      </c>
    </row>
    <row r="36" spans="1:4" x14ac:dyDescent="0.35">
      <c r="B36">
        <f>D13</f>
        <v>12500</v>
      </c>
      <c r="C36">
        <v>0</v>
      </c>
      <c r="D36" t="s">
        <v>38</v>
      </c>
    </row>
    <row r="37" spans="1:4" x14ac:dyDescent="0.35">
      <c r="B37">
        <f>E13</f>
        <v>9000</v>
      </c>
      <c r="C37">
        <v>0</v>
      </c>
      <c r="D37" t="s">
        <v>39</v>
      </c>
    </row>
  </sheetData>
  <mergeCells count="2">
    <mergeCell ref="A11:E11"/>
    <mergeCell ref="F11:J11"/>
  </mergeCells>
  <phoneticPr fontId="6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运算结果报告 1</vt:lpstr>
      <vt:lpstr>运算结果报告 2</vt:lpstr>
      <vt:lpstr>运算结果报告 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Lyndon Zhang</cp:lastModifiedBy>
  <dcterms:created xsi:type="dcterms:W3CDTF">2020-07-16T18:12:15Z</dcterms:created>
  <dcterms:modified xsi:type="dcterms:W3CDTF">2020-11-27T12:43:57Z</dcterms:modified>
</cp:coreProperties>
</file>