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160" yWindow="2500" windowWidth="25600" windowHeight="15540" tabRatio="500"/>
  </bookViews>
  <sheets>
    <sheet name="Sheet1" sheetId="1" r:id="rId1"/>
  </sheets>
  <definedNames>
    <definedName name="solver_adj" localSheetId="0" hidden="1">Sheet1!$B$24:$B$43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Sheet1!$B$24:$B$43</definedName>
    <definedName name="solver_lhs2" localSheetId="0" hidden="1">Sheet1!$B$48</definedName>
    <definedName name="solver_lhs3" localSheetId="0" hidden="1">Sheet1!$B$49:$B$58</definedName>
    <definedName name="solver_lhs4" localSheetId="0" hidden="1">Sheet1!$B$59</definedName>
    <definedName name="solver_lhs5" localSheetId="0" hidden="1">Sheet1!$B$60</definedName>
    <definedName name="solver_lhs6" localSheetId="0" hidden="1">Sheet1!$B$61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Sheet1!$B$45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el6" localSheetId="0" hidden="1">1</definedName>
    <definedName name="solver_rhs1" localSheetId="0" hidden="1">binary</definedName>
    <definedName name="solver_rhs2" localSheetId="0" hidden="1">Sheet1!$C$48</definedName>
    <definedName name="solver_rhs3" localSheetId="0" hidden="1">Sheet1!$C$49:$C$58</definedName>
    <definedName name="solver_rhs4" localSheetId="0" hidden="1">Sheet1!$C$59</definedName>
    <definedName name="solver_rhs5" localSheetId="0" hidden="1">Sheet1!$C$60</definedName>
    <definedName name="solver_rhs6" localSheetId="0" hidden="1">Sheet1!$C$61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B58" i="1"/>
  <c r="B57" i="1"/>
  <c r="B56" i="1"/>
  <c r="B55" i="1"/>
  <c r="B54" i="1"/>
  <c r="B61" i="1"/>
  <c r="B60" i="1"/>
  <c r="B59" i="1"/>
  <c r="C58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3" i="1"/>
  <c r="B52" i="1"/>
  <c r="B51" i="1"/>
  <c r="B50" i="1"/>
  <c r="B49" i="1"/>
  <c r="B48" i="1"/>
</calcChain>
</file>

<file path=xl/sharedStrings.xml><?xml version="1.0" encoding="utf-8"?>
<sst xmlns="http://schemas.openxmlformats.org/spreadsheetml/2006/main" count="43" uniqueCount="43">
  <si>
    <t>#</t>
  </si>
  <si>
    <t>Avg. rebounds/game</t>
  </si>
  <si>
    <t>Avg. assists/game</t>
  </si>
  <si>
    <t>Avg. points/game</t>
  </si>
  <si>
    <t>Defensive ability</t>
  </si>
  <si>
    <t>Decision variables</t>
  </si>
  <si>
    <t>Choose player 1</t>
  </si>
  <si>
    <t>Choose player 2</t>
  </si>
  <si>
    <t>Choose player 3</t>
  </si>
  <si>
    <t>Choose player 4</t>
  </si>
  <si>
    <t>Choose player 5</t>
  </si>
  <si>
    <t>Choose player 6</t>
  </si>
  <si>
    <t>Choose player 7</t>
  </si>
  <si>
    <t>Choose player 8</t>
  </si>
  <si>
    <t>Choose player 9</t>
  </si>
  <si>
    <t>Choose player 10</t>
  </si>
  <si>
    <t>Choose player 11</t>
  </si>
  <si>
    <t>Choose player 12</t>
  </si>
  <si>
    <t>Choose player 13</t>
  </si>
  <si>
    <t>Choose player 14</t>
  </si>
  <si>
    <t>Choose player 15</t>
  </si>
  <si>
    <t>Choose player 16</t>
  </si>
  <si>
    <t>Choose player 17</t>
  </si>
  <si>
    <t>Choose player 18</t>
  </si>
  <si>
    <t>Choose player 19</t>
  </si>
  <si>
    <t>Choose player 20</t>
  </si>
  <si>
    <t>Objective function</t>
  </si>
  <si>
    <t>Restriction 1 (a)</t>
  </si>
  <si>
    <t>Restriction 1 (b)</t>
  </si>
  <si>
    <t>Restriction 1 (c)</t>
  </si>
  <si>
    <t>Restriction 1 (d)</t>
  </si>
  <si>
    <t>Restriction 2</t>
  </si>
  <si>
    <t>Constraints</t>
  </si>
  <si>
    <t>12 players</t>
  </si>
  <si>
    <t>Restriction 3 (a)</t>
  </si>
  <si>
    <t>Restriction 3 (b)</t>
  </si>
  <si>
    <t>Restriction 3 (c)</t>
  </si>
  <si>
    <t>Restriction 3 (d)</t>
  </si>
  <si>
    <t>Restriction 4</t>
  </si>
  <si>
    <t>Restriction 5</t>
  </si>
  <si>
    <t>Restriction 6</t>
  </si>
  <si>
    <t>Restriction 7</t>
  </si>
  <si>
    <t>Height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</si>
</sst>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1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0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3" borderId="1" xfId="0" applyFont="1" applyFill="1" applyBorder="1"/>
    <xf numFmtId="0" fontId="0" fillId="2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5" workbookViewId="0">
      <selection activeCell="L32" sqref="L32"/>
    </sheetView>
  </sheetViews>
  <sheetFormatPr baseColWidth="10" defaultRowHeight="15" x14ac:dyDescent="0"/>
  <cols>
    <col min="1" max="1" width="16.5" bestFit="1" customWidth="1"/>
    <col min="2" max="2" width="17.83203125" bestFit="1" customWidth="1"/>
    <col min="3" max="3" width="15.83203125" bestFit="1" customWidth="1"/>
    <col min="4" max="4" width="13.33203125" bestFit="1" customWidth="1"/>
    <col min="5" max="5" width="15.1640625" bestFit="1" customWidth="1"/>
    <col min="6" max="6" width="14.5" bestFit="1" customWidth="1"/>
  </cols>
  <sheetData>
    <row r="1" spans="1:6">
      <c r="A1" s="7" t="s">
        <v>0</v>
      </c>
      <c r="B1" s="1" t="s">
        <v>1</v>
      </c>
      <c r="C1" s="2" t="s">
        <v>2</v>
      </c>
      <c r="D1" s="2" t="s">
        <v>42</v>
      </c>
      <c r="E1" s="2" t="s">
        <v>3</v>
      </c>
      <c r="F1" s="3" t="s">
        <v>4</v>
      </c>
    </row>
    <row r="2" spans="1:6">
      <c r="A2" s="4">
        <v>1</v>
      </c>
      <c r="B2" s="8">
        <v>1</v>
      </c>
      <c r="C2" s="9">
        <v>7</v>
      </c>
      <c r="D2" s="9">
        <f>5*12+11</f>
        <v>71</v>
      </c>
      <c r="E2" s="9">
        <v>10</v>
      </c>
      <c r="F2" s="10">
        <v>10</v>
      </c>
    </row>
    <row r="3" spans="1:6">
      <c r="A3" s="5">
        <v>2</v>
      </c>
      <c r="B3" s="11">
        <v>2</v>
      </c>
      <c r="C3" s="12">
        <v>14</v>
      </c>
      <c r="D3" s="12">
        <f>6*12+0</f>
        <v>72</v>
      </c>
      <c r="E3" s="12">
        <v>14</v>
      </c>
      <c r="F3" s="13">
        <v>9</v>
      </c>
    </row>
    <row r="4" spans="1:6">
      <c r="A4" s="5">
        <v>3</v>
      </c>
      <c r="B4" s="11">
        <v>3</v>
      </c>
      <c r="C4" s="12">
        <v>12</v>
      </c>
      <c r="D4" s="12">
        <f>6*12+4</f>
        <v>76</v>
      </c>
      <c r="E4" s="12">
        <v>19</v>
      </c>
      <c r="F4" s="13">
        <v>8</v>
      </c>
    </row>
    <row r="5" spans="1:6">
      <c r="A5" s="5">
        <v>4</v>
      </c>
      <c r="B5" s="11">
        <v>4</v>
      </c>
      <c r="C5" s="12">
        <v>4</v>
      </c>
      <c r="D5" s="12">
        <f>6*12+0</f>
        <v>72</v>
      </c>
      <c r="E5" s="12">
        <v>18</v>
      </c>
      <c r="F5" s="13">
        <v>6</v>
      </c>
    </row>
    <row r="6" spans="1:6">
      <c r="A6" s="5">
        <v>5</v>
      </c>
      <c r="B6" s="11">
        <v>5</v>
      </c>
      <c r="C6" s="12">
        <v>9</v>
      </c>
      <c r="D6" s="12">
        <f>6*12+3</f>
        <v>75</v>
      </c>
      <c r="E6" s="12">
        <v>20</v>
      </c>
      <c r="F6" s="13">
        <v>8</v>
      </c>
    </row>
    <row r="7" spans="1:6">
      <c r="A7" s="5">
        <v>6</v>
      </c>
      <c r="B7" s="11">
        <v>7</v>
      </c>
      <c r="C7" s="12">
        <v>6</v>
      </c>
      <c r="D7" s="12">
        <f>6*12+5</f>
        <v>77</v>
      </c>
      <c r="E7" s="12">
        <v>21</v>
      </c>
      <c r="F7" s="13">
        <v>10</v>
      </c>
    </row>
    <row r="8" spans="1:6">
      <c r="A8" s="5">
        <v>7</v>
      </c>
      <c r="B8" s="11">
        <v>7</v>
      </c>
      <c r="C8" s="12">
        <v>8</v>
      </c>
      <c r="D8" s="12">
        <f>6*12+8</f>
        <v>80</v>
      </c>
      <c r="E8" s="12">
        <v>23</v>
      </c>
      <c r="F8" s="13">
        <v>10</v>
      </c>
    </row>
    <row r="9" spans="1:6">
      <c r="A9" s="5">
        <v>8</v>
      </c>
      <c r="B9" s="11">
        <v>4</v>
      </c>
      <c r="C9" s="12">
        <v>2</v>
      </c>
      <c r="D9" s="12">
        <f>6*12+5</f>
        <v>77</v>
      </c>
      <c r="E9" s="12">
        <v>13</v>
      </c>
      <c r="F9" s="13">
        <v>5</v>
      </c>
    </row>
    <row r="10" spans="1:6">
      <c r="A10" s="5">
        <v>9</v>
      </c>
      <c r="B10" s="11">
        <v>8</v>
      </c>
      <c r="C10" s="12">
        <v>2</v>
      </c>
      <c r="D10" s="12">
        <f>6*12+10</f>
        <v>82</v>
      </c>
      <c r="E10" s="12">
        <v>17</v>
      </c>
      <c r="F10" s="13">
        <v>8</v>
      </c>
    </row>
    <row r="11" spans="1:6">
      <c r="A11" s="5">
        <v>10</v>
      </c>
      <c r="B11" s="11">
        <v>5</v>
      </c>
      <c r="C11" s="12">
        <v>5</v>
      </c>
      <c r="D11" s="12">
        <f>6*12+4</f>
        <v>76</v>
      </c>
      <c r="E11" s="12">
        <v>25</v>
      </c>
      <c r="F11" s="13">
        <v>8</v>
      </c>
    </row>
    <row r="12" spans="1:6">
      <c r="A12" s="5">
        <v>11</v>
      </c>
      <c r="B12" s="11">
        <v>10</v>
      </c>
      <c r="C12" s="12">
        <v>6</v>
      </c>
      <c r="D12" s="12">
        <f>6*12+10</f>
        <v>82</v>
      </c>
      <c r="E12" s="12">
        <v>20</v>
      </c>
      <c r="F12" s="13">
        <v>9</v>
      </c>
    </row>
    <row r="13" spans="1:6">
      <c r="A13" s="5">
        <v>12</v>
      </c>
      <c r="B13" s="11">
        <v>8</v>
      </c>
      <c r="C13" s="12">
        <v>8</v>
      </c>
      <c r="D13" s="12">
        <f>6*12+9</f>
        <v>81</v>
      </c>
      <c r="E13" s="12">
        <v>30</v>
      </c>
      <c r="F13" s="13">
        <v>10</v>
      </c>
    </row>
    <row r="14" spans="1:6">
      <c r="A14" s="5">
        <v>13</v>
      </c>
      <c r="B14" s="11">
        <v>10</v>
      </c>
      <c r="C14" s="12">
        <v>2</v>
      </c>
      <c r="D14" s="12">
        <f>7*12+3</f>
        <v>87</v>
      </c>
      <c r="E14" s="12">
        <v>24</v>
      </c>
      <c r="F14" s="13">
        <v>9</v>
      </c>
    </row>
    <row r="15" spans="1:6">
      <c r="A15" s="5">
        <v>14</v>
      </c>
      <c r="B15" s="11">
        <v>9</v>
      </c>
      <c r="C15" s="12">
        <v>5</v>
      </c>
      <c r="D15" s="12">
        <f>6*12+10</f>
        <v>82</v>
      </c>
      <c r="E15" s="12">
        <v>15</v>
      </c>
      <c r="F15" s="13">
        <v>7</v>
      </c>
    </row>
    <row r="16" spans="1:6">
      <c r="A16" s="5">
        <v>15</v>
      </c>
      <c r="B16" s="11">
        <v>6</v>
      </c>
      <c r="C16" s="12">
        <v>3</v>
      </c>
      <c r="D16" s="12">
        <f>6*12+10</f>
        <v>82</v>
      </c>
      <c r="E16" s="12">
        <v>17</v>
      </c>
      <c r="F16" s="13">
        <v>6</v>
      </c>
    </row>
    <row r="17" spans="1:6">
      <c r="A17" s="5">
        <v>16</v>
      </c>
      <c r="B17" s="11">
        <v>16</v>
      </c>
      <c r="C17" s="12">
        <v>2</v>
      </c>
      <c r="D17" s="12">
        <f>6*12+9</f>
        <v>81</v>
      </c>
      <c r="E17" s="12">
        <v>3</v>
      </c>
      <c r="F17" s="13">
        <v>6</v>
      </c>
    </row>
    <row r="18" spans="1:6">
      <c r="A18" s="5">
        <v>17</v>
      </c>
      <c r="B18" s="11">
        <v>11</v>
      </c>
      <c r="C18" s="12">
        <v>1</v>
      </c>
      <c r="D18" s="12">
        <f>7*12+4</f>
        <v>88</v>
      </c>
      <c r="E18" s="12">
        <v>27</v>
      </c>
      <c r="F18" s="13">
        <v>9</v>
      </c>
    </row>
    <row r="19" spans="1:6">
      <c r="A19" s="5">
        <v>18</v>
      </c>
      <c r="B19" s="11">
        <v>12</v>
      </c>
      <c r="C19" s="12">
        <v>5</v>
      </c>
      <c r="D19" s="12">
        <f>7*12+2</f>
        <v>86</v>
      </c>
      <c r="E19" s="12">
        <v>26</v>
      </c>
      <c r="F19" s="13">
        <v>10</v>
      </c>
    </row>
    <row r="20" spans="1:6">
      <c r="A20" s="5">
        <v>19</v>
      </c>
      <c r="B20" s="11">
        <v>11</v>
      </c>
      <c r="C20" s="12">
        <v>1</v>
      </c>
      <c r="D20" s="12">
        <f>7*12+3</f>
        <v>87</v>
      </c>
      <c r="E20" s="12">
        <v>21</v>
      </c>
      <c r="F20" s="13">
        <v>9</v>
      </c>
    </row>
    <row r="21" spans="1:6">
      <c r="A21" s="6">
        <v>20</v>
      </c>
      <c r="B21" s="14">
        <v>9</v>
      </c>
      <c r="C21" s="15">
        <v>1</v>
      </c>
      <c r="D21" s="15">
        <f>7*12+0</f>
        <v>84</v>
      </c>
      <c r="E21" s="15">
        <v>14</v>
      </c>
      <c r="F21" s="16">
        <v>8</v>
      </c>
    </row>
    <row r="23" spans="1:6">
      <c r="A23" s="25" t="s">
        <v>5</v>
      </c>
      <c r="B23" s="26"/>
    </row>
    <row r="24" spans="1:6">
      <c r="A24" s="17" t="s">
        <v>6</v>
      </c>
      <c r="B24" s="20">
        <v>0</v>
      </c>
    </row>
    <row r="25" spans="1:6">
      <c r="A25" s="18" t="s">
        <v>7</v>
      </c>
      <c r="B25" s="21">
        <v>1</v>
      </c>
    </row>
    <row r="26" spans="1:6">
      <c r="A26" s="18" t="s">
        <v>8</v>
      </c>
      <c r="B26" s="21">
        <v>1</v>
      </c>
    </row>
    <row r="27" spans="1:6">
      <c r="A27" s="18" t="s">
        <v>9</v>
      </c>
      <c r="B27" s="21">
        <v>1</v>
      </c>
    </row>
    <row r="28" spans="1:6">
      <c r="A28" s="18" t="s">
        <v>10</v>
      </c>
      <c r="B28" s="21">
        <v>1</v>
      </c>
    </row>
    <row r="29" spans="1:6">
      <c r="A29" s="18" t="s">
        <v>11</v>
      </c>
      <c r="B29" s="21">
        <v>0</v>
      </c>
    </row>
    <row r="30" spans="1:6">
      <c r="A30" s="18" t="s">
        <v>12</v>
      </c>
      <c r="B30" s="21">
        <v>1</v>
      </c>
    </row>
    <row r="31" spans="1:6">
      <c r="A31" s="18" t="s">
        <v>13</v>
      </c>
      <c r="B31" s="21">
        <v>0</v>
      </c>
    </row>
    <row r="32" spans="1:6">
      <c r="A32" s="18" t="s">
        <v>14</v>
      </c>
      <c r="B32" s="21">
        <v>0</v>
      </c>
    </row>
    <row r="33" spans="1:3">
      <c r="A33" s="18" t="s">
        <v>15</v>
      </c>
      <c r="B33" s="21">
        <v>1</v>
      </c>
    </row>
    <row r="34" spans="1:3">
      <c r="A34" s="18" t="s">
        <v>16</v>
      </c>
      <c r="B34" s="21">
        <v>0</v>
      </c>
    </row>
    <row r="35" spans="1:3">
      <c r="A35" s="18" t="s">
        <v>17</v>
      </c>
      <c r="B35" s="21">
        <v>1</v>
      </c>
    </row>
    <row r="36" spans="1:3">
      <c r="A36" s="18" t="s">
        <v>18</v>
      </c>
      <c r="B36" s="21">
        <v>1</v>
      </c>
    </row>
    <row r="37" spans="1:3">
      <c r="A37" s="18" t="s">
        <v>19</v>
      </c>
      <c r="B37" s="21">
        <v>0</v>
      </c>
    </row>
    <row r="38" spans="1:3">
      <c r="A38" s="18" t="s">
        <v>20</v>
      </c>
      <c r="B38" s="21">
        <v>1</v>
      </c>
    </row>
    <row r="39" spans="1:3">
      <c r="A39" s="18" t="s">
        <v>21</v>
      </c>
      <c r="B39" s="21">
        <v>0</v>
      </c>
    </row>
    <row r="40" spans="1:3">
      <c r="A40" s="18" t="s">
        <v>22</v>
      </c>
      <c r="B40" s="21">
        <v>1</v>
      </c>
    </row>
    <row r="41" spans="1:3">
      <c r="A41" s="18" t="s">
        <v>23</v>
      </c>
      <c r="B41" s="21">
        <v>1</v>
      </c>
    </row>
    <row r="42" spans="1:3">
      <c r="A42" s="18" t="s">
        <v>24</v>
      </c>
      <c r="B42" s="21">
        <v>1</v>
      </c>
    </row>
    <row r="43" spans="1:3">
      <c r="A43" s="19" t="s">
        <v>25</v>
      </c>
      <c r="B43" s="22">
        <v>0</v>
      </c>
    </row>
    <row r="45" spans="1:3">
      <c r="A45" s="23" t="s">
        <v>26</v>
      </c>
      <c r="B45" s="24">
        <f>(E2*B24+E3*B25+E4*B26+E5*B27+E6*B28+E7*B29+E8*B30+E9*B31+E10*B32+E11*B33+E12*B34+E13*B35+E14*B36+E15*B37+E16*B38+E17*B39+E18*B40+E19*B41+E20*B42+E21*B43)/12</f>
        <v>22</v>
      </c>
    </row>
    <row r="47" spans="1:3">
      <c r="A47" s="25" t="s">
        <v>32</v>
      </c>
      <c r="B47" s="27"/>
      <c r="C47" s="26"/>
    </row>
    <row r="48" spans="1:3">
      <c r="A48" s="17" t="s">
        <v>33</v>
      </c>
      <c r="B48" s="20">
        <f>B24+B25+B26+B27+B28+B29+B30+B31+B32+B33+B34+B35+B36+B37+B38+B39+B40+B41+B42+B43</f>
        <v>12</v>
      </c>
      <c r="C48" s="20">
        <v>12</v>
      </c>
    </row>
    <row r="49" spans="1:3">
      <c r="A49" s="18" t="s">
        <v>27</v>
      </c>
      <c r="B49" s="21">
        <f>B24+B25+B26+B27+B28</f>
        <v>4</v>
      </c>
      <c r="C49" s="21">
        <v>3</v>
      </c>
    </row>
    <row r="50" spans="1:3">
      <c r="A50" s="18" t="s">
        <v>28</v>
      </c>
      <c r="B50" s="21">
        <f>B27+B28+B29+B30+B31+B32+B33+B34</f>
        <v>4</v>
      </c>
      <c r="C50" s="21">
        <v>4</v>
      </c>
    </row>
    <row r="51" spans="1:3">
      <c r="A51" s="18" t="s">
        <v>29</v>
      </c>
      <c r="B51" s="21">
        <f>B32+B33+B34+B35+B36+B37+B38+B39</f>
        <v>4</v>
      </c>
      <c r="C51" s="21">
        <v>4</v>
      </c>
    </row>
    <row r="52" spans="1:3">
      <c r="A52" s="18" t="s">
        <v>30</v>
      </c>
      <c r="B52" s="21">
        <f>B39+B40+B41+B42+B43</f>
        <v>3</v>
      </c>
      <c r="C52" s="21">
        <v>3</v>
      </c>
    </row>
    <row r="53" spans="1:3">
      <c r="A53" s="18" t="s">
        <v>31</v>
      </c>
      <c r="B53" s="21">
        <f>B27+B31+B38+B43</f>
        <v>2</v>
      </c>
      <c r="C53" s="21">
        <v>2</v>
      </c>
    </row>
    <row r="54" spans="1:3">
      <c r="A54" s="18" t="s">
        <v>34</v>
      </c>
      <c r="B54" s="21">
        <f>(B2*B24+B3*B25+B4*B26+B5*B27+B6*B28+B7*B29+B8*B30+B9*B31+B10*B32+B11*B33+B12*B34+B13*B35+B14*B36+B15*B37+B16*B38+B17*B39+B18*B40+B19*B41+B20*B42+B21*B43)/12</f>
        <v>7</v>
      </c>
      <c r="C54" s="21">
        <v>7</v>
      </c>
    </row>
    <row r="55" spans="1:3">
      <c r="A55" s="18" t="s">
        <v>35</v>
      </c>
      <c r="B55" s="21">
        <f>(C2*B24+C3*B25+C4*B26+C5*B27+C6*B28+C7*B29+C8*B30+C9*B31+C10*B32+C11*B33+C12*B34+C13*B35+C14*B36+C15*B37+C16*B38+C17*B39+C18*B40+C19*B41+C20*B42+C21*B43)/12</f>
        <v>6</v>
      </c>
      <c r="C55" s="21">
        <v>6</v>
      </c>
    </row>
    <row r="56" spans="1:3">
      <c r="A56" s="18" t="s">
        <v>36</v>
      </c>
      <c r="B56" s="21">
        <f>(E2*B24+E3*B25+E4*B26+E5*B27+E6*B28+E7*B29+E8*B30+E9*B31+E10*B32+E11*B33+E12*B34+E13*B35+E14*B36+E15*B37+E16*B38+E17*B39+E18*B40+E19*B41+E20*B42+E21*B43)/12</f>
        <v>22</v>
      </c>
      <c r="C56" s="21">
        <v>18</v>
      </c>
    </row>
    <row r="57" spans="1:3">
      <c r="A57" s="18" t="s">
        <v>37</v>
      </c>
      <c r="B57" s="21">
        <f>(F2*B24+F3*B25+F4*B26+F5*B27+F6*B28+F7*B29+F8*B30+F9*B31+F10*B32+F11*B33+F12*B34+F13*B35+F14*B36+F15*B37+F16*B38+F17*B39+F18*B40+F19*B41+F20*B42+F21*B43)/12</f>
        <v>8.5</v>
      </c>
      <c r="C57" s="21">
        <v>8.5</v>
      </c>
    </row>
    <row r="58" spans="1:3">
      <c r="A58" s="18" t="s">
        <v>38</v>
      </c>
      <c r="B58" s="21">
        <f>(D2*B24+D3*B25+D4*B26+D5*B27+D6*B28+D7*B29+D8*B30+D9*B31+D10*B32+D11*B33+D12*B34+D13*B35+D14*B36+D15*B37+D16*B38+D17*B39+D18*B40+D19*B41+D20*B42+D21*B43)/12</f>
        <v>80.166666666666671</v>
      </c>
      <c r="C58" s="21">
        <f>6*12+7</f>
        <v>79</v>
      </c>
    </row>
    <row r="59" spans="1:3">
      <c r="A59" s="18" t="s">
        <v>39</v>
      </c>
      <c r="B59" s="21">
        <f>B28+B32</f>
        <v>1</v>
      </c>
      <c r="C59" s="21">
        <v>1</v>
      </c>
    </row>
    <row r="60" spans="1:3">
      <c r="A60" s="18" t="s">
        <v>40</v>
      </c>
      <c r="B60" s="21">
        <f>B25-B42</f>
        <v>0</v>
      </c>
      <c r="C60" s="21">
        <v>0</v>
      </c>
    </row>
    <row r="61" spans="1:3">
      <c r="A61" s="19" t="s">
        <v>41</v>
      </c>
      <c r="B61" s="22">
        <f>B24+B30+B35+B39</f>
        <v>2</v>
      </c>
      <c r="C61" s="22">
        <v>3</v>
      </c>
    </row>
  </sheetData>
  <mergeCells count="2">
    <mergeCell ref="A23:B23"/>
    <mergeCell ref="A47:C4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Wolfram Wiesemann</dc:creator>
  <cp:lastModifiedBy>Wolfram Wiesemann</cp:lastModifiedBy>
  <dcterms:created xsi:type="dcterms:W3CDTF">2014-03-05T19:26:36Z</dcterms:created>
  <dcterms:modified xsi:type="dcterms:W3CDTF">2014-03-10T09:49:30Z</dcterms:modified>
</cp:coreProperties>
</file>