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E:\Lantaio\Projects\AutoHotkey\FinalD-Win\joy\"/>
    </mc:Choice>
  </mc:AlternateContent>
  <bookViews>
    <workbookView xWindow="0" yWindow="22800" windowWidth="15705" windowHeight="7725" activeTab="1"/>
  </bookViews>
  <sheets>
    <sheet name="频率统计" sheetId="1" r:id="rId1"/>
    <sheet name="漂移方案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" l="1"/>
  <c r="G33" i="1" l="1"/>
  <c r="B30" i="1" l="1"/>
  <c r="B15" i="1"/>
  <c r="B32" i="1" l="1"/>
  <c r="B31" i="1"/>
  <c r="B23" i="1"/>
  <c r="B33" i="1"/>
  <c r="B29" i="1"/>
  <c r="B20" i="1"/>
  <c r="G20" i="1" s="1"/>
  <c r="B18" i="1"/>
  <c r="B25" i="1"/>
  <c r="B5" i="1"/>
  <c r="B7" i="1"/>
  <c r="G7" i="1" s="1"/>
  <c r="B9" i="1"/>
  <c r="B19" i="1"/>
  <c r="B11" i="1"/>
  <c r="B24" i="1"/>
  <c r="B28" i="1"/>
  <c r="B10" i="1"/>
  <c r="B27" i="1"/>
  <c r="G27" i="1" s="1"/>
  <c r="B26" i="1"/>
  <c r="B13" i="1"/>
  <c r="B12" i="1"/>
  <c r="B17" i="1"/>
  <c r="G17" i="1" s="1"/>
  <c r="B16" i="1"/>
  <c r="B22" i="1"/>
  <c r="B21" i="1"/>
  <c r="B2" i="1"/>
  <c r="G2" i="1" s="1"/>
  <c r="B3" i="1"/>
  <c r="G3" i="1" s="1"/>
  <c r="B8" i="1"/>
  <c r="B14" i="1"/>
  <c r="B6" i="1"/>
  <c r="G6" i="1" s="1"/>
  <c r="B4" i="1"/>
  <c r="G4" i="1" s="1"/>
  <c r="D32" i="1"/>
  <c r="D23" i="1"/>
  <c r="D29" i="1"/>
  <c r="D18" i="1"/>
  <c r="D30" i="1"/>
  <c r="G30" i="1" s="1"/>
  <c r="D25" i="1"/>
  <c r="D5" i="1"/>
  <c r="D9" i="1"/>
  <c r="D11" i="1"/>
  <c r="D15" i="1"/>
  <c r="G15" i="1" s="1"/>
  <c r="D24" i="1"/>
  <c r="D28" i="1"/>
  <c r="D10" i="1"/>
  <c r="D27" i="1"/>
  <c r="D26" i="1"/>
  <c r="D13" i="1"/>
  <c r="D12" i="1"/>
  <c r="D17" i="1"/>
  <c r="D16" i="1"/>
  <c r="D22" i="1"/>
  <c r="D21" i="1"/>
  <c r="D2" i="1"/>
  <c r="D3" i="1"/>
  <c r="D8" i="1"/>
  <c r="D14" i="1"/>
  <c r="D6" i="1"/>
  <c r="D4" i="1"/>
  <c r="E32" i="1"/>
  <c r="E31" i="1"/>
  <c r="E23" i="1"/>
  <c r="E33" i="1"/>
  <c r="E29" i="1"/>
  <c r="E18" i="1"/>
  <c r="E30" i="1"/>
  <c r="E25" i="1"/>
  <c r="E5" i="1"/>
  <c r="E7" i="1"/>
  <c r="E9" i="1"/>
  <c r="E19" i="1"/>
  <c r="E11" i="1"/>
  <c r="E15" i="1"/>
  <c r="E24" i="1"/>
  <c r="E28" i="1"/>
  <c r="E10" i="1"/>
  <c r="E27" i="1"/>
  <c r="E26" i="1"/>
  <c r="E13" i="1"/>
  <c r="E12" i="1"/>
  <c r="E17" i="1"/>
  <c r="E16" i="1"/>
  <c r="E22" i="1"/>
  <c r="E21" i="1"/>
  <c r="E2" i="1"/>
  <c r="E3" i="1"/>
  <c r="E8" i="1"/>
  <c r="E14" i="1"/>
  <c r="E6" i="1"/>
  <c r="E4" i="1"/>
  <c r="G5" i="1" l="1"/>
  <c r="G32" i="1"/>
  <c r="G14" i="1"/>
  <c r="G21" i="1"/>
  <c r="G12" i="1"/>
  <c r="G10" i="1"/>
  <c r="G19" i="1"/>
  <c r="G25" i="1"/>
  <c r="G11" i="1"/>
  <c r="G29" i="1"/>
  <c r="G8" i="1"/>
  <c r="G22" i="1"/>
  <c r="G13" i="1"/>
  <c r="G28" i="1"/>
  <c r="G9" i="1"/>
  <c r="G18" i="1"/>
  <c r="G23" i="1"/>
  <c r="G16" i="1"/>
  <c r="G26" i="1"/>
  <c r="G24" i="1"/>
  <c r="G31" i="1"/>
</calcChain>
</file>

<file path=xl/sharedStrings.xml><?xml version="1.0" encoding="utf-8"?>
<sst xmlns="http://schemas.openxmlformats.org/spreadsheetml/2006/main" count="207" uniqueCount="198">
  <si>
    <t>标点符号</t>
    <phoneticPr fontId="1" type="noConversion"/>
  </si>
  <si>
    <t>Java</t>
    <phoneticPr fontId="1" type="noConversion"/>
  </si>
  <si>
    <t>Python</t>
    <phoneticPr fontId="1" type="noConversion"/>
  </si>
  <si>
    <t>(</t>
    <phoneticPr fontId="1" type="noConversion"/>
  </si>
  <si>
    <t>)</t>
    <phoneticPr fontId="1" type="noConversion"/>
  </si>
  <si>
    <t>[</t>
    <phoneticPr fontId="1" type="noConversion"/>
  </si>
  <si>
    <t>]</t>
    <phoneticPr fontId="1" type="noConversion"/>
  </si>
  <si>
    <t>{</t>
    <phoneticPr fontId="1" type="noConversion"/>
  </si>
  <si>
    <t>}</t>
    <phoneticPr fontId="1" type="noConversion"/>
  </si>
  <si>
    <t>?</t>
    <phoneticPr fontId="1" type="noConversion"/>
  </si>
  <si>
    <t>!</t>
    <phoneticPr fontId="1" type="noConversion"/>
  </si>
  <si>
    <t>/</t>
    <phoneticPr fontId="1" type="noConversion"/>
  </si>
  <si>
    <t>\</t>
    <phoneticPr fontId="1" type="noConversion"/>
  </si>
  <si>
    <t>+</t>
    <phoneticPr fontId="1" type="noConversion"/>
  </si>
  <si>
    <t>-</t>
    <phoneticPr fontId="1" type="noConversion"/>
  </si>
  <si>
    <t>=</t>
    <phoneticPr fontId="1" type="noConversion"/>
  </si>
  <si>
    <t>*</t>
    <phoneticPr fontId="1" type="noConversion"/>
  </si>
  <si>
    <t>&lt;</t>
    <phoneticPr fontId="1" type="noConversion"/>
  </si>
  <si>
    <t>&gt;</t>
    <phoneticPr fontId="1" type="noConversion"/>
  </si>
  <si>
    <t>_</t>
    <phoneticPr fontId="1" type="noConversion"/>
  </si>
  <si>
    <t>|</t>
    <phoneticPr fontId="1" type="noConversion"/>
  </si>
  <si>
    <t>&amp;</t>
    <phoneticPr fontId="1" type="noConversion"/>
  </si>
  <si>
    <t>#</t>
    <phoneticPr fontId="1" type="noConversion"/>
  </si>
  <si>
    <t>`</t>
    <phoneticPr fontId="1" type="noConversion"/>
  </si>
  <si>
    <t>%</t>
    <phoneticPr fontId="1" type="noConversion"/>
  </si>
  <si>
    <t>$</t>
    <phoneticPr fontId="1" type="noConversion"/>
  </si>
  <si>
    <t>@</t>
    <phoneticPr fontId="1" type="noConversion"/>
  </si>
  <si>
    <t>～</t>
    <phoneticPr fontId="1" type="noConversion"/>
  </si>
  <si>
    <t>^</t>
    <phoneticPr fontId="1" type="noConversion"/>
  </si>
  <si>
    <t>Rust</t>
    <phoneticPr fontId="1" type="noConversion"/>
  </si>
  <si>
    <t>Markdown</t>
    <phoneticPr fontId="1" type="noConversion"/>
  </si>
  <si>
    <t>汇总</t>
    <phoneticPr fontId="1" type="noConversion"/>
  </si>
  <si>
    <t>。</t>
    <phoneticPr fontId="1" type="noConversion"/>
  </si>
  <si>
    <t>GFM</t>
    <phoneticPr fontId="1" type="noConversion"/>
  </si>
  <si>
    <t>，</t>
    <phoneticPr fontId="1" type="noConversion"/>
  </si>
  <si>
    <t>：</t>
    <phoneticPr fontId="1" type="noConversion"/>
  </si>
  <si>
    <t>；</t>
    <phoneticPr fontId="1" type="noConversion"/>
  </si>
  <si>
    <t>=</t>
  </si>
  <si>
    <t>-</t>
  </si>
  <si>
    <t>*</t>
  </si>
  <si>
    <t>#</t>
  </si>
  <si>
    <t>[</t>
  </si>
  <si>
    <t>]</t>
  </si>
  <si>
    <t>`</t>
  </si>
  <si>
    <t>+</t>
  </si>
  <si>
    <t>&amp;</t>
  </si>
  <si>
    <t>!</t>
  </si>
  <si>
    <t>@</t>
  </si>
  <si>
    <t>%</t>
  </si>
  <si>
    <t>+</t>
    <phoneticPr fontId="1" type="noConversion"/>
  </si>
  <si>
    <t>"</t>
    <phoneticPr fontId="1" type="noConversion"/>
  </si>
  <si>
    <t>'</t>
    <phoneticPr fontId="1" type="noConversion"/>
  </si>
  <si>
    <t>+</t>
    <phoneticPr fontId="1" type="noConversion"/>
  </si>
  <si>
    <t>——</t>
    <phoneticPr fontId="1" type="noConversion"/>
  </si>
  <si>
    <t>-</t>
    <phoneticPr fontId="1" type="noConversion"/>
  </si>
  <si>
    <t>*</t>
    <phoneticPr fontId="1" type="noConversion"/>
  </si>
  <si>
    <t>#</t>
    <phoneticPr fontId="1" type="noConversion"/>
  </si>
  <si>
    <t>`</t>
    <phoneticPr fontId="1" type="noConversion"/>
  </si>
  <si>
    <t>标点轮换</t>
    <phoneticPr fontId="1" type="noConversion"/>
  </si>
  <si>
    <t>Rime标点候选菜单</t>
    <phoneticPr fontId="1" type="noConversion"/>
  </si>
  <si>
    <t>英文时</t>
    <phoneticPr fontId="1" type="noConversion"/>
  </si>
  <si>
    <t>中文时</t>
    <phoneticPr fontId="1" type="noConversion"/>
  </si>
  <si>
    <t>.</t>
    <phoneticPr fontId="1" type="noConversion"/>
  </si>
  <si>
    <t>,</t>
    <phoneticPr fontId="1" type="noConversion"/>
  </si>
  <si>
    <t>(</t>
    <phoneticPr fontId="1" type="noConversion"/>
  </si>
  <si>
    <t>)</t>
    <phoneticPr fontId="1" type="noConversion"/>
  </si>
  <si>
    <t>_</t>
    <phoneticPr fontId="1" type="noConversion"/>
  </si>
  <si>
    <t>:</t>
    <phoneticPr fontId="1" type="noConversion"/>
  </si>
  <si>
    <t>"</t>
    <phoneticPr fontId="1" type="noConversion"/>
  </si>
  <si>
    <t>/</t>
    <phoneticPr fontId="1" type="noConversion"/>
  </si>
  <si>
    <t>=</t>
    <phoneticPr fontId="1" type="noConversion"/>
  </si>
  <si>
    <t>&lt;</t>
    <phoneticPr fontId="1" type="noConversion"/>
  </si>
  <si>
    <t>&gt;</t>
    <phoneticPr fontId="1" type="noConversion"/>
  </si>
  <si>
    <t>;</t>
    <phoneticPr fontId="1" type="noConversion"/>
  </si>
  <si>
    <t>-</t>
    <phoneticPr fontId="1" type="noConversion"/>
  </si>
  <si>
    <t>{</t>
    <phoneticPr fontId="1" type="noConversion"/>
  </si>
  <si>
    <t>}</t>
    <phoneticPr fontId="1" type="noConversion"/>
  </si>
  <si>
    <t>'</t>
    <phoneticPr fontId="1" type="noConversion"/>
  </si>
  <si>
    <t>*</t>
    <phoneticPr fontId="1" type="noConversion"/>
  </si>
  <si>
    <t>#</t>
    <phoneticPr fontId="1" type="noConversion"/>
  </si>
  <si>
    <t>[</t>
    <phoneticPr fontId="1" type="noConversion"/>
  </si>
  <si>
    <t>]</t>
    <phoneticPr fontId="1" type="noConversion"/>
  </si>
  <si>
    <t>`</t>
    <phoneticPr fontId="1" type="noConversion"/>
  </si>
  <si>
    <t>+</t>
    <phoneticPr fontId="1" type="noConversion"/>
  </si>
  <si>
    <t>&amp;</t>
    <phoneticPr fontId="1" type="noConversion"/>
  </si>
  <si>
    <t>?</t>
    <phoneticPr fontId="1" type="noConversion"/>
  </si>
  <si>
    <t>\</t>
    <phoneticPr fontId="1" type="noConversion"/>
  </si>
  <si>
    <t>|</t>
    <phoneticPr fontId="1" type="noConversion"/>
  </si>
  <si>
    <t>@</t>
    <phoneticPr fontId="1" type="noConversion"/>
  </si>
  <si>
    <t>%</t>
    <phoneticPr fontId="1" type="noConversion"/>
  </si>
  <si>
    <t>^</t>
    <phoneticPr fontId="1" type="noConversion"/>
  </si>
  <si>
    <t>~</t>
    <phoneticPr fontId="1" type="noConversion"/>
  </si>
  <si>
    <t>$</t>
    <phoneticPr fontId="1" type="noConversion"/>
  </si>
  <si>
    <t>——</t>
    <phoneticPr fontId="1" type="noConversion"/>
  </si>
  <si>
    <t>/</t>
    <phoneticPr fontId="1" type="noConversion"/>
  </si>
  <si>
    <t>……</t>
    <phoneticPr fontId="1" type="noConversion"/>
  </si>
  <si>
    <t>英/中快切</t>
    <phoneticPr fontId="1" type="noConversion"/>
  </si>
  <si>
    <r>
      <rPr>
        <sz val="11"/>
        <color theme="1"/>
        <rFont val="微软雅黑"/>
        <family val="2"/>
        <charset val="134"/>
      </rPr>
      <t>。</t>
    </r>
  </si>
  <si>
    <r>
      <rPr>
        <sz val="11"/>
        <color theme="1"/>
        <rFont val="微软雅黑"/>
        <family val="2"/>
        <charset val="134"/>
      </rPr>
      <t>（</t>
    </r>
    <phoneticPr fontId="1" type="noConversion"/>
  </si>
  <si>
    <r>
      <rPr>
        <sz val="11"/>
        <color theme="1"/>
        <rFont val="微软雅黑"/>
        <family val="2"/>
        <charset val="134"/>
      </rPr>
      <t>）</t>
    </r>
    <phoneticPr fontId="1" type="noConversion"/>
  </si>
  <si>
    <r>
      <rPr>
        <sz val="11"/>
        <color theme="1"/>
        <rFont val="微软雅黑"/>
        <family val="2"/>
        <charset val="134"/>
      </rPr>
      <t>；</t>
    </r>
  </si>
  <si>
    <r>
      <rPr>
        <sz val="11"/>
        <color theme="1"/>
        <rFont val="微软雅黑"/>
        <family val="2"/>
        <charset val="134"/>
      </rPr>
      <t>～</t>
    </r>
  </si>
  <si>
    <r>
      <rPr>
        <sz val="11"/>
        <color theme="1"/>
        <rFont val="微软雅黑"/>
        <family val="2"/>
        <charset val="134"/>
      </rPr>
      <t>）</t>
    </r>
    <phoneticPr fontId="1" type="noConversion"/>
  </si>
  <si>
    <r>
      <rPr>
        <sz val="11"/>
        <color theme="1"/>
        <rFont val="微软雅黑"/>
        <family val="2"/>
        <charset val="134"/>
      </rPr>
      <t>：</t>
    </r>
    <phoneticPr fontId="1" type="noConversion"/>
  </si>
  <si>
    <r>
      <rPr>
        <sz val="11"/>
        <color theme="1"/>
        <rFont val="微软雅黑"/>
        <family val="2"/>
        <charset val="134"/>
      </rPr>
      <t>，</t>
    </r>
    <phoneticPr fontId="1" type="noConversion"/>
  </si>
  <si>
    <r>
      <rPr>
        <sz val="11"/>
        <color theme="1"/>
        <rFont val="微软雅黑"/>
        <family val="2"/>
        <charset val="134"/>
      </rPr>
      <t>？</t>
    </r>
    <phoneticPr fontId="1" type="noConversion"/>
  </si>
  <si>
    <r>
      <rPr>
        <sz val="11"/>
        <color theme="1"/>
        <rFont val="微软雅黑"/>
        <family val="2"/>
        <charset val="134"/>
      </rPr>
      <t>》</t>
    </r>
    <phoneticPr fontId="1" type="noConversion"/>
  </si>
  <si>
    <r>
      <rPr>
        <sz val="11"/>
        <color theme="1"/>
        <rFont val="微软雅黑"/>
        <family val="2"/>
        <charset val="134"/>
      </rPr>
      <t>￥</t>
    </r>
    <phoneticPr fontId="1" type="noConversion"/>
  </si>
  <si>
    <r>
      <rPr>
        <sz val="11"/>
        <color theme="1"/>
        <rFont val="微软雅黑"/>
        <family val="2"/>
        <charset val="134"/>
      </rPr>
      <t>快捷键：</t>
    </r>
    <phoneticPr fontId="1" type="noConversion"/>
  </si>
  <si>
    <r>
      <rPr>
        <sz val="11"/>
        <color theme="1"/>
        <rFont val="微软雅黑"/>
        <family val="2"/>
        <charset val="134"/>
      </rPr>
      <t>。</t>
    </r>
    <phoneticPr fontId="1" type="noConversion"/>
  </si>
  <si>
    <r>
      <rPr>
        <sz val="11"/>
        <color theme="1"/>
        <rFont val="微软雅黑"/>
        <family val="2"/>
        <charset val="134"/>
      </rPr>
      <t>，</t>
    </r>
    <phoneticPr fontId="1" type="noConversion"/>
  </si>
  <si>
    <r>
      <rPr>
        <sz val="11"/>
        <color theme="1"/>
        <rFont val="微软雅黑"/>
        <family val="2"/>
        <charset val="134"/>
      </rPr>
      <t>（</t>
    </r>
    <phoneticPr fontId="1" type="noConversion"/>
  </si>
  <si>
    <r>
      <rPr>
        <sz val="11"/>
        <color theme="1"/>
        <rFont val="微软雅黑"/>
        <family val="2"/>
        <charset val="134"/>
      </rPr>
      <t>：</t>
    </r>
    <phoneticPr fontId="1" type="noConversion"/>
  </si>
  <si>
    <r>
      <rPr>
        <sz val="11"/>
        <color theme="1"/>
        <rFont val="微软雅黑"/>
        <family val="2"/>
        <charset val="134"/>
      </rPr>
      <t>《</t>
    </r>
    <phoneticPr fontId="1" type="noConversion"/>
  </si>
  <si>
    <r>
      <rPr>
        <sz val="11"/>
        <color theme="1"/>
        <rFont val="微软雅黑"/>
        <family val="2"/>
        <charset val="134"/>
      </rPr>
      <t>」</t>
    </r>
    <phoneticPr fontId="1" type="noConversion"/>
  </si>
  <si>
    <r>
      <rPr>
        <sz val="11"/>
        <color theme="1"/>
        <rFont val="微软雅黑"/>
        <family val="2"/>
        <charset val="134"/>
      </rPr>
      <t>！</t>
    </r>
    <phoneticPr fontId="1" type="noConversion"/>
  </si>
  <si>
    <r>
      <rPr>
        <sz val="11"/>
        <color theme="1"/>
        <rFont val="微软雅黑"/>
        <family val="2"/>
        <charset val="134"/>
      </rPr>
      <t>、</t>
    </r>
    <phoneticPr fontId="1" type="noConversion"/>
  </si>
  <si>
    <r>
      <rPr>
        <sz val="11"/>
        <color theme="1"/>
        <rFont val="微软雅黑"/>
        <family val="2"/>
        <charset val="134"/>
      </rPr>
      <t>；</t>
    </r>
    <phoneticPr fontId="1" type="noConversion"/>
  </si>
  <si>
    <r>
      <rPr>
        <sz val="11"/>
        <color theme="1"/>
        <rFont val="微软雅黑"/>
        <family val="2"/>
        <charset val="134"/>
      </rPr>
      <t>｜</t>
    </r>
    <phoneticPr fontId="1" type="noConversion"/>
  </si>
  <si>
    <r>
      <rPr>
        <sz val="11"/>
        <color theme="1"/>
        <rFont val="微软雅黑"/>
        <family val="2"/>
        <charset val="134"/>
      </rPr>
      <t>单个</t>
    </r>
    <r>
      <rPr>
        <sz val="11"/>
        <color theme="1"/>
        <rFont val="Consolas"/>
        <family val="3"/>
      </rPr>
      <t>/</t>
    </r>
    <r>
      <rPr>
        <sz val="11"/>
        <color theme="1"/>
        <rFont val="微软雅黑"/>
        <family val="2"/>
        <charset val="134"/>
      </rPr>
      <t>成对快切</t>
    </r>
    <phoneticPr fontId="1" type="noConversion"/>
  </si>
  <si>
    <r>
      <rPr>
        <sz val="11"/>
        <color theme="1"/>
        <rFont val="微软雅黑"/>
        <family val="2"/>
        <charset val="134"/>
      </rPr>
      <t>左</t>
    </r>
    <r>
      <rPr>
        <sz val="11"/>
        <color theme="1"/>
        <rFont val="Consolas"/>
        <family val="3"/>
      </rPr>
      <t>Shift</t>
    </r>
    <phoneticPr fontId="1" type="noConversion"/>
  </si>
  <si>
    <r>
      <rPr>
        <sz val="11"/>
        <color theme="1"/>
        <rFont val="微软雅黑"/>
        <family val="2"/>
        <charset val="134"/>
      </rPr>
      <t>右</t>
    </r>
    <r>
      <rPr>
        <sz val="11"/>
        <color theme="1"/>
        <rFont val="Consolas"/>
        <family val="3"/>
      </rPr>
      <t>Shift</t>
    </r>
    <phoneticPr fontId="1" type="noConversion"/>
  </si>
  <si>
    <r>
      <rPr>
        <sz val="11"/>
        <color theme="1"/>
        <rFont val="微软雅黑"/>
        <family val="2"/>
        <charset val="134"/>
      </rPr>
      <t>单个</t>
    </r>
    <r>
      <rPr>
        <sz val="11"/>
        <color theme="1"/>
        <rFont val="Consolas"/>
        <family val="3"/>
      </rPr>
      <t>/</t>
    </r>
    <r>
      <rPr>
        <sz val="11"/>
        <color theme="1"/>
        <rFont val="微软雅黑"/>
        <family val="2"/>
        <charset val="134"/>
      </rPr>
      <t>成对</t>
    </r>
    <r>
      <rPr>
        <sz val="11"/>
        <color theme="1"/>
        <rFont val="Consolas"/>
        <family val="3"/>
      </rPr>
      <t>(</t>
    </r>
    <r>
      <rPr>
        <sz val="11"/>
        <color theme="1"/>
        <rFont val="微软雅黑"/>
        <family val="2"/>
        <charset val="134"/>
      </rPr>
      <t>快切</t>
    </r>
    <phoneticPr fontId="1" type="noConversion"/>
  </si>
  <si>
    <r>
      <rPr>
        <sz val="11"/>
        <color theme="1"/>
        <rFont val="微软雅黑"/>
        <family val="2"/>
        <charset val="134"/>
      </rPr>
      <t>单个</t>
    </r>
    <r>
      <rPr>
        <sz val="11"/>
        <color theme="1"/>
        <rFont val="Consolas"/>
        <family val="3"/>
      </rPr>
      <t>/</t>
    </r>
    <r>
      <rPr>
        <sz val="11"/>
        <color theme="1"/>
        <rFont val="微软雅黑"/>
        <family val="2"/>
        <charset val="134"/>
      </rPr>
      <t>成对</t>
    </r>
    <r>
      <rPr>
        <sz val="11"/>
        <color theme="1"/>
        <rFont val="Consolas"/>
        <family val="3"/>
      </rPr>
      <t>(</t>
    </r>
    <r>
      <rPr>
        <sz val="11"/>
        <color theme="1"/>
        <rFont val="微软雅黑"/>
        <family val="2"/>
        <charset val="134"/>
      </rPr>
      <t>切换</t>
    </r>
    <phoneticPr fontId="1" type="noConversion"/>
  </si>
  <si>
    <r>
      <rPr>
        <sz val="11"/>
        <color theme="1"/>
        <rFont val="微软雅黑"/>
        <family val="2"/>
        <charset val="134"/>
      </rPr>
      <t>单个</t>
    </r>
    <r>
      <rPr>
        <sz val="11"/>
        <color theme="1"/>
        <rFont val="Consolas"/>
        <family val="3"/>
      </rPr>
      <t>/</t>
    </r>
    <r>
      <rPr>
        <sz val="11"/>
        <color theme="1"/>
        <rFont val="微软雅黑"/>
        <family val="2"/>
        <charset val="134"/>
      </rPr>
      <t>成对</t>
    </r>
    <r>
      <rPr>
        <sz val="11"/>
        <color theme="1"/>
        <rFont val="Consolas"/>
        <family val="3"/>
      </rPr>
      <t>"</t>
    </r>
    <r>
      <rPr>
        <sz val="11"/>
        <color theme="1"/>
        <rFont val="微软雅黑"/>
        <family val="2"/>
        <charset val="134"/>
      </rPr>
      <t>快切</t>
    </r>
    <phoneticPr fontId="1" type="noConversion"/>
  </si>
  <si>
    <r>
      <rPr>
        <sz val="11"/>
        <color theme="1"/>
        <rFont val="微软雅黑"/>
        <family val="2"/>
        <charset val="134"/>
      </rPr>
      <t>单个</t>
    </r>
    <r>
      <rPr>
        <sz val="11"/>
        <color theme="1"/>
        <rFont val="Consolas"/>
        <family val="3"/>
      </rPr>
      <t>"</t>
    </r>
    <r>
      <rPr>
        <sz val="11"/>
        <color theme="1"/>
        <rFont val="微软雅黑"/>
        <family val="2"/>
        <charset val="134"/>
      </rPr>
      <t>切换</t>
    </r>
    <phoneticPr fontId="1" type="noConversion"/>
  </si>
  <si>
    <r>
      <rPr>
        <sz val="11"/>
        <color theme="1"/>
        <rFont val="微软雅黑"/>
        <family val="2"/>
        <charset val="134"/>
      </rPr>
      <t>单个</t>
    </r>
    <r>
      <rPr>
        <sz val="11"/>
        <color theme="1"/>
        <rFont val="Consolas"/>
        <family val="3"/>
      </rPr>
      <t>/</t>
    </r>
    <r>
      <rPr>
        <sz val="11"/>
        <color theme="1"/>
        <rFont val="微软雅黑"/>
        <family val="2"/>
        <charset val="134"/>
      </rPr>
      <t>成对快切</t>
    </r>
    <phoneticPr fontId="1" type="noConversion"/>
  </si>
  <si>
    <r>
      <rPr>
        <sz val="11"/>
        <color theme="1"/>
        <rFont val="微软雅黑"/>
        <family val="2"/>
        <charset val="134"/>
      </rPr>
      <t>单个</t>
    </r>
    <r>
      <rPr>
        <sz val="11"/>
        <color theme="1"/>
        <rFont val="Consolas"/>
        <family val="3"/>
      </rPr>
      <t>/</t>
    </r>
    <r>
      <rPr>
        <sz val="11"/>
        <color theme="1"/>
        <rFont val="微软雅黑"/>
        <family val="2"/>
        <charset val="134"/>
      </rPr>
      <t>成对切换</t>
    </r>
    <phoneticPr fontId="1" type="noConversion"/>
  </si>
  <si>
    <r>
      <rPr>
        <sz val="11"/>
        <color theme="1"/>
        <rFont val="微软雅黑"/>
        <family val="2"/>
        <charset val="134"/>
      </rPr>
      <t>「</t>
    </r>
    <phoneticPr fontId="1" type="noConversion"/>
  </si>
  <si>
    <r>
      <rPr>
        <sz val="11"/>
        <color theme="1"/>
        <rFont val="微软雅黑"/>
        <family val="2"/>
        <charset val="134"/>
      </rPr>
      <t>单个</t>
    </r>
    <r>
      <rPr>
        <sz val="11"/>
        <color theme="1"/>
        <rFont val="Consolas"/>
        <family val="3"/>
      </rPr>
      <t>/</t>
    </r>
    <r>
      <rPr>
        <sz val="11"/>
        <color theme="1"/>
        <rFont val="微软雅黑"/>
        <family val="2"/>
        <charset val="134"/>
      </rPr>
      <t>成对切换</t>
    </r>
    <phoneticPr fontId="1" type="noConversion"/>
  </si>
  <si>
    <r>
      <rPr>
        <sz val="11"/>
        <color theme="1"/>
        <rFont val="微软雅黑"/>
        <family val="2"/>
        <charset val="134"/>
      </rPr>
      <t>单个</t>
    </r>
    <r>
      <rPr>
        <sz val="11"/>
        <color theme="1"/>
        <rFont val="Consolas"/>
        <family val="3"/>
      </rPr>
      <t>/</t>
    </r>
    <r>
      <rPr>
        <sz val="11"/>
        <color theme="1"/>
        <rFont val="微软雅黑"/>
        <family val="2"/>
        <charset val="134"/>
      </rPr>
      <t>成对</t>
    </r>
    <r>
      <rPr>
        <sz val="11"/>
        <color theme="1"/>
        <rFont val="Consolas"/>
        <family val="3"/>
      </rPr>
      <t>'</t>
    </r>
    <r>
      <rPr>
        <sz val="11"/>
        <color theme="1"/>
        <rFont val="微软雅黑"/>
        <family val="2"/>
        <charset val="134"/>
      </rPr>
      <t>快切</t>
    </r>
    <phoneticPr fontId="1" type="noConversion"/>
  </si>
  <si>
    <r>
      <rPr>
        <sz val="11"/>
        <color theme="1"/>
        <rFont val="微软雅黑"/>
        <family val="2"/>
        <charset val="134"/>
      </rPr>
      <t>单个</t>
    </r>
    <r>
      <rPr>
        <sz val="11"/>
        <color theme="1"/>
        <rFont val="Consolas"/>
        <family val="3"/>
      </rPr>
      <t>'</t>
    </r>
    <r>
      <rPr>
        <sz val="11"/>
        <color theme="1"/>
        <rFont val="微软雅黑"/>
        <family val="2"/>
        <charset val="134"/>
      </rPr>
      <t>切换</t>
    </r>
    <phoneticPr fontId="1" type="noConversion"/>
  </si>
  <si>
    <r>
      <rPr>
        <sz val="11"/>
        <color theme="1"/>
        <rFont val="微软雅黑"/>
        <family val="2"/>
        <charset val="134"/>
      </rPr>
      <t>单个</t>
    </r>
    <r>
      <rPr>
        <sz val="11"/>
        <color theme="1"/>
        <rFont val="Consolas"/>
        <family val="3"/>
      </rPr>
      <t>/</t>
    </r>
    <r>
      <rPr>
        <sz val="11"/>
        <color theme="1"/>
        <rFont val="微软雅黑"/>
        <family val="2"/>
        <charset val="134"/>
      </rPr>
      <t>成对快切</t>
    </r>
    <phoneticPr fontId="1" type="noConversion"/>
  </si>
  <si>
    <r>
      <rPr>
        <sz val="11"/>
        <color theme="1"/>
        <rFont val="微软雅黑"/>
        <family val="2"/>
        <charset val="134"/>
      </rPr>
      <t>单个</t>
    </r>
    <r>
      <rPr>
        <sz val="11"/>
        <color theme="1"/>
        <rFont val="Consolas"/>
        <family val="3"/>
      </rPr>
      <t>/</t>
    </r>
    <r>
      <rPr>
        <sz val="11"/>
        <color theme="1"/>
        <rFont val="微软雅黑"/>
        <family val="2"/>
        <charset val="134"/>
      </rPr>
      <t>成对切换</t>
    </r>
    <phoneticPr fontId="1" type="noConversion"/>
  </si>
  <si>
    <r>
      <t>.</t>
    </r>
    <r>
      <rPr>
        <sz val="11"/>
        <color theme="1"/>
        <rFont val="Malgun Gothic Semilight"/>
        <family val="2"/>
        <charset val="134"/>
      </rPr>
      <t>↔</t>
    </r>
    <r>
      <rPr>
        <sz val="11"/>
        <color theme="1"/>
        <rFont val="微软雅黑"/>
        <family val="2"/>
        <charset val="134"/>
      </rPr>
      <t>。</t>
    </r>
    <phoneticPr fontId="1" type="noConversion"/>
  </si>
  <si>
    <r>
      <t>,</t>
    </r>
    <r>
      <rPr>
        <sz val="11"/>
        <color theme="1"/>
        <rFont val="Malgun Gothic Semilight"/>
        <family val="2"/>
        <charset val="134"/>
      </rPr>
      <t>↔</t>
    </r>
    <r>
      <rPr>
        <sz val="11"/>
        <color theme="1"/>
        <rFont val="微软雅黑"/>
        <family val="2"/>
        <charset val="134"/>
      </rPr>
      <t>，</t>
    </r>
    <phoneticPr fontId="1" type="noConversion"/>
  </si>
  <si>
    <r>
      <t>)</t>
    </r>
    <r>
      <rPr>
        <sz val="11"/>
        <color theme="1"/>
        <rFont val="Malgun Gothic Semilight"/>
        <family val="2"/>
        <charset val="134"/>
      </rPr>
      <t>↔</t>
    </r>
    <r>
      <rPr>
        <sz val="11"/>
        <color theme="1"/>
        <rFont val="微软雅黑"/>
        <family val="2"/>
        <charset val="134"/>
      </rPr>
      <t>）</t>
    </r>
    <phoneticPr fontId="1" type="noConversion"/>
  </si>
  <si>
    <r>
      <t>_</t>
    </r>
    <r>
      <rPr>
        <sz val="11"/>
        <color theme="1"/>
        <rFont val="Malgun Gothic Semilight"/>
        <family val="2"/>
        <charset val="134"/>
      </rPr>
      <t>↔</t>
    </r>
    <r>
      <rPr>
        <sz val="11"/>
        <color theme="1"/>
        <rFont val="Consolas"/>
        <family val="3"/>
      </rPr>
      <t>——</t>
    </r>
    <phoneticPr fontId="1" type="noConversion"/>
  </si>
  <si>
    <r>
      <t>:</t>
    </r>
    <r>
      <rPr>
        <sz val="11"/>
        <color theme="1"/>
        <rFont val="Malgun Gothic Semilight"/>
        <family val="2"/>
        <charset val="134"/>
      </rPr>
      <t>↔</t>
    </r>
    <r>
      <rPr>
        <sz val="11"/>
        <color theme="1"/>
        <rFont val="微软雅黑"/>
        <family val="2"/>
        <charset val="134"/>
      </rPr>
      <t>：</t>
    </r>
    <phoneticPr fontId="1" type="noConversion"/>
  </si>
  <si>
    <r>
      <t>/</t>
    </r>
    <r>
      <rPr>
        <sz val="11"/>
        <color theme="1"/>
        <rFont val="Malgun Gothic Semilight"/>
        <family val="2"/>
        <charset val="134"/>
      </rPr>
      <t>↔</t>
    </r>
    <r>
      <rPr>
        <sz val="11"/>
        <color theme="1"/>
        <rFont val="Consolas"/>
        <family val="3"/>
      </rPr>
      <t>÷</t>
    </r>
    <phoneticPr fontId="1" type="noConversion"/>
  </si>
  <si>
    <r>
      <t>=</t>
    </r>
    <r>
      <rPr>
        <sz val="11"/>
        <color theme="1"/>
        <rFont val="Malgun Gothic Semilight"/>
        <family val="2"/>
        <charset val="134"/>
      </rPr>
      <t>↔</t>
    </r>
    <r>
      <rPr>
        <sz val="11"/>
        <color theme="1"/>
        <rFont val="微软雅黑"/>
        <family val="2"/>
        <charset val="134"/>
      </rPr>
      <t>≈</t>
    </r>
    <phoneticPr fontId="1" type="noConversion"/>
  </si>
  <si>
    <r>
      <t>&gt;</t>
    </r>
    <r>
      <rPr>
        <sz val="11"/>
        <color theme="1"/>
        <rFont val="Malgun Gothic Semilight"/>
        <family val="2"/>
        <charset val="134"/>
      </rPr>
      <t>↔</t>
    </r>
    <r>
      <rPr>
        <sz val="11"/>
        <color theme="1"/>
        <rFont val="微软雅黑"/>
        <family val="2"/>
        <charset val="134"/>
      </rPr>
      <t>》</t>
    </r>
    <phoneticPr fontId="1" type="noConversion"/>
  </si>
  <si>
    <r>
      <t>;</t>
    </r>
    <r>
      <rPr>
        <sz val="11"/>
        <color theme="1"/>
        <rFont val="Malgun Gothic Semilight"/>
        <family val="2"/>
        <charset val="134"/>
      </rPr>
      <t>↔</t>
    </r>
    <r>
      <rPr>
        <sz val="11"/>
        <color theme="1"/>
        <rFont val="微软雅黑"/>
        <family val="2"/>
        <charset val="134"/>
      </rPr>
      <t>；</t>
    </r>
    <phoneticPr fontId="1" type="noConversion"/>
  </si>
  <si>
    <r>
      <t>-</t>
    </r>
    <r>
      <rPr>
        <sz val="11"/>
        <color theme="1"/>
        <rFont val="Malgun Gothic Semilight"/>
        <family val="2"/>
        <charset val="134"/>
      </rPr>
      <t>↔↔</t>
    </r>
    <phoneticPr fontId="1" type="noConversion"/>
  </si>
  <si>
    <r>
      <t>}</t>
    </r>
    <r>
      <rPr>
        <sz val="11"/>
        <color theme="1"/>
        <rFont val="Malgun Gothic Semilight"/>
        <family val="2"/>
        <charset val="134"/>
      </rPr>
      <t>↔</t>
    </r>
    <r>
      <rPr>
        <sz val="11"/>
        <color theme="1"/>
        <rFont val="微软雅黑"/>
        <family val="2"/>
        <charset val="134"/>
      </rPr>
      <t>」</t>
    </r>
    <phoneticPr fontId="1" type="noConversion"/>
  </si>
  <si>
    <r>
      <t>*</t>
    </r>
    <r>
      <rPr>
        <sz val="11"/>
        <color theme="1"/>
        <rFont val="Malgun Gothic Semilight"/>
        <family val="2"/>
        <charset val="134"/>
      </rPr>
      <t>↔</t>
    </r>
    <r>
      <rPr>
        <sz val="11"/>
        <color theme="1"/>
        <rFont val="Consolas"/>
        <family val="3"/>
      </rPr>
      <t>×</t>
    </r>
    <phoneticPr fontId="1" type="noConversion"/>
  </si>
  <si>
    <r>
      <t>#</t>
    </r>
    <r>
      <rPr>
        <sz val="11"/>
        <color theme="1"/>
        <rFont val="Malgun Gothic Semilight"/>
        <family val="2"/>
        <charset val="134"/>
      </rPr>
      <t>↔</t>
    </r>
    <r>
      <rPr>
        <sz val="11"/>
        <color theme="1"/>
        <rFont val="微软雅黑"/>
        <family val="2"/>
        <charset val="134"/>
      </rPr>
      <t>◆</t>
    </r>
    <phoneticPr fontId="1" type="noConversion"/>
  </si>
  <si>
    <r>
      <t>]</t>
    </r>
    <r>
      <rPr>
        <sz val="11"/>
        <color theme="1"/>
        <rFont val="Malgun Gothic Semilight"/>
        <family val="2"/>
        <charset val="134"/>
      </rPr>
      <t>↔</t>
    </r>
    <r>
      <rPr>
        <sz val="11"/>
        <color theme="1"/>
        <rFont val="微软雅黑"/>
        <family val="2"/>
        <charset val="134"/>
      </rPr>
      <t>】</t>
    </r>
    <phoneticPr fontId="1" type="noConversion"/>
  </si>
  <si>
    <r>
      <t>`</t>
    </r>
    <r>
      <rPr>
        <sz val="11"/>
        <color theme="1"/>
        <rFont val="Malgun Gothic Semilight"/>
        <family val="2"/>
        <charset val="134"/>
      </rPr>
      <t>↔</t>
    </r>
    <r>
      <rPr>
        <sz val="11"/>
        <color theme="1"/>
        <rFont val="微软雅黑"/>
        <family val="2"/>
        <charset val="134"/>
      </rPr>
      <t>々</t>
    </r>
    <phoneticPr fontId="1" type="noConversion"/>
  </si>
  <si>
    <r>
      <t>&amp;</t>
    </r>
    <r>
      <rPr>
        <sz val="11"/>
        <color theme="1"/>
        <rFont val="Malgun Gothic Semilight"/>
        <family val="2"/>
        <charset val="134"/>
      </rPr>
      <t>↔</t>
    </r>
    <r>
      <rPr>
        <sz val="11"/>
        <color theme="1"/>
        <rFont val="微软雅黑"/>
        <family val="2"/>
        <charset val="134"/>
      </rPr>
      <t>※</t>
    </r>
    <phoneticPr fontId="1" type="noConversion"/>
  </si>
  <si>
    <r>
      <t>?</t>
    </r>
    <r>
      <rPr>
        <sz val="11"/>
        <color theme="1"/>
        <rFont val="Malgun Gothic Semilight"/>
        <family val="2"/>
        <charset val="134"/>
      </rPr>
      <t>↔</t>
    </r>
    <r>
      <rPr>
        <sz val="11"/>
        <color theme="1"/>
        <rFont val="微软雅黑"/>
        <family val="2"/>
        <charset val="134"/>
      </rPr>
      <t>？</t>
    </r>
    <phoneticPr fontId="1" type="noConversion"/>
  </si>
  <si>
    <r>
      <t>!</t>
    </r>
    <r>
      <rPr>
        <sz val="11"/>
        <color theme="1"/>
        <rFont val="Malgun Gothic Semilight"/>
        <family val="2"/>
        <charset val="134"/>
      </rPr>
      <t>↔</t>
    </r>
    <r>
      <rPr>
        <sz val="11"/>
        <color theme="1"/>
        <rFont val="微软雅黑"/>
        <family val="2"/>
        <charset val="134"/>
      </rPr>
      <t>！</t>
    </r>
    <phoneticPr fontId="1" type="noConversion"/>
  </si>
  <si>
    <r>
      <t>\</t>
    </r>
    <r>
      <rPr>
        <sz val="11"/>
        <color theme="1"/>
        <rFont val="Malgun Gothic Semilight"/>
        <family val="2"/>
        <charset val="134"/>
      </rPr>
      <t>↔</t>
    </r>
    <r>
      <rPr>
        <sz val="11"/>
        <color theme="1"/>
        <rFont val="微软雅黑"/>
        <family val="2"/>
        <charset val="134"/>
      </rPr>
      <t>、</t>
    </r>
    <phoneticPr fontId="1" type="noConversion"/>
  </si>
  <si>
    <r>
      <t>|</t>
    </r>
    <r>
      <rPr>
        <sz val="11"/>
        <color theme="1"/>
        <rFont val="Malgun Gothic Semilight"/>
        <family val="2"/>
        <charset val="134"/>
      </rPr>
      <t>↔</t>
    </r>
    <r>
      <rPr>
        <sz val="11"/>
        <color theme="1"/>
        <rFont val="微软雅黑"/>
        <family val="2"/>
        <charset val="134"/>
      </rPr>
      <t>｜</t>
    </r>
    <phoneticPr fontId="1" type="noConversion"/>
  </si>
  <si>
    <r>
      <t>@</t>
    </r>
    <r>
      <rPr>
        <sz val="11"/>
        <color theme="1"/>
        <rFont val="Malgun Gothic Semilight"/>
        <family val="2"/>
        <charset val="134"/>
      </rPr>
      <t>↔</t>
    </r>
    <r>
      <rPr>
        <sz val="11"/>
        <color theme="1"/>
        <rFont val="微软雅黑"/>
        <family val="2"/>
        <charset val="134"/>
      </rPr>
      <t>●</t>
    </r>
    <phoneticPr fontId="1" type="noConversion"/>
  </si>
  <si>
    <r>
      <t>%</t>
    </r>
    <r>
      <rPr>
        <sz val="11"/>
        <color theme="1"/>
        <rFont val="Malgun Gothic Semilight"/>
        <family val="2"/>
        <charset val="134"/>
      </rPr>
      <t>↔</t>
    </r>
    <r>
      <rPr>
        <sz val="11"/>
        <color theme="1"/>
        <rFont val="微软雅黑"/>
        <family val="2"/>
        <charset val="134"/>
      </rPr>
      <t>★</t>
    </r>
    <phoneticPr fontId="1" type="noConversion"/>
  </si>
  <si>
    <r>
      <t>^</t>
    </r>
    <r>
      <rPr>
        <sz val="11"/>
        <color theme="1"/>
        <rFont val="Malgun Gothic Semilight"/>
        <family val="2"/>
        <charset val="134"/>
      </rPr>
      <t>↔</t>
    </r>
    <r>
      <rPr>
        <sz val="11"/>
        <color theme="1"/>
        <rFont val="Consolas"/>
        <family val="3"/>
      </rPr>
      <t>……</t>
    </r>
    <phoneticPr fontId="1" type="noConversion"/>
  </si>
  <si>
    <r>
      <t>~</t>
    </r>
    <r>
      <rPr>
        <sz val="11"/>
        <color theme="1"/>
        <rFont val="Malgun Gothic Semilight"/>
        <family val="2"/>
        <charset val="134"/>
      </rPr>
      <t>↔</t>
    </r>
    <r>
      <rPr>
        <sz val="11"/>
        <color theme="1"/>
        <rFont val="微软雅黑"/>
        <family val="2"/>
        <charset val="134"/>
      </rPr>
      <t>～</t>
    </r>
    <phoneticPr fontId="1" type="noConversion"/>
  </si>
  <si>
    <r>
      <t>$</t>
    </r>
    <r>
      <rPr>
        <sz val="11"/>
        <color theme="1"/>
        <rFont val="Malgun Gothic Semilight"/>
        <family val="2"/>
        <charset val="134"/>
      </rPr>
      <t>↔</t>
    </r>
    <r>
      <rPr>
        <sz val="11"/>
        <color theme="1"/>
        <rFont val="微软雅黑"/>
        <family val="2"/>
        <charset val="134"/>
      </rPr>
      <t>￥</t>
    </r>
    <phoneticPr fontId="1" type="noConversion"/>
  </si>
  <si>
    <r>
      <t>/,÷,</t>
    </r>
    <r>
      <rPr>
        <sz val="11"/>
        <color theme="1"/>
        <rFont val="微软雅黑"/>
        <family val="2"/>
        <charset val="134"/>
      </rPr>
      <t>／</t>
    </r>
    <phoneticPr fontId="1" type="noConversion"/>
  </si>
  <si>
    <r>
      <t>=,</t>
    </r>
    <r>
      <rPr>
        <sz val="11"/>
        <color theme="1"/>
        <rFont val="微软雅黑"/>
        <family val="2"/>
        <charset val="134"/>
      </rPr>
      <t>≈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≠</t>
    </r>
    <phoneticPr fontId="1" type="noConversion"/>
  </si>
  <si>
    <r>
      <t>&gt;,</t>
    </r>
    <r>
      <rPr>
        <sz val="11"/>
        <color theme="1"/>
        <rFont val="微软雅黑"/>
        <family val="2"/>
        <charset val="134"/>
      </rPr>
      <t>》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〉</t>
    </r>
    <phoneticPr fontId="1" type="noConversion"/>
  </si>
  <si>
    <r>
      <t>*,×,</t>
    </r>
    <r>
      <rPr>
        <sz val="11"/>
        <color theme="1"/>
        <rFont val="微软雅黑"/>
        <family val="2"/>
        <charset val="134"/>
      </rPr>
      <t>＊</t>
    </r>
    <phoneticPr fontId="1" type="noConversion"/>
  </si>
  <si>
    <r>
      <t>#,</t>
    </r>
    <r>
      <rPr>
        <sz val="11"/>
        <color theme="1"/>
        <rFont val="微软雅黑"/>
        <family val="2"/>
        <charset val="134"/>
      </rPr>
      <t>◆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■</t>
    </r>
    <phoneticPr fontId="1" type="noConversion"/>
  </si>
  <si>
    <r>
      <t>`,</t>
    </r>
    <r>
      <rPr>
        <sz val="11"/>
        <color theme="1"/>
        <rFont val="微软雅黑"/>
        <family val="2"/>
        <charset val="134"/>
      </rPr>
      <t>々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〃</t>
    </r>
    <phoneticPr fontId="1" type="noConversion"/>
  </si>
  <si>
    <r>
      <t>&amp;,</t>
    </r>
    <r>
      <rPr>
        <sz val="11"/>
        <color theme="1"/>
        <rFont val="微软雅黑"/>
        <family val="2"/>
        <charset val="134"/>
      </rPr>
      <t>※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℃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℉</t>
    </r>
    <phoneticPr fontId="1" type="noConversion"/>
  </si>
  <si>
    <r>
      <t>?,</t>
    </r>
    <r>
      <rPr>
        <sz val="11"/>
        <color theme="1"/>
        <rFont val="微软雅黑"/>
        <family val="2"/>
        <charset val="134"/>
      </rPr>
      <t>？</t>
    </r>
    <r>
      <rPr>
        <sz val="11"/>
        <color theme="1"/>
        <rFont val="Consolas"/>
        <family val="3"/>
      </rPr>
      <t>,✔,✘</t>
    </r>
    <phoneticPr fontId="1" type="noConversion"/>
  </si>
  <si>
    <r>
      <t>!,</t>
    </r>
    <r>
      <rPr>
        <sz val="11"/>
        <color theme="1"/>
        <rFont val="微软雅黑"/>
        <family val="2"/>
        <charset val="134"/>
      </rPr>
      <t>！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▲</t>
    </r>
    <r>
      <rPr>
        <sz val="11"/>
        <color theme="1"/>
        <rFont val="Consolas"/>
        <family val="3"/>
      </rPr>
      <t>,⚠</t>
    </r>
    <phoneticPr fontId="1" type="noConversion"/>
  </si>
  <si>
    <r>
      <t>\,</t>
    </r>
    <r>
      <rPr>
        <sz val="11"/>
        <color theme="1"/>
        <rFont val="微软雅黑"/>
        <family val="2"/>
        <charset val="134"/>
      </rPr>
      <t>、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→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←</t>
    </r>
    <phoneticPr fontId="1" type="noConversion"/>
  </si>
  <si>
    <r>
      <t>|,</t>
    </r>
    <r>
      <rPr>
        <sz val="11"/>
        <color theme="1"/>
        <rFont val="微软雅黑"/>
        <family val="2"/>
        <charset val="134"/>
      </rPr>
      <t>｜</t>
    </r>
    <r>
      <rPr>
        <sz val="11"/>
        <color theme="1"/>
        <rFont val="Consolas"/>
        <family val="3"/>
      </rPr>
      <t>,·,§,</t>
    </r>
    <r>
      <rPr>
        <sz val="11"/>
        <color theme="1"/>
        <rFont val="微软雅黑"/>
        <family val="2"/>
        <charset val="134"/>
      </rPr>
      <t>‖</t>
    </r>
    <phoneticPr fontId="1" type="noConversion"/>
  </si>
  <si>
    <r>
      <t>@,</t>
    </r>
    <r>
      <rPr>
        <sz val="11"/>
        <color theme="1"/>
        <rFont val="微软雅黑"/>
        <family val="2"/>
        <charset val="134"/>
      </rPr>
      <t>●</t>
    </r>
    <r>
      <rPr>
        <sz val="11"/>
        <color theme="1"/>
        <rFont val="Consolas"/>
        <family val="3"/>
      </rPr>
      <t>,©,®,™</t>
    </r>
    <phoneticPr fontId="1" type="noConversion"/>
  </si>
  <si>
    <r>
      <t>%,</t>
    </r>
    <r>
      <rPr>
        <sz val="11"/>
        <color theme="1"/>
        <rFont val="微软雅黑"/>
        <family val="2"/>
        <charset val="134"/>
      </rPr>
      <t>★</t>
    </r>
    <r>
      <rPr>
        <sz val="11"/>
        <color theme="1"/>
        <rFont val="Consolas"/>
        <family val="3"/>
      </rPr>
      <t>,°,‰</t>
    </r>
    <phoneticPr fontId="1" type="noConversion"/>
  </si>
  <si>
    <t>^,……,⌘,⌥</t>
    <phoneticPr fontId="1" type="noConversion"/>
  </si>
  <si>
    <r>
      <t>~,</t>
    </r>
    <r>
      <rPr>
        <sz val="11"/>
        <color theme="1"/>
        <rFont val="微软雅黑"/>
        <family val="2"/>
        <charset val="134"/>
      </rPr>
      <t>～</t>
    </r>
    <r>
      <rPr>
        <sz val="11"/>
        <color theme="1"/>
        <rFont val="Consolas"/>
        <family val="3"/>
      </rPr>
      <t>,–,—</t>
    </r>
    <phoneticPr fontId="1" type="noConversion"/>
  </si>
  <si>
    <r>
      <t>$,</t>
    </r>
    <r>
      <rPr>
        <sz val="11"/>
        <color theme="1"/>
        <rFont val="微软雅黑"/>
        <family val="2"/>
        <charset val="134"/>
      </rPr>
      <t>￥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＄</t>
    </r>
    <r>
      <rPr>
        <sz val="11"/>
        <color theme="1"/>
        <rFont val="Consolas"/>
        <family val="3"/>
      </rPr>
      <t>,€,£</t>
    </r>
    <phoneticPr fontId="1" type="noConversion"/>
  </si>
  <si>
    <r>
      <t>“,”</t>
    </r>
    <r>
      <rPr>
        <sz val="11"/>
        <color theme="1"/>
        <rFont val="宋体"/>
        <family val="3"/>
        <charset val="134"/>
      </rPr>
      <t>轮换</t>
    </r>
    <phoneticPr fontId="1" type="noConversion"/>
  </si>
  <si>
    <r>
      <t>‘,’</t>
    </r>
    <r>
      <rPr>
        <sz val="11"/>
        <color theme="1"/>
        <rFont val="宋体"/>
        <family val="3"/>
        <charset val="134"/>
      </rPr>
      <t>轮换</t>
    </r>
    <phoneticPr fontId="1" type="noConversion"/>
  </si>
  <si>
    <r>
      <t xml:space="preserve">“,” </t>
    </r>
    <r>
      <rPr>
        <sz val="11"/>
        <color theme="1"/>
        <rFont val="微软雅黑"/>
        <family val="2"/>
        <charset val="134"/>
      </rPr>
      <t>轮换</t>
    </r>
    <phoneticPr fontId="1" type="noConversion"/>
  </si>
  <si>
    <r>
      <t>÷,</t>
    </r>
    <r>
      <rPr>
        <sz val="11"/>
        <color theme="1"/>
        <rFont val="微软雅黑"/>
        <family val="2"/>
        <charset val="134"/>
      </rPr>
      <t>／</t>
    </r>
    <phoneticPr fontId="1" type="noConversion"/>
  </si>
  <si>
    <r>
      <rPr>
        <sz val="11"/>
        <color theme="1"/>
        <rFont val="微软雅黑"/>
        <family val="2"/>
        <charset val="134"/>
      </rPr>
      <t>《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〈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≤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≦</t>
    </r>
    <r>
      <rPr>
        <sz val="11"/>
        <color theme="1"/>
        <rFont val="Consolas"/>
        <family val="3"/>
      </rPr>
      <t>,«,‹,⟨</t>
    </r>
    <phoneticPr fontId="1" type="noConversion"/>
  </si>
  <si>
    <r>
      <rPr>
        <sz val="11"/>
        <color theme="1"/>
        <rFont val="微软雅黑"/>
        <family val="2"/>
        <charset val="134"/>
      </rPr>
      <t>》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〉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≥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≧</t>
    </r>
    <r>
      <rPr>
        <sz val="11"/>
        <color theme="1"/>
        <rFont val="Consolas"/>
        <family val="3"/>
      </rPr>
      <t>,»,›,⟩</t>
    </r>
    <phoneticPr fontId="1" type="noConversion"/>
  </si>
  <si>
    <r>
      <t xml:space="preserve">‘,’ </t>
    </r>
    <r>
      <rPr>
        <sz val="11"/>
        <color theme="1"/>
        <rFont val="微软雅黑"/>
        <family val="2"/>
        <charset val="134"/>
      </rPr>
      <t>轮换</t>
    </r>
    <phoneticPr fontId="1" type="noConversion"/>
  </si>
  <si>
    <r>
      <rPr>
        <sz val="11"/>
        <color theme="1"/>
        <rFont val="微软雅黑"/>
        <family val="2"/>
        <charset val="134"/>
      </rPr>
      <t>※</t>
    </r>
    <r>
      <rPr>
        <sz val="11"/>
        <color theme="1"/>
        <rFont val="Consolas"/>
        <family val="3"/>
      </rPr>
      <t>,&amp;,</t>
    </r>
    <r>
      <rPr>
        <sz val="11"/>
        <color theme="1"/>
        <rFont val="微软雅黑"/>
        <family val="2"/>
        <charset val="134"/>
      </rPr>
      <t>℃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℉</t>
    </r>
    <phoneticPr fontId="1" type="noConversion"/>
  </si>
  <si>
    <r>
      <rPr>
        <sz val="11"/>
        <color theme="1"/>
        <rFont val="微软雅黑"/>
        <family val="2"/>
        <charset val="134"/>
      </rPr>
      <t>？</t>
    </r>
    <r>
      <rPr>
        <sz val="11"/>
        <color theme="1"/>
        <rFont val="Consolas"/>
        <family val="3"/>
      </rPr>
      <t>,✔,✘,✓,✗</t>
    </r>
    <phoneticPr fontId="1" type="noConversion"/>
  </si>
  <si>
    <r>
      <rPr>
        <sz val="11"/>
        <color theme="1"/>
        <rFont val="微软雅黑"/>
        <family val="2"/>
        <charset val="134"/>
      </rPr>
      <t>！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▲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△</t>
    </r>
    <r>
      <rPr>
        <sz val="11"/>
        <color theme="1"/>
        <rFont val="Consolas"/>
        <family val="3"/>
      </rPr>
      <t>,⚠</t>
    </r>
    <phoneticPr fontId="1" type="noConversion"/>
  </si>
  <si>
    <r>
      <rPr>
        <sz val="11"/>
        <color theme="1"/>
        <rFont val="微软雅黑"/>
        <family val="2"/>
        <charset val="134"/>
      </rPr>
      <t>、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＼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→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←</t>
    </r>
    <phoneticPr fontId="1" type="noConversion"/>
  </si>
  <si>
    <r>
      <rPr>
        <sz val="11"/>
        <color theme="1"/>
        <rFont val="微软雅黑"/>
        <family val="2"/>
        <charset val="134"/>
      </rPr>
      <t>｜</t>
    </r>
    <r>
      <rPr>
        <sz val="11"/>
        <color theme="1"/>
        <rFont val="Consolas"/>
        <family val="3"/>
      </rPr>
      <t>,·,§,</t>
    </r>
    <r>
      <rPr>
        <sz val="11"/>
        <color theme="1"/>
        <rFont val="MS Gothic"/>
        <family val="3"/>
        <charset val="128"/>
      </rPr>
      <t>・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‖</t>
    </r>
    <r>
      <rPr>
        <sz val="11"/>
        <color theme="1"/>
        <rFont val="Consolas"/>
        <family val="3"/>
      </rPr>
      <t>,</t>
    </r>
    <r>
      <rPr>
        <sz val="11"/>
        <color theme="1"/>
        <rFont val="Malgun Gothic Semilight"/>
        <family val="2"/>
        <charset val="134"/>
      </rPr>
      <t>↕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↑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↓</t>
    </r>
    <phoneticPr fontId="1" type="noConversion"/>
  </si>
  <si>
    <r>
      <rPr>
        <sz val="11"/>
        <color theme="1"/>
        <rFont val="微软雅黑"/>
        <family val="2"/>
        <charset val="134"/>
      </rPr>
      <t>●</t>
    </r>
    <r>
      <rPr>
        <sz val="11"/>
        <color theme="1"/>
        <rFont val="Consolas"/>
        <family val="3"/>
      </rPr>
      <t>,@,©,®,</t>
    </r>
    <r>
      <rPr>
        <sz val="11"/>
        <color theme="1"/>
        <rFont val="微软雅黑"/>
        <family val="2"/>
        <charset val="134"/>
      </rPr>
      <t>○</t>
    </r>
    <r>
      <rPr>
        <sz val="11"/>
        <color theme="1"/>
        <rFont val="Consolas"/>
        <family val="3"/>
      </rPr>
      <t>,™,</t>
    </r>
    <r>
      <rPr>
        <sz val="11"/>
        <color theme="1"/>
        <rFont val="微软雅黑"/>
        <family val="2"/>
        <charset val="134"/>
      </rPr>
      <t>◆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■</t>
    </r>
    <phoneticPr fontId="1" type="noConversion"/>
  </si>
  <si>
    <r>
      <rPr>
        <sz val="11"/>
        <color theme="1"/>
        <rFont val="微软雅黑"/>
        <family val="2"/>
        <charset val="134"/>
      </rPr>
      <t>★</t>
    </r>
    <r>
      <rPr>
        <sz val="11"/>
        <color theme="1"/>
        <rFont val="Consolas"/>
        <family val="3"/>
      </rPr>
      <t>,%,°,‰,</t>
    </r>
    <r>
      <rPr>
        <sz val="11"/>
        <color theme="1"/>
        <rFont val="微软雅黑"/>
        <family val="2"/>
        <charset val="134"/>
      </rPr>
      <t>☆</t>
    </r>
    <r>
      <rPr>
        <sz val="11"/>
        <color theme="1"/>
        <rFont val="Consolas"/>
        <family val="3"/>
      </rPr>
      <t>,‱,</t>
    </r>
    <r>
      <rPr>
        <sz val="11"/>
        <color theme="1"/>
        <rFont val="微软雅黑"/>
        <family val="2"/>
        <charset val="134"/>
      </rPr>
      <t>℅</t>
    </r>
    <r>
      <rPr>
        <sz val="11"/>
        <color theme="1"/>
        <rFont val="Consolas"/>
        <family val="3"/>
      </rPr>
      <t>,℆,℀,℁,⅍</t>
    </r>
    <phoneticPr fontId="1" type="noConversion"/>
  </si>
  <si>
    <t>……,^,⌘,⌥</t>
    <phoneticPr fontId="1" type="noConversion"/>
  </si>
  <si>
    <r>
      <rPr>
        <sz val="11"/>
        <color theme="1"/>
        <rFont val="微软雅黑"/>
        <family val="2"/>
        <charset val="134"/>
      </rPr>
      <t>～</t>
    </r>
    <r>
      <rPr>
        <sz val="11"/>
        <color theme="1"/>
        <rFont val="Consolas"/>
        <family val="3"/>
      </rPr>
      <t>,–,—</t>
    </r>
    <phoneticPr fontId="1" type="noConversion"/>
  </si>
  <si>
    <r>
      <rPr>
        <sz val="11"/>
        <color theme="1"/>
        <rFont val="微软雅黑"/>
        <family val="2"/>
        <charset val="134"/>
      </rPr>
      <t>￥</t>
    </r>
    <r>
      <rPr>
        <sz val="11"/>
        <color theme="1"/>
        <rFont val="Consolas"/>
        <family val="3"/>
      </rPr>
      <t>,$,</t>
    </r>
    <r>
      <rPr>
        <sz val="11"/>
        <color theme="1"/>
        <rFont val="微软雅黑"/>
        <family val="2"/>
        <charset val="134"/>
      </rPr>
      <t>＄</t>
    </r>
    <r>
      <rPr>
        <sz val="11"/>
        <color theme="1"/>
        <rFont val="Consolas"/>
        <family val="3"/>
      </rPr>
      <t>,€,£,¥,¢,¤,₩</t>
    </r>
    <phoneticPr fontId="1" type="noConversion"/>
  </si>
  <si>
    <r>
      <t>},</t>
    </r>
    <r>
      <rPr>
        <sz val="11"/>
        <color theme="1"/>
        <rFont val="微软雅黑"/>
        <family val="2"/>
        <charset val="134"/>
      </rPr>
      <t>」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』</t>
    </r>
    <r>
      <rPr>
        <sz val="11"/>
        <color theme="1"/>
        <rFont val="Consolas"/>
        <family val="3"/>
      </rPr>
      <t>,〙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｝</t>
    </r>
    <phoneticPr fontId="1" type="noConversion"/>
  </si>
  <si>
    <r>
      <t>],</t>
    </r>
    <r>
      <rPr>
        <sz val="11"/>
        <color theme="1"/>
        <rFont val="微软雅黑"/>
        <family val="2"/>
        <charset val="134"/>
      </rPr>
      <t>】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〗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〕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］</t>
    </r>
    <phoneticPr fontId="1" type="noConversion"/>
  </si>
  <si>
    <r>
      <rPr>
        <sz val="11"/>
        <color theme="1"/>
        <rFont val="微软雅黑"/>
        <family val="2"/>
        <charset val="134"/>
      </rPr>
      <t>【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〖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〔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［</t>
    </r>
    <phoneticPr fontId="1" type="noConversion"/>
  </si>
  <si>
    <r>
      <rPr>
        <sz val="11"/>
        <color theme="1"/>
        <rFont val="微软雅黑"/>
        <family val="2"/>
        <charset val="134"/>
      </rPr>
      <t>「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『</t>
    </r>
    <r>
      <rPr>
        <sz val="11"/>
        <color theme="1"/>
        <rFont val="Consolas"/>
        <family val="3"/>
      </rPr>
      <t>,〘,</t>
    </r>
    <r>
      <rPr>
        <sz val="11"/>
        <color theme="1"/>
        <rFont val="微软雅黑"/>
        <family val="2"/>
        <charset val="134"/>
      </rPr>
      <t>｛</t>
    </r>
    <r>
      <rPr>
        <sz val="11"/>
        <color theme="1"/>
        <rFont val="Consolas"/>
        <family val="3"/>
      </rPr>
      <t xml:space="preserve"> </t>
    </r>
    <phoneticPr fontId="1" type="noConversion"/>
  </si>
  <si>
    <r>
      <rPr>
        <sz val="11"/>
        <color theme="1"/>
        <rFont val="微软雅黑"/>
        <family val="2"/>
        <charset val="134"/>
      </rPr>
      <t>」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』</t>
    </r>
    <r>
      <rPr>
        <sz val="11"/>
        <color theme="1"/>
        <rFont val="Consolas"/>
        <family val="3"/>
      </rPr>
      <t>,〙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｝</t>
    </r>
    <phoneticPr fontId="1" type="noConversion"/>
  </si>
  <si>
    <r>
      <rPr>
        <sz val="11"/>
        <color theme="1"/>
        <rFont val="微软雅黑"/>
        <family val="2"/>
        <charset val="134"/>
      </rPr>
      <t>】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〗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〕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］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</si>
</sst>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宋体"/>
      <family val="3"/>
      <charset val="134"/>
    </font>
    <font>
      <sz val="11"/>
      <color theme="1"/>
      <name val="Malgun Gothic Semilight"/>
      <family val="2"/>
      <charset val="134"/>
    </font>
    <font>
      <sz val="11"/>
      <color theme="1"/>
      <name val="Consolas"/>
      <family val="3"/>
    </font>
    <font>
      <sz val="11"/>
      <color theme="1"/>
      <name val="微软雅黑"/>
      <family val="2"/>
      <charset val="134"/>
    </font>
    <font>
      <sz val="11"/>
      <color theme="1"/>
      <name val="MS Gothic"/>
      <family val="3"/>
      <charset val="128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theme="7" tint="0.39997558519241921"/>
      </top>
      <bottom style="thin">
        <color theme="7" tint="0.39997558519241921"/>
      </bottom>
      <diagonal/>
    </border>
    <border>
      <left/>
      <right style="thin">
        <color theme="7" tint="0.39997558519241921"/>
      </right>
      <top style="thin">
        <color theme="7" tint="0.39997558519241921"/>
      </top>
      <bottom style="thin">
        <color theme="7" tint="0.39997558519241921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quotePrefix="1">
      <alignment vertical="center"/>
    </xf>
    <xf numFmtId="0" fontId="4" fillId="0" borderId="0" xfId="0" applyFont="1">
      <alignment vertical="center"/>
    </xf>
    <xf numFmtId="0" fontId="4" fillId="0" borderId="0" xfId="0" quotePrefix="1" applyFont="1">
      <alignment vertical="center"/>
    </xf>
    <xf numFmtId="0" fontId="4" fillId="0" borderId="1" xfId="0" quotePrefix="1" applyFont="1" applyBorder="1">
      <alignment vertical="center"/>
    </xf>
    <xf numFmtId="0" fontId="4" fillId="0" borderId="1" xfId="0" applyFont="1" applyBorder="1">
      <alignment vertical="center"/>
    </xf>
    <xf numFmtId="0" fontId="4" fillId="0" borderId="2" xfId="0" applyFont="1" applyBorder="1">
      <alignment vertical="center"/>
    </xf>
  </cellXfs>
  <cellStyles count="1">
    <cellStyle name="常规" xfId="0" builtinId="0"/>
  </cellStyles>
  <dxfs count="7">
    <dxf>
      <font>
        <strike val="0"/>
        <outline val="0"/>
        <shadow val="0"/>
        <u val="none"/>
        <vertAlign val="baseline"/>
        <sz val="11"/>
        <color theme="1"/>
        <name val="Consolas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onsolas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onsolas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onsolas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onsolas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onsolas"/>
        <scheme val="none"/>
      </font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表1" displayName="表1" ref="A1:G33">
  <autoFilter ref="A1:G33"/>
  <sortState ref="A2:G33">
    <sortCondition descending="1" ref="G1:G33"/>
  </sortState>
  <tableColumns count="7">
    <tableColumn id="1" name="标点符号" totalsRowLabel="汇总"/>
    <tableColumn id="2" name="Markdown"/>
    <tableColumn id="7" name="GFM"/>
    <tableColumn id="3" name="Java"/>
    <tableColumn id="4" name="Python" totalsRowFunction="sum"/>
    <tableColumn id="5" name="Rust"/>
    <tableColumn id="6" name="汇总" dataDxfId="6">
      <calculatedColumnFormula>SUM(表1[[#This Row],[Markdown]:[Rust]])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表2" displayName="表2" ref="A1:E34" totalsRowShown="0" dataDxfId="5">
  <autoFilter ref="A1:E34"/>
  <tableColumns count="5">
    <tableColumn id="1" name="英文时" dataDxfId="4"/>
    <tableColumn id="2" name="中文时" dataDxfId="3"/>
    <tableColumn id="3" name="英/中快切" dataDxfId="2"/>
    <tableColumn id="4" name="标点轮换" dataDxfId="1"/>
    <tableColumn id="5" name="Rime标点候选菜单" dataDxfId="0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33"/>
  <sheetViews>
    <sheetView zoomScaleNormal="100" workbookViewId="0">
      <selection activeCell="C25" sqref="C25"/>
    </sheetView>
  </sheetViews>
  <sheetFormatPr defaultRowHeight="14.25" x14ac:dyDescent="0.2"/>
  <cols>
    <col min="1" max="1" width="10.25" customWidth="1"/>
    <col min="2" max="2" width="12" customWidth="1"/>
    <col min="3" max="3" width="9" customWidth="1"/>
  </cols>
  <sheetData>
    <row r="1" spans="1:7" x14ac:dyDescent="0.2">
      <c r="A1" t="s">
        <v>0</v>
      </c>
      <c r="B1" t="s">
        <v>30</v>
      </c>
      <c r="C1" t="s">
        <v>33</v>
      </c>
      <c r="D1" t="s">
        <v>1</v>
      </c>
      <c r="E1" t="s">
        <v>2</v>
      </c>
      <c r="F1" t="s">
        <v>29</v>
      </c>
      <c r="G1" t="s">
        <v>31</v>
      </c>
    </row>
    <row r="2" spans="1:7" x14ac:dyDescent="0.2">
      <c r="A2" t="s">
        <v>4</v>
      </c>
      <c r="B2">
        <f>27+10+191+61+94+39</f>
        <v>422</v>
      </c>
      <c r="C2">
        <v>444</v>
      </c>
      <c r="D2">
        <f>1334+2593</f>
        <v>3927</v>
      </c>
      <c r="E2">
        <f>3485+1395</f>
        <v>4880</v>
      </c>
      <c r="F2">
        <v>2464</v>
      </c>
      <c r="G2">
        <f>SUM(表1[[#This Row],[Markdown]:[Rust]])</f>
        <v>12137</v>
      </c>
    </row>
    <row r="3" spans="1:7" x14ac:dyDescent="0.2">
      <c r="A3" t="s">
        <v>3</v>
      </c>
      <c r="B3">
        <f>27+10+191+61+95+39</f>
        <v>423</v>
      </c>
      <c r="C3">
        <v>430</v>
      </c>
      <c r="D3">
        <f>1334+2593</f>
        <v>3927</v>
      </c>
      <c r="E3">
        <f>3485+1398</f>
        <v>4883</v>
      </c>
      <c r="F3">
        <v>2465</v>
      </c>
      <c r="G3">
        <f>SUM(表1[[#This Row],[Markdown]:[Rust]])</f>
        <v>12128</v>
      </c>
    </row>
    <row r="4" spans="1:7" x14ac:dyDescent="0.2">
      <c r="A4" t="s">
        <v>32</v>
      </c>
      <c r="B4">
        <f>49+48+403+130+279+246</f>
        <v>1155</v>
      </c>
      <c r="C4">
        <v>1278</v>
      </c>
      <c r="D4">
        <f>1095+1809</f>
        <v>2904</v>
      </c>
      <c r="E4">
        <f>2859+1360</f>
        <v>4219</v>
      </c>
      <c r="F4">
        <v>1869</v>
      </c>
      <c r="G4">
        <f>SUM(表1[[#This Row],[Markdown]:[Rust]])</f>
        <v>11425</v>
      </c>
    </row>
    <row r="5" spans="1:7" x14ac:dyDescent="0.2">
      <c r="A5" t="s">
        <v>19</v>
      </c>
      <c r="B5">
        <f>18+491+131</f>
        <v>640</v>
      </c>
      <c r="C5">
        <v>556</v>
      </c>
      <c r="D5">
        <f>147+60</f>
        <v>207</v>
      </c>
      <c r="E5">
        <f>3325+1099</f>
        <v>4424</v>
      </c>
      <c r="F5">
        <v>2916</v>
      </c>
      <c r="G5">
        <f>SUM(表1[[#This Row],[Markdown]:[Rust]])</f>
        <v>8743</v>
      </c>
    </row>
    <row r="6" spans="1:7" x14ac:dyDescent="0.2">
      <c r="A6" t="s">
        <v>34</v>
      </c>
      <c r="B6">
        <f>19+65+166+136+27+323</f>
        <v>736</v>
      </c>
      <c r="C6">
        <v>1103</v>
      </c>
      <c r="D6">
        <f>682+1200</f>
        <v>1882</v>
      </c>
      <c r="E6">
        <f>1990+1319</f>
        <v>3309</v>
      </c>
      <c r="F6">
        <v>1570</v>
      </c>
      <c r="G6">
        <f>SUM(表1[[#This Row],[Markdown]:[Rust]])</f>
        <v>8600</v>
      </c>
    </row>
    <row r="7" spans="1:7" x14ac:dyDescent="0.2">
      <c r="A7" t="s">
        <v>18</v>
      </c>
      <c r="B7">
        <f>71+58+9</f>
        <v>138</v>
      </c>
      <c r="C7">
        <v>3854</v>
      </c>
      <c r="D7">
        <f>380+1482</f>
        <v>1862</v>
      </c>
      <c r="E7">
        <f>1737+368</f>
        <v>2105</v>
      </c>
      <c r="F7">
        <v>334</v>
      </c>
      <c r="G7">
        <f>SUM(表1[[#This Row],[Markdown]:[Rust]])</f>
        <v>8293</v>
      </c>
    </row>
    <row r="8" spans="1:7" x14ac:dyDescent="0.2">
      <c r="A8" t="s">
        <v>35</v>
      </c>
      <c r="B8">
        <f>50+21+196+157+267+85</f>
        <v>776</v>
      </c>
      <c r="C8">
        <v>783</v>
      </c>
      <c r="D8">
        <f>165+96</f>
        <v>261</v>
      </c>
      <c r="E8">
        <f>1253+968</f>
        <v>2221</v>
      </c>
      <c r="F8">
        <v>2593</v>
      </c>
      <c r="G8">
        <f>SUM(表1[[#This Row],[Markdown]:[Rust]])</f>
        <v>6634</v>
      </c>
    </row>
    <row r="9" spans="1:7" x14ac:dyDescent="0.2">
      <c r="A9" t="s">
        <v>17</v>
      </c>
      <c r="B9">
        <f>20+52+9</f>
        <v>81</v>
      </c>
      <c r="C9">
        <v>3711</v>
      </c>
      <c r="D9">
        <f>407+1482</f>
        <v>1889</v>
      </c>
      <c r="E9">
        <f>232+335</f>
        <v>567</v>
      </c>
      <c r="F9">
        <v>191</v>
      </c>
      <c r="G9">
        <f>SUM(表1[[#This Row],[Markdown]:[Rust]])</f>
        <v>6439</v>
      </c>
    </row>
    <row r="10" spans="1:7" x14ac:dyDescent="0.2">
      <c r="A10" t="s">
        <v>11</v>
      </c>
      <c r="B10">
        <f>67+218+696</f>
        <v>981</v>
      </c>
      <c r="C10">
        <v>2317</v>
      </c>
      <c r="D10">
        <f>651+775</f>
        <v>1426</v>
      </c>
      <c r="E10">
        <f>189+220</f>
        <v>409</v>
      </c>
      <c r="F10">
        <v>1207</v>
      </c>
      <c r="G10">
        <f>SUM(表1[[#This Row],[Markdown]:[Rust]])</f>
        <v>6340</v>
      </c>
    </row>
    <row r="11" spans="1:7" x14ac:dyDescent="0.2">
      <c r="A11" t="s">
        <v>15</v>
      </c>
      <c r="B11">
        <f>52+100+8</f>
        <v>160</v>
      </c>
      <c r="C11">
        <v>489</v>
      </c>
      <c r="D11">
        <f>703+559</f>
        <v>1262</v>
      </c>
      <c r="E11">
        <f>1951+1004</f>
        <v>2955</v>
      </c>
      <c r="F11">
        <v>951</v>
      </c>
      <c r="G11">
        <f>SUM(表1[[#This Row],[Markdown]:[Rust]])</f>
        <v>5817</v>
      </c>
    </row>
    <row r="12" spans="1:7" x14ac:dyDescent="0.2">
      <c r="A12" t="s">
        <v>50</v>
      </c>
      <c r="B12">
        <f>2+165+30+30+66+4</f>
        <v>297</v>
      </c>
      <c r="C12">
        <v>845</v>
      </c>
      <c r="D12">
        <f>166+326</f>
        <v>492</v>
      </c>
      <c r="E12">
        <f>1538+859</f>
        <v>2397</v>
      </c>
      <c r="F12">
        <v>1408</v>
      </c>
      <c r="G12">
        <f>SUM(表1[[#This Row],[Markdown]:[Rust]])</f>
        <v>5439</v>
      </c>
    </row>
    <row r="13" spans="1:7" x14ac:dyDescent="0.2">
      <c r="A13" s="1" t="s">
        <v>51</v>
      </c>
      <c r="B13">
        <f>6+36+41</f>
        <v>83</v>
      </c>
      <c r="C13">
        <v>46</v>
      </c>
      <c r="D13">
        <f>47+37</f>
        <v>84</v>
      </c>
      <c r="E13">
        <f>2734+2216</f>
        <v>4950</v>
      </c>
      <c r="F13">
        <v>171</v>
      </c>
      <c r="G13">
        <f>SUM(表1[[#This Row],[Markdown]:[Rust]])</f>
        <v>5334</v>
      </c>
    </row>
    <row r="14" spans="1:7" x14ac:dyDescent="0.2">
      <c r="A14" t="s">
        <v>36</v>
      </c>
      <c r="B14">
        <f>1+6+19</f>
        <v>26</v>
      </c>
      <c r="C14">
        <v>273</v>
      </c>
      <c r="D14">
        <f>1069+1367</f>
        <v>2436</v>
      </c>
      <c r="E14">
        <f>82+28</f>
        <v>110</v>
      </c>
      <c r="F14">
        <v>1014</v>
      </c>
      <c r="G14">
        <f>SUM(表1[[#This Row],[Markdown]:[Rust]])</f>
        <v>3859</v>
      </c>
    </row>
    <row r="15" spans="1:7" x14ac:dyDescent="0.2">
      <c r="A15" t="s">
        <v>14</v>
      </c>
      <c r="B15">
        <f>315+193+81</f>
        <v>589</v>
      </c>
      <c r="C15">
        <v>832</v>
      </c>
      <c r="D15">
        <f>284+176</f>
        <v>460</v>
      </c>
      <c r="E15">
        <f>771+771</f>
        <v>1542</v>
      </c>
      <c r="F15">
        <v>387</v>
      </c>
      <c r="G15">
        <f>SUM(表1[[#This Row],[Markdown]:[Rust]])</f>
        <v>3810</v>
      </c>
    </row>
    <row r="16" spans="1:7" x14ac:dyDescent="0.2">
      <c r="A16" t="s">
        <v>7</v>
      </c>
      <c r="B16">
        <f>13+26+64</f>
        <v>103</v>
      </c>
      <c r="C16">
        <v>19</v>
      </c>
      <c r="D16">
        <f>613+1361</f>
        <v>1974</v>
      </c>
      <c r="E16">
        <f>5+38</f>
        <v>43</v>
      </c>
      <c r="F16">
        <v>837</v>
      </c>
      <c r="G16">
        <f>SUM(表1[[#This Row],[Markdown]:[Rust]])</f>
        <v>2976</v>
      </c>
    </row>
    <row r="17" spans="1:7" x14ac:dyDescent="0.2">
      <c r="A17" t="s">
        <v>8</v>
      </c>
      <c r="B17">
        <f>13+26+64</f>
        <v>103</v>
      </c>
      <c r="C17">
        <v>19</v>
      </c>
      <c r="D17">
        <f>613+1361</f>
        <v>1974</v>
      </c>
      <c r="E17">
        <f>5+38</f>
        <v>43</v>
      </c>
      <c r="F17">
        <v>836</v>
      </c>
      <c r="G17">
        <f>SUM(表1[[#This Row],[Markdown]:[Rust]])</f>
        <v>2975</v>
      </c>
    </row>
    <row r="18" spans="1:7" x14ac:dyDescent="0.2">
      <c r="A18" t="s">
        <v>22</v>
      </c>
      <c r="B18">
        <f>129+232+351</f>
        <v>712</v>
      </c>
      <c r="C18">
        <v>244</v>
      </c>
      <c r="D18">
        <f>36+57</f>
        <v>93</v>
      </c>
      <c r="E18">
        <f>1114+209</f>
        <v>1323</v>
      </c>
      <c r="F18">
        <v>177</v>
      </c>
      <c r="G18">
        <f>SUM(表1[[#This Row],[Markdown]:[Rust]])</f>
        <v>2549</v>
      </c>
    </row>
    <row r="19" spans="1:7" x14ac:dyDescent="0.2">
      <c r="A19" t="s">
        <v>16</v>
      </c>
      <c r="B19">
        <f>54+37+161</f>
        <v>252</v>
      </c>
      <c r="C19">
        <v>870</v>
      </c>
      <c r="D19">
        <v>500</v>
      </c>
      <c r="E19">
        <f>736+35</f>
        <v>771</v>
      </c>
      <c r="F19">
        <v>115</v>
      </c>
      <c r="G19">
        <f>SUM(表1[[#This Row],[Markdown]:[Rust]])</f>
        <v>2508</v>
      </c>
    </row>
    <row r="20" spans="1:7" x14ac:dyDescent="0.2">
      <c r="A20" t="s">
        <v>23</v>
      </c>
      <c r="B20">
        <f>250+595+494</f>
        <v>1339</v>
      </c>
      <c r="C20">
        <v>378</v>
      </c>
      <c r="D20">
        <v>0</v>
      </c>
      <c r="E20">
        <v>1</v>
      </c>
      <c r="F20">
        <v>223</v>
      </c>
      <c r="G20">
        <f>SUM(表1[[#This Row],[Markdown]:[Rust]])</f>
        <v>1941</v>
      </c>
    </row>
    <row r="21" spans="1:7" x14ac:dyDescent="0.2">
      <c r="A21" t="s">
        <v>5</v>
      </c>
      <c r="B21">
        <f>78+24+3+105+74</f>
        <v>284</v>
      </c>
      <c r="C21">
        <v>499</v>
      </c>
      <c r="D21">
        <f>170+82</f>
        <v>252</v>
      </c>
      <c r="E21">
        <f>230+202</f>
        <v>432</v>
      </c>
      <c r="F21">
        <v>236</v>
      </c>
      <c r="G21">
        <f>SUM(表1[[#This Row],[Markdown]:[Rust]])</f>
        <v>1703</v>
      </c>
    </row>
    <row r="22" spans="1:7" x14ac:dyDescent="0.2">
      <c r="A22" t="s">
        <v>6</v>
      </c>
      <c r="B22">
        <f>78+24+3+105+74</f>
        <v>284</v>
      </c>
      <c r="C22">
        <v>481</v>
      </c>
      <c r="D22">
        <f>170+82</f>
        <v>252</v>
      </c>
      <c r="E22">
        <f>230+202</f>
        <v>432</v>
      </c>
      <c r="F22">
        <v>232</v>
      </c>
      <c r="G22">
        <f>SUM(表1[[#This Row],[Markdown]:[Rust]])</f>
        <v>1681</v>
      </c>
    </row>
    <row r="23" spans="1:7" x14ac:dyDescent="0.2">
      <c r="A23" t="s">
        <v>26</v>
      </c>
      <c r="B23">
        <f>0+49+9</f>
        <v>58</v>
      </c>
      <c r="C23">
        <v>80</v>
      </c>
      <c r="D23">
        <f>287+990</f>
        <v>1277</v>
      </c>
      <c r="E23">
        <f>3+5</f>
        <v>8</v>
      </c>
      <c r="F23">
        <v>5</v>
      </c>
      <c r="G23">
        <f>SUM(表1[[#This Row],[Markdown]:[Rust]])</f>
        <v>1428</v>
      </c>
    </row>
    <row r="24" spans="1:7" x14ac:dyDescent="0.2">
      <c r="A24" t="s">
        <v>13</v>
      </c>
      <c r="B24">
        <f>8+7+46</f>
        <v>61</v>
      </c>
      <c r="C24">
        <v>96</v>
      </c>
      <c r="D24">
        <f>152+111</f>
        <v>263</v>
      </c>
      <c r="E24">
        <f>329+207</f>
        <v>536</v>
      </c>
      <c r="F24">
        <v>34</v>
      </c>
      <c r="G24">
        <f>SUM(表1[[#This Row],[Markdown]:[Rust]])</f>
        <v>990</v>
      </c>
    </row>
    <row r="25" spans="1:7" x14ac:dyDescent="0.2">
      <c r="A25" t="s">
        <v>21</v>
      </c>
      <c r="B25">
        <f>6+1+0</f>
        <v>7</v>
      </c>
      <c r="C25">
        <v>244</v>
      </c>
      <c r="D25">
        <f>57+60</f>
        <v>117</v>
      </c>
      <c r="E25">
        <f>9+20</f>
        <v>29</v>
      </c>
      <c r="F25">
        <v>451</v>
      </c>
      <c r="G25">
        <f>SUM(表1[[#This Row],[Markdown]:[Rust]])</f>
        <v>848</v>
      </c>
    </row>
    <row r="26" spans="1:7" x14ac:dyDescent="0.2">
      <c r="A26" s="1" t="s">
        <v>9</v>
      </c>
      <c r="B26">
        <f>7+4+6</f>
        <v>17</v>
      </c>
      <c r="C26">
        <v>105</v>
      </c>
      <c r="D26">
        <f>69+326</f>
        <v>395</v>
      </c>
      <c r="E26">
        <f>37+14</f>
        <v>51</v>
      </c>
      <c r="F26">
        <v>54</v>
      </c>
      <c r="G26">
        <f>SUM(表1[[#This Row],[Markdown]:[Rust]])</f>
        <v>622</v>
      </c>
    </row>
    <row r="27" spans="1:7" x14ac:dyDescent="0.2">
      <c r="A27" t="s">
        <v>10</v>
      </c>
      <c r="B27">
        <f>20+6+2+1+10</f>
        <v>39</v>
      </c>
      <c r="C27">
        <v>84</v>
      </c>
      <c r="D27">
        <f>103+63</f>
        <v>166</v>
      </c>
      <c r="E27">
        <f>44+15</f>
        <v>59</v>
      </c>
      <c r="F27">
        <v>274</v>
      </c>
      <c r="G27">
        <f>SUM(表1[[#This Row],[Markdown]:[Rust]])</f>
        <v>622</v>
      </c>
    </row>
    <row r="28" spans="1:7" x14ac:dyDescent="0.2">
      <c r="A28" t="s">
        <v>12</v>
      </c>
      <c r="B28">
        <f>20+36+59+123</f>
        <v>238</v>
      </c>
      <c r="C28">
        <v>156</v>
      </c>
      <c r="D28">
        <f>4+0</f>
        <v>4</v>
      </c>
      <c r="E28">
        <f>24+137</f>
        <v>161</v>
      </c>
      <c r="F28">
        <v>45</v>
      </c>
      <c r="G28">
        <f>SUM(表1[[#This Row],[Markdown]:[Rust]])</f>
        <v>604</v>
      </c>
    </row>
    <row r="29" spans="1:7" x14ac:dyDescent="0.2">
      <c r="A29" t="s">
        <v>24</v>
      </c>
      <c r="B29">
        <f>27+56+0</f>
        <v>83</v>
      </c>
      <c r="C29">
        <v>44</v>
      </c>
      <c r="D29">
        <f>8+2</f>
        <v>10</v>
      </c>
      <c r="E29">
        <f>122+303</f>
        <v>425</v>
      </c>
      <c r="F29">
        <v>2</v>
      </c>
      <c r="G29">
        <f>SUM(表1[[#This Row],[Markdown]:[Rust]])</f>
        <v>564</v>
      </c>
    </row>
    <row r="30" spans="1:7" x14ac:dyDescent="0.2">
      <c r="A30" t="s">
        <v>20</v>
      </c>
      <c r="B30">
        <f>66+4+0</f>
        <v>70</v>
      </c>
      <c r="C30">
        <v>83</v>
      </c>
      <c r="D30">
        <f>55+58</f>
        <v>113</v>
      </c>
      <c r="E30">
        <f>52+11</f>
        <v>63</v>
      </c>
      <c r="F30">
        <v>185</v>
      </c>
      <c r="G30">
        <f>SUM(表1[[#This Row],[Markdown]:[Rust]])</f>
        <v>514</v>
      </c>
    </row>
    <row r="31" spans="1:7" x14ac:dyDescent="0.2">
      <c r="A31" t="s">
        <v>27</v>
      </c>
      <c r="B31">
        <f>8+2+9</f>
        <v>19</v>
      </c>
      <c r="C31">
        <v>116</v>
      </c>
      <c r="D31">
        <v>0</v>
      </c>
      <c r="E31">
        <f>1+3</f>
        <v>4</v>
      </c>
      <c r="F31">
        <v>0</v>
      </c>
      <c r="G31">
        <f>SUM(表1[[#This Row],[Markdown]:[Rust]])</f>
        <v>139</v>
      </c>
    </row>
    <row r="32" spans="1:7" x14ac:dyDescent="0.2">
      <c r="A32" t="s">
        <v>28</v>
      </c>
      <c r="B32">
        <f>11+0+0</f>
        <v>11</v>
      </c>
      <c r="C32">
        <v>5</v>
      </c>
      <c r="D32">
        <f>0+10</f>
        <v>10</v>
      </c>
      <c r="E32">
        <f>14+4</f>
        <v>18</v>
      </c>
      <c r="F32">
        <v>0</v>
      </c>
      <c r="G32">
        <f>SUM(表1[[#This Row],[Markdown]:[Rust]])</f>
        <v>44</v>
      </c>
    </row>
    <row r="33" spans="1:7" x14ac:dyDescent="0.2">
      <c r="A33" t="s">
        <v>25</v>
      </c>
      <c r="B33">
        <f>12+1+0</f>
        <v>13</v>
      </c>
      <c r="C33">
        <v>17</v>
      </c>
      <c r="D33">
        <v>0</v>
      </c>
      <c r="E33">
        <f>2+5</f>
        <v>7</v>
      </c>
      <c r="F33">
        <v>0</v>
      </c>
      <c r="G33">
        <f>SUM(表1[[#This Row],[Markdown]:[Rust]])</f>
        <v>37</v>
      </c>
    </row>
  </sheetData>
  <phoneticPr fontId="1" type="noConversion"/>
  <pageMargins left="0.7" right="0.7" top="0.75" bottom="0.75" header="0.3" footer="0.3"/>
  <pageSetup paperSize="0" orientation="portrait" horizontalDpi="0" verticalDpi="0" copies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tabSelected="1" workbookViewId="0">
      <selection activeCell="E2" sqref="E2"/>
    </sheetView>
  </sheetViews>
  <sheetFormatPr defaultRowHeight="14.25" x14ac:dyDescent="0.2"/>
  <cols>
    <col min="3" max="4" width="15.25" bestFit="1" customWidth="1"/>
    <col min="5" max="5" width="19.75" customWidth="1"/>
  </cols>
  <sheetData>
    <row r="1" spans="1:5" x14ac:dyDescent="0.2">
      <c r="A1" t="s">
        <v>60</v>
      </c>
      <c r="B1" t="s">
        <v>61</v>
      </c>
      <c r="C1" t="s">
        <v>96</v>
      </c>
      <c r="D1" t="s">
        <v>58</v>
      </c>
      <c r="E1" t="s">
        <v>59</v>
      </c>
    </row>
    <row r="2" spans="1:5" ht="16.5" x14ac:dyDescent="0.2">
      <c r="A2" s="2"/>
      <c r="B2" s="2" t="s">
        <v>108</v>
      </c>
      <c r="C2" s="2" t="s">
        <v>120</v>
      </c>
      <c r="D2" s="2" t="s">
        <v>121</v>
      </c>
      <c r="E2" s="2"/>
    </row>
    <row r="3" spans="1:5" ht="16.5" x14ac:dyDescent="0.2">
      <c r="A3" s="2" t="s">
        <v>62</v>
      </c>
      <c r="B3" s="2" t="s">
        <v>97</v>
      </c>
      <c r="C3" s="2" t="s">
        <v>134</v>
      </c>
      <c r="D3" s="2" t="s">
        <v>134</v>
      </c>
      <c r="E3" s="2" t="s">
        <v>109</v>
      </c>
    </row>
    <row r="4" spans="1:5" ht="16.5" x14ac:dyDescent="0.2">
      <c r="A4" s="2" t="s">
        <v>63</v>
      </c>
      <c r="B4" s="2" t="s">
        <v>110</v>
      </c>
      <c r="C4" s="2" t="s">
        <v>135</v>
      </c>
      <c r="D4" s="2" t="s">
        <v>135</v>
      </c>
      <c r="E4" s="2" t="s">
        <v>104</v>
      </c>
    </row>
    <row r="5" spans="1:5" ht="16.5" x14ac:dyDescent="0.2">
      <c r="A5" s="2" t="s">
        <v>64</v>
      </c>
      <c r="B5" s="2" t="s">
        <v>98</v>
      </c>
      <c r="C5" s="2" t="s">
        <v>122</v>
      </c>
      <c r="D5" s="2" t="s">
        <v>123</v>
      </c>
      <c r="E5" s="2" t="s">
        <v>111</v>
      </c>
    </row>
    <row r="6" spans="1:5" ht="16.5" x14ac:dyDescent="0.2">
      <c r="A6" s="2" t="s">
        <v>65</v>
      </c>
      <c r="B6" s="2" t="s">
        <v>99</v>
      </c>
      <c r="C6" s="2" t="s">
        <v>136</v>
      </c>
      <c r="D6" s="2" t="s">
        <v>136</v>
      </c>
      <c r="E6" s="2" t="s">
        <v>102</v>
      </c>
    </row>
    <row r="7" spans="1:5" ht="16.5" x14ac:dyDescent="0.2">
      <c r="A7" s="2" t="s">
        <v>66</v>
      </c>
      <c r="B7" s="2" t="s">
        <v>93</v>
      </c>
      <c r="C7" s="2" t="s">
        <v>137</v>
      </c>
      <c r="D7" s="2" t="s">
        <v>137</v>
      </c>
      <c r="E7" s="2" t="s">
        <v>53</v>
      </c>
    </row>
    <row r="8" spans="1:5" ht="16.5" x14ac:dyDescent="0.2">
      <c r="A8" s="2" t="s">
        <v>67</v>
      </c>
      <c r="B8" s="2" t="s">
        <v>112</v>
      </c>
      <c r="C8" s="2" t="s">
        <v>138</v>
      </c>
      <c r="D8" s="2" t="s">
        <v>138</v>
      </c>
      <c r="E8" s="2" t="s">
        <v>103</v>
      </c>
    </row>
    <row r="9" spans="1:5" ht="16.5" x14ac:dyDescent="0.2">
      <c r="A9" s="3" t="s">
        <v>68</v>
      </c>
      <c r="B9" s="2" t="s">
        <v>175</v>
      </c>
      <c r="C9" s="2" t="s">
        <v>124</v>
      </c>
      <c r="D9" s="2" t="s">
        <v>125</v>
      </c>
      <c r="E9" s="2" t="s">
        <v>177</v>
      </c>
    </row>
    <row r="10" spans="1:5" ht="16.5" x14ac:dyDescent="0.2">
      <c r="A10" s="2" t="s">
        <v>69</v>
      </c>
      <c r="B10" s="2" t="s">
        <v>94</v>
      </c>
      <c r="C10" s="2" t="s">
        <v>139</v>
      </c>
      <c r="D10" s="2" t="s">
        <v>159</v>
      </c>
      <c r="E10" s="2" t="s">
        <v>178</v>
      </c>
    </row>
    <row r="11" spans="1:5" ht="16.5" x14ac:dyDescent="0.2">
      <c r="A11" s="2" t="s">
        <v>70</v>
      </c>
      <c r="B11" s="2" t="s">
        <v>37</v>
      </c>
      <c r="C11" s="3" t="s">
        <v>140</v>
      </c>
      <c r="D11" s="3" t="s">
        <v>160</v>
      </c>
      <c r="E11" s="3" t="s">
        <v>15</v>
      </c>
    </row>
    <row r="12" spans="1:5" ht="16.5" x14ac:dyDescent="0.2">
      <c r="A12" s="2" t="s">
        <v>71</v>
      </c>
      <c r="B12" s="2" t="s">
        <v>113</v>
      </c>
      <c r="C12" s="2" t="s">
        <v>126</v>
      </c>
      <c r="D12" s="2" t="s">
        <v>127</v>
      </c>
      <c r="E12" s="2" t="s">
        <v>179</v>
      </c>
    </row>
    <row r="13" spans="1:5" ht="16.5" x14ac:dyDescent="0.2">
      <c r="A13" s="2" t="s">
        <v>72</v>
      </c>
      <c r="B13" s="2" t="s">
        <v>106</v>
      </c>
      <c r="C13" s="2" t="s">
        <v>141</v>
      </c>
      <c r="D13" s="2" t="s">
        <v>161</v>
      </c>
      <c r="E13" s="2" t="s">
        <v>180</v>
      </c>
    </row>
    <row r="14" spans="1:5" ht="16.5" x14ac:dyDescent="0.2">
      <c r="A14" s="2" t="s">
        <v>73</v>
      </c>
      <c r="B14" s="2" t="s">
        <v>100</v>
      </c>
      <c r="C14" s="2" t="s">
        <v>142</v>
      </c>
      <c r="D14" s="2" t="s">
        <v>142</v>
      </c>
      <c r="E14" s="2" t="s">
        <v>117</v>
      </c>
    </row>
    <row r="15" spans="1:5" ht="16.5" x14ac:dyDescent="0.2">
      <c r="A15" s="2" t="s">
        <v>74</v>
      </c>
      <c r="B15" s="2" t="s">
        <v>38</v>
      </c>
      <c r="C15" s="3" t="s">
        <v>143</v>
      </c>
      <c r="D15" s="3" t="s">
        <v>143</v>
      </c>
      <c r="E15" s="2" t="s">
        <v>54</v>
      </c>
    </row>
    <row r="16" spans="1:5" ht="16.5" x14ac:dyDescent="0.2">
      <c r="A16" s="2" t="s">
        <v>75</v>
      </c>
      <c r="B16" s="2" t="s">
        <v>128</v>
      </c>
      <c r="C16" s="2" t="s">
        <v>119</v>
      </c>
      <c r="D16" s="2" t="s">
        <v>129</v>
      </c>
      <c r="E16" s="2" t="s">
        <v>195</v>
      </c>
    </row>
    <row r="17" spans="1:5" ht="16.5" x14ac:dyDescent="0.2">
      <c r="A17" s="2" t="s">
        <v>76</v>
      </c>
      <c r="B17" s="2" t="s">
        <v>114</v>
      </c>
      <c r="C17" s="2" t="s">
        <v>144</v>
      </c>
      <c r="D17" s="2" t="s">
        <v>192</v>
      </c>
      <c r="E17" s="2" t="s">
        <v>196</v>
      </c>
    </row>
    <row r="18" spans="1:5" ht="16.5" x14ac:dyDescent="0.2">
      <c r="A18" s="3" t="s">
        <v>77</v>
      </c>
      <c r="B18" s="4" t="s">
        <v>176</v>
      </c>
      <c r="C18" s="2" t="s">
        <v>130</v>
      </c>
      <c r="D18" s="2" t="s">
        <v>131</v>
      </c>
      <c r="E18" s="6" t="s">
        <v>181</v>
      </c>
    </row>
    <row r="19" spans="1:5" ht="16.5" x14ac:dyDescent="0.2">
      <c r="A19" s="2" t="s">
        <v>78</v>
      </c>
      <c r="B19" s="2" t="s">
        <v>39</v>
      </c>
      <c r="C19" s="2" t="s">
        <v>145</v>
      </c>
      <c r="D19" s="2" t="s">
        <v>162</v>
      </c>
      <c r="E19" s="2" t="s">
        <v>55</v>
      </c>
    </row>
    <row r="20" spans="1:5" ht="16.5" x14ac:dyDescent="0.2">
      <c r="A20" s="2" t="s">
        <v>79</v>
      </c>
      <c r="B20" s="2" t="s">
        <v>40</v>
      </c>
      <c r="C20" s="2" t="s">
        <v>146</v>
      </c>
      <c r="D20" s="2" t="s">
        <v>163</v>
      </c>
      <c r="E20" s="2" t="s">
        <v>56</v>
      </c>
    </row>
    <row r="21" spans="1:5" ht="16.5" x14ac:dyDescent="0.2">
      <c r="A21" s="2" t="s">
        <v>80</v>
      </c>
      <c r="B21" s="2" t="s">
        <v>41</v>
      </c>
      <c r="C21" s="2" t="s">
        <v>132</v>
      </c>
      <c r="D21" s="2" t="s">
        <v>133</v>
      </c>
      <c r="E21" s="2" t="s">
        <v>194</v>
      </c>
    </row>
    <row r="22" spans="1:5" ht="16.5" x14ac:dyDescent="0.2">
      <c r="A22" s="2" t="s">
        <v>81</v>
      </c>
      <c r="B22" s="2" t="s">
        <v>42</v>
      </c>
      <c r="C22" s="2" t="s">
        <v>147</v>
      </c>
      <c r="D22" s="2" t="s">
        <v>193</v>
      </c>
      <c r="E22" s="2" t="s">
        <v>197</v>
      </c>
    </row>
    <row r="23" spans="1:5" ht="16.5" x14ac:dyDescent="0.2">
      <c r="A23" s="2" t="s">
        <v>82</v>
      </c>
      <c r="B23" s="2" t="s">
        <v>43</v>
      </c>
      <c r="C23" s="2" t="s">
        <v>148</v>
      </c>
      <c r="D23" s="2" t="s">
        <v>164</v>
      </c>
      <c r="E23" s="2" t="s">
        <v>57</v>
      </c>
    </row>
    <row r="24" spans="1:5" ht="15" x14ac:dyDescent="0.2">
      <c r="A24" s="2" t="s">
        <v>83</v>
      </c>
      <c r="B24" s="2" t="s">
        <v>44</v>
      </c>
      <c r="C24" s="2" t="s">
        <v>49</v>
      </c>
      <c r="D24" s="2" t="s">
        <v>52</v>
      </c>
      <c r="E24" s="2" t="s">
        <v>52</v>
      </c>
    </row>
    <row r="25" spans="1:5" ht="16.5" x14ac:dyDescent="0.2">
      <c r="A25" s="2" t="s">
        <v>84</v>
      </c>
      <c r="B25" s="2" t="s">
        <v>45</v>
      </c>
      <c r="C25" s="2" t="s">
        <v>149</v>
      </c>
      <c r="D25" s="2" t="s">
        <v>165</v>
      </c>
      <c r="E25" s="2" t="s">
        <v>182</v>
      </c>
    </row>
    <row r="26" spans="1:5" ht="16.5" x14ac:dyDescent="0.2">
      <c r="A26" s="2" t="s">
        <v>85</v>
      </c>
      <c r="B26" s="5" t="s">
        <v>105</v>
      </c>
      <c r="C26" s="5" t="s">
        <v>150</v>
      </c>
      <c r="D26" s="5" t="s">
        <v>166</v>
      </c>
      <c r="E26" s="5" t="s">
        <v>183</v>
      </c>
    </row>
    <row r="27" spans="1:5" ht="16.5" x14ac:dyDescent="0.2">
      <c r="A27" s="2" t="s">
        <v>46</v>
      </c>
      <c r="B27" s="2" t="s">
        <v>115</v>
      </c>
      <c r="C27" s="2" t="s">
        <v>151</v>
      </c>
      <c r="D27" s="2" t="s">
        <v>167</v>
      </c>
      <c r="E27" s="2" t="s">
        <v>184</v>
      </c>
    </row>
    <row r="28" spans="1:5" ht="16.5" x14ac:dyDescent="0.2">
      <c r="A28" s="2" t="s">
        <v>86</v>
      </c>
      <c r="B28" s="2" t="s">
        <v>116</v>
      </c>
      <c r="C28" s="2" t="s">
        <v>152</v>
      </c>
      <c r="D28" s="2" t="s">
        <v>168</v>
      </c>
      <c r="E28" s="2" t="s">
        <v>185</v>
      </c>
    </row>
    <row r="29" spans="1:5" ht="16.5" x14ac:dyDescent="0.2">
      <c r="A29" s="2" t="s">
        <v>87</v>
      </c>
      <c r="B29" s="2" t="s">
        <v>118</v>
      </c>
      <c r="C29" s="2" t="s">
        <v>153</v>
      </c>
      <c r="D29" s="2" t="s">
        <v>169</v>
      </c>
      <c r="E29" s="2" t="s">
        <v>186</v>
      </c>
    </row>
    <row r="30" spans="1:5" ht="16.5" x14ac:dyDescent="0.2">
      <c r="A30" s="2" t="s">
        <v>88</v>
      </c>
      <c r="B30" s="2" t="s">
        <v>47</v>
      </c>
      <c r="C30" s="3" t="s">
        <v>154</v>
      </c>
      <c r="D30" s="3" t="s">
        <v>170</v>
      </c>
      <c r="E30" s="3" t="s">
        <v>187</v>
      </c>
    </row>
    <row r="31" spans="1:5" ht="16.5" x14ac:dyDescent="0.2">
      <c r="A31" s="2" t="s">
        <v>89</v>
      </c>
      <c r="B31" s="2" t="s">
        <v>48</v>
      </c>
      <c r="C31" s="2" t="s">
        <v>155</v>
      </c>
      <c r="D31" s="2" t="s">
        <v>171</v>
      </c>
      <c r="E31" s="2" t="s">
        <v>188</v>
      </c>
    </row>
    <row r="32" spans="1:5" ht="16.5" x14ac:dyDescent="0.2">
      <c r="A32" s="2" t="s">
        <v>90</v>
      </c>
      <c r="B32" s="2" t="s">
        <v>95</v>
      </c>
      <c r="C32" s="2" t="s">
        <v>156</v>
      </c>
      <c r="D32" s="2" t="s">
        <v>172</v>
      </c>
      <c r="E32" s="2" t="s">
        <v>189</v>
      </c>
    </row>
    <row r="33" spans="1:5" ht="16.5" x14ac:dyDescent="0.2">
      <c r="A33" s="2" t="s">
        <v>91</v>
      </c>
      <c r="B33" s="2" t="s">
        <v>101</v>
      </c>
      <c r="C33" s="2" t="s">
        <v>157</v>
      </c>
      <c r="D33" s="2" t="s">
        <v>173</v>
      </c>
      <c r="E33" s="2" t="s">
        <v>190</v>
      </c>
    </row>
    <row r="34" spans="1:5" ht="16.5" x14ac:dyDescent="0.2">
      <c r="A34" s="2" t="s">
        <v>92</v>
      </c>
      <c r="B34" s="2" t="s">
        <v>107</v>
      </c>
      <c r="C34" s="2" t="s">
        <v>158</v>
      </c>
      <c r="D34" s="2" t="s">
        <v>174</v>
      </c>
      <c r="E34" s="2" t="s">
        <v>191</v>
      </c>
    </row>
  </sheetData>
  <phoneticPr fontId="1" type="noConversion"/>
  <pageMargins left="0.7" right="0.7" top="0.75" bottom="0.75" header="0.3" footer="0.3"/>
  <pageSetup paperSize="0" orientation="portrait" horizontalDpi="0" verticalDpi="0" copies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频率统计</vt:lpstr>
      <vt:lpstr>漂移方案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曾庆耀</dc:creator>
  <cp:lastModifiedBy>曾庆耀</cp:lastModifiedBy>
  <dcterms:created xsi:type="dcterms:W3CDTF">2024-04-08T10:14:33Z</dcterms:created>
  <dcterms:modified xsi:type="dcterms:W3CDTF">2024-05-19T17:13:18Z</dcterms:modified>
</cp:coreProperties>
</file>