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to\Code\Code\Experiments\Fundamental_physics\"/>
    </mc:Choice>
  </mc:AlternateContent>
  <xr:revisionPtr revIDLastSave="0" documentId="8_{E4F0511E-F31C-4053-859E-04D07C7E55F7}" xr6:coauthVersionLast="47" xr6:coauthVersionMax="47" xr10:uidLastSave="{00000000-0000-0000-0000-000000000000}"/>
  <bookViews>
    <workbookView xWindow="-98" yWindow="-98" windowWidth="21795" windowHeight="13695" xr2:uid="{E5039B73-7A8C-4214-9B5E-7379F33945F3}"/>
  </bookViews>
  <sheets>
    <sheet name="Sheet1" sheetId="1" r:id="rId1"/>
    <sheet name="Fit U" sheetId="2" r:id="rId2"/>
  </sheets>
  <definedNames>
    <definedName name="__ai3_dataset_650376601_range_1224123874" localSheetId="0" hidden="1">Sheet1!$C$1</definedName>
    <definedName name="__ai3_dataset_650376601_range_1340783912" localSheetId="0" hidden="1">Sheet1!$F$1</definedName>
    <definedName name="__ai3_dataset_650376601_range_1357163286" localSheetId="0" hidden="1">Sheet1!$E$1</definedName>
    <definedName name="__ai3_dataset_650376601_range_2017218748" localSheetId="0" hidden="1">Sheet1!$D$1</definedName>
    <definedName name="__ai3_dataset_650376601_range_2073890858" localSheetId="0" hidden="1">Sheet1!$B$1</definedName>
    <definedName name="__ai3_dataset_650376601_range_299789605" localSheetId="0" hidden="1">Sheet1!$G$1</definedName>
    <definedName name="__ai3_dataset_650376601_range_335488378" localSheetId="0" hidden="1">Sheet1!$A$1:$G$9</definedName>
    <definedName name="__ai3_dataset_650376601_range_596318047" localSheetId="0" hidden="1">Sheet1!$A$1</definedName>
    <definedName name="__ai3_mode" localSheetId="1" hidden="1">"Portrait"</definedName>
    <definedName name="__ai3_report_dataset_1355241950" localSheetId="1" hidden="1">Sheet1!$A$1:$G$9</definedName>
    <definedName name="__ai3_report_range_1197167137" localSheetId="1" hidden="1">'Fit U'!$A$1</definedName>
    <definedName name="__ai3_section_fit_fitestimates_" localSheetId="1" hidden="1">'Fit U'!$52:$67</definedName>
    <definedName name="__ai3_section_fit_fitestimates_parameters" localSheetId="1" hidden="1">'Fit U'!$63:$67</definedName>
    <definedName name="__ai3_section_fit_fitestimates_summaryoffit" localSheetId="1" hidden="1">'Fit U'!$59:$61</definedName>
    <definedName name="__ai3_section_fit_scatterplot_" localSheetId="1" hidden="1">'Fit U'!$10:$50</definedName>
    <definedName name="__ai3_section_fit_scatterplot_plot" localSheetId="1" hidden="1">'Fit U'!$10:$50</definedName>
    <definedName name="__ai3_section_modeleffect_" localSheetId="1" hidden="1">'Fit U'!$69:$76</definedName>
    <definedName name="__ai3_section_modeleffect_hypothesistest_" localSheetId="1" hidden="1">'Fit U'!$71:$76</definedName>
    <definedName name="__ai3_section_modeleffect_hypothesistest_effectofmodel" localSheetId="1" hidden="1">'Fit U'!$71:$76</definedName>
    <definedName name="__ai3_section_residuals_" localSheetId="1" hidden="1">'Fit U'!$78:$100</definedName>
    <definedName name="__ai3_section_residuals_residualplot_" localSheetId="1" hidden="1">'Fit U'!$80:$101</definedName>
    <definedName name="__ai3_signoff" localSheetId="1" hidden="1">'Fit U'!$102:$102</definedName>
    <definedName name="_xlnm.Print_Area" localSheetId="1">'Fit U'!$A$1:$J$100</definedName>
    <definedName name="_xlnm.Print_Titles" localSheetId="1">'Fit U'!$1:$9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J5" i="1"/>
  <c r="J4" i="1"/>
  <c r="J3" i="1"/>
  <c r="J2" i="1"/>
  <c r="B10" i="1"/>
  <c r="A10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<sst xmlns="http://schemas.openxmlformats.org/spreadsheetml/2006/main" count="45" uniqueCount="43">
  <si>
    <t>D1</t>
  </si>
  <si>
    <t>D2</t>
  </si>
  <si>
    <t>m</t>
  </si>
  <si>
    <t>U</t>
  </si>
  <si>
    <t>n</t>
  </si>
  <si>
    <t>g</t>
  </si>
  <si>
    <t>f</t>
  </si>
  <si>
    <t>v5.80.2</t>
  </si>
  <si>
    <t>Fit: U</t>
  </si>
  <si>
    <t>Sheet1 A1:G9</t>
  </si>
  <si>
    <t>Filter: No filter</t>
  </si>
  <si>
    <t>Last updated 31 五月 2024 at 14:03 by Lanto</t>
  </si>
  <si>
    <t>Fit</t>
  </si>
  <si>
    <t>N </t>
  </si>
  <si>
    <t>Mean of Y </t>
  </si>
  <si>
    <t>Equation </t>
  </si>
  <si>
    <t>U = 1.121 + 53.25 f</t>
  </si>
  <si>
    <t>R² </t>
  </si>
  <si>
    <t>R² adjusted </t>
  </si>
  <si>
    <t>RMSE </t>
  </si>
  <si>
    <t>Parameter </t>
  </si>
  <si>
    <t>Estimate</t>
  </si>
  <si>
    <t>95% CI</t>
  </si>
  <si>
    <t>SE</t>
  </si>
  <si>
    <t>t</t>
  </si>
  <si>
    <t>p-value</t>
  </si>
  <si>
    <t>Constant</t>
  </si>
  <si>
    <t>H0: β = 0
The parameter is equal to 0.
H1: β ≠ 0
The parameter is not equal to 0.</t>
  </si>
  <si>
    <t>Effect of Model</t>
  </si>
  <si>
    <t>Source </t>
  </si>
  <si>
    <t>SS</t>
  </si>
  <si>
    <t>DF</t>
  </si>
  <si>
    <t>MS</t>
  </si>
  <si>
    <t>F</t>
  </si>
  <si>
    <t>Difference</t>
  </si>
  <si>
    <t>Error</t>
  </si>
  <si>
    <t>Null model</t>
  </si>
  <si>
    <t>H0: E(Y|X=x) = μ
The model is no better than a null model Y=μ.
H1: E(Y|X=x) = α + βx
The model is better than the null model.</t>
  </si>
  <si>
    <t>Residuals</t>
  </si>
  <si>
    <t>b</t>
  </si>
  <si>
    <t>delta_U</t>
  </si>
  <si>
    <t>sigma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</si>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</sst>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00"/>
    <numFmt numFmtId="166" formatCode="0.000000"/>
    <numFmt numFmtId="176" formatCode="0.000"/>
    <numFmt numFmtId="177" formatCode="\t\o\ 0.000;\t\o\ \-0.000;\t\o\ @"/>
    <numFmt numFmtId="178" formatCode="0.0000E+00"/>
    <numFmt numFmtId="179" formatCode="[&lt;0.0001]&quot;&lt;0.0001&quot;;0.0000;0.0000"/>
    <numFmt numFmtId="180" formatCode="\t\o\ 0.00;\t\o\ \-0.00;\t\o\ @"/>
  </numFmts>
  <fonts count="8" x14ac:knownFonts="1">
    <font>
      <sz val="11"/>
      <color theme="1"/>
      <name val="等线"/>
      <family val="2"/>
      <charset val="134"/>
      <scheme val="minor"/>
    </font>
    <font>
      <sz val="6"/>
      <color rgb="FFA6A6A6"/>
      <name val="Calibri"/>
      <family val="2"/>
    </font>
    <font>
      <b/>
      <sz val="13.5"/>
      <color theme="1"/>
      <name val="Calibri"/>
      <family val="2"/>
    </font>
    <font>
      <sz val="10"/>
      <color theme="1"/>
      <name val="Calibri"/>
      <family val="2"/>
    </font>
    <font>
      <sz val="8"/>
      <color rgb="FF808080"/>
      <name val="Calibri"/>
      <family val="2"/>
    </font>
    <font>
      <b/>
      <sz val="12"/>
      <color theme="1"/>
      <name val="Calibri"/>
      <family val="2"/>
    </font>
    <font>
      <sz val="10"/>
      <color rgb="FF1F497D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D8D8D8"/>
      </left>
      <right/>
      <top/>
      <bottom style="thin">
        <color rgb="FF808080"/>
      </bottom>
      <diagonal/>
    </border>
    <border>
      <left style="thin">
        <color rgb="FFD8D8D8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2" fillId="2" borderId="0" xfId="0" quotePrefix="1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1" fillId="2" borderId="0" xfId="0" quotePrefix="1" applyFont="1" applyFill="1" applyBorder="1" applyAlignment="1">
      <alignment horizontal="right" vertical="center"/>
    </xf>
    <xf numFmtId="0" fontId="3" fillId="2" borderId="0" xfId="0" quotePrefix="1" applyFont="1" applyFill="1" applyBorder="1" applyAlignment="1">
      <alignment vertical="center" wrapText="1"/>
    </xf>
    <xf numFmtId="0" fontId="4" fillId="2" borderId="0" xfId="0" quotePrefix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quotePrefix="1" applyFont="1" applyBorder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6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6" fillId="0" borderId="5" xfId="0" quotePrefix="1" applyFont="1" applyBorder="1" applyAlignment="1">
      <alignment horizontal="right" wrapText="1"/>
    </xf>
    <xf numFmtId="0" fontId="3" fillId="0" borderId="0" xfId="0" applyFont="1" applyAlignment="1">
      <alignment horizontal="right" vertical="center"/>
    </xf>
    <xf numFmtId="0" fontId="6" fillId="0" borderId="5" xfId="0" quotePrefix="1" applyFont="1" applyBorder="1" applyAlignment="1">
      <alignment horizontal="centerContinuous" wrapText="1"/>
    </xf>
    <xf numFmtId="0" fontId="6" fillId="0" borderId="5" xfId="0" applyFont="1" applyBorder="1" applyAlignment="1">
      <alignment horizontal="centerContinuous" wrapText="1"/>
    </xf>
    <xf numFmtId="0" fontId="6" fillId="0" borderId="6" xfId="0" quotePrefix="1" applyFont="1" applyBorder="1" applyAlignment="1">
      <alignment horizontal="centerContinuous" wrapText="1"/>
    </xf>
    <xf numFmtId="0" fontId="6" fillId="0" borderId="8" xfId="0" quotePrefix="1" applyFont="1" applyBorder="1" applyAlignment="1">
      <alignment horizontal="centerContinuous" wrapText="1"/>
    </xf>
    <xf numFmtId="0" fontId="6" fillId="0" borderId="9" xfId="0" quotePrefix="1" applyFont="1" applyBorder="1" applyAlignment="1">
      <alignment horizontal="centerContinuous" wrapText="1"/>
    </xf>
    <xf numFmtId="0" fontId="3" fillId="0" borderId="10" xfId="0" applyFont="1" applyBorder="1" applyAlignment="1">
      <alignment horizontal="right" vertical="center"/>
    </xf>
    <xf numFmtId="0" fontId="3" fillId="0" borderId="0" xfId="0" quotePrefix="1" applyFont="1" applyBorder="1" applyAlignment="1">
      <alignment horizontal="right" vertical="center" wrapText="1"/>
    </xf>
    <xf numFmtId="176" fontId="3" fillId="0" borderId="4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left" vertical="center"/>
    </xf>
    <xf numFmtId="178" fontId="3" fillId="0" borderId="7" xfId="0" applyNumberFormat="1" applyFont="1" applyBorder="1" applyAlignment="1">
      <alignment horizontal="right" vertical="center"/>
    </xf>
    <xf numFmtId="2" fontId="3" fillId="0" borderId="10" xfId="0" applyNumberFormat="1" applyFont="1" applyBorder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2" fontId="3" fillId="0" borderId="4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180" fontId="3" fillId="0" borderId="0" xfId="0" applyNumberFormat="1" applyFont="1" applyBorder="1" applyAlignment="1">
      <alignment horizontal="left" vertical="center"/>
    </xf>
    <xf numFmtId="166" fontId="3" fillId="0" borderId="7" xfId="0" applyNumberFormat="1" applyFont="1" applyBorder="1" applyAlignment="1">
      <alignment horizontal="right" vertical="center"/>
    </xf>
    <xf numFmtId="0" fontId="7" fillId="0" borderId="0" xfId="0" quotePrefix="1" applyFont="1" applyAlignment="1">
      <alignment horizontal="left" vertical="center" wrapText="1" indent="6"/>
    </xf>
    <xf numFmtId="0" fontId="0" fillId="0" borderId="0" xfId="0" applyAlignment="1">
      <alignment horizontal="left" vertical="center" wrapText="1" indent="6"/>
    </xf>
    <xf numFmtId="164" fontId="3" fillId="0" borderId="4" xfId="0" applyNumberFormat="1" applyFont="1" applyBorder="1" applyAlignment="1">
      <alignment horizontal="right" vertical="center"/>
    </xf>
    <xf numFmtId="1" fontId="3" fillId="0" borderId="7" xfId="0" applyNumberFormat="1" applyFont="1" applyBorder="1" applyAlignment="1">
      <alignment horizontal="right" vertical="center"/>
    </xf>
    <xf numFmtId="164" fontId="3" fillId="0" borderId="7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704797047970496E-2"/>
          <c:y val="1.4583333333333334E-2"/>
          <c:w val="0.81180811808118081"/>
          <c:h val="0.91666666666666663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solidFill>
              <a:srgbClr val="000000">
                <a:alpha val="50000"/>
              </a:srgbClr>
            </a:solidFill>
            <a:ln w="3810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0B0-41EB-9D08-5555EDD32079}"/>
            </c:ext>
          </c:extLst>
        </c:ser>
        <c:ser>
          <c:idx val="1"/>
          <c:order val="1"/>
          <c:tx>
            <c:v/>
          </c:tx>
          <c:spPr>
            <a:solidFill>
              <a:srgbClr val="000000">
                <a:alpha val="50000"/>
              </a:srgbClr>
            </a:solidFill>
            <a:ln w="38100">
              <a:noFill/>
            </a:ln>
          </c:spPr>
          <c:marker>
            <c:symbol val="square"/>
            <c:size val="4"/>
            <c:spPr>
              <a:solidFill>
                <a:srgbClr val="404040">
                  <a:alpha val="75000"/>
                </a:srgbClr>
              </a:solidFill>
              <a:ln w="12700">
                <a:noFill/>
              </a:ln>
            </c:spPr>
          </c:marker>
          <c:xVal>
            <c:numRef>
              <c:f>'Fit U'!$KO$1:$KO$8</c:f>
              <c:numCache>
                <c:formatCode>General</c:formatCode>
                <c:ptCount val="8"/>
                <c:pt idx="0">
                  <c:v>0</c:v>
                </c:pt>
                <c:pt idx="1">
                  <c:v>4.9000000000000007E-3</c:v>
                </c:pt>
                <c:pt idx="2">
                  <c:v>9.8000000000000014E-3</c:v>
                </c:pt>
                <c:pt idx="3">
                  <c:v>1.4700000000000001E-2</c:v>
                </c:pt>
                <c:pt idx="4">
                  <c:v>1.9600000000000003E-2</c:v>
                </c:pt>
                <c:pt idx="5">
                  <c:v>2.4500000000000001E-2</c:v>
                </c:pt>
                <c:pt idx="6">
                  <c:v>2.9400000000000003E-2</c:v>
                </c:pt>
                <c:pt idx="7">
                  <c:v>3.4300000000000004E-2</c:v>
                </c:pt>
              </c:numCache>
            </c:numRef>
          </c:xVal>
          <c:yVal>
            <c:numRef>
              <c:f>'Fit U'!$KO$9:$KO$16</c:f>
              <c:numCache>
                <c:formatCode>General</c:formatCode>
                <c:ptCount val="8"/>
                <c:pt idx="0">
                  <c:v>1.1220000000000001</c:v>
                </c:pt>
                <c:pt idx="1">
                  <c:v>1.383</c:v>
                </c:pt>
                <c:pt idx="2">
                  <c:v>1.64</c:v>
                </c:pt>
                <c:pt idx="3">
                  <c:v>1.903</c:v>
                </c:pt>
                <c:pt idx="4">
                  <c:v>2.1659999999999999</c:v>
                </c:pt>
                <c:pt idx="5">
                  <c:v>2.4239999999999999</c:v>
                </c:pt>
                <c:pt idx="6">
                  <c:v>2.6859999999999999</c:v>
                </c:pt>
                <c:pt idx="7">
                  <c:v>2.9489999999999998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0-41EB-9D08-5555EDD32079}"/>
            </c:ext>
          </c:extLst>
        </c:ser>
        <c:ser>
          <c:idx val="2"/>
          <c:order val="2"/>
          <c:tx>
            <c:v>Fit line</c:v>
          </c:tx>
          <c:spPr>
            <a:solidFill>
              <a:srgbClr val="000000">
                <a:alpha val="50000"/>
              </a:srgbClr>
            </a:solidFill>
            <a:ln w="25400">
              <a:solidFill>
                <a:srgbClr val="E61C1B"/>
              </a:solidFill>
              <a:prstDash val="solid"/>
            </a:ln>
          </c:spPr>
          <c:marker>
            <c:symbol val="none"/>
          </c:marker>
          <c:xVal>
            <c:numRef>
              <c:f>'Fit U'!$KO$17:$KO$18</c:f>
              <c:numCache>
                <c:formatCode>General</c:formatCode>
                <c:ptCount val="2"/>
                <c:pt idx="0">
                  <c:v>0</c:v>
                </c:pt>
                <c:pt idx="1">
                  <c:v>3.4300000000000004E-2</c:v>
                </c:pt>
              </c:numCache>
            </c:numRef>
          </c:xVal>
          <c:yVal>
            <c:numRef>
              <c:f>'Fit U'!$KO$19:$KO$20</c:f>
              <c:numCache>
                <c:formatCode>General</c:formatCode>
                <c:ptCount val="2"/>
                <c:pt idx="0">
                  <c:v>1.1208333333333336</c:v>
                </c:pt>
                <c:pt idx="1">
                  <c:v>2.9474166666666659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0-41EB-9D08-5555EDD32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38767"/>
        <c:axId val="1028741167"/>
      </c:scatterChart>
      <c:valAx>
        <c:axId val="1028738767"/>
        <c:scaling>
          <c:orientation val="minMax"/>
          <c:max val="3.5000000000000003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>
                    <a:latin typeface="Calibri"/>
                    <a:ea typeface="Calibri"/>
                    <a:cs typeface="Calibri"/>
                  </a:defRPr>
                </a:pPr>
                <a:r>
                  <a:rPr lang="fr-FR" altLang="zh-CN"/>
                  <a:t>f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1028741167"/>
        <c:crosses val="min"/>
        <c:crossBetween val="midCat"/>
        <c:majorUnit val="0.01"/>
        <c:minorUnit val="5.0000000000000001E-3"/>
      </c:valAx>
      <c:valAx>
        <c:axId val="1028741167"/>
        <c:scaling>
          <c:orientation val="minMax"/>
          <c:max val="3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altLang="en-US" sz="1000" b="0" i="0">
                    <a:latin typeface="Calibri"/>
                    <a:ea typeface="Calibri"/>
                    <a:cs typeface="Calibri"/>
                  </a:defRPr>
                </a:pPr>
                <a:r>
                  <a:rPr lang="fr-FR" altLang="zh-CN"/>
                  <a:t>U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1028738767"/>
        <c:crosses val="min"/>
        <c:crossBetween val="midCat"/>
        <c:majorUnit val="0.2"/>
        <c:minorUnit val="0.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9704797047970475"/>
          <c:y val="0.45626566601049867"/>
          <c:w val="0.10256413981462649"/>
          <c:h val="3.125E-2"/>
        </c:manualLayout>
      </c:layout>
      <c:overlay val="1"/>
      <c:txPr>
        <a:bodyPr/>
        <a:lstStyle/>
        <a:p>
          <a:pPr>
            <a:defRPr sz="900" b="0" i="0">
              <a:latin typeface="Calibri"/>
              <a:ea typeface="Calibri"/>
              <a:cs typeface="Calibri"/>
            </a:defRPr>
          </a:pPr>
          <a:endParaRPr lang="LID4096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64944649446492E-2"/>
          <c:y val="2.7027027027027029E-2"/>
          <c:w val="0.87084870848708484"/>
          <c:h val="0.84942084942084939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solidFill>
              <a:srgbClr val="000000">
                <a:alpha val="50000"/>
              </a:srgbClr>
            </a:solidFill>
            <a:ln w="38100">
              <a:noFill/>
            </a:ln>
          </c:spPr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378-4DC4-B1BF-19FD82136C7A}"/>
            </c:ext>
          </c:extLst>
        </c:ser>
        <c:ser>
          <c:idx val="1"/>
          <c:order val="1"/>
          <c:tx>
            <c:v>Identity</c:v>
          </c:tx>
          <c:spPr>
            <a:solidFill>
              <a:srgbClr val="000000">
                <a:alpha val="50000"/>
              </a:srgbClr>
            </a:solidFill>
            <a:ln w="12700">
              <a:solidFill>
                <a:srgbClr val="B0B0B0"/>
              </a:solidFill>
              <a:prstDash val="solid"/>
            </a:ln>
          </c:spPr>
          <c:marker>
            <c:symbol val="none"/>
          </c:marker>
          <c:xVal>
            <c:numRef>
              <c:f>'Fit U'!$KO$21:$KO$22</c:f>
              <c:numCache>
                <c:formatCode>General</c:formatCode>
                <c:ptCount val="2"/>
                <c:pt idx="0">
                  <c:v>0</c:v>
                </c:pt>
                <c:pt idx="1">
                  <c:v>3.5000000000000003E-2</c:v>
                </c:pt>
              </c:numCache>
            </c:numRef>
          </c:xVal>
          <c:yVal>
            <c:numRef>
              <c:f>'Fit U'!$KO$23:$KO$24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8-4DC4-B1BF-19FD82136C7A}"/>
            </c:ext>
          </c:extLst>
        </c:ser>
        <c:ser>
          <c:idx val="2"/>
          <c:order val="2"/>
          <c:tx>
            <c:v/>
          </c:tx>
          <c:spPr>
            <a:solidFill>
              <a:srgbClr val="000000">
                <a:alpha val="50000"/>
              </a:srgbClr>
            </a:solidFill>
            <a:ln w="38100">
              <a:noFill/>
            </a:ln>
          </c:spPr>
          <c:marker>
            <c:symbol val="square"/>
            <c:size val="4"/>
            <c:spPr>
              <a:solidFill>
                <a:srgbClr val="404040">
                  <a:alpha val="75000"/>
                </a:srgbClr>
              </a:solidFill>
              <a:ln w="12700">
                <a:noFill/>
              </a:ln>
            </c:spPr>
          </c:marker>
          <c:xVal>
            <c:numRef>
              <c:f>'Fit U'!$KO$25:$KO$32</c:f>
              <c:numCache>
                <c:formatCode>General</c:formatCode>
                <c:ptCount val="8"/>
                <c:pt idx="0">
                  <c:v>0</c:v>
                </c:pt>
                <c:pt idx="1">
                  <c:v>4.9000000000000007E-3</c:v>
                </c:pt>
                <c:pt idx="2">
                  <c:v>9.8000000000000014E-3</c:v>
                </c:pt>
                <c:pt idx="3">
                  <c:v>1.4700000000000001E-2</c:v>
                </c:pt>
                <c:pt idx="4">
                  <c:v>1.9600000000000003E-2</c:v>
                </c:pt>
                <c:pt idx="5">
                  <c:v>2.4500000000000001E-2</c:v>
                </c:pt>
                <c:pt idx="6">
                  <c:v>2.9400000000000003E-2</c:v>
                </c:pt>
                <c:pt idx="7">
                  <c:v>3.4300000000000004E-2</c:v>
                </c:pt>
              </c:numCache>
            </c:numRef>
          </c:xVal>
          <c:yVal>
            <c:numRef>
              <c:f>'Fit U'!$KO$33:$KO$40</c:f>
              <c:numCache>
                <c:formatCode>General</c:formatCode>
                <c:ptCount val="8"/>
                <c:pt idx="0">
                  <c:v>0.88870231606620065</c:v>
                </c:pt>
                <c:pt idx="1">
                  <c:v>0.83714479921714846</c:v>
                </c:pt>
                <c:pt idx="2">
                  <c:v>-1.7423627509028543</c:v>
                </c:pt>
                <c:pt idx="3">
                  <c:v>-0.40862933016800168</c:v>
                </c:pt>
                <c:pt idx="4">
                  <c:v>0.876695653815318</c:v>
                </c:pt>
                <c:pt idx="5">
                  <c:v>-0.9858105037998921</c:v>
                </c:pt>
                <c:pt idx="6">
                  <c:v>-0.32510477639462348</c:v>
                </c:pt>
                <c:pt idx="7">
                  <c:v>1.2060960003761496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8-4DC4-B1BF-19FD8213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45487"/>
        <c:axId val="1028739727"/>
      </c:scatterChart>
      <c:valAx>
        <c:axId val="1028745487"/>
        <c:scaling>
          <c:orientation val="minMax"/>
          <c:max val="3.5000000000000003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000" b="0" i="0">
                    <a:latin typeface="Calibri"/>
                    <a:ea typeface="Calibri"/>
                    <a:cs typeface="Calibri"/>
                  </a:defRPr>
                </a:pPr>
                <a:r>
                  <a:rPr lang="fr-FR" altLang="zh-CN"/>
                  <a:t>f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1028739727"/>
        <c:crosses val="min"/>
        <c:crossBetween val="midCat"/>
        <c:majorUnit val="5.0000000000000001E-3"/>
        <c:minorUnit val="5.0000000000000001E-3"/>
      </c:valAx>
      <c:valAx>
        <c:axId val="1028739727"/>
        <c:scaling>
          <c:orientation val="minMax"/>
          <c:max val="1.25"/>
          <c:min val="-1.75"/>
        </c:scaling>
        <c:delete val="0"/>
        <c:axPos val="l"/>
        <c:title>
          <c:tx>
            <c:rich>
              <a:bodyPr/>
              <a:lstStyle/>
              <a:p>
                <a:pPr>
                  <a:defRPr altLang="en-US" sz="1000" b="0" i="0">
                    <a:latin typeface="Calibri"/>
                    <a:ea typeface="Calibri"/>
                    <a:cs typeface="Calibri"/>
                  </a:defRPr>
                </a:pPr>
                <a:r>
                  <a:rPr lang="fr-FR" altLang="zh-CN"/>
                  <a:t>Standardized residual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 b="0" i="0">
                <a:latin typeface="Calibri"/>
                <a:ea typeface="Calibri"/>
                <a:cs typeface="Calibri"/>
              </a:defRPr>
            </a:pPr>
            <a:endParaRPr lang="LID4096"/>
          </a:p>
        </c:txPr>
        <c:crossAx val="1028745487"/>
        <c:crosses val="min"/>
        <c:crossBetween val="midCat"/>
        <c:majorUnit val="0.75"/>
        <c:minorUnit val="0.25"/>
      </c:valAx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2700">
      <a:solidFill>
        <a:srgbClr val="F0F0F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emf"/><Relationship Id="rId1" Type="http://schemas.openxmlformats.org/officeDocument/2006/relationships/hyperlink" Target="https://analyse-it.com/" TargetMode="Externa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274624</xdr:colOff>
      <xdr:row>1</xdr:row>
      <xdr:rowOff>49529</xdr:rowOff>
    </xdr:from>
    <xdr:to>
      <xdr:col>9</xdr:col>
      <xdr:colOff>566737</xdr:colOff>
      <xdr:row>1</xdr:row>
      <xdr:rowOff>203199</xdr:rowOff>
    </xdr:to>
    <xdr:pic>
      <xdr:nvPicPr>
        <xdr:cNvPr id="3" name="图片 2">
          <a:hlinkClick xmlns:r="http://schemas.openxmlformats.org/officeDocument/2006/relationships" r:id="rId1" tooltip="https://analyse-it.com/"/>
          <a:extLst>
            <a:ext uri="{FF2B5EF4-FFF2-40B4-BE49-F238E27FC236}">
              <a16:creationId xmlns:a16="http://schemas.microsoft.com/office/drawing/2014/main" id="{4D8E09B0-EF1D-B89B-7260-71DE0C68EE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212" y="111442"/>
          <a:ext cx="1077925" cy="153670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  <xdr:twoCellAnchor>
    <xdr:from>
      <xdr:col>0</xdr:col>
      <xdr:colOff>76200</xdr:colOff>
      <xdr:row>9</xdr:row>
      <xdr:rowOff>0</xdr:rowOff>
    </xdr:from>
    <xdr:to>
      <xdr:col>9</xdr:col>
      <xdr:colOff>711200</xdr:colOff>
      <xdr:row>49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19FA62-F885-BA18-0DEF-C43285BF0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79</xdr:row>
      <xdr:rowOff>1587</xdr:rowOff>
    </xdr:from>
    <xdr:to>
      <xdr:col>9</xdr:col>
      <xdr:colOff>711200</xdr:colOff>
      <xdr:row>100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A32F21D-C434-CEB5-D557-D6E279686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A43D-F40E-40C5-B7BA-5B66E5CAB99E}">
  <dimension ref="A1:K10"/>
  <sheetViews>
    <sheetView tabSelected="1" workbookViewId="0">
      <selection activeCell="H10" sqref="H10"/>
    </sheetView>
  </sheetViews>
  <sheetFormatPr defaultRowHeight="13.9" x14ac:dyDescent="0.4"/>
  <cols>
    <col min="10" max="10" width="12" bestFit="1" customWidth="1"/>
  </cols>
  <sheetData>
    <row r="1" spans="1:11" x14ac:dyDescent="0.4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39</v>
      </c>
      <c r="I1" t="s">
        <v>40</v>
      </c>
      <c r="J1" t="s">
        <v>41</v>
      </c>
      <c r="K1" t="s">
        <v>42</v>
      </c>
    </row>
    <row r="2" spans="1:11" x14ac:dyDescent="0.4">
      <c r="A2">
        <v>32.92</v>
      </c>
      <c r="B2">
        <v>34.94</v>
      </c>
      <c r="C2">
        <v>0</v>
      </c>
      <c r="D2">
        <v>1.1220000000000001</v>
      </c>
      <c r="E2">
        <v>0.5</v>
      </c>
      <c r="F2">
        <v>9.8000000000000007</v>
      </c>
      <c r="G2">
        <f>(C2*E2*F2)/1000</f>
        <v>0</v>
      </c>
      <c r="H2">
        <v>53.25</v>
      </c>
      <c r="I2">
        <v>0.81799999999999995</v>
      </c>
      <c r="J2">
        <f>(I2/H2)/(PI()*(A10+B10))</f>
        <v>7.209138092911252E-2</v>
      </c>
      <c r="K2">
        <v>24</v>
      </c>
    </row>
    <row r="3" spans="1:11" x14ac:dyDescent="0.4">
      <c r="A3">
        <v>32.880000000000003</v>
      </c>
      <c r="B3">
        <v>34.92</v>
      </c>
      <c r="C3">
        <v>1</v>
      </c>
      <c r="D3">
        <v>1.383</v>
      </c>
      <c r="E3">
        <v>0.5</v>
      </c>
      <c r="F3">
        <v>9.8000000000000007</v>
      </c>
      <c r="G3">
        <f>C3*E3*F3/1000</f>
        <v>4.9000000000000007E-3</v>
      </c>
      <c r="I3">
        <v>0.80149999999999999</v>
      </c>
      <c r="J3">
        <f>(I3/H2)/(PI()*(A10+B10))</f>
        <v>7.0637214932376152E-2</v>
      </c>
    </row>
    <row r="4" spans="1:11" x14ac:dyDescent="0.4">
      <c r="A4">
        <v>32.9</v>
      </c>
      <c r="B4">
        <v>34.92</v>
      </c>
      <c r="C4">
        <v>2</v>
      </c>
      <c r="D4">
        <v>1.64</v>
      </c>
      <c r="E4">
        <v>0.5</v>
      </c>
      <c r="F4">
        <v>9.8000000000000007</v>
      </c>
      <c r="G4">
        <f t="shared" ref="G3:G9" si="0">C4*E4*F4/1000</f>
        <v>9.8000000000000014E-3</v>
      </c>
      <c r="I4">
        <v>0.84</v>
      </c>
      <c r="J4">
        <f>(I4/H2)/(PI()*(A10+B10))</f>
        <v>7.4030268924761028E-2</v>
      </c>
    </row>
    <row r="5" spans="1:11" x14ac:dyDescent="0.4">
      <c r="C5">
        <v>3</v>
      </c>
      <c r="D5">
        <v>1.903</v>
      </c>
      <c r="E5">
        <v>0.5</v>
      </c>
      <c r="F5">
        <v>9.8000000000000007</v>
      </c>
      <c r="G5">
        <f t="shared" si="0"/>
        <v>1.4700000000000001E-2</v>
      </c>
      <c r="I5">
        <v>0.83299999999999996</v>
      </c>
      <c r="J5">
        <f>(I5/H2)/(PI()*(A10+B10))</f>
        <v>7.3413350017054679E-2</v>
      </c>
    </row>
    <row r="6" spans="1:11" x14ac:dyDescent="0.4">
      <c r="C6">
        <v>4</v>
      </c>
      <c r="D6">
        <v>2.1659999999999999</v>
      </c>
      <c r="E6">
        <v>0.5</v>
      </c>
      <c r="F6">
        <v>9.8000000000000007</v>
      </c>
      <c r="G6">
        <f t="shared" si="0"/>
        <v>1.9600000000000003E-2</v>
      </c>
    </row>
    <row r="7" spans="1:11" x14ac:dyDescent="0.4">
      <c r="C7">
        <v>5</v>
      </c>
      <c r="D7">
        <v>2.4239999999999999</v>
      </c>
      <c r="E7">
        <v>0.5</v>
      </c>
      <c r="F7">
        <v>9.8000000000000007</v>
      </c>
      <c r="G7">
        <f t="shared" si="0"/>
        <v>2.4500000000000001E-2</v>
      </c>
    </row>
    <row r="8" spans="1:11" x14ac:dyDescent="0.4">
      <c r="C8">
        <v>6</v>
      </c>
      <c r="D8">
        <v>2.6859999999999999</v>
      </c>
      <c r="E8">
        <v>0.5</v>
      </c>
      <c r="F8">
        <v>9.8000000000000007</v>
      </c>
      <c r="G8">
        <f t="shared" si="0"/>
        <v>2.9400000000000003E-2</v>
      </c>
    </row>
    <row r="9" spans="1:11" x14ac:dyDescent="0.4">
      <c r="C9">
        <v>7</v>
      </c>
      <c r="D9">
        <v>2.9489999999999998</v>
      </c>
      <c r="E9">
        <v>0.5</v>
      </c>
      <c r="F9">
        <v>9.8000000000000007</v>
      </c>
      <c r="G9">
        <f t="shared" si="0"/>
        <v>3.4300000000000004E-2</v>
      </c>
    </row>
    <row r="10" spans="1:11" x14ac:dyDescent="0.4">
      <c r="A10">
        <f>AVERAGE(A2:A4)/1000</f>
        <v>3.2900000000000006E-2</v>
      </c>
      <c r="B10">
        <f>AVERAGE(B2:B4)/1000</f>
        <v>3.4926666666666668E-2</v>
      </c>
      <c r="H10">
        <v>53.25</v>
      </c>
      <c r="I10" s="1">
        <f>AVERAGE(I2:I5)</f>
        <v>0.82312499999999988</v>
      </c>
      <c r="J10" s="2">
        <f>AVERAGE(J2:J5)</f>
        <v>7.2543053700826088E-2</v>
      </c>
      <c r="K10">
        <v>7.2120000000000004E-2</v>
      </c>
    </row>
  </sheetData>
  <pageMargins left="0.7" right="0.7" top="0.75" bottom="0.75" header="0.3" footer="0.3"/>
  <pageSetup paperSize="9" orientation="landscape" horizontalDpi="1200" verticalDpi="1200" r:id="rId1"/>
  <customProperties>
    <customPr name="__ai3_dataset_650376601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7D73-8D56-46A1-A912-04534B53323B}">
  <dimension ref="B1:KO101"/>
  <sheetViews>
    <sheetView showGridLines="0" showRowColHeaders="0" topLeftCell="C36" zoomScaleNormal="100" workbookViewId="0">
      <selection activeCell="D65" sqref="D65"/>
    </sheetView>
  </sheetViews>
  <sheetFormatPr defaultColWidth="11" defaultRowHeight="12" customHeight="1" x14ac:dyDescent="0.4"/>
  <cols>
    <col min="1" max="2" width="1.1328125" style="3" customWidth="1"/>
    <col min="3" max="3" width="19.19921875" style="3" customWidth="1"/>
    <col min="4" max="4" width="11" style="3" customWidth="1"/>
    <col min="5" max="9" width="11" style="3"/>
    <col min="10" max="10" width="11" style="3" customWidth="1"/>
    <col min="11" max="16384" width="11" style="3"/>
  </cols>
  <sheetData>
    <row r="1" spans="2:301" s="4" customFormat="1" ht="5" customHeight="1" x14ac:dyDescent="0.4">
      <c r="KO1" s="4">
        <v>0</v>
      </c>
    </row>
    <row r="2" spans="2:301" s="4" customFormat="1" ht="20" customHeight="1" x14ac:dyDescent="0.4">
      <c r="B2" s="5" t="s">
        <v>8</v>
      </c>
      <c r="C2" s="6"/>
      <c r="D2" s="6"/>
      <c r="E2" s="6"/>
      <c r="F2" s="6"/>
      <c r="G2" s="6"/>
      <c r="H2" s="6"/>
      <c r="J2" s="7" t="s">
        <v>7</v>
      </c>
      <c r="KO2" s="4">
        <v>4.9000000000000007E-3</v>
      </c>
    </row>
    <row r="3" spans="2:301" s="4" customFormat="1" ht="12" hidden="1" customHeight="1" x14ac:dyDescent="0.4">
      <c r="KO3" s="4">
        <v>9.8000000000000014E-3</v>
      </c>
    </row>
    <row r="4" spans="2:301" s="4" customFormat="1" ht="20" customHeight="1" x14ac:dyDescent="0.4">
      <c r="B4" s="8" t="s">
        <v>9</v>
      </c>
      <c r="C4" s="6"/>
      <c r="D4" s="6"/>
      <c r="E4" s="6"/>
      <c r="F4" s="6"/>
      <c r="G4" s="6"/>
      <c r="H4" s="6"/>
      <c r="I4" s="6"/>
      <c r="J4" s="6"/>
      <c r="KO4" s="4">
        <v>1.4700000000000001E-2</v>
      </c>
    </row>
    <row r="5" spans="2:301" s="4" customFormat="1" ht="20" customHeight="1" x14ac:dyDescent="0.4">
      <c r="B5" s="8" t="s">
        <v>10</v>
      </c>
      <c r="C5" s="6"/>
      <c r="D5" s="6"/>
      <c r="E5" s="6"/>
      <c r="F5" s="6"/>
      <c r="G5" s="6"/>
      <c r="H5" s="6"/>
      <c r="I5" s="6"/>
      <c r="J5" s="6"/>
      <c r="KO5" s="4">
        <v>1.9600000000000003E-2</v>
      </c>
    </row>
    <row r="6" spans="2:301" s="4" customFormat="1" ht="6" customHeight="1" x14ac:dyDescent="0.4">
      <c r="KO6" s="4">
        <v>2.4500000000000001E-2</v>
      </c>
    </row>
    <row r="7" spans="2:301" s="4" customFormat="1" ht="14" customHeight="1" x14ac:dyDescent="0.4">
      <c r="B7" s="9" t="s">
        <v>11</v>
      </c>
      <c r="KO7" s="4">
        <v>2.9400000000000003E-2</v>
      </c>
    </row>
    <row r="8" spans="2:301" s="10" customFormat="1" ht="8" customHeight="1" x14ac:dyDescent="0.4">
      <c r="KO8" s="10">
        <v>3.4300000000000004E-2</v>
      </c>
    </row>
    <row r="9" spans="2:301" ht="25.05" customHeight="1" x14ac:dyDescent="0.4">
      <c r="KO9" s="3">
        <v>1.1220000000000001</v>
      </c>
    </row>
    <row r="10" spans="2:301" ht="12" customHeight="1" x14ac:dyDescent="0.4">
      <c r="KO10" s="3">
        <v>1.383</v>
      </c>
    </row>
    <row r="11" spans="2:301" ht="12" customHeight="1" x14ac:dyDescent="0.4">
      <c r="KO11" s="3">
        <v>1.64</v>
      </c>
    </row>
    <row r="12" spans="2:301" ht="12" customHeight="1" x14ac:dyDescent="0.4">
      <c r="KO12" s="3">
        <v>1.903</v>
      </c>
    </row>
    <row r="13" spans="2:301" ht="12" customHeight="1" x14ac:dyDescent="0.4">
      <c r="KO13" s="3">
        <v>2.1659999999999999</v>
      </c>
    </row>
    <row r="14" spans="2:301" ht="12" customHeight="1" x14ac:dyDescent="0.4">
      <c r="KO14" s="3">
        <v>2.4239999999999999</v>
      </c>
    </row>
    <row r="15" spans="2:301" ht="12" customHeight="1" x14ac:dyDescent="0.4">
      <c r="KO15" s="3">
        <v>2.6859999999999999</v>
      </c>
    </row>
    <row r="16" spans="2:301" ht="12" customHeight="1" x14ac:dyDescent="0.4">
      <c r="KO16" s="3">
        <v>2.9489999999999998</v>
      </c>
    </row>
    <row r="17" spans="301:301" ht="12" customHeight="1" x14ac:dyDescent="0.4">
      <c r="KO17" s="3">
        <v>0</v>
      </c>
    </row>
    <row r="18" spans="301:301" ht="12" customHeight="1" x14ac:dyDescent="0.4">
      <c r="KO18" s="3">
        <v>3.4300000000000004E-2</v>
      </c>
    </row>
    <row r="19" spans="301:301" ht="12" customHeight="1" x14ac:dyDescent="0.4">
      <c r="KO19" s="3">
        <v>1.1208333333333336</v>
      </c>
    </row>
    <row r="20" spans="301:301" ht="12" customHeight="1" x14ac:dyDescent="0.4">
      <c r="KO20" s="3">
        <v>2.9474166666666659</v>
      </c>
    </row>
    <row r="21" spans="301:301" ht="12" customHeight="1" x14ac:dyDescent="0.4">
      <c r="KO21" s="3">
        <v>0</v>
      </c>
    </row>
    <row r="22" spans="301:301" ht="12" customHeight="1" x14ac:dyDescent="0.4">
      <c r="KO22" s="3">
        <v>3.5000000000000003E-2</v>
      </c>
    </row>
    <row r="23" spans="301:301" ht="12" customHeight="1" x14ac:dyDescent="0.4">
      <c r="KO23" s="3">
        <v>0</v>
      </c>
    </row>
    <row r="24" spans="301:301" ht="12" customHeight="1" x14ac:dyDescent="0.4">
      <c r="KO24" s="3">
        <v>0</v>
      </c>
    </row>
    <row r="25" spans="301:301" ht="12" customHeight="1" x14ac:dyDescent="0.4">
      <c r="KO25" s="3">
        <v>0</v>
      </c>
    </row>
    <row r="26" spans="301:301" ht="12" customHeight="1" x14ac:dyDescent="0.4">
      <c r="KO26" s="3">
        <v>4.9000000000000007E-3</v>
      </c>
    </row>
    <row r="27" spans="301:301" ht="12" customHeight="1" x14ac:dyDescent="0.4">
      <c r="KO27" s="3">
        <v>9.8000000000000014E-3</v>
      </c>
    </row>
    <row r="28" spans="301:301" ht="12" customHeight="1" x14ac:dyDescent="0.4">
      <c r="KO28" s="3">
        <v>1.4700000000000001E-2</v>
      </c>
    </row>
    <row r="29" spans="301:301" ht="12" customHeight="1" x14ac:dyDescent="0.4">
      <c r="KO29" s="3">
        <v>1.9600000000000003E-2</v>
      </c>
    </row>
    <row r="30" spans="301:301" ht="12" customHeight="1" x14ac:dyDescent="0.4">
      <c r="KO30" s="3">
        <v>2.4500000000000001E-2</v>
      </c>
    </row>
    <row r="31" spans="301:301" ht="12" customHeight="1" x14ac:dyDescent="0.4">
      <c r="KO31" s="3">
        <v>2.9400000000000003E-2</v>
      </c>
    </row>
    <row r="32" spans="301:301" ht="12" customHeight="1" x14ac:dyDescent="0.4">
      <c r="KO32" s="3">
        <v>3.4300000000000004E-2</v>
      </c>
    </row>
    <row r="33" spans="301:301" ht="12" customHeight="1" x14ac:dyDescent="0.4">
      <c r="KO33" s="3">
        <v>0.88870231606620065</v>
      </c>
    </row>
    <row r="34" spans="301:301" ht="12" customHeight="1" x14ac:dyDescent="0.4">
      <c r="KO34" s="3">
        <v>0.83714479921714846</v>
      </c>
    </row>
    <row r="35" spans="301:301" ht="12" customHeight="1" x14ac:dyDescent="0.4">
      <c r="KO35" s="3">
        <v>-1.7423627509028543</v>
      </c>
    </row>
    <row r="36" spans="301:301" ht="12" customHeight="1" x14ac:dyDescent="0.4">
      <c r="KO36" s="3">
        <v>-0.40862933016800168</v>
      </c>
    </row>
    <row r="37" spans="301:301" ht="12" customHeight="1" x14ac:dyDescent="0.4">
      <c r="KO37" s="3">
        <v>0.876695653815318</v>
      </c>
    </row>
    <row r="38" spans="301:301" ht="12" customHeight="1" x14ac:dyDescent="0.4">
      <c r="KO38" s="3">
        <v>-0.9858105037998921</v>
      </c>
    </row>
    <row r="39" spans="301:301" ht="12" customHeight="1" x14ac:dyDescent="0.4">
      <c r="KO39" s="3">
        <v>-0.32510477639462348</v>
      </c>
    </row>
    <row r="40" spans="301:301" ht="12" customHeight="1" x14ac:dyDescent="0.4">
      <c r="KO40" s="3">
        <v>1.2060960003761496</v>
      </c>
    </row>
    <row r="50" spans="2:10" ht="12" hidden="1" customHeight="1" x14ac:dyDescent="0.4"/>
    <row r="51" spans="2:10" ht="15" customHeight="1" x14ac:dyDescent="0.4"/>
    <row r="52" spans="2:10" s="12" customFormat="1" ht="16.05" customHeight="1" x14ac:dyDescent="0.4">
      <c r="B52" s="11" t="s">
        <v>12</v>
      </c>
    </row>
    <row r="53" spans="2:10" ht="10.050000000000001" customHeight="1" x14ac:dyDescent="0.4"/>
    <row r="54" spans="2:10" ht="12" customHeight="1" x14ac:dyDescent="0.4">
      <c r="B54" s="13"/>
      <c r="C54" s="14" t="s">
        <v>13</v>
      </c>
      <c r="D54" s="15">
        <v>8</v>
      </c>
    </row>
    <row r="55" spans="2:10" ht="12" customHeight="1" x14ac:dyDescent="0.4">
      <c r="B55" s="13"/>
      <c r="C55" s="14" t="s">
        <v>14</v>
      </c>
      <c r="D55" s="16">
        <v>2.034125</v>
      </c>
    </row>
    <row r="56" spans="2:10" ht="15" customHeight="1" x14ac:dyDescent="0.4"/>
    <row r="57" spans="2:10" ht="13.9" customHeight="1" x14ac:dyDescent="0.4">
      <c r="B57" s="13"/>
      <c r="C57" s="14" t="s">
        <v>15</v>
      </c>
      <c r="D57" s="17" t="s">
        <v>16</v>
      </c>
      <c r="E57" s="18"/>
      <c r="F57" s="18"/>
      <c r="G57" s="18"/>
      <c r="H57" s="18"/>
      <c r="I57" s="18"/>
      <c r="J57" s="18"/>
    </row>
    <row r="58" spans="2:10" ht="15" customHeight="1" x14ac:dyDescent="0.4"/>
    <row r="59" spans="2:10" ht="12" customHeight="1" x14ac:dyDescent="0.4">
      <c r="B59" s="13"/>
      <c r="C59" s="14" t="s">
        <v>17</v>
      </c>
      <c r="D59" s="19">
        <v>0.99999380158673923</v>
      </c>
    </row>
    <row r="60" spans="2:10" ht="12" customHeight="1" x14ac:dyDescent="0.4">
      <c r="B60" s="13"/>
      <c r="C60" s="14" t="s">
        <v>18</v>
      </c>
      <c r="D60" s="19">
        <v>0.99999276851786245</v>
      </c>
    </row>
    <row r="61" spans="2:10" ht="12" customHeight="1" x14ac:dyDescent="0.4">
      <c r="B61" s="13"/>
      <c r="C61" s="14" t="s">
        <v>19</v>
      </c>
      <c r="D61" s="20">
        <v>1.7188266577421536E-3</v>
      </c>
    </row>
    <row r="62" spans="2:10" ht="15" customHeight="1" x14ac:dyDescent="0.4"/>
    <row r="63" spans="2:10" ht="12" customHeight="1" x14ac:dyDescent="0.4">
      <c r="C63" s="21" t="s">
        <v>20</v>
      </c>
      <c r="D63" s="26" t="s">
        <v>21</v>
      </c>
      <c r="E63" s="25" t="s">
        <v>22</v>
      </c>
      <c r="F63" s="24"/>
      <c r="G63" s="25" t="s">
        <v>23</v>
      </c>
      <c r="H63" s="27" t="s">
        <v>24</v>
      </c>
      <c r="I63" s="23" t="s">
        <v>25</v>
      </c>
    </row>
    <row r="64" spans="2:10" ht="12" customHeight="1" x14ac:dyDescent="0.4">
      <c r="C64" s="29" t="s">
        <v>26</v>
      </c>
      <c r="D64" s="30">
        <v>1.1208333333333336</v>
      </c>
      <c r="E64" s="31">
        <v>1.1181184899277896</v>
      </c>
      <c r="F64" s="32">
        <v>1.1235481767388775</v>
      </c>
      <c r="G64" s="33">
        <v>1.109497836742119E-3</v>
      </c>
      <c r="H64" s="34">
        <v>1010.2167811561486</v>
      </c>
      <c r="I64" s="35">
        <v>6.3505245520102664E-17</v>
      </c>
    </row>
    <row r="65" spans="2:10" ht="12" customHeight="1" x14ac:dyDescent="0.4">
      <c r="C65" s="29" t="s">
        <v>6</v>
      </c>
      <c r="D65" s="36">
        <v>53.253158406219598</v>
      </c>
      <c r="E65" s="37">
        <v>53.120715201804536</v>
      </c>
      <c r="F65" s="38">
        <v>53.385601610634659</v>
      </c>
      <c r="G65" s="39">
        <v>5.4126675774236778E-2</v>
      </c>
      <c r="H65" s="34">
        <v>983.86161064720409</v>
      </c>
      <c r="I65" s="35">
        <v>7.4420505500601558E-17</v>
      </c>
    </row>
    <row r="66" spans="2:10" ht="7.05" customHeight="1" x14ac:dyDescent="0.4"/>
    <row r="67" spans="2:10" ht="46.5" customHeight="1" x14ac:dyDescent="0.4">
      <c r="C67" s="40" t="s">
        <v>27</v>
      </c>
      <c r="D67" s="41"/>
      <c r="E67" s="41"/>
      <c r="F67" s="41"/>
      <c r="G67" s="41"/>
      <c r="H67" s="41"/>
      <c r="I67" s="41"/>
      <c r="J67" s="41"/>
    </row>
    <row r="68" spans="2:10" ht="30" customHeight="1" x14ac:dyDescent="0.4"/>
    <row r="69" spans="2:10" s="12" customFormat="1" ht="16.05" customHeight="1" x14ac:dyDescent="0.4">
      <c r="B69" s="11" t="s">
        <v>28</v>
      </c>
    </row>
    <row r="70" spans="2:10" ht="10.050000000000001" customHeight="1" x14ac:dyDescent="0.4"/>
    <row r="71" spans="2:10" ht="12" customHeight="1" x14ac:dyDescent="0.4">
      <c r="C71" s="21" t="s">
        <v>29</v>
      </c>
      <c r="D71" s="26" t="s">
        <v>30</v>
      </c>
      <c r="E71" s="25" t="s">
        <v>31</v>
      </c>
      <c r="F71" s="25" t="s">
        <v>32</v>
      </c>
      <c r="G71" s="27" t="s">
        <v>33</v>
      </c>
      <c r="H71" s="23" t="s">
        <v>25</v>
      </c>
    </row>
    <row r="72" spans="2:10" ht="12" customHeight="1" x14ac:dyDescent="0.4">
      <c r="C72" s="29" t="s">
        <v>34</v>
      </c>
      <c r="D72" s="42">
        <v>2.8597771488095227</v>
      </c>
      <c r="E72" s="43">
        <v>1</v>
      </c>
      <c r="F72" s="44">
        <v>2.8597771488095227</v>
      </c>
      <c r="G72" s="34">
        <v>967983.6689053108</v>
      </c>
      <c r="H72" s="35">
        <v>7.4420505500601496E-17</v>
      </c>
    </row>
    <row r="73" spans="2:10" ht="12" customHeight="1" x14ac:dyDescent="0.4">
      <c r="C73" s="29" t="s">
        <v>35</v>
      </c>
      <c r="D73" s="42">
        <v>1.7726190476190375E-5</v>
      </c>
      <c r="E73" s="43">
        <v>6</v>
      </c>
      <c r="F73" s="44">
        <v>2.9543650793650624E-6</v>
      </c>
      <c r="G73" s="28"/>
      <c r="H73" s="22"/>
    </row>
    <row r="74" spans="2:10" ht="12" customHeight="1" x14ac:dyDescent="0.4">
      <c r="C74" s="29" t="s">
        <v>36</v>
      </c>
      <c r="D74" s="42">
        <v>2.8597948749999991</v>
      </c>
      <c r="E74" s="43">
        <v>7</v>
      </c>
      <c r="F74" s="44">
        <v>0.40854212499999987</v>
      </c>
      <c r="G74" s="28"/>
      <c r="H74" s="22"/>
    </row>
    <row r="75" spans="2:10" ht="7.05" customHeight="1" x14ac:dyDescent="0.4"/>
    <row r="76" spans="2:10" ht="46.5" customHeight="1" x14ac:dyDescent="0.4">
      <c r="C76" s="40" t="s">
        <v>37</v>
      </c>
      <c r="D76" s="41"/>
      <c r="E76" s="41"/>
      <c r="F76" s="41"/>
      <c r="G76" s="41"/>
      <c r="H76" s="41"/>
      <c r="I76" s="41"/>
      <c r="J76" s="41"/>
    </row>
    <row r="77" spans="2:10" ht="30" customHeight="1" x14ac:dyDescent="0.4"/>
    <row r="78" spans="2:10" s="12" customFormat="1" ht="16.05" customHeight="1" x14ac:dyDescent="0.4">
      <c r="B78" s="11" t="s">
        <v>38</v>
      </c>
    </row>
    <row r="79" spans="2:10" ht="10.050000000000001" customHeight="1" x14ac:dyDescent="0.4"/>
    <row r="101" ht="30" customHeight="1" x14ac:dyDescent="0.4"/>
  </sheetData>
  <mergeCells count="6">
    <mergeCell ref="B2:H2"/>
    <mergeCell ref="B4:J4"/>
    <mergeCell ref="B5:J5"/>
    <mergeCell ref="D57:J57"/>
    <mergeCell ref="C67:J67"/>
    <mergeCell ref="C76:J76"/>
  </mergeCells>
  <printOptions horizontalCentered="1"/>
  <pageMargins left="0.19685039255354139" right="0.19685039255354139" top="0.19685039255354139" bottom="0.19685039255354139" header="0.3" footer="0.3"/>
  <pageSetup paperSize="9" orientation="portrait" blackAndWhite="1" horizontalDpi="1200" verticalDpi="1200" r:id="rId1"/>
  <headerFooter scaleWithDoc="0"/>
  <rowBreaks count="2" manualBreakCount="2">
    <brk id="51" max="9" man="1"/>
    <brk id="77" max="9" man="1"/>
  </rowBreaks>
  <customProperties>
    <customPr name="__ai3_report" r:id="rId2"/>
    <customPr name="__ai3_ribbonstate" r:id="rId3"/>
  </customPropertie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Fit U</vt:lpstr>
      <vt:lpstr>'Fit U'!Print_Area</vt:lpstr>
      <vt:lpstr>'Fit U'!Print_Titles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</dc:creator>
  <cp:lastModifiedBy>Lanto</cp:lastModifiedBy>
  <cp:lastPrinted>2024-05-31T07:05:31Z</cp:lastPrinted>
  <dcterms:created xsi:type="dcterms:W3CDTF">2024-05-31T05:28:58Z</dcterms:created>
  <dcterms:modified xsi:type="dcterms:W3CDTF">2024-05-31T07:09:12Z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2024-05-31T07:09:12Z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4b5092db-1300-4e72-b57c-7c679091271f</vt:lpwstr>
  </property>
  <property fmtid="{D5CDD505-2E9C-101B-9397-08002B2CF9AE}" pid="7" name="MSIP_Label_defa4170-0d19-0005-0004-bc88714345d2_ActionId">
    <vt:lpwstr>3878e4e8-bea8-4339-9f6b-94bda4842973</vt:lpwstr>
  </property>
  <property fmtid="{D5CDD505-2E9C-101B-9397-08002B2CF9AE}" pid="8" name="MSIP_Label_defa4170-0d19-0005-0004-bc88714345d2_ContentBits">
    <vt:lpwstr>0</vt:lpwstr>
  </property>
</Properties>
</file>