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nto\Code\Experiments\Modern_physics_Experiment\Modern_physics_Experiment_I\He-Ne_laser_modulation\Data\"/>
    </mc:Choice>
  </mc:AlternateContent>
  <xr:revisionPtr revIDLastSave="0" documentId="13_ncr:1_{02C745D1-51A3-4E5A-80F5-A8BAB58B3BD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E30" i="1"/>
  <c r="I28" i="1"/>
  <c r="I20" i="1"/>
  <c r="E20" i="1"/>
  <c r="E22" i="1"/>
  <c r="I12" i="1"/>
  <c r="I17" i="1"/>
  <c r="I16" i="1"/>
  <c r="I13" i="1"/>
  <c r="G18" i="1"/>
  <c r="F18" i="1"/>
  <c r="E18" i="1"/>
  <c r="F14" i="1"/>
  <c r="G14" i="1"/>
  <c r="H14" i="1"/>
  <c r="E14" i="1"/>
  <c r="H3" i="1"/>
  <c r="H4" i="1"/>
  <c r="H2" i="1"/>
  <c r="H6" i="1" s="1"/>
  <c r="F5" i="1"/>
  <c r="G5" i="1"/>
  <c r="E6" i="1" s="1"/>
  <c r="E7" i="1" s="1"/>
  <c r="E5" i="1"/>
  <c r="E31" i="1" l="1"/>
  <c r="E32" i="1" s="1"/>
  <c r="I29" i="1" s="1"/>
  <c r="E21" i="1"/>
  <c r="E23" i="1" s="1"/>
  <c r="H7" i="1"/>
  <c r="A1" i="1"/>
  <c r="A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<sst xmlns="http://schemas.openxmlformats.org/spreadsheetml/2006/main" count="60" uniqueCount="41">
  <si>
    <t>mu_sr</t>
  </si>
  <si>
    <t>Mhz</t>
  </si>
  <si>
    <t>A</t>
  </si>
  <si>
    <t>B</t>
  </si>
  <si>
    <t>C</t>
  </si>
  <si>
    <t>ms</t>
  </si>
  <si>
    <t>delta_t_sr</t>
  </si>
  <si>
    <t>avg_delta_t_sr</t>
  </si>
  <si>
    <t>delta_t_q</t>
  </si>
  <si>
    <t>avg_delta_t</t>
  </si>
  <si>
    <t>Mhz_per_ms</t>
  </si>
  <si>
    <t>delta_mu</t>
  </si>
  <si>
    <t>t_1</t>
  </si>
  <si>
    <t>t_2</t>
  </si>
  <si>
    <t>t_3</t>
  </si>
  <si>
    <t>A_1</t>
  </si>
  <si>
    <t>A_2</t>
  </si>
  <si>
    <t>A_3</t>
  </si>
  <si>
    <t>A_0</t>
  </si>
  <si>
    <t>B_0</t>
  </si>
  <si>
    <t>B_1</t>
  </si>
  <si>
    <t>B_2</t>
  </si>
  <si>
    <t>delta_t</t>
  </si>
  <si>
    <t>delta_t_mn</t>
  </si>
  <si>
    <t>delta_mu_th</t>
  </si>
  <si>
    <t>L</t>
  </si>
  <si>
    <t>delta_mu_mn</t>
  </si>
  <si>
    <t>delta_mu_mn_th</t>
  </si>
  <si>
    <t>start</t>
  </si>
  <si>
    <t>end</t>
  </si>
  <si>
    <t>t_gain</t>
  </si>
  <si>
    <t>gain_width_t</t>
  </si>
  <si>
    <t>gain_width</t>
  </si>
  <si>
    <t>avg_delta_th</t>
  </si>
  <si>
    <t>消光角度</t>
  </si>
  <si>
    <t>80.1-88.9</t>
  </si>
  <si>
    <t>172.2-181.1</t>
  </si>
  <si>
    <t>o光消光角度</t>
  </si>
  <si>
    <t>e光消光角度</t>
  </si>
  <si>
    <t>4-6°</t>
  </si>
  <si>
    <t>91-94°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</si>
</sst>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4" borderId="2" xfId="0" applyFill="1" applyBorder="1"/>
    <xf numFmtId="0" fontId="0" fillId="4" borderId="0" xfId="0" applyFill="1"/>
    <xf numFmtId="0" fontId="0" fillId="8" borderId="0" xfId="0" applyFill="1"/>
    <xf numFmtId="0" fontId="0" fillId="7" borderId="1" xfId="0" applyFill="1" applyBorder="1"/>
    <xf numFmtId="0" fontId="0" fillId="8" borderId="1" xfId="0" applyFill="1" applyBorder="1"/>
    <xf numFmtId="0" fontId="0" fillId="7" borderId="3" xfId="0" applyFill="1" applyBorder="1"/>
    <xf numFmtId="0" fontId="0" fillId="8" borderId="3" xfId="0" applyFill="1" applyBorder="1"/>
    <xf numFmtId="0" fontId="0" fillId="5" borderId="0" xfId="0" applyFill="1"/>
    <xf numFmtId="0" fontId="0" fillId="8" borderId="4" xfId="0" applyFill="1" applyBorder="1"/>
    <xf numFmtId="0" fontId="0" fillId="8" borderId="5" xfId="0" applyFill="1" applyBorder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8" zoomScale="121" workbookViewId="0">
      <selection activeCell="K13" sqref="K13"/>
    </sheetView>
  </sheetViews>
  <sheetFormatPr defaultRowHeight="13.9" x14ac:dyDescent="0.4"/>
  <cols>
    <col min="4" max="4" width="12.86328125" customWidth="1"/>
    <col min="5" max="5" width="8.9296875" customWidth="1"/>
    <col min="6" max="6" width="11.46484375" customWidth="1"/>
    <col min="7" max="7" width="13.3984375" customWidth="1"/>
    <col min="8" max="8" width="14.86328125" customWidth="1"/>
  </cols>
  <sheetData>
    <row r="1" spans="1:9" x14ac:dyDescent="0.4">
      <c r="A1" s="3" cm="1">
        <f t="array" aca="1" ref="A1" ca="1">A1:J35</f>
        <v>0</v>
      </c>
      <c r="B1" s="3" t="s">
        <v>1</v>
      </c>
      <c r="D1" s="2" t="s">
        <v>5</v>
      </c>
      <c r="E1" s="2" t="s">
        <v>2</v>
      </c>
      <c r="F1" s="2" t="s">
        <v>3</v>
      </c>
      <c r="G1" s="2" t="s">
        <v>4</v>
      </c>
      <c r="H1" s="4" t="s">
        <v>8</v>
      </c>
    </row>
    <row r="2" spans="1:9" x14ac:dyDescent="0.4">
      <c r="A2" s="3" t="s">
        <v>0</v>
      </c>
      <c r="B2" s="3">
        <v>1875</v>
      </c>
      <c r="D2" s="2" t="s">
        <v>12</v>
      </c>
      <c r="E2" s="2">
        <v>2.5070000000000001</v>
      </c>
      <c r="F2" s="2">
        <v>6.63</v>
      </c>
      <c r="G2" s="2">
        <v>10.27</v>
      </c>
      <c r="H2" s="4">
        <f>(G2-E2)/2</f>
        <v>3.8815</v>
      </c>
    </row>
    <row r="3" spans="1:9" x14ac:dyDescent="0.4">
      <c r="D3" s="2" t="s">
        <v>13</v>
      </c>
      <c r="E3" s="2">
        <v>13.85</v>
      </c>
      <c r="F3" s="2">
        <v>17.25</v>
      </c>
      <c r="G3" s="2">
        <v>20.57</v>
      </c>
      <c r="H3" s="4">
        <f t="shared" ref="H3:H4" si="0">(G3-E3)/2</f>
        <v>3.3600000000000003</v>
      </c>
    </row>
    <row r="4" spans="1:9" x14ac:dyDescent="0.4">
      <c r="D4" s="2" t="s">
        <v>14</v>
      </c>
      <c r="E4" s="2">
        <v>23.58</v>
      </c>
      <c r="F4" s="2">
        <v>26.64</v>
      </c>
      <c r="G4" s="2">
        <v>29.7</v>
      </c>
      <c r="H4" s="4">
        <f t="shared" si="0"/>
        <v>3.0600000000000005</v>
      </c>
    </row>
    <row r="5" spans="1:9" x14ac:dyDescent="0.4">
      <c r="D5" s="4" t="s">
        <v>6</v>
      </c>
      <c r="E5" s="4">
        <f>(E4-E2)/2</f>
        <v>10.536499999999998</v>
      </c>
      <c r="F5" s="4">
        <f t="shared" ref="F5:G5" si="1">(F4-F2)/2</f>
        <v>10.005000000000001</v>
      </c>
      <c r="G5" s="4">
        <f t="shared" si="1"/>
        <v>9.7149999999999999</v>
      </c>
      <c r="H5" s="4"/>
    </row>
    <row r="6" spans="1:9" x14ac:dyDescent="0.4">
      <c r="D6" s="4" t="s">
        <v>7</v>
      </c>
      <c r="E6" s="4">
        <f>AVERAGE(E5:G5)</f>
        <v>10.0855</v>
      </c>
      <c r="F6" s="4"/>
      <c r="G6" s="4" t="s">
        <v>33</v>
      </c>
      <c r="H6" s="4">
        <f>AVERAGE(H2:H4)</f>
        <v>3.4338333333333337</v>
      </c>
    </row>
    <row r="7" spans="1:9" x14ac:dyDescent="0.4">
      <c r="D7" s="4" t="s">
        <v>10</v>
      </c>
      <c r="E7" s="4">
        <f>B2/E6</f>
        <v>185.91046551980565</v>
      </c>
      <c r="F7" s="4"/>
      <c r="G7" s="4" t="s">
        <v>11</v>
      </c>
      <c r="H7" s="4">
        <f>H6*E7</f>
        <v>638.38555351742605</v>
      </c>
    </row>
    <row r="8" spans="1:9" x14ac:dyDescent="0.4">
      <c r="D8" s="6" t="s">
        <v>25</v>
      </c>
      <c r="E8" s="7">
        <v>0.23499999999999999</v>
      </c>
      <c r="F8" s="7"/>
      <c r="G8" s="7" t="s">
        <v>24</v>
      </c>
      <c r="H8" s="7">
        <v>638.29999999999995</v>
      </c>
    </row>
    <row r="11" spans="1:9" x14ac:dyDescent="0.4">
      <c r="D11" s="1" t="s">
        <v>5</v>
      </c>
      <c r="E11" s="1" t="s">
        <v>18</v>
      </c>
      <c r="F11" s="1" t="s">
        <v>15</v>
      </c>
      <c r="G11" s="1" t="s">
        <v>16</v>
      </c>
      <c r="H11" s="1" t="s">
        <v>17</v>
      </c>
      <c r="I11" s="5" t="s">
        <v>23</v>
      </c>
    </row>
    <row r="12" spans="1:9" x14ac:dyDescent="0.4">
      <c r="D12" s="1" t="s">
        <v>12</v>
      </c>
      <c r="E12" s="1">
        <v>13.53</v>
      </c>
      <c r="F12" s="1">
        <v>14.58</v>
      </c>
      <c r="G12" s="1">
        <v>15.48</v>
      </c>
      <c r="H12" s="1">
        <v>16.420000000000002</v>
      </c>
      <c r="I12" s="5">
        <f>(F12+H12-E12-G12)/2</f>
        <v>0.99499999999999922</v>
      </c>
    </row>
    <row r="13" spans="1:9" x14ac:dyDescent="0.4">
      <c r="D13" s="1" t="s">
        <v>13</v>
      </c>
      <c r="E13" s="1">
        <v>31.91</v>
      </c>
      <c r="F13" s="1">
        <v>32.770000000000003</v>
      </c>
      <c r="G13" s="1">
        <v>33.56</v>
      </c>
      <c r="H13" s="1">
        <v>34.35</v>
      </c>
      <c r="I13" s="5">
        <f t="shared" ref="I13" si="2">(F13+H13-E13-G13)/2</f>
        <v>0.82500000000000284</v>
      </c>
    </row>
    <row r="14" spans="1:9" x14ac:dyDescent="0.4">
      <c r="D14" s="1" t="s">
        <v>22</v>
      </c>
      <c r="E14" s="1">
        <f>E13-E12</f>
        <v>18.380000000000003</v>
      </c>
      <c r="F14" s="1">
        <f t="shared" ref="F14:H14" si="3">F13-F12</f>
        <v>18.190000000000005</v>
      </c>
      <c r="G14" s="1">
        <f t="shared" si="3"/>
        <v>18.080000000000002</v>
      </c>
      <c r="H14" s="1">
        <f t="shared" si="3"/>
        <v>17.93</v>
      </c>
      <c r="I14" s="5"/>
    </row>
    <row r="15" spans="1:9" x14ac:dyDescent="0.4">
      <c r="D15" s="1"/>
      <c r="E15" s="1" t="s">
        <v>19</v>
      </c>
      <c r="F15" s="1" t="s">
        <v>20</v>
      </c>
      <c r="G15" s="1" t="s">
        <v>21</v>
      </c>
      <c r="H15" s="1"/>
      <c r="I15" s="5"/>
    </row>
    <row r="16" spans="1:9" x14ac:dyDescent="0.4">
      <c r="D16" s="1" t="s">
        <v>12</v>
      </c>
      <c r="E16" s="1">
        <v>18.18</v>
      </c>
      <c r="F16" s="1">
        <v>19.12</v>
      </c>
      <c r="G16" s="1">
        <v>19.95</v>
      </c>
      <c r="H16" s="1"/>
      <c r="I16" s="5">
        <f>(G16-E16)/2</f>
        <v>0.88499999999999979</v>
      </c>
    </row>
    <row r="17" spans="4:10" x14ac:dyDescent="0.4">
      <c r="D17" s="1" t="s">
        <v>13</v>
      </c>
      <c r="E17" s="1">
        <v>35.85</v>
      </c>
      <c r="F17" s="1">
        <v>36.67</v>
      </c>
      <c r="G17" s="1">
        <v>37.42</v>
      </c>
      <c r="H17" s="1"/>
      <c r="I17" s="5">
        <f>(G17-E17)/2</f>
        <v>0.78500000000000014</v>
      </c>
    </row>
    <row r="18" spans="4:10" x14ac:dyDescent="0.4">
      <c r="D18" s="1" t="s">
        <v>22</v>
      </c>
      <c r="E18" s="1">
        <f>E17-E16</f>
        <v>17.670000000000002</v>
      </c>
      <c r="F18" s="1">
        <f t="shared" ref="F18" si="4">F17-F16</f>
        <v>17.55</v>
      </c>
      <c r="G18" s="1">
        <f t="shared" ref="G18" si="5">G17-G16</f>
        <v>17.470000000000002</v>
      </c>
      <c r="H18" s="1"/>
      <c r="I18" s="5"/>
    </row>
    <row r="19" spans="4:10" x14ac:dyDescent="0.4">
      <c r="D19" s="1"/>
      <c r="E19" s="1"/>
      <c r="F19" s="1"/>
      <c r="G19" s="1"/>
      <c r="H19" s="1"/>
      <c r="I19" s="5"/>
    </row>
    <row r="20" spans="4:10" x14ac:dyDescent="0.4">
      <c r="D20" s="5" t="s">
        <v>7</v>
      </c>
      <c r="E20" s="5">
        <f>AVERAGE(E14:H14,E18:G18)</f>
        <v>17.895714285714288</v>
      </c>
      <c r="F20" s="5"/>
      <c r="G20" s="5"/>
      <c r="H20" s="5" t="s">
        <v>26</v>
      </c>
      <c r="I20" s="5">
        <f>AVERAGE(I12:I13,I16:I17)*E21</f>
        <v>91.415043506027018</v>
      </c>
    </row>
    <row r="21" spans="4:10" x14ac:dyDescent="0.4">
      <c r="D21" s="5" t="s">
        <v>10</v>
      </c>
      <c r="E21" s="5">
        <f>B2/E20</f>
        <v>104.7736888321226</v>
      </c>
      <c r="F21" s="5"/>
      <c r="G21" s="5"/>
      <c r="H21" s="5" t="s">
        <v>27</v>
      </c>
      <c r="I21" s="5">
        <v>87.423000000000002</v>
      </c>
    </row>
    <row r="22" spans="4:10" x14ac:dyDescent="0.4">
      <c r="D22" s="5" t="s">
        <v>9</v>
      </c>
      <c r="E22" s="5">
        <f>((E16-E12)+(E17-E13))/2</f>
        <v>4.2950000000000008</v>
      </c>
      <c r="F22" s="5"/>
      <c r="G22" s="5"/>
      <c r="H22" s="5"/>
      <c r="I22" s="5"/>
    </row>
    <row r="23" spans="4:10" x14ac:dyDescent="0.4">
      <c r="D23" s="5" t="s">
        <v>11</v>
      </c>
      <c r="E23" s="5">
        <f>E22*E21</f>
        <v>450.00299353396667</v>
      </c>
      <c r="F23" s="5" t="s">
        <v>24</v>
      </c>
      <c r="G23" s="5">
        <v>441.2</v>
      </c>
      <c r="H23" s="5"/>
      <c r="I23" s="5"/>
    </row>
    <row r="26" spans="4:10" x14ac:dyDescent="0.4">
      <c r="D26" s="9" t="s">
        <v>5</v>
      </c>
      <c r="E26" s="9" t="s">
        <v>2</v>
      </c>
      <c r="F26" s="11" t="s">
        <v>3</v>
      </c>
      <c r="G26" s="13"/>
      <c r="H26" s="9" t="s">
        <v>5</v>
      </c>
      <c r="I26" s="9" t="s">
        <v>28</v>
      </c>
      <c r="J26" s="9" t="s">
        <v>29</v>
      </c>
    </row>
    <row r="27" spans="4:10" x14ac:dyDescent="0.4">
      <c r="D27" s="9" t="s">
        <v>12</v>
      </c>
      <c r="E27" s="9">
        <v>12.47</v>
      </c>
      <c r="F27" s="11">
        <v>17.13</v>
      </c>
      <c r="G27" s="13"/>
      <c r="H27" s="9" t="s">
        <v>30</v>
      </c>
      <c r="I27" s="9">
        <v>7.89</v>
      </c>
      <c r="J27" s="9">
        <v>18.73</v>
      </c>
    </row>
    <row r="28" spans="4:10" x14ac:dyDescent="0.4">
      <c r="D28" s="9" t="s">
        <v>13</v>
      </c>
      <c r="E28" s="9">
        <v>27.93</v>
      </c>
      <c r="F28" s="11">
        <v>32</v>
      </c>
      <c r="G28" s="13"/>
      <c r="H28" s="9" t="s">
        <v>31</v>
      </c>
      <c r="I28" s="9">
        <f>J27-I27</f>
        <v>10.84</v>
      </c>
      <c r="J28" s="9"/>
    </row>
    <row r="29" spans="4:10" x14ac:dyDescent="0.4">
      <c r="D29" s="9" t="s">
        <v>34</v>
      </c>
      <c r="E29" s="9" t="s">
        <v>35</v>
      </c>
      <c r="F29" s="11" t="s">
        <v>36</v>
      </c>
      <c r="G29" s="13"/>
      <c r="H29" s="9" t="s">
        <v>32</v>
      </c>
      <c r="I29" s="9">
        <f>I28*E32</f>
        <v>908.07550541717853</v>
      </c>
      <c r="J29" s="9"/>
    </row>
    <row r="30" spans="4:10" x14ac:dyDescent="0.4">
      <c r="D30" s="10" t="s">
        <v>6</v>
      </c>
      <c r="E30" s="10">
        <f>(E28+E27)/2</f>
        <v>20.2</v>
      </c>
      <c r="F30" s="12">
        <f>(F28+F27)/2</f>
        <v>24.564999999999998</v>
      </c>
      <c r="G30" s="13"/>
    </row>
    <row r="31" spans="4:10" x14ac:dyDescent="0.4">
      <c r="D31" s="10" t="s">
        <v>7</v>
      </c>
      <c r="E31" s="10">
        <f>(E30+F30)/2</f>
        <v>22.3825</v>
      </c>
      <c r="F31" s="12"/>
      <c r="G31" s="13"/>
    </row>
    <row r="32" spans="4:10" x14ac:dyDescent="0.4">
      <c r="D32" s="14" t="s">
        <v>10</v>
      </c>
      <c r="E32" s="14">
        <f>B2/E31</f>
        <v>83.770803082765553</v>
      </c>
      <c r="F32" s="15"/>
      <c r="G32" s="13"/>
    </row>
    <row r="33" spans="4:7" x14ac:dyDescent="0.4">
      <c r="D33" s="13"/>
      <c r="E33" s="13"/>
      <c r="F33" s="13"/>
      <c r="G33" s="13"/>
    </row>
    <row r="34" spans="4:7" x14ac:dyDescent="0.4">
      <c r="D34" s="8" t="s">
        <v>37</v>
      </c>
      <c r="E34" s="16" t="s">
        <v>39</v>
      </c>
    </row>
    <row r="35" spans="4:7" x14ac:dyDescent="0.4">
      <c r="D35" s="8" t="s">
        <v>38</v>
      </c>
      <c r="E35" t="s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Lanto</cp:lastModifiedBy>
  <cp:lastPrinted>2024-10-11T13:17:07Z</cp:lastPrinted>
  <dcterms:created xsi:type="dcterms:W3CDTF">2015-06-05T18:19:34Z</dcterms:created>
  <dcterms:modified xsi:type="dcterms:W3CDTF">2024-10-11T13:32:37Z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2024-10-11T13:17:58Z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4b5092db-1300-4e72-b57c-7c679091271f</vt:lpwstr>
  </property>
  <property fmtid="{D5CDD505-2E9C-101B-9397-08002B2CF9AE}" pid="7" name="MSIP_Label_defa4170-0d19-0005-0004-bc88714345d2_ActionId">
    <vt:lpwstr>2e2c35df-25a6-492f-aa09-6bcc5144f566</vt:lpwstr>
  </property>
  <property fmtid="{D5CDD505-2E9C-101B-9397-08002B2CF9AE}" pid="8" name="MSIP_Label_defa4170-0d19-0005-0004-bc88714345d2_ContentBits">
    <vt:lpwstr>0</vt:lpwstr>
  </property>
</Properties>
</file>