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Documents\SEMESTER-2\Aljabar Linear\"/>
    </mc:Choice>
  </mc:AlternateContent>
  <xr:revisionPtr revIDLastSave="0" documentId="8_{90388E6A-5563-498D-B658-78D6567093B6}" xr6:coauthVersionLast="47" xr6:coauthVersionMax="47" xr10:uidLastSave="{00000000-0000-0000-0000-000000000000}"/>
  <bookViews>
    <workbookView xWindow="-96" yWindow="-96" windowWidth="19392" windowHeight="10392" activeTab="1" xr2:uid="{00000000-000D-0000-FFFF-FFFF00000000}"/>
  </bookViews>
  <sheets>
    <sheet name="Table118 (2)" sheetId="2" r:id="rId1"/>
    <sheet name="Sheet1" sheetId="1" r:id="rId2"/>
  </sheets>
  <definedNames>
    <definedName name="ExternalData_1" localSheetId="1" hidden="1">Sheet1!#REF!</definedName>
    <definedName name="ExternalData_1" localSheetId="0">'Table118 (2)'!$A$1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63" i="1" l="1"/>
  <c r="R63" i="1"/>
  <c r="Q63" i="1"/>
  <c r="S81" i="1"/>
  <c r="R81" i="1"/>
  <c r="Q81" i="1"/>
  <c r="S122" i="1"/>
  <c r="R122" i="1"/>
  <c r="Q122" i="1"/>
  <c r="S146" i="1"/>
  <c r="R146" i="1"/>
  <c r="Q146" i="1"/>
  <c r="S167" i="1"/>
  <c r="R167" i="1"/>
  <c r="Q167" i="1"/>
  <c r="S187" i="1"/>
  <c r="R187" i="1"/>
  <c r="Q187" i="1"/>
  <c r="S209" i="1"/>
  <c r="R209" i="1"/>
  <c r="Q209" i="1"/>
  <c r="L189" i="1"/>
  <c r="K189" i="1"/>
  <c r="J189" i="1"/>
  <c r="L167" i="1"/>
  <c r="K167" i="1"/>
  <c r="J167" i="1"/>
  <c r="L146" i="1"/>
  <c r="K146" i="1"/>
  <c r="J146" i="1"/>
  <c r="L125" i="1"/>
  <c r="K125" i="1"/>
  <c r="J125" i="1"/>
  <c r="L105" i="1"/>
  <c r="K105" i="1"/>
  <c r="J105" i="1"/>
  <c r="L84" i="1"/>
  <c r="K84" i="1"/>
  <c r="J84" i="1"/>
  <c r="L63" i="1"/>
  <c r="K63" i="1"/>
  <c r="J63" i="1"/>
  <c r="L43" i="1"/>
  <c r="K43" i="1"/>
  <c r="J43" i="1"/>
  <c r="L21" i="1"/>
  <c r="K21" i="1"/>
  <c r="J21" i="1"/>
  <c r="L210" i="1"/>
  <c r="K210" i="1"/>
  <c r="J21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0CBA1B-8992-48E3-ACC1-2ADE1E309F0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481A5513-EF6F-4FF9-B36B-5882AA86148E}" keepAlive="1" name="Query - Table118" description="Connection to the 'Table118' query in the workbook." type="5" refreshedVersion="0" background="1">
    <dbPr connection="Provider=Microsoft.Mashup.OleDb.1;Data Source=$Workbook$;Location=Table118;Extended Properties=&quot;&quot;" command="SELECT * FROM [Table118]"/>
  </connection>
  <connection id="3" xr16:uid="{95796CB6-D8D6-464A-957F-661183C723F2}" keepAlive="1" name="Query - Table118 (2)" description="Connection to the 'Table118 (2)' query in the workbook." type="5" refreshedVersion="0" background="1" saveData="1">
    <dbPr connection="Provider=Microsoft.Mashup.OleDb.1;Data Source=$Workbook$;Location=&quot;Table118 (2)&quot;;Extended Properties=&quot;&quot;" command="SELECT * FROM [Table118 (2)]"/>
  </connection>
  <connection id="4" xr16:uid="{6F183F8C-1273-4179-8D2C-D88025EB5513}" keepAlive="1" name="Query - Table118 (3)" description="Connection to the 'Table118 (3)' query in the workbook." type="5" refreshedVersion="0" background="1">
    <dbPr connection="Provider=Microsoft.Mashup.OleDb.1;Data Source=$Workbook$;Location=&quot;Table118 (3)&quot;;Extended Properties=&quot;&quot;" command="SELECT * FROM [Table118 (3)]"/>
  </connection>
</connections>
</file>

<file path=xl/sharedStrings.xml><?xml version="1.0" encoding="utf-8"?>
<sst xmlns="http://schemas.openxmlformats.org/spreadsheetml/2006/main" count="505" uniqueCount="131">
  <si>
    <t>Dokumen 1</t>
  </si>
  <si>
    <t>Dokumen 2</t>
  </si>
  <si>
    <t>Dokumen 3</t>
  </si>
  <si>
    <t>Dokumen 4</t>
  </si>
  <si>
    <t>Dokumen 5</t>
  </si>
  <si>
    <t>Kecerdasan</t>
  </si>
  <si>
    <t>buatan</t>
  </si>
  <si>
    <t>mengubah</t>
  </si>
  <si>
    <t>cara</t>
  </si>
  <si>
    <t>kita</t>
  </si>
  <si>
    <t>hidup</t>
  </si>
  <si>
    <t>dan</t>
  </si>
  <si>
    <t>berinteraksi</t>
  </si>
  <si>
    <t xml:space="preserve">dengan </t>
  </si>
  <si>
    <t>teknologi</t>
  </si>
  <si>
    <t>Mesin</t>
  </si>
  <si>
    <t>belajar</t>
  </si>
  <si>
    <t>mendukung</t>
  </si>
  <si>
    <t>pengembangan</t>
  </si>
  <si>
    <t>sistem</t>
  </si>
  <si>
    <t>yang</t>
  </si>
  <si>
    <t xml:space="preserve">cerdas </t>
  </si>
  <si>
    <t xml:space="preserve">dan </t>
  </si>
  <si>
    <t>adaptif</t>
  </si>
  <si>
    <t xml:space="preserve">Jaringan </t>
  </si>
  <si>
    <t xml:space="preserve">saraf </t>
  </si>
  <si>
    <t xml:space="preserve">tiruan </t>
  </si>
  <si>
    <t xml:space="preserve">memodelkan </t>
  </si>
  <si>
    <t xml:space="preserve">kinerja </t>
  </si>
  <si>
    <t xml:space="preserve">otak </t>
  </si>
  <si>
    <t xml:space="preserve">manusia </t>
  </si>
  <si>
    <t xml:space="preserve">untuk </t>
  </si>
  <si>
    <t xml:space="preserve">komputasi </t>
  </si>
  <si>
    <t>cerdas</t>
  </si>
  <si>
    <t xml:space="preserve">Pengolahan </t>
  </si>
  <si>
    <t xml:space="preserve">bahasa </t>
  </si>
  <si>
    <t xml:space="preserve">alami </t>
  </si>
  <si>
    <t xml:space="preserve">memungkinkan </t>
  </si>
  <si>
    <t xml:space="preserve">komunikasi </t>
  </si>
  <si>
    <t xml:space="preserve">antara </t>
  </si>
  <si>
    <t>mesin</t>
  </si>
  <si>
    <t xml:space="preserve">Robotika </t>
  </si>
  <si>
    <t xml:space="preserve">AI </t>
  </si>
  <si>
    <t xml:space="preserve">mempercepat </t>
  </si>
  <si>
    <t xml:space="preserve">inovasi </t>
  </si>
  <si>
    <t xml:space="preserve">dalam </t>
  </si>
  <si>
    <t xml:space="preserve">industri </t>
  </si>
  <si>
    <t xml:space="preserve">kehidupan </t>
  </si>
  <si>
    <t>sehari-hari</t>
  </si>
  <si>
    <t>inovatif</t>
  </si>
  <si>
    <t>Kata</t>
  </si>
  <si>
    <t>D1xD2</t>
  </si>
  <si>
    <t>D1^2</t>
  </si>
  <si>
    <t>D2^2</t>
  </si>
  <si>
    <t>kecerdasan</t>
  </si>
  <si>
    <t>dengan</t>
  </si>
  <si>
    <t>jaringan</t>
  </si>
  <si>
    <t>saraf</t>
  </si>
  <si>
    <t>tiruan</t>
  </si>
  <si>
    <t>kinerja</t>
  </si>
  <si>
    <t>otak</t>
  </si>
  <si>
    <t>manusia</t>
  </si>
  <si>
    <t>untuk</t>
  </si>
  <si>
    <t>komputasi</t>
  </si>
  <si>
    <t>alami</t>
  </si>
  <si>
    <t>antara</t>
  </si>
  <si>
    <t>bahasa</t>
  </si>
  <si>
    <t>komunikasi</t>
  </si>
  <si>
    <t>memungkinkan</t>
  </si>
  <si>
    <t>pengolahan</t>
  </si>
  <si>
    <t>memodelkan</t>
  </si>
  <si>
    <t>ai</t>
  </si>
  <si>
    <t>dalam</t>
  </si>
  <si>
    <t>hari</t>
  </si>
  <si>
    <t>industri</t>
  </si>
  <si>
    <t>inovasi</t>
  </si>
  <si>
    <t>kehidupan</t>
  </si>
  <si>
    <t>mempercepat</t>
  </si>
  <si>
    <t>robotika</t>
  </si>
  <si>
    <t>sehari</t>
  </si>
  <si>
    <t>D4xD5</t>
  </si>
  <si>
    <t>D4^2</t>
  </si>
  <si>
    <t>D5^2</t>
  </si>
  <si>
    <t>D3xD4</t>
  </si>
  <si>
    <t>D3^2</t>
  </si>
  <si>
    <t>D3xD5</t>
  </si>
  <si>
    <t>D2xD5</t>
  </si>
  <si>
    <t>D2xD4</t>
  </si>
  <si>
    <t>D2xD3</t>
  </si>
  <si>
    <t>D1xD5</t>
  </si>
  <si>
    <t>D1xD4</t>
  </si>
  <si>
    <t>D1xD3</t>
  </si>
  <si>
    <t>Kecerdasan buatan mengubah cara kita hidup dan berinteraksi dengan teknologi</t>
  </si>
  <si>
    <t>Mesin belajar mendukung pengembangan sistem yang cerdas adaptif dan   inovatif</t>
  </si>
  <si>
    <t>Jaringan saraf  tiruan  memodelkan  kinerja  otak  manusia  untuk  komputasi  cerdas</t>
  </si>
  <si>
    <t>dapat</t>
  </si>
  <si>
    <t>mampu</t>
  </si>
  <si>
    <t>mengembangan</t>
  </si>
  <si>
    <t>sendirinya</t>
  </si>
  <si>
    <t>membantu</t>
  </si>
  <si>
    <t>mengoptimalkan</t>
  </si>
  <si>
    <t>modern</t>
  </si>
  <si>
    <t>ExternalData_1</t>
  </si>
  <si>
    <t>Dokumen</t>
  </si>
  <si>
    <t>Isi</t>
  </si>
  <si>
    <t>D1</t>
  </si>
  <si>
    <t>D2</t>
  </si>
  <si>
    <t>D3</t>
  </si>
  <si>
    <t>D4</t>
  </si>
  <si>
    <t>Mesin belajar dapat mampu mengembangan sistem yang belajar dengan sendirinya</t>
  </si>
  <si>
    <t>D5</t>
  </si>
  <si>
    <t>Kecerdasan buatan membantu manusia dalam mengoptimalkan kinerja sistem teknologi modern</t>
  </si>
  <si>
    <t>PASANGAN DOKUMEN</t>
  </si>
  <si>
    <t>NILAI</t>
  </si>
  <si>
    <t>D1 DAN D2</t>
  </si>
  <si>
    <t>0,1(84,26°)</t>
  </si>
  <si>
    <t>D1 DAN D3</t>
  </si>
  <si>
    <t>0(90°)</t>
  </si>
  <si>
    <t>D1 DAN D4</t>
  </si>
  <si>
    <t>0,091(84,77°)</t>
  </si>
  <si>
    <t>D1 DAN D5</t>
  </si>
  <si>
    <t xml:space="preserve">0,316 (71,57°) </t>
  </si>
  <si>
    <t>D2 DAN D3</t>
  </si>
  <si>
    <t>0,1 (84,26°)</t>
  </si>
  <si>
    <t>D2 DAN D4</t>
  </si>
  <si>
    <t>0,456(62,87°)</t>
  </si>
  <si>
    <t>D2 DAN D5</t>
  </si>
  <si>
    <t>D3 DAN D4</t>
  </si>
  <si>
    <t>D3 DAN D5</t>
  </si>
  <si>
    <t>0,2(98,46°)</t>
  </si>
  <si>
    <t>D4 DAN 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</si>
</sst>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left" vertical="top"/>
    </xf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18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left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alignment horizontal="left" textRotation="0" wrapText="0" relativeIndent="-1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670560</xdr:colOff>
      <xdr:row>188</xdr:row>
      <xdr:rowOff>161925</xdr:rowOff>
    </xdr:from>
    <xdr:ext cx="1912620" cy="184422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FF02F57-A468-0570-C6F3-43C8FE82A0B5}"/>
                </a:ext>
              </a:extLst>
            </xdr:cNvPr>
            <xdr:cNvSpPr txBox="1"/>
          </xdr:nvSpPr>
          <xdr:spPr>
            <a:xfrm>
              <a:off x="2385060" y="34360485"/>
              <a:ext cx="1912620" cy="1844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200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en-US" sz="20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=</m:t>
                        </m:r>
                        <m:box>
                          <m:boxPr>
                            <m:ctrlPr>
                              <a:rPr lang="en-US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𝐷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4∙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𝐷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5</m:t>
                                </m:r>
                              </m:num>
                              <m:den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𝐷</m:t>
                                    </m:r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4</m:t>
                                    </m:r>
                                  </m:e>
                                </m:d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𝐷</m:t>
                                    </m:r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5</m:t>
                                    </m:r>
                                  </m:e>
                                </m:d>
                              </m:den>
                            </m:f>
                          </m:e>
                        </m:box>
                      </m:e>
                    </m:func>
                    <m:r>
                      <a:rPr lang="en-US" sz="2000" b="0" i="0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2000" b="0" i="0">
                <a:latin typeface="Cambria Math" panose="02040503050406030204" pitchFamily="18" charset="0"/>
              </a:endParaRPr>
            </a:p>
            <a:p>
              <a:r>
                <a:rPr lang="en-US" sz="2000" b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  <a:t>             </a:t>
              </a:r>
              <a14:m>
                <m:oMath xmlns:m="http://schemas.openxmlformats.org/officeDocument/2006/math">
                  <m:r>
                    <a:rPr lang="en-US" sz="20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</m:t>
                  </m:r>
                  <m:box>
                    <m:boxPr>
                      <m:ctrlPr>
                        <a:rPr lang="en-US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boxPr>
                    <m:e>
                      <m:argPr>
                        <m:argSz m:val="-1"/>
                      </m:argPr>
                      <m:f>
                        <m:fPr>
                          <m:ctrlPr>
                            <a:rPr lang="en-US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2</m:t>
                          </m:r>
                        </m:num>
                        <m:den>
                          <m:rad>
                            <m:radPr>
                              <m:degHide m:val="on"/>
                              <m:ctrlPr>
                                <a:rPr lang="en-US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radPr>
                            <m:deg/>
                            <m:e>
                              <m:r>
                                <a:rPr lang="en-US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10</m:t>
                              </m:r>
                            </m:e>
                          </m:rad>
                          <m:r>
                            <a:rPr lang="en-US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×</m:t>
                          </m:r>
                          <m:rad>
                            <m:radPr>
                              <m:degHide m:val="on"/>
                              <m:ctrlPr>
                                <a:rPr lang="en-US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radPr>
                            <m:deg/>
                            <m:e>
                              <m:r>
                                <a:rPr lang="en-US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13</m:t>
                              </m:r>
                            </m:e>
                          </m:rad>
                        </m:den>
                      </m:f>
                    </m:e>
                  </m:box>
                </m:oMath>
              </a14:m>
              <a:endParaRPr lang="en-US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box>
                      <m:boxPr>
                        <m:ctrlPr>
                          <a:rPr lang="en-US" sz="2000" b="0" i="1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boxPr>
                      <m:e>
                        <m:argPr>
                          <m:argSz m:val="-1"/>
                        </m:argPr>
                        <m:f>
                          <m:fPr>
                            <m:ctrlPr>
                              <a:rPr lang="en-US" sz="20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fPr>
                          <m:num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2</m:t>
                            </m:r>
                          </m:num>
                          <m:den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3,162</m:t>
                            </m:r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×</m:t>
                            </m:r>
                            <m:r>
                              <a:rPr lang="en-US" sz="20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3,605</m:t>
                            </m:r>
                          </m:den>
                        </m:f>
                      </m:e>
                    </m:box>
                  </m:oMath>
                </m:oMathPara>
              </a14:m>
              <a:endParaRPr lang="en-US" sz="2000"/>
            </a:p>
            <a:p>
              <a:r>
                <a:rPr lang="en-US" sz="2000"/>
                <a:t>  </a:t>
              </a:r>
              <a14:m>
                <m:oMath xmlns:m="http://schemas.openxmlformats.org/officeDocument/2006/math">
                  <m:r>
                    <a:rPr lang="en-US" sz="2000" b="0" i="1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  <m:box>
                    <m:boxPr>
                      <m:ctrlPr>
                        <a:rPr lang="en-US" sz="2000" b="0" i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boxPr>
                    <m:e>
                      <m:argPr>
                        <m:argSz m:val="-1"/>
                      </m:argPr>
                      <m:f>
                        <m:fPr>
                          <m:ctrlPr>
                            <a:rPr lang="en-US" sz="20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2000" b="0" i="1">
                              <a:solidFill>
                                <a:schemeClr val="tx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m:t>2</m:t>
                          </m:r>
                        </m:num>
                        <m:den>
                          <m:r>
                            <a:rPr lang="en-US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11,40</m:t>
                          </m:r>
                        </m:den>
                      </m:f>
                    </m:e>
                  </m:box>
                </m:oMath>
              </a14:m>
              <a:endParaRPr lang="en-US" sz="200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0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r>
                      <a:rPr lang="en-US" sz="2000" b="0" i="1">
                        <a:latin typeface="Cambria Math" panose="02040503050406030204" pitchFamily="18" charset="0"/>
                      </a:rPr>
                      <m:t>0,175</m:t>
                    </m:r>
                  </m:oMath>
                </m:oMathPara>
              </a14:m>
              <a:endParaRPr lang="en-US" sz="20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EFF02F57-A468-0570-C6F3-43C8FE82A0B5}"/>
                </a:ext>
              </a:extLst>
            </xdr:cNvPr>
            <xdr:cNvSpPr txBox="1"/>
          </xdr:nvSpPr>
          <xdr:spPr>
            <a:xfrm>
              <a:off x="2385060" y="34360485"/>
              <a:ext cx="1912620" cy="184422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cos⁡〖</a:t>
              </a:r>
              <a:r>
                <a:rPr lang="en-US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</a:t>
              </a:r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 =□(64&amp;(𝐷4∙𝐷5)/|𝐷4||𝐷5| )〗 </a:t>
              </a:r>
              <a:r>
                <a:rPr lang="en-US" sz="2000" b="0" i="0">
                  <a:latin typeface="Cambria Math" panose="02040503050406030204" pitchFamily="18" charset="0"/>
                </a:rPr>
                <a:t> </a:t>
              </a:r>
            </a:p>
            <a:p>
              <a:r>
                <a:rPr lang="en-US" sz="2000" b="0">
                  <a:solidFill>
                    <a:schemeClr val="tx1"/>
                  </a:solidFill>
                  <a:effectLst/>
                  <a:ea typeface="Cambria Math" panose="02040503050406030204" pitchFamily="18" charset="0"/>
                  <a:cs typeface="+mn-cs"/>
                </a:rPr>
                <a:t>             </a:t>
              </a:r>
              <a:r>
                <a:rPr lang="en-US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=□(64&amp;2/(√10×√13))</a:t>
              </a:r>
              <a:endParaRPr lang="en-US" sz="2000"/>
            </a:p>
            <a:p>
              <a:r>
                <a:rPr lang="en-US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=□(64&amp;2/(</a:t>
              </a:r>
              <a:r>
                <a:rPr lang="en-US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3,162</a:t>
              </a:r>
              <a:r>
                <a:rPr lang="en-US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×</a:t>
              </a:r>
              <a:r>
                <a:rPr lang="en-US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3,605</a:t>
              </a:r>
              <a:r>
                <a:rPr lang="en-US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))</a:t>
              </a:r>
              <a:endParaRPr lang="en-US" sz="2000"/>
            </a:p>
            <a:p>
              <a:r>
                <a:rPr lang="en-US" sz="2000"/>
                <a:t>  </a:t>
              </a:r>
              <a:r>
                <a:rPr lang="en-US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=□(64&amp;2/</a:t>
              </a:r>
              <a:r>
                <a:rPr lang="en-US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11,40</a:t>
              </a:r>
              <a:r>
                <a:rPr lang="en-US" sz="20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2000"/>
            </a:p>
            <a:p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en-US" sz="2000" b="0" i="0">
                  <a:latin typeface="Cambria Math" panose="02040503050406030204" pitchFamily="18" charset="0"/>
                </a:rPr>
                <a:t>0,175</a:t>
              </a:r>
              <a:endParaRPr lang="en-US" sz="2000"/>
            </a:p>
          </xdr:txBody>
        </xdr:sp>
      </mc:Fallback>
    </mc:AlternateContent>
    <xdr:clientData/>
  </xdr:oneCellAnchor>
  <xdr:twoCellAnchor>
    <xdr:from>
      <xdr:col>13</xdr:col>
      <xdr:colOff>1419616</xdr:colOff>
      <xdr:row>13</xdr:row>
      <xdr:rowOff>177452</xdr:rowOff>
    </xdr:from>
    <xdr:to>
      <xdr:col>16</xdr:col>
      <xdr:colOff>156575</xdr:colOff>
      <xdr:row>13</xdr:row>
      <xdr:rowOff>177452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0D9C9DC-3F17-72A7-93AC-FF1C085206D5}"/>
            </a:ext>
          </a:extLst>
        </xdr:cNvPr>
        <xdr:cNvCxnSpPr/>
      </xdr:nvCxnSpPr>
      <xdr:spPr>
        <a:xfrm>
          <a:off x="12176342" y="2552178"/>
          <a:ext cx="225990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135699</xdr:rowOff>
    </xdr:from>
    <xdr:to>
      <xdr:col>14</xdr:col>
      <xdr:colOff>0</xdr:colOff>
      <xdr:row>14</xdr:row>
      <xdr:rowOff>99165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22B44897-EDCE-6A18-DD0A-C11DB8E6F1F2}"/>
            </a:ext>
          </a:extLst>
        </xdr:cNvPr>
        <xdr:cNvCxnSpPr/>
      </xdr:nvCxnSpPr>
      <xdr:spPr>
        <a:xfrm flipV="1">
          <a:off x="11304740" y="501041"/>
          <a:ext cx="0" cy="2155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156576</xdr:rowOff>
    </xdr:from>
    <xdr:to>
      <xdr:col>14</xdr:col>
      <xdr:colOff>516698</xdr:colOff>
      <xdr:row>14</xdr:row>
      <xdr:rowOff>5219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8F083E3-E84D-0971-A547-04413E717BA9}"/>
            </a:ext>
          </a:extLst>
        </xdr:cNvPr>
        <xdr:cNvCxnSpPr/>
      </xdr:nvCxnSpPr>
      <xdr:spPr>
        <a:xfrm flipV="1">
          <a:off x="11304740" y="521918"/>
          <a:ext cx="516698" cy="20406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746342</xdr:colOff>
      <xdr:row>11</xdr:row>
      <xdr:rowOff>161794</xdr:rowOff>
    </xdr:from>
    <xdr:to>
      <xdr:col>14</xdr:col>
      <xdr:colOff>490602</xdr:colOff>
      <xdr:row>16</xdr:row>
      <xdr:rowOff>10438</xdr:rowOff>
    </xdr:to>
    <xdr:sp macro="" textlink="">
      <xdr:nvSpPr>
        <xdr:cNvPr id="14" name="Arc 13">
          <a:extLst>
            <a:ext uri="{FF2B5EF4-FFF2-40B4-BE49-F238E27FC236}">
              <a16:creationId xmlns:a16="http://schemas.microsoft.com/office/drawing/2014/main" id="{5B5DEB5D-8F20-BD53-A665-A767E6D1DF69}"/>
            </a:ext>
          </a:extLst>
        </xdr:cNvPr>
        <xdr:cNvSpPr/>
      </xdr:nvSpPr>
      <xdr:spPr>
        <a:xfrm>
          <a:off x="11007246" y="2171178"/>
          <a:ext cx="788096" cy="762000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46450</xdr:colOff>
      <xdr:row>12</xdr:row>
      <xdr:rowOff>179539</xdr:rowOff>
    </xdr:from>
    <xdr:ext cx="42614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97DCE1F-AD4E-C318-1EBD-BB5EE62C3E7E}"/>
                </a:ext>
              </a:extLst>
            </xdr:cNvPr>
            <xdr:cNvSpPr txBox="1"/>
          </xdr:nvSpPr>
          <xdr:spPr>
            <a:xfrm>
              <a:off x="11847012" y="2371594"/>
              <a:ext cx="426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88,26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°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97DCE1F-AD4E-C318-1EBD-BB5EE62C3E7E}"/>
                </a:ext>
              </a:extLst>
            </xdr:cNvPr>
            <xdr:cNvSpPr txBox="1"/>
          </xdr:nvSpPr>
          <xdr:spPr>
            <a:xfrm>
              <a:off x="11847012" y="2371594"/>
              <a:ext cx="42614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88,26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°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380475</xdr:colOff>
      <xdr:row>16</xdr:row>
      <xdr:rowOff>75152</xdr:rowOff>
    </xdr:from>
    <xdr:ext cx="3914909" cy="198120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2B410A-D2B5-9CC3-0B99-D71DD427255C}"/>
                </a:ext>
              </a:extLst>
            </xdr:cNvPr>
            <xdr:cNvSpPr txBox="1"/>
          </xdr:nvSpPr>
          <xdr:spPr>
            <a:xfrm>
              <a:off x="380475" y="2997892"/>
              <a:ext cx="3914909" cy="198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sz="20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sz="2000" b="0" i="0">
                            <a:latin typeface="Cambria Math" panose="02040503050406030204" pitchFamily="18" charset="0"/>
                          </a:rPr>
                          <m:t>cos</m:t>
                        </m:r>
                      </m:fName>
                      <m:e>
                        <m: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𝜃</m:t>
                        </m:r>
                        <m:r>
                          <a:rPr lang="en-US" sz="20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= </m:t>
                        </m:r>
                        <m:box>
                          <m:boxPr>
                            <m:ctrlPr>
                              <a:rPr lang="en-US" sz="20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boxPr>
                          <m:e>
                            <m:argPr>
                              <m:argSz m:val="-1"/>
                            </m:argPr>
                            <m:f>
                              <m:fPr>
                                <m:ctrlPr>
                                  <a:rPr lang="en-U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𝐴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 ×</m:t>
                                </m:r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𝐵</m:t>
                                </m:r>
                              </m:num>
                              <m:den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𝐴</m:t>
                                    </m:r>
                                  </m:e>
                                </m:d>
                                <m:r>
                                  <a:rPr lang="en-US" sz="2000" b="0" i="1"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 </m:t>
                                </m:r>
                                <m:d>
                                  <m:dPr>
                                    <m:begChr m:val="|"/>
                                    <m:endChr m:val="|"/>
                                    <m:ctrlP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US" sz="2000" b="0" i="1">
                                        <a:latin typeface="Cambria Math" panose="02040503050406030204" pitchFamily="18" charset="0"/>
                                        <a:ea typeface="Cambria Math" panose="02040503050406030204" pitchFamily="18" charset="0"/>
                                      </a:rPr>
                                      <m:t>𝐵</m:t>
                                    </m:r>
                                  </m:e>
                                </m:d>
                              </m:den>
                            </m:f>
                          </m:e>
                        </m:box>
                      </m:e>
                    </m:func>
                  </m:oMath>
                </m:oMathPara>
              </a14:m>
              <a:endParaRPr lang="en-US" sz="2000" b="0"/>
            </a:p>
            <a:p>
              <a:r>
                <a:rPr lang="en-US" sz="2000" baseline="0"/>
                <a:t>    </a:t>
              </a:r>
            </a:p>
            <a:p>
              <a:r>
                <a:rPr lang="en-US" sz="2000" baseline="0"/>
                <a:t>   </a:t>
              </a:r>
              <a14:m>
                <m:oMath xmlns:m="http://schemas.openxmlformats.org/officeDocument/2006/math">
                  <m:func>
                    <m:funcPr>
                      <m:ctrlPr>
                        <a:rPr lang="en-US" sz="2800" b="0" i="1" baseline="0">
                          <a:latin typeface="Cambria Math" panose="02040503050406030204" pitchFamily="18" charset="0"/>
                        </a:rPr>
                      </m:ctrlPr>
                    </m:funcPr>
                    <m:fName>
                      <m:r>
                        <m:rPr>
                          <m:sty m:val="p"/>
                        </m:rPr>
                        <a:rPr lang="en-US" sz="2800" b="0" i="0" baseline="0">
                          <a:latin typeface="Cambria Math" panose="02040503050406030204" pitchFamily="18" charset="0"/>
                        </a:rPr>
                        <m:t>cos</m:t>
                      </m:r>
                    </m:fName>
                    <m:e>
                      <m:r>
                        <a:rPr lang="en-US" sz="28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𝜃</m:t>
                      </m:r>
                      <m:r>
                        <a:rPr lang="en-US" sz="2800" b="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= </m:t>
                      </m:r>
                      <m:box>
                        <m:boxPr>
                          <m:ctrlPr>
                            <a:rPr lang="en-US" sz="2800" b="0" i="1" baseline="0">
                              <a:latin typeface="Cambria Math" panose="02040503050406030204" pitchFamily="18" charset="0"/>
                              <a:ea typeface="Cambria Math" panose="02040503050406030204" pitchFamily="18" charset="0"/>
                            </a:rPr>
                          </m:ctrlPr>
                        </m:boxPr>
                        <m:e>
                          <m:argPr>
                            <m:argSz m:val="-1"/>
                          </m:argPr>
                          <m:f>
                            <m:fPr>
                              <m:ctrlPr>
                                <a:rPr lang="en-US" sz="2800" b="0" i="1" baseline="0"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</a:rPr>
                              </m:ctrlPr>
                            </m:fPr>
                            <m:num>
                              <m:nary>
                                <m:naryPr>
                                  <m:chr m:val="∑"/>
                                  <m:limLoc m:val="subSup"/>
                                  <m:ctrlPr>
                                    <a:rPr lang="en-US" sz="14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>
                                  <m:r>
                                    <m:rPr>
                                      <m:brk m:alnAt="25"/>
                                    </m:rPr>
                                    <a:rPr lang="en-US" sz="14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  <m:r>
                                    <a:rPr lang="en-US" sz="14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=1</m:t>
                                  </m:r>
                                </m:sub>
                                <m:sup>
                                  <m:r>
                                    <a:rPr lang="en-US" sz="14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sup>
                                <m:e>
                                  <m:sSub>
                                    <m:sSubPr>
                                      <m:ctrlPr>
                                        <a:rPr lang="en-US" sz="1400" b="0" i="1" baseline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400" b="0" i="1" baseline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𝐴</m:t>
                                      </m:r>
                                    </m:e>
                                    <m:sub>
                                      <m:r>
                                        <a:rPr lang="en-US" sz="1400" b="0" i="1" baseline="0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sub>
                                  </m:sSub>
                                  <m:r>
                                    <a:rPr lang="en-US" sz="14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 </m:t>
                                  </m:r>
                                </m:e>
                              </m:nary>
                              <m:r>
                                <a:rPr lang="en-US" sz="1400" b="0" i="1" baseline="0">
                                  <a:solidFill>
                                    <a:schemeClr val="tx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m:t>×</m:t>
                              </m:r>
                              <m:sSub>
                                <m:sSubPr>
                                  <m:ctrlPr>
                                    <a:rPr lang="en-US" sz="14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4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𝐵</m:t>
                                  </m:r>
                                </m:e>
                                <m:sub>
                                  <m:r>
                                    <a:rPr lang="en-US" sz="1400" b="0" i="1" baseline="0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m:t>𝑖</m:t>
                                  </m:r>
                                </m:sub>
                              </m:sSub>
                            </m:num>
                            <m:den>
                              <m:rad>
                                <m:radPr>
                                  <m:degHide m:val="on"/>
                                  <m:ctrlPr>
                                    <a:rPr lang="en-US" sz="2800" b="0" i="1" baseline="0">
                                      <a:latin typeface="Cambria Math" panose="02040503050406030204" pitchFamily="18" charset="0"/>
                                      <a:ea typeface="Cambria Math" panose="02040503050406030204" pitchFamily="18" charset="0"/>
                                    </a:rPr>
                                  </m:ctrlPr>
                                </m:radPr>
                                <m:deg/>
                                <m:e>
                                  <m:nary>
                                    <m:naryPr>
                                      <m:chr m:val="∑"/>
                                      <m:limLoc m:val="subSup"/>
                                      <m:ctrlPr>
                                        <a:rPr lang="en-US" sz="2800" b="0" i="1" baseline="0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</m:ctrlPr>
                                    </m:naryPr>
                                    <m:sub>
                                      <m:r>
                                        <m:rPr>
                                          <m:brk m:alnAt="25"/>
                                        </m:rPr>
                                        <a:rPr lang="en-US" sz="2800" b="0" i="1" baseline="0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𝑖</m:t>
                                      </m:r>
                                      <m:r>
                                        <a:rPr lang="en-US" sz="2800" b="0" i="1" baseline="0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=1</m:t>
                                      </m:r>
                                    </m:sub>
                                    <m:sup>
                                      <m:r>
                                        <a:rPr lang="en-US" sz="2800" b="0" i="1" baseline="0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𝑛</m:t>
                                      </m:r>
                                    </m:sup>
                                    <m:e>
                                      <m:r>
                                        <a:rPr lang="en-US" sz="2800" b="0" i="1" baseline="0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(</m:t>
                                      </m:r>
                                      <m:sSub>
                                        <m:sSubPr>
                                          <m:ctrlPr>
                                            <a:rPr lang="en-US" sz="2800" b="0" i="1" baseline="0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2800" b="0" i="1" baseline="0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𝐴</m:t>
                                          </m:r>
                                        </m:e>
                                        <m:sub>
                                          <m:r>
                                            <a:rPr lang="en-US" sz="2800" b="0" i="1" baseline="0">
                                              <a:latin typeface="Cambria Math" panose="02040503050406030204" pitchFamily="18" charset="0"/>
                                              <a:ea typeface="Cambria Math" panose="02040503050406030204" pitchFamily="18" charset="0"/>
                                            </a:rPr>
                                            <m:t>𝑖</m:t>
                                          </m:r>
                                        </m:sub>
                                      </m:sSub>
                                      <m:r>
                                        <a:rPr lang="en-US" sz="2800" b="0" i="1" baseline="0">
                                          <a:latin typeface="Cambria Math" panose="02040503050406030204" pitchFamily="18" charset="0"/>
                                          <a:ea typeface="Cambria Math" panose="02040503050406030204" pitchFamily="18" charset="0"/>
                                        </a:rPr>
                                        <m:t>)</m:t>
                                      </m:r>
                                      <m:nary>
                                        <m:naryPr>
                                          <m:chr m:val="∑"/>
                                          <m:limLoc m:val="subSup"/>
                                          <m:ctrlPr>
                                            <a:rPr lang="en-US" sz="1000" b="0" i="1" baseline="0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naryPr>
                                        <m:sub>
                                          <m:r>
                                            <m:rPr>
                                              <m:brk m:alnAt="25"/>
                                            </m:rPr>
                                            <a:rPr lang="en-US" sz="1000" b="0" i="1" baseline="0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𝑖</m:t>
                                          </m:r>
                                          <m:r>
                                            <a:rPr lang="en-US" sz="1000" b="0" i="1" baseline="0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=1</m:t>
                                          </m:r>
                                        </m:sub>
                                        <m:sup>
                                          <m:r>
                                            <a:rPr lang="en-US" sz="1000" b="0" i="1" baseline="0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𝑛</m:t>
                                          </m:r>
                                        </m:sup>
                                        <m:e>
                                          <m:r>
                                            <a:rPr lang="en-US" sz="1000" b="0" i="1" baseline="0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(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000" b="0" i="1" baseline="0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000" b="0" i="1" baseline="0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m:t>𝐴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000" b="0" i="1" baseline="0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  <m:r>
                                            <a:rPr lang="en-US" sz="1000" b="0" i="1" baseline="0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m:t>)</m:t>
                                          </m:r>
                                          <m:sSup>
                                            <m:sSupPr>
                                              <m:ctrlPr>
                                                <a:rPr lang="en-US" sz="1000" b="0" i="1" baseline="0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pPr>
                                            <m:e/>
                                            <m:sup>
                                              <m:r>
                                                <a:rPr lang="en-US" sz="1000" b="0" i="1" baseline="0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m:t>2</m:t>
                                              </m:r>
                                            </m:sup>
                                          </m:sSup>
                                        </m:e>
                                      </m:nary>
                                    </m:e>
                                  </m:nary>
                                </m:e>
                              </m:rad>
                            </m:den>
                          </m:f>
                        </m:e>
                      </m:box>
                    </m:e>
                  </m:func>
                </m:oMath>
              </a14:m>
              <a:endParaRPr lang="en-US" sz="2000"/>
            </a:p>
            <a:p>
              <a:endParaRPr lang="en-US" sz="2000"/>
            </a:p>
            <a:p>
              <a:endParaRPr lang="en-US" sz="2000"/>
            </a:p>
            <a:p>
              <a:endParaRPr lang="en-US" sz="2000"/>
            </a:p>
            <a:p>
              <a:endParaRPr lang="en-US" sz="2000"/>
            </a:p>
            <a:p>
              <a:endParaRPr lang="en-US" sz="2000"/>
            </a:p>
            <a:p>
              <a:endParaRPr lang="en-US" sz="2000"/>
            </a:p>
          </xdr:txBody>
        </xdr:sp>
      </mc:Choice>
      <mc:Fallback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32B410A-D2B5-9CC3-0B99-D71DD427255C}"/>
                </a:ext>
              </a:extLst>
            </xdr:cNvPr>
            <xdr:cNvSpPr txBox="1"/>
          </xdr:nvSpPr>
          <xdr:spPr>
            <a:xfrm>
              <a:off x="380475" y="2997892"/>
              <a:ext cx="3914909" cy="198120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n-US" sz="2000" b="0" i="0">
                  <a:latin typeface="Cambria Math" panose="02040503050406030204" pitchFamily="18" charset="0"/>
                </a:rPr>
                <a:t>cos⁡〖</a:t>
              </a:r>
              <a:r>
                <a:rPr lang="en-US" sz="20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𝜃= □(64&amp;(𝐴 ×𝐵)/(|𝐴|  |𝐵| ))〗</a:t>
              </a:r>
              <a:endParaRPr lang="en-US" sz="2000" b="0"/>
            </a:p>
            <a:p>
              <a:r>
                <a:rPr lang="en-US" sz="2000" baseline="0"/>
                <a:t>    </a:t>
              </a:r>
            </a:p>
            <a:p>
              <a:r>
                <a:rPr lang="en-US" sz="2000" baseline="0"/>
                <a:t>   </a:t>
              </a:r>
              <a:r>
                <a:rPr lang="en-US" sz="2800" b="0" i="0" baseline="0">
                  <a:latin typeface="Cambria Math" panose="02040503050406030204" pitchFamily="18" charset="0"/>
                </a:rPr>
                <a:t>cos⁡〖</a:t>
              </a:r>
              <a:r>
                <a:rPr lang="en-US" sz="2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𝜃= □(64&amp;(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∑2_(𝑖=1)^𝑛▒〖𝐴_𝑖  〗×𝐵_𝑖</a:t>
              </a:r>
              <a:r>
                <a:rPr lang="en-US" sz="28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)/√(∑26_(</a:t>
              </a:r>
              <a:r>
                <a:rPr lang="en-US" sz="28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𝑖=1)^𝑛▒〖(𝐴_𝑖)</a:t>
              </a:r>
              <a:r>
                <a:rPr lang="en-US" sz="1000" b="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∑2_(𝑖=1)^𝑛▒〖(𝐴_𝑖)〖^2〗〗</a:t>
              </a:r>
              <a:r>
                <a:rPr lang="en-US" sz="28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〗))〗</a:t>
              </a:r>
              <a:endParaRPr lang="en-US" sz="2000"/>
            </a:p>
            <a:p>
              <a:endParaRPr lang="en-US" sz="2000"/>
            </a:p>
            <a:p>
              <a:endParaRPr lang="en-US" sz="2000"/>
            </a:p>
            <a:p>
              <a:endParaRPr lang="en-US" sz="2000"/>
            </a:p>
            <a:p>
              <a:endParaRPr lang="en-US" sz="2000"/>
            </a:p>
            <a:p>
              <a:endParaRPr lang="en-US" sz="2000"/>
            </a:p>
            <a:p>
              <a:endParaRPr lang="en-US" sz="2000"/>
            </a:p>
          </xdr:txBody>
        </xdr:sp>
      </mc:Fallback>
    </mc:AlternateContent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firstBackgroundRefresh="1" connectionId="3" xr16:uid="{900831AC-C23F-4BC7-A3CF-DB26BB744C0F}" autoFormatId="16" applyNumberFormats="0" applyBorderFormats="0" applyFontFormats="0" applyPatternFormats="0" applyAlignmentFormats="0" applyWidthHeightFormats="0">
  <queryTableRefresh>
    <queryTableFields/>
  </queryTableRefresh>
</queryTable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59BCD9-FBD4-4CEA-9858-78178B0C5859}" name="Table5" displayName="Table5" ref="G44:L62" totalsRowShown="0" headerRowDxfId="73" dataDxfId="72" headerRowBorderDxfId="70" tableBorderDxfId="71">
  <autoFilter ref="G44:L62" xr:uid="{7159BCD9-FBD4-4CEA-9858-78178B0C5859}"/>
  <tableColumns count="6">
    <tableColumn id="1" xr3:uid="{8657E1FE-DE0A-4F89-A39A-AAB09E249555}" name="Kata" dataDxfId="69"/>
    <tableColumn id="2" xr3:uid="{A2579C45-7A92-438C-A031-E04427A7AD9D}" name="Dokumen 1" dataDxfId="68"/>
    <tableColumn id="3" xr3:uid="{F83B0E7E-0D26-4052-BCD7-F70128722D37}" name="Dokumen 4" dataDxfId="67"/>
    <tableColumn id="4" xr3:uid="{CD35DF79-1A5D-48EE-86AC-A98643793DC0}" name="D1xD4" dataDxfId="66"/>
    <tableColumn id="5" xr3:uid="{14EDF851-E3FC-4A18-A691-4F03E6A66ECC}" name="D1^2" dataDxfId="65"/>
    <tableColumn id="6" xr3:uid="{CD92EF33-D7F1-4673-AC47-577739BF3BCA}" name="D4^2" dataDxfId="6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F163E2E-D7ED-4A54-B63D-0990093E8164}" name="Table6" displayName="Table6" ref="G22:L43" totalsRowCount="1" headerRowDxfId="159" dataDxfId="158" headerRowBorderDxfId="180" tableBorderDxfId="181">
  <autoFilter ref="G22:L42" xr:uid="{FF163E2E-D7ED-4A54-B63D-0990093E8164}"/>
  <tableColumns count="6">
    <tableColumn id="1" xr3:uid="{AC15A6E1-52DF-4B9A-AFA9-7C9677C2CEB2}" name="Kata" dataDxfId="165" totalsRowDxfId="79"/>
    <tableColumn id="2" xr3:uid="{3EE7B7C4-9C4A-4BC5-AC2C-A1D1CC9E20A6}" name="Dokumen 1" dataDxfId="164" totalsRowDxfId="78"/>
    <tableColumn id="3" xr3:uid="{3A3C488F-FD54-45BD-B76D-BDF9C0157D62}" name="Dokumen 3" dataDxfId="163" totalsRowDxfId="77"/>
    <tableColumn id="4" xr3:uid="{2E06F6E6-0F6A-45E7-AA4C-71486602332E}" name="D1xD3" totalsRowFunction="custom" dataDxfId="162" totalsRowDxfId="76">
      <totalsRowFormula>SUM(Table6[D1xD3])</totalsRowFormula>
    </tableColumn>
    <tableColumn id="5" xr3:uid="{8B85D506-8D6C-4DEC-A246-D33D981DB01E}" name="D1^2" totalsRowFunction="sum" dataDxfId="161" totalsRowDxfId="75"/>
    <tableColumn id="6" xr3:uid="{C030882E-1156-4293-9505-11B910C539CA}" name="D3^2" totalsRowFunction="sum" dataDxfId="160" totalsRowDxfId="74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64A4FB2-8BD3-4A90-AC9A-783784DFBB1F}" name="Table7" displayName="Table7" ref="G1:L21" totalsRowCount="1" headerRowDxfId="101" dataDxfId="100" headerRowBorderDxfId="98" tableBorderDxfId="99">
  <autoFilter ref="G1:L20" xr:uid="{F64A4FB2-8BD3-4A90-AC9A-783784DFBB1F}"/>
  <tableColumns count="6">
    <tableColumn id="1" xr3:uid="{866F9587-A352-4398-9E13-6D9D1072E7A1}" name="Kata" dataDxfId="97" totalsRowDxfId="85"/>
    <tableColumn id="2" xr3:uid="{AE6637EE-8936-400A-8A85-FC04EADB58CA}" name="Dokumen 1" dataDxfId="96" totalsRowDxfId="84"/>
    <tableColumn id="3" xr3:uid="{4FCED55F-35F3-4D7C-A587-023BFB8572D5}" name="Dokumen 2" dataDxfId="95" totalsRowDxfId="83"/>
    <tableColumn id="4" xr3:uid="{332C5141-5658-4405-A0B4-2BED6E021AE6}" name="D1xD2" totalsRowFunction="custom" dataDxfId="94" totalsRowDxfId="82">
      <totalsRowFormula>SUM(Table7[D1xD2])</totalsRowFormula>
    </tableColumn>
    <tableColumn id="5" xr3:uid="{C3DC2E3D-144B-4AF7-A4F6-E04B9731E25F}" name="D1^2" totalsRowFunction="sum" dataDxfId="93" totalsRowDxfId="81"/>
    <tableColumn id="6" xr3:uid="{8C2D21EF-3BAF-4BEA-A3AA-E61C5E07FA74}" name="D2^2" totalsRowFunction="sum" dataDxfId="92" totalsRowDxfId="8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05822F-CBC8-4EBC-9702-12A49E77F740}" name="Table8" displayName="Table8" ref="G64:L84" totalsRowCount="1" headerRowDxfId="151" dataDxfId="150" headerRowBorderDxfId="178" tableBorderDxfId="179">
  <autoFilter ref="G64:L83" xr:uid="{2D05822F-CBC8-4EBC-9702-12A49E77F740}"/>
  <tableColumns count="6">
    <tableColumn id="1" xr3:uid="{88778149-DAE0-475D-87D9-6C8F74FDE812}" name="Kata" dataDxfId="157" totalsRowDxfId="63"/>
    <tableColumn id="2" xr3:uid="{9E921A0D-F042-4AAB-A419-5491FFD48274}" name="Dokumen 1" dataDxfId="156" totalsRowDxfId="62"/>
    <tableColumn id="3" xr3:uid="{E4CC61E5-90C6-4A48-A8FC-91F1C1FC5043}" name="Dokumen 5" dataDxfId="155" totalsRowDxfId="61"/>
    <tableColumn id="4" xr3:uid="{39C8A1A0-9976-4B4E-99EC-F1152A0743BC}" name="D1xD5" totalsRowFunction="custom" dataDxfId="154" totalsRowDxfId="60">
      <totalsRowFormula>SUM(Table8[D1xD5])</totalsRowFormula>
    </tableColumn>
    <tableColumn id="5" xr3:uid="{8C8FDAB1-9C8D-4F89-87DB-A61792BB8770}" name="D1^2" totalsRowFunction="sum" dataDxfId="153" totalsRowDxfId="59"/>
    <tableColumn id="6" xr3:uid="{DDCA8E32-19A3-4772-A721-6208A0C4E399}" name="D5^2" totalsRowFunction="sum" dataDxfId="152" totalsRowDxfId="58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FB5F93-01C4-482E-B8B9-8A392E99FDB0}" name="Table9" displayName="Table9" ref="G85:L105" totalsRowCount="1" headerRowDxfId="143" dataDxfId="142" headerRowBorderDxfId="176" tableBorderDxfId="177">
  <autoFilter ref="G85:L104" xr:uid="{DEFB5F93-01C4-482E-B8B9-8A392E99FDB0}"/>
  <tableColumns count="6">
    <tableColumn id="1" xr3:uid="{B615C341-3DA7-4520-B566-A1F32C9D9F77}" name="Kata" dataDxfId="149" totalsRowDxfId="57"/>
    <tableColumn id="2" xr3:uid="{7FF2865D-171F-4BA0-9CE3-A345799B6986}" name="Dokumen 2" dataDxfId="148" totalsRowDxfId="56"/>
    <tableColumn id="3" xr3:uid="{F2E46424-6733-4FD4-A2CD-48E924EF8217}" name="Dokumen 3" dataDxfId="147" totalsRowDxfId="55"/>
    <tableColumn id="4" xr3:uid="{C99F658F-4F5F-4F77-A71C-F7F185FA7FCE}" name="D2xD3" totalsRowFunction="custom" dataDxfId="146" totalsRowDxfId="54">
      <totalsRowFormula>SUM(Table9[D2xD3])</totalsRowFormula>
    </tableColumn>
    <tableColumn id="5" xr3:uid="{6E620D4C-7616-464B-B332-CFE606AB0742}" name="D2^2" totalsRowFunction="custom" dataDxfId="145" totalsRowDxfId="53">
      <totalsRowFormula>SUM(Table9[D2^2])</totalsRowFormula>
    </tableColumn>
    <tableColumn id="6" xr3:uid="{8121650D-E03E-4AFD-8728-CB22F9819004}" name="D3^2" totalsRowFunction="custom" dataDxfId="144" totalsRowDxfId="52">
      <totalsRowFormula>SUM(Table9[D3^2])</totalsRowFormula>
    </tableColumn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4A3BC6-23DB-4F31-BAC7-E0B8BC6239DF}" name="Table10" displayName="Table10" ref="G106:L125" totalsRowCount="1" headerRowDxfId="135" dataDxfId="134" headerRowBorderDxfId="174" tableBorderDxfId="175">
  <autoFilter ref="G106:L124" xr:uid="{E54A3BC6-23DB-4F31-BAC7-E0B8BC6239DF}"/>
  <tableColumns count="6">
    <tableColumn id="1" xr3:uid="{F49F4A75-16A2-4386-9D38-D080B78076B6}" name="Kata" dataDxfId="141" totalsRowDxfId="51"/>
    <tableColumn id="2" xr3:uid="{D302590F-E30B-41E5-AF75-E5382CE66564}" name="Dokumen 2" dataDxfId="140" totalsRowDxfId="50"/>
    <tableColumn id="3" xr3:uid="{27AF80DF-BA00-45AB-8FA5-3F0215A5A7C0}" name="Dokumen 4" dataDxfId="139" totalsRowDxfId="49"/>
    <tableColumn id="4" xr3:uid="{1A6F1444-49D0-4BA5-A7C6-588D3D8AF73D}" name="D2xD4" totalsRowFunction="custom" dataDxfId="138" totalsRowDxfId="48">
      <totalsRowFormula>SUM(Table10[D2xD4])</totalsRowFormula>
    </tableColumn>
    <tableColumn id="5" xr3:uid="{CE6E8C51-C38A-4583-87E5-1D9C1FDA3DAF}" name="D2^2" totalsRowFunction="custom" dataDxfId="137" totalsRowDxfId="47">
      <totalsRowFormula>SUM(Table10[D2^2])</totalsRowFormula>
    </tableColumn>
    <tableColumn id="6" xr3:uid="{DA24C522-C17A-4586-9771-04330C65EEBB}" name="D4^2" totalsRowFunction="custom" dataDxfId="136" totalsRowDxfId="46">
      <totalsRowFormula>SUM(Table10[D4^2])</totalsRowFormula>
    </tableColumn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7BA83CD-68D8-400A-81F9-38E066C93DC3}" name="Table11" displayName="Table11" ref="G126:L146" totalsRowCount="1" headerRowDxfId="127" dataDxfId="126" headerRowBorderDxfId="172" tableBorderDxfId="173">
  <autoFilter ref="G126:L145" xr:uid="{67BA83CD-68D8-400A-81F9-38E066C93DC3}"/>
  <tableColumns count="6">
    <tableColumn id="1" xr3:uid="{EE37187C-C119-4E8D-9E00-F04687CB68FE}" name="Kata" dataDxfId="133" totalsRowDxfId="45"/>
    <tableColumn id="2" xr3:uid="{53368D2A-1D94-420A-9105-F47FF78DFB49}" name="Dokumen 2" dataDxfId="132" totalsRowDxfId="44"/>
    <tableColumn id="3" xr3:uid="{993485AF-FDD4-4390-B983-3080449EDBA2}" name="Dokumen 5" dataDxfId="131" totalsRowDxfId="43"/>
    <tableColumn id="4" xr3:uid="{77E00212-D1B0-4D51-AC1A-1F1DD8E797D5}" name="D2xD5" totalsRowFunction="custom" dataDxfId="130" totalsRowDxfId="42">
      <totalsRowFormula>SUM(Table11[D2xD5])</totalsRowFormula>
    </tableColumn>
    <tableColumn id="5" xr3:uid="{AEEDE2D4-B3FC-482C-8669-D644978CF283}" name="D2^2" totalsRowFunction="sum" dataDxfId="129" totalsRowDxfId="41"/>
    <tableColumn id="6" xr3:uid="{2ECC5888-0A06-411B-A056-896D9C3936CE}" name="D5^2" totalsRowFunction="sum" dataDxfId="128" totalsRowDxfId="40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EE25EF9-A4B9-420D-8095-145A17F9D61F}" name="Table12" displayName="Table12" ref="G147:L167" totalsRowCount="1" headerRowDxfId="119" dataDxfId="118" headerRowBorderDxfId="170" tableBorderDxfId="171">
  <autoFilter ref="G147:L166" xr:uid="{3EE25EF9-A4B9-420D-8095-145A17F9D61F}"/>
  <tableColumns count="6">
    <tableColumn id="1" xr3:uid="{19505F7A-59EA-48EA-8A69-6B0250B36850}" name="Kata" dataDxfId="125" totalsRowDxfId="39"/>
    <tableColumn id="2" xr3:uid="{C3E34711-B128-417E-8937-C1E81452FDF9}" name="Dokumen 3" dataDxfId="124" totalsRowDxfId="38"/>
    <tableColumn id="3" xr3:uid="{F3EB8C40-FC86-492E-AF3C-A3316FE4A558}" name="Dokumen 4" dataDxfId="123" totalsRowDxfId="37"/>
    <tableColumn id="4" xr3:uid="{6F6675A1-5667-4C9E-A6AA-7F4B832B91F9}" name="D3xD4" totalsRowFunction="custom" dataDxfId="122" totalsRowDxfId="36">
      <totalsRowFormula>SUM(Table12[D3xD4])</totalsRowFormula>
    </tableColumn>
    <tableColumn id="5" xr3:uid="{6BBB24AF-61BA-4171-B0E3-5C9FD422A203}" name="D3^2" totalsRowFunction="sum" dataDxfId="121" totalsRowDxfId="35"/>
    <tableColumn id="6" xr3:uid="{CBC650A3-A45F-438D-9B69-9F4A4D653691}" name="D4^2" totalsRowFunction="sum" dataDxfId="120" totalsRowDxfId="34"/>
  </tableColumns>
  <tableStyleInfo name="TableStyleMedium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9D42D4B-8377-4830-B755-011B0EB15BB7}" name="Table13" displayName="Table13" ref="G168:L189" totalsRowCount="1" headerRowDxfId="111" dataDxfId="110" headerRowBorderDxfId="168" tableBorderDxfId="169">
  <autoFilter ref="G168:L188" xr:uid="{E9D42D4B-8377-4830-B755-011B0EB15BB7}"/>
  <tableColumns count="6">
    <tableColumn id="1" xr3:uid="{0A03E16C-A0A2-4735-8913-385FA1EF92D4}" name="Kata" dataDxfId="117" totalsRowDxfId="33"/>
    <tableColumn id="2" xr3:uid="{B3A05631-F35A-4EE2-8DDF-24DD9891FAEE}" name="Dokumen 3" dataDxfId="116" totalsRowDxfId="32"/>
    <tableColumn id="3" xr3:uid="{30211FB5-7320-4354-BABA-9E6E136881D9}" name="Dokumen 5" dataDxfId="115" totalsRowDxfId="31"/>
    <tableColumn id="4" xr3:uid="{7215DFAC-B4EE-42C2-A66D-A853257FDE00}" name="D3xD5" totalsRowFunction="custom" dataDxfId="114" totalsRowDxfId="30">
      <totalsRowFormula>SUM(Table13[D3xD5])</totalsRowFormula>
    </tableColumn>
    <tableColumn id="5" xr3:uid="{331FB65E-8980-49C2-ABDD-16E320181380}" name="D3^2" totalsRowFunction="sum" dataDxfId="113" totalsRowDxfId="29"/>
    <tableColumn id="6" xr3:uid="{42F6E050-ED3C-43C7-9DD2-8587447C6B13}" name="D5^2" totalsRowFunction="sum" dataDxfId="112" totalsRowDxfId="28"/>
  </tableColumns>
  <tableStyleInfo name="TableStyleMedium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514A56-8D51-4278-8C53-8AA51F72E463}" name="Table14" displayName="Table14" ref="G190:L210" totalsRowCount="1" headerRowDxfId="103" dataDxfId="102" headerRowBorderDxfId="166" tableBorderDxfId="167">
  <autoFilter ref="G190:L209" xr:uid="{CE514A56-8D51-4278-8C53-8AA51F72E463}"/>
  <tableColumns count="6">
    <tableColumn id="1" xr3:uid="{14AA38D1-1046-4FE7-A7CB-8E899F479266}" name="Kata" dataDxfId="109" totalsRowDxfId="91"/>
    <tableColumn id="2" xr3:uid="{2AC1ADE7-FBD4-49D0-9B4A-4C29D6C16A46}" name="Dokumen 4" dataDxfId="108" totalsRowDxfId="90"/>
    <tableColumn id="3" xr3:uid="{BA963A60-DF9F-433D-8CAA-D088D8A4B08D}" name="Dokumen 5" dataDxfId="107" totalsRowDxfId="89"/>
    <tableColumn id="4" xr3:uid="{192F7A3F-9153-4162-8948-AEE1228A3F68}" name="D4xD5" totalsRowFunction="custom" dataDxfId="106" totalsRowDxfId="88">
      <totalsRowFormula>SUM(Table14[D4xD5])</totalsRowFormula>
    </tableColumn>
    <tableColumn id="5" xr3:uid="{EEFEA5A3-1B28-4E09-ABEC-167BDEF78867}" name="D4^2" totalsRowFunction="sum" dataDxfId="105" totalsRowDxfId="87"/>
    <tableColumn id="6" xr3:uid="{599E9A39-71CB-4AE5-9615-52890C03B39D}" name="D5^2" totalsRowFunction="sum" dataDxfId="104" totalsRowDxfId="86"/>
  </tableColumns>
  <tableStyleInfo name="TableStyleMedium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368CEAF-94B1-4CF4-8F7F-8F8C0339DB1C}" name="Table118" displayName="Table118" ref="A5:E15" totalsRowShown="0" headerRowDxfId="6">
  <autoFilter ref="A5:E15" xr:uid="{3368CEAF-94B1-4CF4-8F7F-8F8C0339DB1C}"/>
  <tableColumns count="5">
    <tableColumn id="1" xr3:uid="{307C8504-5E1A-4E49-A980-D87D0B3D6EFB}" name="Dokumen 1"/>
    <tableColumn id="2" xr3:uid="{52792395-F098-4802-A5F0-51E44FF4BA16}" name="Dokumen 2"/>
    <tableColumn id="3" xr3:uid="{C01DCD59-2F63-47AD-9D1C-7E0F91048F62}" name="Dokumen 3"/>
    <tableColumn id="4" xr3:uid="{2DB0003B-C7C0-4982-91F5-17A2D60F64F7}" name="Dokumen 4"/>
    <tableColumn id="5" xr3:uid="{39F45DAF-08CC-400E-A4AB-16F9D51BA00B}" name="Dokumen 5"/>
  </tableColumns>
  <tableStyleInfo name="TableStyleMedium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3FC78E4-EA63-44AB-85B4-B435374DFE6D}" name="Table18" displayName="Table18" ref="N44:S63" totalsRowCount="1" headerRowDxfId="25" headerRowBorderDxfId="26" tableBorderDxfId="27">
  <autoFilter ref="N44:S62" xr:uid="{E3FC78E4-EA63-44AB-85B4-B435374DFE6D}"/>
  <tableColumns count="6">
    <tableColumn id="1" xr3:uid="{E1A8D682-607C-4698-8F51-07729F2C4748}" name="Kata"/>
    <tableColumn id="2" xr3:uid="{1428F95E-05B9-4A24-BE00-1D8E67B157FB}" name="Dokumen 1"/>
    <tableColumn id="3" xr3:uid="{06F9C6C6-4265-4A0E-8509-2888C7FE742E}" name="Dokumen 4"/>
    <tableColumn id="4" xr3:uid="{641E2411-3A5F-4563-B5D9-537AAC15F590}" name="D1xD4" totalsRowFunction="custom">
      <totalsRowFormula>SUM(Table18[D1xD4])</totalsRowFormula>
    </tableColumn>
    <tableColumn id="5" xr3:uid="{C8D57986-9981-42E7-B8DB-C77ECAE08CE1}" name="D1^2" totalsRowFunction="sum"/>
    <tableColumn id="6" xr3:uid="{48F1D296-DA7D-4F5F-B5B2-EB5BF82B6176}" name="D4^2" totalsRowFunction="sum"/>
  </tableColumns>
  <tableStyleInfo name="TableStyleMedium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0B685A2-3493-4E6C-B808-7E1BDEF39D15}" name="Table19" displayName="Table19" ref="N64:S81" totalsRowCount="1" headerRowDxfId="22" headerRowBorderDxfId="23" tableBorderDxfId="24">
  <autoFilter ref="N64:S80" xr:uid="{30B685A2-3493-4E6C-B808-7E1BDEF39D15}"/>
  <tableColumns count="6">
    <tableColumn id="1" xr3:uid="{D9B1FCC5-6182-40E8-86AA-21940B476DC2}" name="Kata"/>
    <tableColumn id="2" xr3:uid="{ADA9867E-63F9-49F5-95D8-86E09AB2BDD7}" name="Dokumen 1"/>
    <tableColumn id="3" xr3:uid="{F34A3282-FBF3-46F5-B8EB-9FAEB125340F}" name="Dokumen 5"/>
    <tableColumn id="4" xr3:uid="{66273481-AEAB-43D5-8CDF-564182B1FEE6}" name="D1xD5" totalsRowFunction="custom">
      <totalsRowFormula>SUM(Table19[D1xD5])</totalsRowFormula>
    </tableColumn>
    <tableColumn id="5" xr3:uid="{57640B07-DE34-4093-A637-FC8957B308C7}" name="D1^2" totalsRowFunction="sum"/>
    <tableColumn id="6" xr3:uid="{5FAD3CBF-9E7B-467B-957A-EB6D1C34B0F9}" name="D5^2" totalsRowFunction="sum"/>
  </tableColumns>
  <tableStyleInfo name="TableStyleMedium4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A1E5AA9-6D7B-462F-9477-6CA9F5B57DAF}" name="Table20" displayName="Table20" ref="N106:S122" totalsRowCount="1" headerRowDxfId="19" headerRowBorderDxfId="20" tableBorderDxfId="21">
  <autoFilter ref="N106:S121" xr:uid="{9A1E5AA9-6D7B-462F-9477-6CA9F5B57DAF}"/>
  <tableColumns count="6">
    <tableColumn id="1" xr3:uid="{C975D04D-80B9-471A-9546-496DFABDD5EF}" name="Kata"/>
    <tableColumn id="2" xr3:uid="{E3ECCA20-9CCF-42B8-9D58-CB4ECAED96D6}" name="Dokumen 1"/>
    <tableColumn id="3" xr3:uid="{A4876003-7D70-42E8-B02B-B62210F2A4B5}" name="Dokumen 2"/>
    <tableColumn id="4" xr3:uid="{45D20AF9-3B52-4453-9E7B-DCE4BF2CDEC6}" name="D1xD2" totalsRowFunction="custom">
      <totalsRowFormula>SUM(Table20[D1xD2])</totalsRowFormula>
    </tableColumn>
    <tableColumn id="5" xr3:uid="{8F47FC31-8688-4B7A-9849-EE6464D718E1}" name="D1^2" totalsRowFunction="sum"/>
    <tableColumn id="6" xr3:uid="{DCD92365-5281-412E-8196-3ECEF0434D79}" name="D2^2" totalsRowFunction="sum"/>
  </tableColumns>
  <tableStyleInfo name="TableStyleMedium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70F105E-DA06-483E-B5A2-13CCB46638E3}" name="Table21" displayName="Table21" ref="N126:S146" totalsRowCount="1" headerRowDxfId="16" headerRowBorderDxfId="17" tableBorderDxfId="18">
  <autoFilter ref="N126:S145" xr:uid="{A70F105E-DA06-483E-B5A2-13CCB46638E3}"/>
  <tableColumns count="6">
    <tableColumn id="1" xr3:uid="{76FD8293-DBB2-4B38-8B01-59515C40B233}" name="Kata"/>
    <tableColumn id="2" xr3:uid="{D482353D-132B-4F3E-AAA9-DD47ED680AC8}" name="Dokumen 1"/>
    <tableColumn id="3" xr3:uid="{90206012-3683-4D61-AE8F-E13ED0C29B16}" name="Dokumen 2"/>
    <tableColumn id="4" xr3:uid="{65B62A84-70CB-4938-9CBB-E6D0EA996503}" name="D1xD2" totalsRowFunction="custom">
      <totalsRowFormula>SUM(Table21[D1xD2])</totalsRowFormula>
    </tableColumn>
    <tableColumn id="5" xr3:uid="{A54F81AC-CA2C-4168-86D2-FAC9A5A019BF}" name="D1^2" totalsRowFunction="custom">
      <totalsRowFormula>SUM(Table21[D1^2])</totalsRowFormula>
    </tableColumn>
    <tableColumn id="6" xr3:uid="{A144A2C2-2046-49A5-9A4B-F50ACD21472B}" name="D2^2" totalsRowFunction="custom">
      <totalsRowFormula>SUM(Table21[D2^2])</totalsRowFormula>
    </tableColumn>
  </tableColumns>
  <tableStyleInfo name="TableStyleMedium4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66C4213-2C6B-43DE-BC8B-4ED648BC0EB5}" name="Table22" displayName="Table22" ref="N147:S167" totalsRowCount="1" headerRowDxfId="13" headerRowBorderDxfId="14" tableBorderDxfId="15">
  <autoFilter ref="N147:S166" xr:uid="{366C4213-2C6B-43DE-BC8B-4ED648BC0EB5}"/>
  <tableColumns count="6">
    <tableColumn id="1" xr3:uid="{E81BE57F-FF51-4A96-9434-DD6AA6900A7E}" name="Kata"/>
    <tableColumn id="2" xr3:uid="{F15A0479-1EBB-46F9-B565-A73FBF5DCBA3}" name="Dokumen 1"/>
    <tableColumn id="3" xr3:uid="{4E7A3336-D516-48D1-A81E-E7A47047BD8C}" name="Dokumen 2"/>
    <tableColumn id="4" xr3:uid="{4B44053D-1C04-41F4-A7B9-663130A6F876}" name="D1xD2" totalsRowFunction="custom">
      <totalsRowFormula>SUM(Table22[D1xD2])</totalsRowFormula>
    </tableColumn>
    <tableColumn id="5" xr3:uid="{378BFD96-970A-4154-ABEF-2E36C086E34F}" name="D1^2" totalsRowFunction="custom">
      <totalsRowFormula>SUM(Table22[D1^2])</totalsRowFormula>
    </tableColumn>
    <tableColumn id="6" xr3:uid="{4F4F2E26-6E13-469D-9A2A-981EAA1C6C64}" name="D2^2" totalsRowFunction="custom">
      <totalsRowFormula>SUM(Table22[D2^2])</totalsRowFormula>
    </tableColumn>
  </tableColumns>
  <tableStyleInfo name="TableStyleMedium4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091714A-1F24-4E61-96E1-312460E7E3E1}" name="Table23" displayName="Table23" ref="N168:S187" totalsRowCount="1" headerRowDxfId="10" headerRowBorderDxfId="11" tableBorderDxfId="12">
  <autoFilter ref="N168:S186" xr:uid="{2091714A-1F24-4E61-96E1-312460E7E3E1}"/>
  <tableColumns count="6">
    <tableColumn id="1" xr3:uid="{3AA06D99-80BF-4BF6-B99B-2CD3D85B73C9}" name="Kata"/>
    <tableColumn id="2" xr3:uid="{39FE0B7D-D37D-42EE-BDB4-C98556BB6F25}" name="Dokumen 1"/>
    <tableColumn id="3" xr3:uid="{BA5FE77B-DFE7-4EE9-9A66-C8E74C81E878}" name="Dokumen 2"/>
    <tableColumn id="4" xr3:uid="{84913D50-0A69-464C-AD6D-DAE114CD9742}" name="D1xD2" totalsRowFunction="custom">
      <totalsRowFormula>SUM(Table23[D1xD2])</totalsRowFormula>
    </tableColumn>
    <tableColumn id="5" xr3:uid="{E5834820-B9D4-4BD6-AEB6-E6484A258AFC}" name="D1^2" totalsRowFunction="sum"/>
    <tableColumn id="6" xr3:uid="{28F375CD-F2DA-41BE-AB65-AE1C42C82D5F}" name="D2^2" totalsRowFunction="sum"/>
  </tableColumns>
  <tableStyleInfo name="TableStyleMedium4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AD31C7D0-8099-4E8A-BD07-DB9DB50087F5}" name="Table24" displayName="Table24" ref="N190:S209" totalsRowCount="1" headerRowDxfId="7" headerRowBorderDxfId="8" tableBorderDxfId="9">
  <autoFilter ref="N190:S208" xr:uid="{AD31C7D0-8099-4E8A-BD07-DB9DB50087F5}"/>
  <tableColumns count="6">
    <tableColumn id="1" xr3:uid="{63962914-9084-4CD8-AFC7-B6258377160B}" name="Kata"/>
    <tableColumn id="2" xr3:uid="{B0A0F610-5163-46FC-B374-703851772FEF}" name="Dokumen 1"/>
    <tableColumn id="3" xr3:uid="{2326F5B4-02AA-4F92-8485-56ECF5062274}" name="Dokumen 2"/>
    <tableColumn id="4" xr3:uid="{B157FCAF-1EF0-47DE-93D9-8881B3474FE9}" name="D1xD2" totalsRowFunction="custom">
      <totalsRowFormula>SUM(Table24[D1xD2])</totalsRowFormula>
    </tableColumn>
    <tableColumn id="5" xr3:uid="{8CB491CD-FD6D-4D6B-9000-4AAB86A3D88A}" name="D1^2" totalsRowFunction="sum"/>
    <tableColumn id="6" xr3:uid="{E4790664-7894-4B28-AC72-E1DB6710C189}" name="D2^2" totalsRowFunction="sum"/>
  </tableColumns>
  <tableStyleInfo name="TableStyleMedium4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17AA8478-57B7-4B17-91F4-B0C200FBF97B}" name="Table1" displayName="Table1" ref="P1:Q6" totalsRowShown="0" headerRowDxfId="5">
  <autoFilter ref="P1:Q6" xr:uid="{17AA8478-57B7-4B17-91F4-B0C200FBF97B}"/>
  <tableColumns count="2">
    <tableColumn id="1" xr3:uid="{4DE6E157-871C-4A21-AF7F-5389EE698598}" name="Dokumen" dataDxfId="4"/>
    <tableColumn id="2" xr3:uid="{4DA4E56E-EFB6-49FA-9464-B7D567885A5B}" name="Isi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3B7B222-E11A-4DF6-B637-384938BCE3F4}" name="Table2" displayName="Table2" ref="N17:O27" totalsRowShown="0" headerRowDxfId="3" dataDxfId="2">
  <autoFilter ref="N17:O27" xr:uid="{13B7B222-E11A-4DF6-B637-384938BCE3F4}"/>
  <tableColumns count="2">
    <tableColumn id="1" xr3:uid="{65D18850-0740-45ED-8BD5-F3287462A123}" name="PASANGAN DOKUMEN" dataDxfId="1"/>
    <tableColumn id="2" xr3:uid="{F7AB5641-B849-4B4D-A31C-274C33017FCE}" name="NILAI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1E8E2-40A9-4302-A937-10B1DBA89F92}">
  <dimension ref="A1"/>
  <sheetViews>
    <sheetView workbookViewId="0"/>
  </sheetViews>
  <sheetFormatPr defaultRowHeight="14.4" x14ac:dyDescent="0.55000000000000004"/>
  <sheetData>
    <row r="1" spans="1:1" x14ac:dyDescent="0.55000000000000004">
      <c r="A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topLeftCell="D1" zoomScale="73" zoomScaleNormal="73" workbookViewId="0">
      <selection activeCell="N15" sqref="N15"/>
    </sheetView>
  </sheetViews>
  <sheetFormatPr defaultRowHeight="14.4" x14ac:dyDescent="0.55000000000000004"/>
  <cols>
    <col min="1" max="5" width="11.83984375" customWidth="1"/>
    <col min="6" max="6" width="10.41796875" customWidth="1"/>
    <col min="7" max="7" width="13.3125" style="9" bestFit="1" customWidth="1"/>
    <col min="8" max="8" width="13.5234375" style="9" customWidth="1"/>
    <col min="9" max="9" width="13.7890625" style="9" customWidth="1"/>
    <col min="10" max="10" width="9.83984375" style="9" customWidth="1"/>
    <col min="11" max="11" width="9.734375" style="9" customWidth="1"/>
    <col min="12" max="12" width="9.83984375" style="9" customWidth="1"/>
    <col min="14" max="14" width="21.41796875" customWidth="1"/>
    <col min="15" max="15" width="13.41796875" customWidth="1"/>
    <col min="16" max="16" width="13.83984375" customWidth="1"/>
    <col min="17" max="17" width="77.05078125" customWidth="1"/>
    <col min="21" max="21" width="8.83984375" customWidth="1"/>
  </cols>
  <sheetData>
    <row r="1" spans="1:17" x14ac:dyDescent="0.55000000000000004">
      <c r="G1" s="8" t="s">
        <v>50</v>
      </c>
      <c r="H1" s="8" t="s">
        <v>0</v>
      </c>
      <c r="I1" s="8" t="s">
        <v>1</v>
      </c>
      <c r="J1" s="8" t="s">
        <v>51</v>
      </c>
      <c r="K1" s="8" t="s">
        <v>52</v>
      </c>
      <c r="L1" s="8" t="s">
        <v>53</v>
      </c>
      <c r="P1" s="1" t="s">
        <v>103</v>
      </c>
      <c r="Q1" s="1" t="s">
        <v>104</v>
      </c>
    </row>
    <row r="2" spans="1:17" x14ac:dyDescent="0.55000000000000004">
      <c r="A2" s="11"/>
      <c r="B2" s="7"/>
      <c r="G2" s="9" t="s">
        <v>6</v>
      </c>
      <c r="H2" s="9">
        <v>1</v>
      </c>
      <c r="I2" s="9">
        <v>0</v>
      </c>
      <c r="J2" s="9">
        <v>0</v>
      </c>
      <c r="K2" s="9">
        <v>1</v>
      </c>
      <c r="L2" s="9">
        <v>0</v>
      </c>
      <c r="P2" s="1" t="s">
        <v>105</v>
      </c>
      <c r="Q2" s="18" t="s">
        <v>92</v>
      </c>
    </row>
    <row r="3" spans="1:17" x14ac:dyDescent="0.55000000000000004">
      <c r="A3" s="11"/>
      <c r="B3" s="7"/>
      <c r="G3" s="9" t="s">
        <v>7</v>
      </c>
      <c r="H3" s="9">
        <v>1</v>
      </c>
      <c r="I3" s="9">
        <v>0</v>
      </c>
      <c r="J3" s="9">
        <v>0</v>
      </c>
      <c r="K3" s="9">
        <v>1</v>
      </c>
      <c r="L3" s="9">
        <v>0</v>
      </c>
      <c r="P3" s="1" t="s">
        <v>106</v>
      </c>
      <c r="Q3" s="18" t="s">
        <v>93</v>
      </c>
    </row>
    <row r="4" spans="1:17" x14ac:dyDescent="0.55000000000000004">
      <c r="A4" s="11"/>
      <c r="B4" s="7"/>
      <c r="G4" s="9" t="s">
        <v>8</v>
      </c>
      <c r="H4" s="9">
        <v>1</v>
      </c>
      <c r="I4" s="9">
        <v>0</v>
      </c>
      <c r="J4" s="9">
        <v>0</v>
      </c>
      <c r="K4" s="9">
        <v>1</v>
      </c>
      <c r="L4" s="9">
        <v>0</v>
      </c>
      <c r="P4" s="1" t="s">
        <v>107</v>
      </c>
      <c r="Q4" s="18" t="s">
        <v>94</v>
      </c>
    </row>
    <row r="5" spans="1:17" x14ac:dyDescent="0.55000000000000004">
      <c r="A5" s="3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18"/>
      <c r="G5" s="9" t="s">
        <v>9</v>
      </c>
      <c r="H5" s="9">
        <v>1</v>
      </c>
      <c r="I5" s="9">
        <v>0</v>
      </c>
      <c r="J5" s="9">
        <v>0</v>
      </c>
      <c r="K5" s="9">
        <v>1</v>
      </c>
      <c r="L5" s="9">
        <v>0</v>
      </c>
      <c r="P5" s="1" t="s">
        <v>108</v>
      </c>
      <c r="Q5" s="18" t="s">
        <v>109</v>
      </c>
    </row>
    <row r="6" spans="1:17" x14ac:dyDescent="0.55000000000000004">
      <c r="A6" s="7" t="s">
        <v>5</v>
      </c>
      <c r="B6" s="7" t="s">
        <v>15</v>
      </c>
      <c r="C6" s="7" t="s">
        <v>24</v>
      </c>
      <c r="D6" s="7" t="s">
        <v>34</v>
      </c>
      <c r="E6" s="7" t="s">
        <v>41</v>
      </c>
      <c r="G6" s="9" t="s">
        <v>10</v>
      </c>
      <c r="H6" s="9">
        <v>1</v>
      </c>
      <c r="I6" s="9">
        <v>0</v>
      </c>
      <c r="J6" s="9">
        <v>0</v>
      </c>
      <c r="K6" s="9">
        <v>1</v>
      </c>
      <c r="L6" s="9">
        <v>0</v>
      </c>
      <c r="P6" s="1" t="s">
        <v>110</v>
      </c>
      <c r="Q6" s="18" t="s">
        <v>111</v>
      </c>
    </row>
    <row r="7" spans="1:17" x14ac:dyDescent="0.55000000000000004">
      <c r="A7" s="7" t="s">
        <v>6</v>
      </c>
      <c r="B7" s="7" t="s">
        <v>16</v>
      </c>
      <c r="C7" s="7" t="s">
        <v>25</v>
      </c>
      <c r="D7" s="7" t="s">
        <v>35</v>
      </c>
      <c r="E7" s="7" t="s">
        <v>22</v>
      </c>
      <c r="G7" s="9" t="s">
        <v>11</v>
      </c>
      <c r="H7" s="9">
        <v>1</v>
      </c>
      <c r="I7" s="9">
        <v>1</v>
      </c>
      <c r="J7" s="9">
        <v>1</v>
      </c>
      <c r="K7" s="9">
        <v>1</v>
      </c>
      <c r="L7" s="9">
        <v>1</v>
      </c>
    </row>
    <row r="8" spans="1:17" x14ac:dyDescent="0.55000000000000004">
      <c r="A8" s="7" t="s">
        <v>7</v>
      </c>
      <c r="B8" s="7" t="s">
        <v>17</v>
      </c>
      <c r="C8" s="7" t="s">
        <v>26</v>
      </c>
      <c r="D8" s="7" t="s">
        <v>36</v>
      </c>
      <c r="E8" s="7" t="s">
        <v>42</v>
      </c>
      <c r="G8" s="9" t="s">
        <v>12</v>
      </c>
      <c r="H8" s="9">
        <v>1</v>
      </c>
      <c r="I8" s="9">
        <v>0</v>
      </c>
      <c r="J8" s="9">
        <v>0</v>
      </c>
      <c r="K8" s="9">
        <v>1</v>
      </c>
      <c r="L8" s="9">
        <v>0</v>
      </c>
    </row>
    <row r="9" spans="1:17" x14ac:dyDescent="0.55000000000000004">
      <c r="A9" s="7" t="s">
        <v>8</v>
      </c>
      <c r="B9" s="7" t="s">
        <v>18</v>
      </c>
      <c r="C9" s="7" t="s">
        <v>27</v>
      </c>
      <c r="D9" s="7" t="s">
        <v>37</v>
      </c>
      <c r="E9" s="7" t="s">
        <v>43</v>
      </c>
      <c r="G9" s="9" t="s">
        <v>55</v>
      </c>
      <c r="H9" s="9">
        <v>1</v>
      </c>
      <c r="I9" s="9">
        <v>0</v>
      </c>
      <c r="J9" s="9">
        <v>0</v>
      </c>
      <c r="K9" s="9">
        <v>1</v>
      </c>
      <c r="L9" s="9">
        <v>0</v>
      </c>
    </row>
    <row r="10" spans="1:17" x14ac:dyDescent="0.55000000000000004">
      <c r="A10" s="7" t="s">
        <v>9</v>
      </c>
      <c r="B10" s="7" t="s">
        <v>19</v>
      </c>
      <c r="C10" s="7" t="s">
        <v>28</v>
      </c>
      <c r="D10" s="7" t="s">
        <v>38</v>
      </c>
      <c r="E10" s="7" t="s">
        <v>44</v>
      </c>
      <c r="G10" s="9" t="s">
        <v>14</v>
      </c>
      <c r="H10" s="9">
        <v>1</v>
      </c>
      <c r="I10" s="9">
        <v>0</v>
      </c>
      <c r="J10" s="9">
        <v>0</v>
      </c>
      <c r="K10" s="9">
        <v>1</v>
      </c>
      <c r="L10" s="9">
        <v>0</v>
      </c>
    </row>
    <row r="11" spans="1:17" x14ac:dyDescent="0.55000000000000004">
      <c r="A11" s="7" t="s">
        <v>10</v>
      </c>
      <c r="B11" s="7" t="s">
        <v>20</v>
      </c>
      <c r="C11" s="7" t="s">
        <v>29</v>
      </c>
      <c r="D11" s="7" t="s">
        <v>39</v>
      </c>
      <c r="E11" s="7" t="s">
        <v>45</v>
      </c>
      <c r="G11" s="9" t="s">
        <v>23</v>
      </c>
      <c r="H11" s="9">
        <v>0</v>
      </c>
      <c r="I11" s="9">
        <v>1</v>
      </c>
      <c r="J11" s="9">
        <v>0</v>
      </c>
      <c r="K11" s="9">
        <v>0</v>
      </c>
      <c r="L11" s="9">
        <v>1</v>
      </c>
    </row>
    <row r="12" spans="1:17" x14ac:dyDescent="0.55000000000000004">
      <c r="A12" s="2" t="s">
        <v>11</v>
      </c>
      <c r="B12" s="7" t="s">
        <v>21</v>
      </c>
      <c r="C12" s="7" t="s">
        <v>30</v>
      </c>
      <c r="D12" s="7" t="s">
        <v>30</v>
      </c>
      <c r="E12" s="7" t="s">
        <v>46</v>
      </c>
      <c r="G12" s="9" t="s">
        <v>16</v>
      </c>
      <c r="H12" s="9">
        <v>0</v>
      </c>
      <c r="I12" s="9">
        <v>1</v>
      </c>
      <c r="J12" s="9">
        <v>0</v>
      </c>
      <c r="K12" s="9">
        <v>0</v>
      </c>
      <c r="L12" s="9">
        <v>1</v>
      </c>
    </row>
    <row r="13" spans="1:17" x14ac:dyDescent="0.55000000000000004">
      <c r="A13" s="7" t="s">
        <v>12</v>
      </c>
      <c r="B13" s="7" t="s">
        <v>22</v>
      </c>
      <c r="C13" s="7" t="s">
        <v>31</v>
      </c>
      <c r="D13" s="7" t="s">
        <v>22</v>
      </c>
      <c r="E13" s="7" t="s">
        <v>22</v>
      </c>
      <c r="G13" s="9" t="s">
        <v>33</v>
      </c>
      <c r="H13" s="9">
        <v>0</v>
      </c>
      <c r="I13" s="9">
        <v>1</v>
      </c>
      <c r="J13" s="9">
        <v>0</v>
      </c>
      <c r="K13" s="9">
        <v>0</v>
      </c>
      <c r="L13" s="9">
        <v>1</v>
      </c>
    </row>
    <row r="14" spans="1:17" x14ac:dyDescent="0.55000000000000004">
      <c r="A14" s="7" t="s">
        <v>13</v>
      </c>
      <c r="B14" s="7" t="s">
        <v>23</v>
      </c>
      <c r="C14" s="7" t="s">
        <v>32</v>
      </c>
      <c r="D14" s="7" t="s">
        <v>40</v>
      </c>
      <c r="E14" s="7" t="s">
        <v>47</v>
      </c>
      <c r="G14" s="9" t="s">
        <v>49</v>
      </c>
      <c r="H14" s="9">
        <v>0</v>
      </c>
      <c r="I14" s="9">
        <v>1</v>
      </c>
      <c r="J14" s="9">
        <v>0</v>
      </c>
      <c r="K14" s="9">
        <v>0</v>
      </c>
      <c r="L14" s="9">
        <v>1</v>
      </c>
    </row>
    <row r="15" spans="1:17" x14ac:dyDescent="0.55000000000000004">
      <c r="A15" s="7" t="s">
        <v>14</v>
      </c>
      <c r="B15" s="7" t="s">
        <v>49</v>
      </c>
      <c r="C15" s="7" t="s">
        <v>33</v>
      </c>
      <c r="D15" s="7" t="s">
        <v>6</v>
      </c>
      <c r="E15" s="7" t="s">
        <v>48</v>
      </c>
      <c r="G15" s="9" t="s">
        <v>54</v>
      </c>
      <c r="H15" s="9">
        <v>1</v>
      </c>
      <c r="I15" s="9">
        <v>0</v>
      </c>
      <c r="J15" s="9">
        <v>0</v>
      </c>
      <c r="K15" s="9">
        <v>1</v>
      </c>
      <c r="L15" s="9">
        <v>0</v>
      </c>
    </row>
    <row r="16" spans="1:17" x14ac:dyDescent="0.55000000000000004">
      <c r="G16" s="9" t="s">
        <v>17</v>
      </c>
      <c r="H16" s="9">
        <v>0</v>
      </c>
      <c r="I16" s="9">
        <v>1</v>
      </c>
      <c r="J16" s="9">
        <v>0</v>
      </c>
      <c r="K16" s="9">
        <v>0</v>
      </c>
      <c r="L16" s="9">
        <v>1</v>
      </c>
    </row>
    <row r="17" spans="7:15" x14ac:dyDescent="0.55000000000000004">
      <c r="G17" s="9" t="s">
        <v>40</v>
      </c>
      <c r="H17" s="9">
        <v>0</v>
      </c>
      <c r="I17" s="9">
        <v>1</v>
      </c>
      <c r="J17" s="9">
        <v>0</v>
      </c>
      <c r="K17" s="9">
        <v>0</v>
      </c>
      <c r="L17" s="9">
        <v>1</v>
      </c>
      <c r="N17" s="1" t="s">
        <v>112</v>
      </c>
      <c r="O17" s="1" t="s">
        <v>113</v>
      </c>
    </row>
    <row r="18" spans="7:15" x14ac:dyDescent="0.55000000000000004">
      <c r="G18" s="9" t="s">
        <v>18</v>
      </c>
      <c r="H18" s="9">
        <v>0</v>
      </c>
      <c r="I18" s="9">
        <v>1</v>
      </c>
      <c r="J18" s="9">
        <v>0</v>
      </c>
      <c r="K18" s="9">
        <v>0</v>
      </c>
      <c r="L18" s="9">
        <v>1</v>
      </c>
      <c r="N18" s="1" t="s">
        <v>114</v>
      </c>
      <c r="O18" s="1" t="s">
        <v>115</v>
      </c>
    </row>
    <row r="19" spans="7:15" x14ac:dyDescent="0.55000000000000004">
      <c r="G19" s="9" t="s">
        <v>19</v>
      </c>
      <c r="H19" s="9">
        <v>0</v>
      </c>
      <c r="I19" s="9">
        <v>1</v>
      </c>
      <c r="J19" s="9">
        <v>0</v>
      </c>
      <c r="K19" s="9">
        <v>0</v>
      </c>
      <c r="L19" s="9">
        <v>1</v>
      </c>
      <c r="N19" s="1" t="s">
        <v>116</v>
      </c>
      <c r="O19" s="1" t="s">
        <v>117</v>
      </c>
    </row>
    <row r="20" spans="7:15" x14ac:dyDescent="0.55000000000000004">
      <c r="G20" s="9" t="s">
        <v>20</v>
      </c>
      <c r="H20" s="9">
        <v>0</v>
      </c>
      <c r="I20" s="9">
        <v>1</v>
      </c>
      <c r="J20" s="9">
        <v>0</v>
      </c>
      <c r="K20" s="9">
        <v>0</v>
      </c>
      <c r="L20" s="9">
        <v>1</v>
      </c>
      <c r="N20" s="1" t="s">
        <v>118</v>
      </c>
      <c r="O20" s="1" t="s">
        <v>119</v>
      </c>
    </row>
    <row r="21" spans="7:15" x14ac:dyDescent="0.55000000000000004">
      <c r="J21" s="9">
        <f>SUM(Table7[D1xD2])</f>
        <v>1</v>
      </c>
      <c r="K21" s="9">
        <f>SUBTOTAL(109,Table7[D1^2])</f>
        <v>10</v>
      </c>
      <c r="L21" s="9">
        <f>SUBTOTAL(109,Table7[D2^2])</f>
        <v>10</v>
      </c>
      <c r="N21" s="1" t="s">
        <v>120</v>
      </c>
      <c r="O21" s="1" t="s">
        <v>121</v>
      </c>
    </row>
    <row r="22" spans="7:15" x14ac:dyDescent="0.55000000000000004">
      <c r="G22" s="8" t="s">
        <v>50</v>
      </c>
      <c r="H22" s="8" t="s">
        <v>0</v>
      </c>
      <c r="I22" s="10" t="s">
        <v>2</v>
      </c>
      <c r="J22" s="10" t="s">
        <v>91</v>
      </c>
      <c r="K22" s="8" t="s">
        <v>52</v>
      </c>
      <c r="L22" s="10" t="s">
        <v>84</v>
      </c>
      <c r="N22" s="1" t="s">
        <v>122</v>
      </c>
      <c r="O22" s="1" t="s">
        <v>123</v>
      </c>
    </row>
    <row r="23" spans="7:15" x14ac:dyDescent="0.55000000000000004">
      <c r="G23" s="9" t="s">
        <v>6</v>
      </c>
      <c r="H23" s="9">
        <v>1</v>
      </c>
      <c r="I23" s="9">
        <v>0</v>
      </c>
      <c r="J23" s="9">
        <v>0</v>
      </c>
      <c r="K23" s="9">
        <v>1</v>
      </c>
      <c r="L23" s="9">
        <v>0</v>
      </c>
      <c r="N23" s="1" t="s">
        <v>124</v>
      </c>
      <c r="O23" s="1" t="s">
        <v>125</v>
      </c>
    </row>
    <row r="24" spans="7:15" x14ac:dyDescent="0.55000000000000004">
      <c r="G24" s="9" t="s">
        <v>7</v>
      </c>
      <c r="H24" s="9">
        <v>1</v>
      </c>
      <c r="I24" s="9">
        <v>0</v>
      </c>
      <c r="J24" s="9">
        <v>0</v>
      </c>
      <c r="K24" s="9">
        <v>1</v>
      </c>
      <c r="L24" s="9">
        <v>0</v>
      </c>
      <c r="N24" s="1" t="s">
        <v>126</v>
      </c>
      <c r="O24" s="1" t="s">
        <v>115</v>
      </c>
    </row>
    <row r="25" spans="7:15" x14ac:dyDescent="0.55000000000000004">
      <c r="G25" s="9" t="s">
        <v>8</v>
      </c>
      <c r="H25" s="9">
        <v>1</v>
      </c>
      <c r="I25" s="9">
        <v>0</v>
      </c>
      <c r="J25" s="9">
        <v>0</v>
      </c>
      <c r="K25" s="9">
        <v>1</v>
      </c>
      <c r="L25" s="9">
        <v>0</v>
      </c>
      <c r="N25" s="1" t="s">
        <v>127</v>
      </c>
      <c r="O25" s="1" t="s">
        <v>117</v>
      </c>
    </row>
    <row r="26" spans="7:15" x14ac:dyDescent="0.55000000000000004">
      <c r="G26" s="9" t="s">
        <v>9</v>
      </c>
      <c r="H26" s="9">
        <v>1</v>
      </c>
      <c r="I26" s="9">
        <v>0</v>
      </c>
      <c r="J26" s="9">
        <v>0</v>
      </c>
      <c r="K26" s="9">
        <v>1</v>
      </c>
      <c r="L26" s="9">
        <v>0</v>
      </c>
      <c r="N26" s="1" t="s">
        <v>128</v>
      </c>
      <c r="O26" s="1" t="s">
        <v>129</v>
      </c>
    </row>
    <row r="27" spans="7:15" x14ac:dyDescent="0.55000000000000004">
      <c r="G27" s="9" t="s">
        <v>10</v>
      </c>
      <c r="H27" s="9">
        <v>1</v>
      </c>
      <c r="I27" s="9">
        <v>0</v>
      </c>
      <c r="J27" s="9">
        <v>0</v>
      </c>
      <c r="K27" s="9">
        <v>1</v>
      </c>
      <c r="L27" s="9">
        <v>0</v>
      </c>
      <c r="N27" s="1" t="s">
        <v>130</v>
      </c>
      <c r="O27" s="1" t="s">
        <v>119</v>
      </c>
    </row>
    <row r="28" spans="7:15" x14ac:dyDescent="0.55000000000000004">
      <c r="G28" s="9" t="s">
        <v>11</v>
      </c>
      <c r="H28" s="9">
        <v>1</v>
      </c>
      <c r="I28" s="9">
        <v>0</v>
      </c>
      <c r="J28" s="9">
        <v>0</v>
      </c>
      <c r="K28" s="9">
        <v>1</v>
      </c>
      <c r="L28" s="9">
        <v>0</v>
      </c>
    </row>
    <row r="29" spans="7:15" x14ac:dyDescent="0.55000000000000004">
      <c r="G29" s="9" t="s">
        <v>12</v>
      </c>
      <c r="H29" s="9">
        <v>1</v>
      </c>
      <c r="I29" s="9">
        <v>0</v>
      </c>
      <c r="J29" s="9">
        <v>0</v>
      </c>
      <c r="K29" s="9">
        <v>1</v>
      </c>
      <c r="L29" s="9">
        <v>0</v>
      </c>
    </row>
    <row r="30" spans="7:15" x14ac:dyDescent="0.55000000000000004">
      <c r="G30" s="9" t="s">
        <v>55</v>
      </c>
      <c r="H30" s="9">
        <v>1</v>
      </c>
      <c r="I30" s="9">
        <v>0</v>
      </c>
      <c r="J30" s="9">
        <v>0</v>
      </c>
      <c r="K30" s="9">
        <v>1</v>
      </c>
      <c r="L30" s="9">
        <v>0</v>
      </c>
    </row>
    <row r="31" spans="7:15" x14ac:dyDescent="0.55000000000000004">
      <c r="G31" s="9" t="s">
        <v>14</v>
      </c>
      <c r="H31" s="9">
        <v>1</v>
      </c>
      <c r="I31" s="9">
        <v>0</v>
      </c>
      <c r="J31" s="9">
        <v>0</v>
      </c>
      <c r="K31" s="9">
        <v>1</v>
      </c>
      <c r="L31" s="9">
        <v>0</v>
      </c>
    </row>
    <row r="32" spans="7:15" x14ac:dyDescent="0.55000000000000004">
      <c r="G32" s="9" t="s">
        <v>33</v>
      </c>
      <c r="H32" s="9">
        <v>0</v>
      </c>
      <c r="I32" s="9">
        <v>1</v>
      </c>
      <c r="J32" s="9">
        <v>0</v>
      </c>
      <c r="K32" s="9">
        <v>0</v>
      </c>
      <c r="L32" s="9">
        <v>1</v>
      </c>
    </row>
    <row r="33" spans="7:19" x14ac:dyDescent="0.55000000000000004">
      <c r="G33" s="9" t="s">
        <v>56</v>
      </c>
      <c r="H33" s="9">
        <v>0</v>
      </c>
      <c r="I33" s="9">
        <v>1</v>
      </c>
      <c r="J33" s="9">
        <v>0</v>
      </c>
      <c r="K33" s="9">
        <v>0</v>
      </c>
      <c r="L33" s="9">
        <v>1</v>
      </c>
    </row>
    <row r="34" spans="7:19" x14ac:dyDescent="0.55000000000000004">
      <c r="G34" s="9" t="s">
        <v>54</v>
      </c>
      <c r="H34" s="9">
        <v>1</v>
      </c>
      <c r="I34" s="9">
        <v>0</v>
      </c>
      <c r="J34" s="9">
        <v>0</v>
      </c>
      <c r="K34" s="9">
        <v>1</v>
      </c>
      <c r="L34" s="9">
        <v>0</v>
      </c>
    </row>
    <row r="35" spans="7:19" x14ac:dyDescent="0.55000000000000004">
      <c r="G35" s="9" t="s">
        <v>59</v>
      </c>
      <c r="H35" s="9">
        <v>0</v>
      </c>
      <c r="I35" s="9">
        <v>1</v>
      </c>
      <c r="J35" s="9">
        <v>0</v>
      </c>
      <c r="K35" s="9">
        <v>0</v>
      </c>
      <c r="L35" s="9">
        <v>1</v>
      </c>
    </row>
    <row r="36" spans="7:19" x14ac:dyDescent="0.55000000000000004">
      <c r="G36" s="9" t="s">
        <v>63</v>
      </c>
      <c r="H36" s="9">
        <v>0</v>
      </c>
      <c r="I36" s="9">
        <v>1</v>
      </c>
      <c r="J36" s="9">
        <v>0</v>
      </c>
      <c r="K36" s="9">
        <v>0</v>
      </c>
      <c r="L36" s="9">
        <v>1</v>
      </c>
    </row>
    <row r="37" spans="7:19" x14ac:dyDescent="0.55000000000000004">
      <c r="G37" s="9" t="s">
        <v>61</v>
      </c>
      <c r="H37" s="9">
        <v>0</v>
      </c>
      <c r="I37" s="9">
        <v>1</v>
      </c>
      <c r="J37" s="9">
        <v>0</v>
      </c>
      <c r="K37" s="9">
        <v>0</v>
      </c>
      <c r="L37" s="9">
        <v>1</v>
      </c>
    </row>
    <row r="38" spans="7:19" x14ac:dyDescent="0.55000000000000004">
      <c r="G38" s="9" t="s">
        <v>70</v>
      </c>
      <c r="H38" s="9">
        <v>0</v>
      </c>
      <c r="I38" s="9">
        <v>1</v>
      </c>
      <c r="J38" s="9">
        <v>0</v>
      </c>
      <c r="K38" s="9">
        <v>0</v>
      </c>
      <c r="L38" s="9">
        <v>1</v>
      </c>
    </row>
    <row r="39" spans="7:19" x14ac:dyDescent="0.55000000000000004">
      <c r="G39" s="9" t="s">
        <v>60</v>
      </c>
      <c r="H39" s="9">
        <v>0</v>
      </c>
      <c r="I39" s="9">
        <v>1</v>
      </c>
      <c r="J39" s="9">
        <v>0</v>
      </c>
      <c r="K39" s="9">
        <v>0</v>
      </c>
      <c r="L39" s="9">
        <v>1</v>
      </c>
    </row>
    <row r="40" spans="7:19" x14ac:dyDescent="0.55000000000000004">
      <c r="G40" s="9" t="s">
        <v>57</v>
      </c>
      <c r="H40" s="9">
        <v>0</v>
      </c>
      <c r="I40" s="9">
        <v>1</v>
      </c>
      <c r="J40" s="9">
        <v>0</v>
      </c>
      <c r="K40" s="9">
        <v>0</v>
      </c>
      <c r="L40" s="9">
        <v>1</v>
      </c>
    </row>
    <row r="41" spans="7:19" x14ac:dyDescent="0.55000000000000004">
      <c r="G41" s="9" t="s">
        <v>58</v>
      </c>
      <c r="H41" s="9">
        <v>0</v>
      </c>
      <c r="I41" s="9">
        <v>1</v>
      </c>
      <c r="J41" s="9">
        <v>0</v>
      </c>
      <c r="K41" s="9">
        <v>0</v>
      </c>
      <c r="L41" s="9">
        <v>1</v>
      </c>
    </row>
    <row r="42" spans="7:19" x14ac:dyDescent="0.55000000000000004">
      <c r="G42" s="9" t="s">
        <v>62</v>
      </c>
      <c r="H42" s="9">
        <v>0</v>
      </c>
      <c r="I42" s="9">
        <v>1</v>
      </c>
      <c r="J42" s="9">
        <v>0</v>
      </c>
      <c r="K42" s="9">
        <v>0</v>
      </c>
      <c r="L42" s="9">
        <v>1</v>
      </c>
    </row>
    <row r="43" spans="7:19" s="7" customFormat="1" x14ac:dyDescent="0.55000000000000004">
      <c r="G43" s="9"/>
      <c r="H43" s="9"/>
      <c r="I43" s="9"/>
      <c r="J43" s="9">
        <f>SUM(Table6[D1xD3])</f>
        <v>0</v>
      </c>
      <c r="K43" s="9">
        <f>SUBTOTAL(109,Table6[D1^2])</f>
        <v>10</v>
      </c>
      <c r="L43" s="9">
        <f>SUBTOTAL(109,Table6[D3^2])</f>
        <v>10</v>
      </c>
    </row>
    <row r="44" spans="7:19" x14ac:dyDescent="0.55000000000000004">
      <c r="G44" s="8" t="s">
        <v>50</v>
      </c>
      <c r="H44" s="8" t="s">
        <v>0</v>
      </c>
      <c r="I44" s="10" t="s">
        <v>3</v>
      </c>
      <c r="J44" s="10" t="s">
        <v>90</v>
      </c>
      <c r="K44" s="8" t="s">
        <v>52</v>
      </c>
      <c r="L44" s="10" t="s">
        <v>81</v>
      </c>
      <c r="N44" s="4" t="s">
        <v>50</v>
      </c>
      <c r="O44" s="4" t="s">
        <v>0</v>
      </c>
      <c r="P44" s="5" t="s">
        <v>3</v>
      </c>
      <c r="Q44" s="5" t="s">
        <v>90</v>
      </c>
      <c r="R44" s="4" t="s">
        <v>52</v>
      </c>
      <c r="S44" s="5" t="s">
        <v>81</v>
      </c>
    </row>
    <row r="45" spans="7:19" x14ac:dyDescent="0.55000000000000004">
      <c r="G45" s="9" t="s">
        <v>6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N45" s="12" t="s">
        <v>6</v>
      </c>
      <c r="O45" s="12">
        <v>1</v>
      </c>
      <c r="P45" s="12">
        <v>0</v>
      </c>
      <c r="Q45" s="12">
        <v>0</v>
      </c>
      <c r="R45" s="12">
        <v>1</v>
      </c>
      <c r="S45" s="12">
        <v>0</v>
      </c>
    </row>
    <row r="46" spans="7:19" x14ac:dyDescent="0.55000000000000004">
      <c r="G46" s="9" t="s">
        <v>7</v>
      </c>
      <c r="H46" s="9">
        <v>1</v>
      </c>
      <c r="I46" s="9">
        <v>0</v>
      </c>
      <c r="J46" s="9">
        <v>0</v>
      </c>
      <c r="K46" s="9">
        <v>1</v>
      </c>
      <c r="L46" s="9">
        <v>0</v>
      </c>
      <c r="N46" s="12" t="s">
        <v>7</v>
      </c>
      <c r="O46" s="12">
        <v>1</v>
      </c>
      <c r="P46" s="12">
        <v>0</v>
      </c>
      <c r="Q46" s="12">
        <v>0</v>
      </c>
      <c r="R46" s="12">
        <v>1</v>
      </c>
      <c r="S46" s="12">
        <v>0</v>
      </c>
    </row>
    <row r="47" spans="7:19" x14ac:dyDescent="0.55000000000000004">
      <c r="G47" s="9" t="s">
        <v>8</v>
      </c>
      <c r="H47" s="9">
        <v>1</v>
      </c>
      <c r="I47" s="9">
        <v>0</v>
      </c>
      <c r="J47" s="9">
        <v>0</v>
      </c>
      <c r="K47" s="9">
        <v>1</v>
      </c>
      <c r="L47" s="9">
        <v>0</v>
      </c>
      <c r="N47" s="12" t="s">
        <v>8</v>
      </c>
      <c r="O47" s="12">
        <v>1</v>
      </c>
      <c r="P47" s="12">
        <v>0</v>
      </c>
      <c r="Q47" s="12">
        <v>0</v>
      </c>
      <c r="R47" s="12">
        <v>1</v>
      </c>
      <c r="S47" s="12">
        <v>0</v>
      </c>
    </row>
    <row r="48" spans="7:19" x14ac:dyDescent="0.55000000000000004">
      <c r="G48" s="9" t="s">
        <v>9</v>
      </c>
      <c r="H48" s="9">
        <v>1</v>
      </c>
      <c r="I48" s="9">
        <v>0</v>
      </c>
      <c r="J48" s="9">
        <v>0</v>
      </c>
      <c r="K48" s="9">
        <v>1</v>
      </c>
      <c r="L48" s="9">
        <v>0</v>
      </c>
      <c r="N48" s="12" t="s">
        <v>9</v>
      </c>
      <c r="O48" s="12">
        <v>1</v>
      </c>
      <c r="P48" s="12">
        <v>0</v>
      </c>
      <c r="Q48" s="12">
        <v>0</v>
      </c>
      <c r="R48" s="12">
        <v>1</v>
      </c>
      <c r="S48" s="12">
        <v>0</v>
      </c>
    </row>
    <row r="49" spans="7:19" x14ac:dyDescent="0.55000000000000004">
      <c r="G49" s="9" t="s">
        <v>10</v>
      </c>
      <c r="H49" s="9">
        <v>1</v>
      </c>
      <c r="I49" s="9">
        <v>0</v>
      </c>
      <c r="J49" s="9">
        <v>0</v>
      </c>
      <c r="K49" s="9">
        <v>1</v>
      </c>
      <c r="L49" s="9">
        <v>0</v>
      </c>
      <c r="N49" s="12" t="s">
        <v>10</v>
      </c>
      <c r="O49" s="12">
        <v>1</v>
      </c>
      <c r="P49" s="12">
        <v>0</v>
      </c>
      <c r="Q49" s="12">
        <v>0</v>
      </c>
      <c r="R49" s="12">
        <v>1</v>
      </c>
      <c r="S49" s="12">
        <v>0</v>
      </c>
    </row>
    <row r="50" spans="7:19" x14ac:dyDescent="0.55000000000000004">
      <c r="G50" s="9" t="s">
        <v>11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N50" s="12" t="s">
        <v>11</v>
      </c>
      <c r="O50" s="12">
        <v>1</v>
      </c>
      <c r="P50" s="12">
        <v>0</v>
      </c>
      <c r="Q50" s="12">
        <v>0</v>
      </c>
      <c r="R50" s="12">
        <v>1</v>
      </c>
      <c r="S50" s="12">
        <v>0</v>
      </c>
    </row>
    <row r="51" spans="7:19" x14ac:dyDescent="0.55000000000000004">
      <c r="G51" s="9" t="s">
        <v>12</v>
      </c>
      <c r="H51" s="9">
        <v>1</v>
      </c>
      <c r="I51" s="9">
        <v>0</v>
      </c>
      <c r="J51" s="9">
        <v>0</v>
      </c>
      <c r="K51" s="9">
        <v>1</v>
      </c>
      <c r="L51" s="9">
        <v>0</v>
      </c>
      <c r="N51" s="12" t="s">
        <v>12</v>
      </c>
      <c r="O51" s="12">
        <v>1</v>
      </c>
      <c r="P51" s="12">
        <v>0</v>
      </c>
      <c r="Q51" s="12">
        <v>0</v>
      </c>
      <c r="R51" s="12">
        <v>1</v>
      </c>
      <c r="S51" s="12">
        <v>0</v>
      </c>
    </row>
    <row r="52" spans="7:19" x14ac:dyDescent="0.55000000000000004">
      <c r="G52" s="9" t="s">
        <v>55</v>
      </c>
      <c r="H52" s="9">
        <v>1</v>
      </c>
      <c r="I52" s="9">
        <v>0</v>
      </c>
      <c r="J52" s="9">
        <v>0</v>
      </c>
      <c r="K52" s="9">
        <v>1</v>
      </c>
      <c r="L52" s="9">
        <v>0</v>
      </c>
      <c r="N52" s="12" t="s">
        <v>55</v>
      </c>
      <c r="O52" s="12">
        <v>1</v>
      </c>
      <c r="P52" s="12">
        <v>1</v>
      </c>
      <c r="Q52" s="12">
        <v>1</v>
      </c>
      <c r="R52" s="12">
        <v>1</v>
      </c>
      <c r="S52" s="12">
        <v>1</v>
      </c>
    </row>
    <row r="53" spans="7:19" x14ac:dyDescent="0.55000000000000004">
      <c r="G53" s="9" t="s">
        <v>14</v>
      </c>
      <c r="H53" s="9">
        <v>1</v>
      </c>
      <c r="I53" s="9">
        <v>0</v>
      </c>
      <c r="J53" s="9">
        <v>0</v>
      </c>
      <c r="K53" s="9">
        <v>1</v>
      </c>
      <c r="L53" s="9">
        <v>0</v>
      </c>
      <c r="N53" s="12" t="s">
        <v>14</v>
      </c>
      <c r="O53" s="12">
        <v>1</v>
      </c>
      <c r="P53" s="12">
        <v>0</v>
      </c>
      <c r="Q53" s="12">
        <v>0</v>
      </c>
      <c r="R53" s="12">
        <v>1</v>
      </c>
      <c r="S53" s="12">
        <v>0</v>
      </c>
    </row>
    <row r="54" spans="7:19" x14ac:dyDescent="0.55000000000000004">
      <c r="G54" s="9" t="s">
        <v>64</v>
      </c>
      <c r="H54" s="9">
        <v>0</v>
      </c>
      <c r="I54" s="9">
        <v>1</v>
      </c>
      <c r="J54" s="9">
        <v>0</v>
      </c>
      <c r="K54" s="9">
        <v>0</v>
      </c>
      <c r="L54" s="9">
        <v>1</v>
      </c>
      <c r="N54" s="12" t="s">
        <v>16</v>
      </c>
      <c r="O54" s="12">
        <v>0</v>
      </c>
      <c r="P54" s="12">
        <v>2</v>
      </c>
      <c r="Q54" s="12">
        <v>0</v>
      </c>
      <c r="R54" s="12">
        <v>0</v>
      </c>
      <c r="S54" s="12">
        <v>4</v>
      </c>
    </row>
    <row r="55" spans="7:19" x14ac:dyDescent="0.55000000000000004">
      <c r="G55" s="9" t="s">
        <v>65</v>
      </c>
      <c r="H55" s="9">
        <v>0</v>
      </c>
      <c r="I55" s="9">
        <v>1</v>
      </c>
      <c r="J55" s="9">
        <v>0</v>
      </c>
      <c r="K55" s="9">
        <v>0</v>
      </c>
      <c r="L55" s="9">
        <v>1</v>
      </c>
      <c r="N55" s="12" t="s">
        <v>95</v>
      </c>
      <c r="O55" s="12">
        <v>0</v>
      </c>
      <c r="P55" s="12">
        <v>1</v>
      </c>
      <c r="Q55" s="12">
        <v>0</v>
      </c>
      <c r="R55" s="12">
        <v>0</v>
      </c>
      <c r="S55" s="12">
        <v>1</v>
      </c>
    </row>
    <row r="56" spans="7:19" x14ac:dyDescent="0.55000000000000004">
      <c r="G56" s="9" t="s">
        <v>66</v>
      </c>
      <c r="H56" s="9">
        <v>0</v>
      </c>
      <c r="I56" s="9">
        <v>1</v>
      </c>
      <c r="J56" s="9">
        <v>0</v>
      </c>
      <c r="K56" s="9">
        <v>0</v>
      </c>
      <c r="L56" s="9">
        <v>1</v>
      </c>
      <c r="N56" s="12" t="s">
        <v>54</v>
      </c>
      <c r="O56" s="12">
        <v>1</v>
      </c>
      <c r="P56" s="12">
        <v>0</v>
      </c>
      <c r="Q56" s="12">
        <v>0</v>
      </c>
      <c r="R56" s="12">
        <v>1</v>
      </c>
      <c r="S56" s="12">
        <v>0</v>
      </c>
    </row>
    <row r="57" spans="7:19" x14ac:dyDescent="0.55000000000000004">
      <c r="G57" s="9" t="s">
        <v>54</v>
      </c>
      <c r="H57" s="9">
        <v>1</v>
      </c>
      <c r="I57" s="9">
        <v>0</v>
      </c>
      <c r="J57" s="9">
        <v>0</v>
      </c>
      <c r="K57" s="9">
        <v>1</v>
      </c>
      <c r="L57" s="9">
        <v>0</v>
      </c>
      <c r="N57" s="12" t="s">
        <v>96</v>
      </c>
      <c r="O57" s="12">
        <v>0</v>
      </c>
      <c r="P57" s="12">
        <v>1</v>
      </c>
      <c r="Q57" s="12">
        <v>0</v>
      </c>
      <c r="R57" s="12">
        <v>0</v>
      </c>
      <c r="S57" s="12">
        <v>1</v>
      </c>
    </row>
    <row r="58" spans="7:19" x14ac:dyDescent="0.55000000000000004">
      <c r="G58" s="9" t="s">
        <v>67</v>
      </c>
      <c r="H58" s="9">
        <v>0</v>
      </c>
      <c r="I58" s="9">
        <v>1</v>
      </c>
      <c r="J58" s="9">
        <v>0</v>
      </c>
      <c r="K58" s="9">
        <v>0</v>
      </c>
      <c r="L58" s="9">
        <v>1</v>
      </c>
      <c r="N58" s="12" t="s">
        <v>97</v>
      </c>
      <c r="O58" s="12">
        <v>0</v>
      </c>
      <c r="P58" s="12">
        <v>1</v>
      </c>
      <c r="Q58" s="12">
        <v>0</v>
      </c>
      <c r="R58" s="12">
        <v>0</v>
      </c>
      <c r="S58" s="12">
        <v>1</v>
      </c>
    </row>
    <row r="59" spans="7:19" x14ac:dyDescent="0.55000000000000004">
      <c r="G59" s="9" t="s">
        <v>61</v>
      </c>
      <c r="H59" s="9">
        <v>0</v>
      </c>
      <c r="I59" s="9">
        <v>1</v>
      </c>
      <c r="J59" s="9">
        <v>0</v>
      </c>
      <c r="K59" s="9">
        <v>0</v>
      </c>
      <c r="L59" s="9">
        <v>1</v>
      </c>
      <c r="N59" s="12" t="s">
        <v>40</v>
      </c>
      <c r="O59" s="12">
        <v>0</v>
      </c>
      <c r="P59" s="12">
        <v>1</v>
      </c>
      <c r="Q59" s="12">
        <v>0</v>
      </c>
      <c r="R59" s="12">
        <v>0</v>
      </c>
      <c r="S59" s="12">
        <v>1</v>
      </c>
    </row>
    <row r="60" spans="7:19" x14ac:dyDescent="0.55000000000000004">
      <c r="G60" s="9" t="s">
        <v>68</v>
      </c>
      <c r="H60" s="9">
        <v>0</v>
      </c>
      <c r="I60" s="9">
        <v>1</v>
      </c>
      <c r="J60" s="9">
        <v>0</v>
      </c>
      <c r="K60" s="9">
        <v>0</v>
      </c>
      <c r="L60" s="9">
        <v>1</v>
      </c>
      <c r="N60" s="12" t="s">
        <v>98</v>
      </c>
      <c r="O60" s="12">
        <v>0</v>
      </c>
      <c r="P60" s="12">
        <v>1</v>
      </c>
      <c r="Q60" s="12">
        <v>0</v>
      </c>
      <c r="R60" s="12">
        <v>0</v>
      </c>
      <c r="S60" s="12">
        <v>1</v>
      </c>
    </row>
    <row r="61" spans="7:19" x14ac:dyDescent="0.55000000000000004">
      <c r="G61" s="9" t="s">
        <v>40</v>
      </c>
      <c r="H61" s="9">
        <v>0</v>
      </c>
      <c r="I61" s="9">
        <v>1</v>
      </c>
      <c r="J61" s="9">
        <v>0</v>
      </c>
      <c r="K61" s="9">
        <v>0</v>
      </c>
      <c r="L61" s="9">
        <v>1</v>
      </c>
      <c r="N61" s="12" t="s">
        <v>19</v>
      </c>
      <c r="O61" s="12">
        <v>0</v>
      </c>
      <c r="P61" s="12">
        <v>1</v>
      </c>
      <c r="Q61" s="12">
        <v>0</v>
      </c>
      <c r="R61" s="12">
        <v>0</v>
      </c>
      <c r="S61" s="12">
        <v>1</v>
      </c>
    </row>
    <row r="62" spans="7:19" x14ac:dyDescent="0.55000000000000004">
      <c r="G62" s="9" t="s">
        <v>69</v>
      </c>
      <c r="H62" s="9">
        <v>0</v>
      </c>
      <c r="I62" s="9">
        <v>1</v>
      </c>
      <c r="J62" s="9">
        <v>0</v>
      </c>
      <c r="K62" s="9">
        <v>0</v>
      </c>
      <c r="L62" s="9">
        <v>1</v>
      </c>
      <c r="N62" s="12" t="s">
        <v>20</v>
      </c>
      <c r="O62" s="12">
        <v>0</v>
      </c>
      <c r="P62" s="12">
        <v>1</v>
      </c>
      <c r="Q62" s="12">
        <v>0</v>
      </c>
      <c r="R62" s="12">
        <v>0</v>
      </c>
      <c r="S62" s="12">
        <v>1</v>
      </c>
    </row>
    <row r="63" spans="7:19" x14ac:dyDescent="0.55000000000000004">
      <c r="J63" s="9">
        <f>SUM(Table5[D1xD4])</f>
        <v>2</v>
      </c>
      <c r="K63" s="9">
        <f>SUM(Table5[D1^2])</f>
        <v>10</v>
      </c>
      <c r="L63" s="9">
        <f>SUM(Table5[D4^2])</f>
        <v>10</v>
      </c>
      <c r="Q63">
        <f>SUM(Table18[D1xD4])</f>
        <v>1</v>
      </c>
      <c r="R63">
        <f>SUBTOTAL(109,Table18[D1^2])</f>
        <v>10</v>
      </c>
      <c r="S63">
        <f>SUBTOTAL(109,Table18[D4^2])</f>
        <v>12</v>
      </c>
    </row>
    <row r="64" spans="7:19" x14ac:dyDescent="0.55000000000000004">
      <c r="G64" s="8" t="s">
        <v>50</v>
      </c>
      <c r="H64" s="8" t="s">
        <v>0</v>
      </c>
      <c r="I64" s="10" t="s">
        <v>4</v>
      </c>
      <c r="J64" s="10" t="s">
        <v>89</v>
      </c>
      <c r="K64" s="8" t="s">
        <v>52</v>
      </c>
      <c r="L64" s="10" t="s">
        <v>82</v>
      </c>
      <c r="N64" s="4" t="s">
        <v>50</v>
      </c>
      <c r="O64" s="5" t="s">
        <v>0</v>
      </c>
      <c r="P64" s="5" t="s">
        <v>4</v>
      </c>
      <c r="Q64" s="5" t="s">
        <v>89</v>
      </c>
      <c r="R64" s="5" t="s">
        <v>52</v>
      </c>
      <c r="S64" s="5" t="s">
        <v>82</v>
      </c>
    </row>
    <row r="65" spans="7:19" x14ac:dyDescent="0.55000000000000004">
      <c r="G65" s="9" t="s">
        <v>6</v>
      </c>
      <c r="H65" s="9">
        <v>1</v>
      </c>
      <c r="I65" s="9">
        <v>0</v>
      </c>
      <c r="J65" s="9">
        <v>0</v>
      </c>
      <c r="K65" s="9">
        <v>1</v>
      </c>
      <c r="L65" s="9">
        <v>0</v>
      </c>
      <c r="N65" s="13" t="s">
        <v>6</v>
      </c>
      <c r="O65" s="13">
        <v>1</v>
      </c>
      <c r="P65" s="13">
        <v>1</v>
      </c>
      <c r="Q65" s="13">
        <v>1</v>
      </c>
      <c r="R65" s="13">
        <v>1</v>
      </c>
      <c r="S65" s="13">
        <v>1</v>
      </c>
    </row>
    <row r="66" spans="7:19" x14ac:dyDescent="0.55000000000000004">
      <c r="G66" s="9" t="s">
        <v>7</v>
      </c>
      <c r="H66" s="9">
        <v>1</v>
      </c>
      <c r="I66" s="9">
        <v>0</v>
      </c>
      <c r="J66" s="9">
        <v>0</v>
      </c>
      <c r="K66" s="9">
        <v>1</v>
      </c>
      <c r="L66" s="9">
        <v>0</v>
      </c>
      <c r="N66" s="13" t="s">
        <v>7</v>
      </c>
      <c r="O66" s="13">
        <v>1</v>
      </c>
      <c r="P66" s="13">
        <v>0</v>
      </c>
      <c r="Q66" s="13">
        <v>0</v>
      </c>
      <c r="R66" s="13">
        <v>1</v>
      </c>
      <c r="S66" s="13">
        <v>0</v>
      </c>
    </row>
    <row r="67" spans="7:19" x14ac:dyDescent="0.55000000000000004">
      <c r="G67" s="9" t="s">
        <v>8</v>
      </c>
      <c r="H67" s="9">
        <v>1</v>
      </c>
      <c r="I67" s="9">
        <v>0</v>
      </c>
      <c r="J67" s="9">
        <v>0</v>
      </c>
      <c r="K67" s="9">
        <v>1</v>
      </c>
      <c r="L67" s="9">
        <v>0</v>
      </c>
      <c r="N67" s="13" t="s">
        <v>8</v>
      </c>
      <c r="O67" s="13">
        <v>1</v>
      </c>
      <c r="P67" s="13">
        <v>0</v>
      </c>
      <c r="Q67" s="13">
        <v>0</v>
      </c>
      <c r="R67" s="13">
        <v>1</v>
      </c>
      <c r="S67" s="13">
        <v>0</v>
      </c>
    </row>
    <row r="68" spans="7:19" x14ac:dyDescent="0.55000000000000004">
      <c r="G68" s="9" t="s">
        <v>9</v>
      </c>
      <c r="H68" s="9">
        <v>1</v>
      </c>
      <c r="I68" s="9">
        <v>0</v>
      </c>
      <c r="J68" s="9">
        <v>0</v>
      </c>
      <c r="K68" s="9">
        <v>1</v>
      </c>
      <c r="L68" s="9">
        <v>0</v>
      </c>
      <c r="N68" s="13" t="s">
        <v>9</v>
      </c>
      <c r="O68" s="13">
        <v>1</v>
      </c>
      <c r="P68" s="13">
        <v>0</v>
      </c>
      <c r="Q68" s="13">
        <v>0</v>
      </c>
      <c r="R68" s="13">
        <v>1</v>
      </c>
      <c r="S68" s="13">
        <v>0</v>
      </c>
    </row>
    <row r="69" spans="7:19" x14ac:dyDescent="0.55000000000000004">
      <c r="G69" s="9" t="s">
        <v>10</v>
      </c>
      <c r="H69" s="9">
        <v>1</v>
      </c>
      <c r="I69" s="9">
        <v>0</v>
      </c>
      <c r="J69" s="9">
        <v>0</v>
      </c>
      <c r="K69" s="9">
        <v>1</v>
      </c>
      <c r="L69" s="9">
        <v>0</v>
      </c>
      <c r="N69" s="13" t="s">
        <v>10</v>
      </c>
      <c r="O69" s="13">
        <v>1</v>
      </c>
      <c r="P69" s="13">
        <v>0</v>
      </c>
      <c r="Q69" s="13">
        <v>0</v>
      </c>
      <c r="R69" s="13">
        <v>1</v>
      </c>
      <c r="S69" s="13">
        <v>0</v>
      </c>
    </row>
    <row r="70" spans="7:19" x14ac:dyDescent="0.55000000000000004">
      <c r="G70" s="9" t="s">
        <v>11</v>
      </c>
      <c r="H70" s="9">
        <v>1</v>
      </c>
      <c r="I70" s="9">
        <v>2</v>
      </c>
      <c r="J70" s="9">
        <v>2</v>
      </c>
      <c r="K70" s="9">
        <v>1</v>
      </c>
      <c r="L70" s="9">
        <v>4</v>
      </c>
      <c r="N70" s="13" t="s">
        <v>11</v>
      </c>
      <c r="O70" s="13">
        <v>1</v>
      </c>
      <c r="P70" s="13">
        <v>0</v>
      </c>
      <c r="Q70" s="13">
        <v>0</v>
      </c>
      <c r="R70" s="13">
        <v>1</v>
      </c>
      <c r="S70" s="13">
        <v>0</v>
      </c>
    </row>
    <row r="71" spans="7:19" x14ac:dyDescent="0.55000000000000004">
      <c r="G71" s="9" t="s">
        <v>12</v>
      </c>
      <c r="H71" s="9">
        <v>1</v>
      </c>
      <c r="I71" s="9">
        <v>0</v>
      </c>
      <c r="J71" s="9">
        <v>0</v>
      </c>
      <c r="K71" s="9">
        <v>1</v>
      </c>
      <c r="L71" s="9">
        <v>0</v>
      </c>
      <c r="N71" s="13" t="s">
        <v>12</v>
      </c>
      <c r="O71" s="13">
        <v>1</v>
      </c>
      <c r="P71" s="13">
        <v>0</v>
      </c>
      <c r="Q71" s="13">
        <v>0</v>
      </c>
      <c r="R71" s="13">
        <v>1</v>
      </c>
      <c r="S71" s="13">
        <v>0</v>
      </c>
    </row>
    <row r="72" spans="7:19" x14ac:dyDescent="0.55000000000000004">
      <c r="G72" s="9" t="s">
        <v>55</v>
      </c>
      <c r="H72" s="9">
        <v>1</v>
      </c>
      <c r="I72" s="9">
        <v>0</v>
      </c>
      <c r="J72" s="9">
        <v>0</v>
      </c>
      <c r="K72" s="9">
        <v>1</v>
      </c>
      <c r="L72" s="9">
        <v>0</v>
      </c>
      <c r="N72" s="13" t="s">
        <v>55</v>
      </c>
      <c r="O72" s="13">
        <v>1</v>
      </c>
      <c r="P72" s="13">
        <v>0</v>
      </c>
      <c r="Q72" s="13">
        <v>0</v>
      </c>
      <c r="R72" s="13">
        <v>1</v>
      </c>
      <c r="S72" s="13">
        <v>0</v>
      </c>
    </row>
    <row r="73" spans="7:19" x14ac:dyDescent="0.55000000000000004">
      <c r="G73" s="9" t="s">
        <v>14</v>
      </c>
      <c r="H73" s="9">
        <v>1</v>
      </c>
      <c r="I73" s="9">
        <v>0</v>
      </c>
      <c r="J73" s="9">
        <v>0</v>
      </c>
      <c r="K73" s="9">
        <v>1</v>
      </c>
      <c r="L73" s="9">
        <v>0</v>
      </c>
      <c r="N73" s="13" t="s">
        <v>14</v>
      </c>
      <c r="O73" s="13">
        <v>1</v>
      </c>
      <c r="P73" s="13">
        <v>1</v>
      </c>
      <c r="Q73" s="13">
        <v>1</v>
      </c>
      <c r="R73" s="13">
        <v>1</v>
      </c>
      <c r="S73" s="13">
        <v>1</v>
      </c>
    </row>
    <row r="74" spans="7:19" x14ac:dyDescent="0.55000000000000004">
      <c r="G74" s="9" t="s">
        <v>71</v>
      </c>
      <c r="H74" s="9">
        <v>0</v>
      </c>
      <c r="I74" s="9">
        <v>1</v>
      </c>
      <c r="J74" s="9">
        <v>0</v>
      </c>
      <c r="K74" s="9">
        <v>0</v>
      </c>
      <c r="L74" s="9">
        <v>1</v>
      </c>
      <c r="N74" s="13" t="s">
        <v>72</v>
      </c>
      <c r="O74" s="13">
        <v>0</v>
      </c>
      <c r="P74" s="13">
        <v>1</v>
      </c>
      <c r="Q74" s="13">
        <v>0</v>
      </c>
      <c r="R74" s="13">
        <v>0</v>
      </c>
      <c r="S74" s="13">
        <v>1</v>
      </c>
    </row>
    <row r="75" spans="7:19" x14ac:dyDescent="0.55000000000000004">
      <c r="G75" s="9" t="s">
        <v>72</v>
      </c>
      <c r="H75" s="9">
        <v>0</v>
      </c>
      <c r="I75" s="9">
        <v>1</v>
      </c>
      <c r="J75" s="9">
        <v>0</v>
      </c>
      <c r="K75" s="9">
        <v>0</v>
      </c>
      <c r="L75" s="9">
        <v>1</v>
      </c>
      <c r="N75" s="13" t="s">
        <v>54</v>
      </c>
      <c r="O75" s="13">
        <v>1</v>
      </c>
      <c r="P75" s="13">
        <v>1</v>
      </c>
      <c r="Q75" s="13">
        <v>1</v>
      </c>
      <c r="R75" s="13">
        <v>1</v>
      </c>
      <c r="S75" s="13">
        <v>1</v>
      </c>
    </row>
    <row r="76" spans="7:19" x14ac:dyDescent="0.55000000000000004">
      <c r="G76" s="9" t="s">
        <v>73</v>
      </c>
      <c r="H76" s="9">
        <v>0</v>
      </c>
      <c r="I76" s="9">
        <v>1</v>
      </c>
      <c r="J76" s="9">
        <v>0</v>
      </c>
      <c r="K76" s="9">
        <v>0</v>
      </c>
      <c r="L76" s="9">
        <v>1</v>
      </c>
      <c r="N76" s="13" t="s">
        <v>59</v>
      </c>
      <c r="O76" s="13">
        <v>0</v>
      </c>
      <c r="P76" s="13">
        <v>1</v>
      </c>
      <c r="Q76" s="13">
        <v>0</v>
      </c>
      <c r="R76" s="13">
        <v>0</v>
      </c>
      <c r="S76" s="13">
        <v>1</v>
      </c>
    </row>
    <row r="77" spans="7:19" x14ac:dyDescent="0.55000000000000004">
      <c r="G77" s="9" t="s">
        <v>74</v>
      </c>
      <c r="H77" s="9">
        <v>0</v>
      </c>
      <c r="I77" s="9">
        <v>1</v>
      </c>
      <c r="J77" s="9">
        <v>0</v>
      </c>
      <c r="K77" s="9">
        <v>0</v>
      </c>
      <c r="L77" s="9">
        <v>1</v>
      </c>
      <c r="N77" s="13" t="s">
        <v>61</v>
      </c>
      <c r="O77" s="13">
        <v>0</v>
      </c>
      <c r="P77" s="13">
        <v>1</v>
      </c>
      <c r="Q77" s="13">
        <v>0</v>
      </c>
      <c r="R77" s="13">
        <v>0</v>
      </c>
      <c r="S77" s="13">
        <v>1</v>
      </c>
    </row>
    <row r="78" spans="7:19" x14ac:dyDescent="0.55000000000000004">
      <c r="G78" s="9" t="s">
        <v>75</v>
      </c>
      <c r="H78" s="9">
        <v>0</v>
      </c>
      <c r="I78" s="9">
        <v>1</v>
      </c>
      <c r="J78" s="9">
        <v>0</v>
      </c>
      <c r="K78" s="9">
        <v>0</v>
      </c>
      <c r="L78" s="9">
        <v>1</v>
      </c>
      <c r="N78" s="13" t="s">
        <v>99</v>
      </c>
      <c r="O78" s="13">
        <v>0</v>
      </c>
      <c r="P78" s="13">
        <v>1</v>
      </c>
      <c r="Q78" s="13">
        <v>0</v>
      </c>
      <c r="R78" s="13">
        <v>0</v>
      </c>
      <c r="S78" s="13">
        <v>1</v>
      </c>
    </row>
    <row r="79" spans="7:19" x14ac:dyDescent="0.55000000000000004">
      <c r="G79" s="9" t="s">
        <v>54</v>
      </c>
      <c r="H79" s="9">
        <v>1</v>
      </c>
      <c r="I79" s="9">
        <v>0</v>
      </c>
      <c r="J79" s="9">
        <v>0</v>
      </c>
      <c r="K79" s="9">
        <v>1</v>
      </c>
      <c r="L79" s="9">
        <v>0</v>
      </c>
      <c r="N79" s="13" t="s">
        <v>100</v>
      </c>
      <c r="O79" s="13">
        <v>0</v>
      </c>
      <c r="P79" s="13">
        <v>1</v>
      </c>
      <c r="Q79" s="13">
        <v>0</v>
      </c>
      <c r="R79" s="13">
        <v>0</v>
      </c>
      <c r="S79" s="13">
        <v>1</v>
      </c>
    </row>
    <row r="80" spans="7:19" x14ac:dyDescent="0.55000000000000004">
      <c r="G80" s="9" t="s">
        <v>76</v>
      </c>
      <c r="H80" s="9">
        <v>0</v>
      </c>
      <c r="I80" s="9">
        <v>1</v>
      </c>
      <c r="J80" s="9">
        <v>0</v>
      </c>
      <c r="K80" s="9">
        <v>0</v>
      </c>
      <c r="L80" s="9">
        <v>1</v>
      </c>
      <c r="N80" s="13" t="s">
        <v>101</v>
      </c>
      <c r="O80" s="13">
        <v>0</v>
      </c>
      <c r="P80" s="13">
        <v>1</v>
      </c>
      <c r="Q80" s="13">
        <v>0</v>
      </c>
      <c r="R80" s="13">
        <v>0</v>
      </c>
      <c r="S80" s="13">
        <v>1</v>
      </c>
    </row>
    <row r="81" spans="7:19" x14ac:dyDescent="0.55000000000000004">
      <c r="G81" s="9" t="s">
        <v>77</v>
      </c>
      <c r="H81" s="9">
        <v>0</v>
      </c>
      <c r="I81" s="9">
        <v>1</v>
      </c>
      <c r="J81" s="9">
        <v>0</v>
      </c>
      <c r="K81" s="9">
        <v>0</v>
      </c>
      <c r="L81" s="9">
        <v>1</v>
      </c>
      <c r="Q81">
        <f>SUM(Table19[D1xD5])</f>
        <v>3</v>
      </c>
      <c r="R81">
        <f>SUBTOTAL(109,Table19[D1^2])</f>
        <v>10</v>
      </c>
      <c r="S81">
        <f>SUBTOTAL(109,Table19[D5^2])</f>
        <v>9</v>
      </c>
    </row>
    <row r="82" spans="7:19" x14ac:dyDescent="0.55000000000000004">
      <c r="G82" s="9" t="s">
        <v>78</v>
      </c>
      <c r="H82" s="9">
        <v>0</v>
      </c>
      <c r="I82" s="9">
        <v>1</v>
      </c>
      <c r="J82" s="9">
        <v>0</v>
      </c>
      <c r="K82" s="9">
        <v>0</v>
      </c>
      <c r="L82" s="9">
        <v>1</v>
      </c>
    </row>
    <row r="83" spans="7:19" x14ac:dyDescent="0.55000000000000004">
      <c r="G83" s="9" t="s">
        <v>79</v>
      </c>
      <c r="H83" s="9">
        <v>0</v>
      </c>
      <c r="I83" s="9">
        <v>1</v>
      </c>
      <c r="J83" s="9">
        <v>0</v>
      </c>
      <c r="K83" s="9">
        <v>0</v>
      </c>
      <c r="L83" s="9">
        <v>1</v>
      </c>
    </row>
    <row r="84" spans="7:19" x14ac:dyDescent="0.55000000000000004">
      <c r="J84" s="9">
        <f>SUM(Table8[D1xD5])</f>
        <v>2</v>
      </c>
      <c r="K84" s="9">
        <f>SUBTOTAL(109,Table8[D1^2])</f>
        <v>10</v>
      </c>
      <c r="L84" s="9">
        <f>SUBTOTAL(109,Table8[D5^2])</f>
        <v>13</v>
      </c>
    </row>
    <row r="85" spans="7:19" x14ac:dyDescent="0.55000000000000004">
      <c r="G85" s="10" t="s">
        <v>50</v>
      </c>
      <c r="H85" s="10" t="s">
        <v>1</v>
      </c>
      <c r="I85" s="10" t="s">
        <v>2</v>
      </c>
      <c r="J85" s="10" t="s">
        <v>88</v>
      </c>
      <c r="K85" s="10" t="s">
        <v>53</v>
      </c>
      <c r="L85" s="10" t="s">
        <v>84</v>
      </c>
    </row>
    <row r="86" spans="7:19" x14ac:dyDescent="0.55000000000000004">
      <c r="G86" s="9" t="s">
        <v>16</v>
      </c>
      <c r="H86" s="9">
        <v>1</v>
      </c>
      <c r="I86" s="9">
        <v>0</v>
      </c>
      <c r="J86" s="9">
        <v>0</v>
      </c>
      <c r="K86" s="9">
        <v>1</v>
      </c>
      <c r="L86" s="9">
        <v>0</v>
      </c>
    </row>
    <row r="87" spans="7:19" x14ac:dyDescent="0.55000000000000004">
      <c r="G87" s="9" t="s">
        <v>17</v>
      </c>
      <c r="H87" s="9">
        <v>1</v>
      </c>
      <c r="I87" s="9">
        <v>0</v>
      </c>
      <c r="J87" s="9">
        <v>0</v>
      </c>
      <c r="K87" s="9">
        <v>1</v>
      </c>
      <c r="L87" s="9">
        <v>0</v>
      </c>
    </row>
    <row r="88" spans="7:19" x14ac:dyDescent="0.55000000000000004">
      <c r="G88" s="9" t="s">
        <v>18</v>
      </c>
      <c r="H88" s="9">
        <v>1</v>
      </c>
      <c r="I88" s="9">
        <v>0</v>
      </c>
      <c r="J88" s="9">
        <v>0</v>
      </c>
      <c r="K88" s="9">
        <v>1</v>
      </c>
      <c r="L88" s="9">
        <v>0</v>
      </c>
    </row>
    <row r="89" spans="7:19" x14ac:dyDescent="0.55000000000000004">
      <c r="G89" s="9" t="s">
        <v>19</v>
      </c>
      <c r="H89" s="9">
        <v>1</v>
      </c>
      <c r="I89" s="9">
        <v>0</v>
      </c>
      <c r="J89" s="9">
        <v>0</v>
      </c>
      <c r="K89" s="9">
        <v>1</v>
      </c>
      <c r="L89" s="9">
        <v>0</v>
      </c>
    </row>
    <row r="90" spans="7:19" x14ac:dyDescent="0.55000000000000004">
      <c r="G90" s="9" t="s">
        <v>20</v>
      </c>
      <c r="H90" s="9">
        <v>1</v>
      </c>
      <c r="I90" s="9">
        <v>0</v>
      </c>
      <c r="J90" s="9">
        <v>0</v>
      </c>
      <c r="K90" s="9">
        <v>1</v>
      </c>
      <c r="L90" s="9">
        <v>0</v>
      </c>
    </row>
    <row r="91" spans="7:19" x14ac:dyDescent="0.55000000000000004">
      <c r="G91" s="9" t="s">
        <v>33</v>
      </c>
      <c r="H91" s="9">
        <v>1</v>
      </c>
      <c r="I91" s="9">
        <v>1</v>
      </c>
      <c r="J91" s="9">
        <v>1</v>
      </c>
      <c r="K91" s="9">
        <v>1</v>
      </c>
      <c r="L91" s="9">
        <v>1</v>
      </c>
    </row>
    <row r="92" spans="7:19" x14ac:dyDescent="0.55000000000000004">
      <c r="G92" s="9" t="s">
        <v>23</v>
      </c>
      <c r="H92" s="9">
        <v>1</v>
      </c>
      <c r="I92" s="9">
        <v>0</v>
      </c>
      <c r="J92" s="9">
        <v>0</v>
      </c>
      <c r="K92" s="9">
        <v>1</v>
      </c>
      <c r="L92" s="9">
        <v>0</v>
      </c>
    </row>
    <row r="93" spans="7:19" x14ac:dyDescent="0.55000000000000004">
      <c r="G93" s="9" t="s">
        <v>11</v>
      </c>
      <c r="H93" s="9">
        <v>1</v>
      </c>
      <c r="I93" s="9">
        <v>0</v>
      </c>
      <c r="J93" s="9">
        <v>0</v>
      </c>
      <c r="K93" s="9">
        <v>1</v>
      </c>
      <c r="L93" s="9">
        <v>0</v>
      </c>
    </row>
    <row r="94" spans="7:19" x14ac:dyDescent="0.55000000000000004">
      <c r="G94" s="9" t="s">
        <v>49</v>
      </c>
      <c r="H94" s="9">
        <v>1</v>
      </c>
      <c r="I94" s="9">
        <v>0</v>
      </c>
      <c r="J94" s="9">
        <v>0</v>
      </c>
      <c r="K94" s="9">
        <v>1</v>
      </c>
      <c r="L94" s="9">
        <v>0</v>
      </c>
    </row>
    <row r="95" spans="7:19" x14ac:dyDescent="0.55000000000000004">
      <c r="G95" s="9" t="s">
        <v>56</v>
      </c>
      <c r="H95" s="9">
        <v>0</v>
      </c>
      <c r="I95" s="9">
        <v>1</v>
      </c>
      <c r="J95" s="9">
        <v>0</v>
      </c>
      <c r="K95" s="9">
        <v>0</v>
      </c>
      <c r="L95" s="9">
        <v>1</v>
      </c>
    </row>
    <row r="96" spans="7:19" x14ac:dyDescent="0.55000000000000004">
      <c r="G96" s="9" t="s">
        <v>59</v>
      </c>
      <c r="H96" s="9">
        <v>0</v>
      </c>
      <c r="I96" s="9">
        <v>1</v>
      </c>
      <c r="J96" s="9">
        <v>0</v>
      </c>
      <c r="K96" s="9">
        <v>0</v>
      </c>
      <c r="L96" s="9">
        <v>1</v>
      </c>
    </row>
    <row r="97" spans="7:19" x14ac:dyDescent="0.55000000000000004">
      <c r="G97" s="9" t="s">
        <v>63</v>
      </c>
      <c r="H97" s="9">
        <v>0</v>
      </c>
      <c r="I97" s="9">
        <v>1</v>
      </c>
      <c r="J97" s="9">
        <v>0</v>
      </c>
      <c r="K97" s="9">
        <v>0</v>
      </c>
      <c r="L97" s="9">
        <v>1</v>
      </c>
    </row>
    <row r="98" spans="7:19" x14ac:dyDescent="0.55000000000000004">
      <c r="G98" s="9" t="s">
        <v>61</v>
      </c>
      <c r="H98" s="9">
        <v>0</v>
      </c>
      <c r="I98" s="9">
        <v>1</v>
      </c>
      <c r="J98" s="9">
        <v>0</v>
      </c>
      <c r="K98" s="9">
        <v>0</v>
      </c>
      <c r="L98" s="9">
        <v>1</v>
      </c>
    </row>
    <row r="99" spans="7:19" x14ac:dyDescent="0.55000000000000004">
      <c r="G99" s="9" t="s">
        <v>70</v>
      </c>
      <c r="H99" s="9">
        <v>0</v>
      </c>
      <c r="I99" s="9">
        <v>1</v>
      </c>
      <c r="J99" s="9">
        <v>0</v>
      </c>
      <c r="K99" s="9">
        <v>0</v>
      </c>
      <c r="L99" s="9">
        <v>1</v>
      </c>
    </row>
    <row r="100" spans="7:19" x14ac:dyDescent="0.55000000000000004">
      <c r="G100" s="9" t="s">
        <v>40</v>
      </c>
      <c r="H100" s="9">
        <v>1</v>
      </c>
      <c r="I100" s="9">
        <v>0</v>
      </c>
      <c r="J100" s="9">
        <v>0</v>
      </c>
      <c r="K100" s="9">
        <v>1</v>
      </c>
      <c r="L100" s="9">
        <v>0</v>
      </c>
    </row>
    <row r="101" spans="7:19" x14ac:dyDescent="0.55000000000000004">
      <c r="G101" s="9" t="s">
        <v>60</v>
      </c>
      <c r="H101" s="9">
        <v>0</v>
      </c>
      <c r="I101" s="9">
        <v>1</v>
      </c>
      <c r="J101" s="9">
        <v>0</v>
      </c>
      <c r="K101" s="9">
        <v>0</v>
      </c>
      <c r="L101" s="9">
        <v>1</v>
      </c>
    </row>
    <row r="102" spans="7:19" x14ac:dyDescent="0.55000000000000004">
      <c r="G102" s="9" t="s">
        <v>57</v>
      </c>
      <c r="H102" s="9">
        <v>0</v>
      </c>
      <c r="I102" s="9">
        <v>1</v>
      </c>
      <c r="J102" s="9">
        <v>0</v>
      </c>
      <c r="K102" s="9">
        <v>0</v>
      </c>
      <c r="L102" s="9">
        <v>1</v>
      </c>
    </row>
    <row r="103" spans="7:19" x14ac:dyDescent="0.55000000000000004">
      <c r="G103" s="9" t="s">
        <v>58</v>
      </c>
      <c r="H103" s="9">
        <v>0</v>
      </c>
      <c r="I103" s="9">
        <v>1</v>
      </c>
      <c r="J103" s="9">
        <v>0</v>
      </c>
      <c r="K103" s="9">
        <v>0</v>
      </c>
      <c r="L103" s="9">
        <v>1</v>
      </c>
    </row>
    <row r="104" spans="7:19" x14ac:dyDescent="0.55000000000000004">
      <c r="G104" s="9" t="s">
        <v>62</v>
      </c>
      <c r="H104" s="9">
        <v>0</v>
      </c>
      <c r="I104" s="9">
        <v>1</v>
      </c>
      <c r="J104" s="9">
        <v>0</v>
      </c>
      <c r="K104" s="9">
        <v>0</v>
      </c>
      <c r="L104" s="9">
        <v>1</v>
      </c>
    </row>
    <row r="105" spans="7:19" x14ac:dyDescent="0.55000000000000004">
      <c r="J105" s="9">
        <f>SUM(Table9[D2xD3])</f>
        <v>1</v>
      </c>
      <c r="K105" s="9">
        <f>SUM(Table9[D2^2])</f>
        <v>10</v>
      </c>
      <c r="L105" s="9">
        <f>SUM(Table9[D3^2])</f>
        <v>10</v>
      </c>
    </row>
    <row r="106" spans="7:19" x14ac:dyDescent="0.55000000000000004">
      <c r="G106" s="8" t="s">
        <v>50</v>
      </c>
      <c r="H106" s="10" t="s">
        <v>1</v>
      </c>
      <c r="I106" s="10" t="s">
        <v>3</v>
      </c>
      <c r="J106" s="10" t="s">
        <v>87</v>
      </c>
      <c r="K106" s="10" t="s">
        <v>53</v>
      </c>
      <c r="L106" s="10" t="s">
        <v>81</v>
      </c>
      <c r="N106" s="4" t="s">
        <v>50</v>
      </c>
      <c r="O106" s="4" t="s">
        <v>0</v>
      </c>
      <c r="P106" s="4" t="s">
        <v>1</v>
      </c>
      <c r="Q106" s="4" t="s">
        <v>51</v>
      </c>
      <c r="R106" s="4" t="s">
        <v>52</v>
      </c>
      <c r="S106" s="4" t="s">
        <v>53</v>
      </c>
    </row>
    <row r="107" spans="7:19" x14ac:dyDescent="0.55000000000000004">
      <c r="G107" s="9" t="s">
        <v>16</v>
      </c>
      <c r="H107" s="9">
        <v>1</v>
      </c>
      <c r="I107" s="9">
        <v>0</v>
      </c>
      <c r="J107" s="9">
        <v>0</v>
      </c>
      <c r="K107" s="9">
        <v>1</v>
      </c>
      <c r="L107" s="9">
        <v>0</v>
      </c>
      <c r="N107" s="14" t="s">
        <v>16</v>
      </c>
      <c r="O107" s="14">
        <v>1</v>
      </c>
      <c r="P107" s="14">
        <v>2</v>
      </c>
      <c r="Q107" s="14">
        <v>2</v>
      </c>
      <c r="R107" s="14">
        <v>1</v>
      </c>
      <c r="S107" s="14">
        <v>4</v>
      </c>
    </row>
    <row r="108" spans="7:19" x14ac:dyDescent="0.55000000000000004">
      <c r="G108" s="9" t="s">
        <v>17</v>
      </c>
      <c r="H108" s="9">
        <v>1</v>
      </c>
      <c r="I108" s="9">
        <v>0</v>
      </c>
      <c r="J108" s="9">
        <v>0</v>
      </c>
      <c r="K108" s="9">
        <v>1</v>
      </c>
      <c r="L108" s="9">
        <v>0</v>
      </c>
      <c r="N108" s="14" t="s">
        <v>17</v>
      </c>
      <c r="O108" s="14">
        <v>1</v>
      </c>
      <c r="P108" s="14">
        <v>0</v>
      </c>
      <c r="Q108" s="14">
        <v>0</v>
      </c>
      <c r="R108" s="14">
        <v>1</v>
      </c>
      <c r="S108" s="14">
        <v>0</v>
      </c>
    </row>
    <row r="109" spans="7:19" x14ac:dyDescent="0.55000000000000004">
      <c r="G109" s="9" t="s">
        <v>18</v>
      </c>
      <c r="H109" s="9">
        <v>1</v>
      </c>
      <c r="I109" s="9">
        <v>0</v>
      </c>
      <c r="J109" s="9">
        <v>0</v>
      </c>
      <c r="K109" s="9">
        <v>1</v>
      </c>
      <c r="L109" s="9">
        <v>0</v>
      </c>
      <c r="N109" s="14" t="s">
        <v>18</v>
      </c>
      <c r="O109" s="14">
        <v>1</v>
      </c>
      <c r="P109" s="14">
        <v>0</v>
      </c>
      <c r="Q109" s="14">
        <v>0</v>
      </c>
      <c r="R109" s="14">
        <v>1</v>
      </c>
      <c r="S109" s="14">
        <v>0</v>
      </c>
    </row>
    <row r="110" spans="7:19" x14ac:dyDescent="0.55000000000000004">
      <c r="G110" s="9" t="s">
        <v>19</v>
      </c>
      <c r="H110" s="9">
        <v>1</v>
      </c>
      <c r="I110" s="9">
        <v>0</v>
      </c>
      <c r="J110" s="9">
        <v>0</v>
      </c>
      <c r="K110" s="9">
        <v>1</v>
      </c>
      <c r="L110" s="9">
        <v>0</v>
      </c>
      <c r="N110" s="14" t="s">
        <v>19</v>
      </c>
      <c r="O110" s="14">
        <v>1</v>
      </c>
      <c r="P110" s="14">
        <v>1</v>
      </c>
      <c r="Q110" s="14">
        <v>1</v>
      </c>
      <c r="R110" s="14">
        <v>1</v>
      </c>
      <c r="S110" s="14">
        <v>1</v>
      </c>
    </row>
    <row r="111" spans="7:19" x14ac:dyDescent="0.55000000000000004">
      <c r="G111" s="9" t="s">
        <v>20</v>
      </c>
      <c r="H111" s="9">
        <v>1</v>
      </c>
      <c r="I111" s="9">
        <v>0</v>
      </c>
      <c r="J111" s="9">
        <v>0</v>
      </c>
      <c r="K111" s="9">
        <v>1</v>
      </c>
      <c r="L111" s="9">
        <v>0</v>
      </c>
      <c r="N111" s="14" t="s">
        <v>20</v>
      </c>
      <c r="O111" s="14">
        <v>1</v>
      </c>
      <c r="P111" s="14">
        <v>1</v>
      </c>
      <c r="Q111" s="14">
        <v>1</v>
      </c>
      <c r="R111" s="14">
        <v>1</v>
      </c>
      <c r="S111" s="14">
        <v>1</v>
      </c>
    </row>
    <row r="112" spans="7:19" x14ac:dyDescent="0.55000000000000004">
      <c r="G112" s="9" t="s">
        <v>33</v>
      </c>
      <c r="H112" s="9">
        <v>1</v>
      </c>
      <c r="I112" s="9">
        <v>0</v>
      </c>
      <c r="J112" s="9">
        <v>0</v>
      </c>
      <c r="K112" s="9">
        <v>1</v>
      </c>
      <c r="L112" s="9">
        <v>0</v>
      </c>
      <c r="N112" s="14" t="s">
        <v>33</v>
      </c>
      <c r="O112" s="14">
        <v>1</v>
      </c>
      <c r="P112" s="14">
        <v>0</v>
      </c>
      <c r="Q112" s="14">
        <v>0</v>
      </c>
      <c r="R112" s="14">
        <v>1</v>
      </c>
      <c r="S112" s="14">
        <v>0</v>
      </c>
    </row>
    <row r="113" spans="7:19" x14ac:dyDescent="0.55000000000000004">
      <c r="G113" s="9" t="s">
        <v>23</v>
      </c>
      <c r="H113" s="9">
        <v>1</v>
      </c>
      <c r="I113" s="9">
        <v>0</v>
      </c>
      <c r="J113" s="9">
        <v>0</v>
      </c>
      <c r="K113" s="9">
        <v>1</v>
      </c>
      <c r="L113" s="9">
        <v>0</v>
      </c>
      <c r="N113" s="14" t="s">
        <v>23</v>
      </c>
      <c r="O113" s="14">
        <v>1</v>
      </c>
      <c r="P113" s="14">
        <v>0</v>
      </c>
      <c r="Q113" s="14">
        <v>0</v>
      </c>
      <c r="R113" s="14">
        <v>1</v>
      </c>
      <c r="S113" s="14">
        <v>0</v>
      </c>
    </row>
    <row r="114" spans="7:19" x14ac:dyDescent="0.55000000000000004">
      <c r="G114" s="9" t="s">
        <v>11</v>
      </c>
      <c r="H114" s="9">
        <v>1</v>
      </c>
      <c r="I114" s="9">
        <v>1</v>
      </c>
      <c r="J114" s="9">
        <v>1</v>
      </c>
      <c r="K114" s="9">
        <v>1</v>
      </c>
      <c r="L114" s="9">
        <v>1</v>
      </c>
      <c r="N114" s="14" t="s">
        <v>11</v>
      </c>
      <c r="O114" s="14">
        <v>1</v>
      </c>
      <c r="P114" s="14">
        <v>0</v>
      </c>
      <c r="Q114" s="14">
        <v>0</v>
      </c>
      <c r="R114" s="14">
        <v>1</v>
      </c>
      <c r="S114" s="14">
        <v>0</v>
      </c>
    </row>
    <row r="115" spans="7:19" x14ac:dyDescent="0.55000000000000004">
      <c r="G115" s="9" t="s">
        <v>49</v>
      </c>
      <c r="H115" s="9">
        <v>1</v>
      </c>
      <c r="I115" s="9">
        <v>0</v>
      </c>
      <c r="J115" s="9">
        <v>0</v>
      </c>
      <c r="K115" s="9">
        <v>1</v>
      </c>
      <c r="L115" s="9">
        <v>0</v>
      </c>
      <c r="N115" s="14" t="s">
        <v>49</v>
      </c>
      <c r="O115" s="14">
        <v>1</v>
      </c>
      <c r="P115" s="14">
        <v>0</v>
      </c>
      <c r="Q115" s="14">
        <v>0</v>
      </c>
      <c r="R115" s="14">
        <v>1</v>
      </c>
      <c r="S115" s="14">
        <v>0</v>
      </c>
    </row>
    <row r="116" spans="7:19" x14ac:dyDescent="0.55000000000000004">
      <c r="G116" s="9" t="s">
        <v>64</v>
      </c>
      <c r="H116" s="9">
        <v>0</v>
      </c>
      <c r="I116" s="9">
        <v>1</v>
      </c>
      <c r="J116" s="9">
        <v>0</v>
      </c>
      <c r="K116" s="9">
        <v>0</v>
      </c>
      <c r="L116" s="9">
        <v>1</v>
      </c>
      <c r="N116" s="14" t="s">
        <v>95</v>
      </c>
      <c r="O116" s="14">
        <v>0</v>
      </c>
      <c r="P116" s="14">
        <v>1</v>
      </c>
      <c r="Q116" s="14">
        <v>0</v>
      </c>
      <c r="R116" s="14">
        <v>0</v>
      </c>
      <c r="S116" s="14">
        <v>1</v>
      </c>
    </row>
    <row r="117" spans="7:19" x14ac:dyDescent="0.55000000000000004">
      <c r="G117" s="9" t="s">
        <v>65</v>
      </c>
      <c r="H117" s="9">
        <v>0</v>
      </c>
      <c r="I117" s="9">
        <v>1</v>
      </c>
      <c r="J117" s="9">
        <v>0</v>
      </c>
      <c r="K117" s="9">
        <v>0</v>
      </c>
      <c r="L117" s="9">
        <v>1</v>
      </c>
      <c r="N117" s="14" t="s">
        <v>55</v>
      </c>
      <c r="O117" s="14">
        <v>0</v>
      </c>
      <c r="P117" s="14">
        <v>1</v>
      </c>
      <c r="Q117" s="14">
        <v>0</v>
      </c>
      <c r="R117" s="14">
        <v>0</v>
      </c>
      <c r="S117" s="14">
        <v>1</v>
      </c>
    </row>
    <row r="118" spans="7:19" x14ac:dyDescent="0.55000000000000004">
      <c r="G118" s="9" t="s">
        <v>66</v>
      </c>
      <c r="H118" s="9">
        <v>0</v>
      </c>
      <c r="I118" s="9">
        <v>1</v>
      </c>
      <c r="J118" s="9">
        <v>0</v>
      </c>
      <c r="K118" s="9">
        <v>0</v>
      </c>
      <c r="L118" s="9">
        <v>1</v>
      </c>
      <c r="N118" s="14" t="s">
        <v>96</v>
      </c>
      <c r="O118" s="14">
        <v>0</v>
      </c>
      <c r="P118" s="14">
        <v>1</v>
      </c>
      <c r="Q118" s="14">
        <v>0</v>
      </c>
      <c r="R118" s="14">
        <v>0</v>
      </c>
      <c r="S118" s="14">
        <v>1</v>
      </c>
    </row>
    <row r="119" spans="7:19" x14ac:dyDescent="0.55000000000000004">
      <c r="G119" s="9" t="s">
        <v>6</v>
      </c>
      <c r="H119" s="9">
        <v>0</v>
      </c>
      <c r="I119" s="9">
        <v>1</v>
      </c>
      <c r="J119" s="9">
        <v>0</v>
      </c>
      <c r="K119" s="9">
        <v>0</v>
      </c>
      <c r="L119" s="9">
        <v>1</v>
      </c>
      <c r="N119" s="14" t="s">
        <v>97</v>
      </c>
      <c r="O119" s="14">
        <v>0</v>
      </c>
      <c r="P119" s="14">
        <v>1</v>
      </c>
      <c r="Q119" s="14">
        <v>0</v>
      </c>
      <c r="R119" s="14">
        <v>0</v>
      </c>
      <c r="S119" s="14">
        <v>1</v>
      </c>
    </row>
    <row r="120" spans="7:19" x14ac:dyDescent="0.55000000000000004">
      <c r="G120" s="9" t="s">
        <v>67</v>
      </c>
      <c r="H120" s="9">
        <v>0</v>
      </c>
      <c r="I120" s="9">
        <v>1</v>
      </c>
      <c r="J120" s="9">
        <v>0</v>
      </c>
      <c r="K120" s="9">
        <v>0</v>
      </c>
      <c r="L120" s="9">
        <v>1</v>
      </c>
      <c r="N120" s="14" t="s">
        <v>40</v>
      </c>
      <c r="O120" s="14">
        <v>1</v>
      </c>
      <c r="P120" s="14">
        <v>1</v>
      </c>
      <c r="Q120" s="14">
        <v>1</v>
      </c>
      <c r="R120" s="14">
        <v>1</v>
      </c>
      <c r="S120" s="14">
        <v>1</v>
      </c>
    </row>
    <row r="121" spans="7:19" x14ac:dyDescent="0.55000000000000004">
      <c r="G121" s="9" t="s">
        <v>61</v>
      </c>
      <c r="H121" s="9">
        <v>0</v>
      </c>
      <c r="I121" s="9">
        <v>1</v>
      </c>
      <c r="J121" s="9">
        <v>0</v>
      </c>
      <c r="K121" s="9">
        <v>0</v>
      </c>
      <c r="L121" s="9">
        <v>1</v>
      </c>
      <c r="N121" s="14" t="s">
        <v>98</v>
      </c>
      <c r="O121" s="14">
        <v>0</v>
      </c>
      <c r="P121" s="14">
        <v>1</v>
      </c>
      <c r="Q121" s="14">
        <v>0</v>
      </c>
      <c r="R121" s="14">
        <v>0</v>
      </c>
      <c r="S121" s="14">
        <v>1</v>
      </c>
    </row>
    <row r="122" spans="7:19" x14ac:dyDescent="0.55000000000000004">
      <c r="G122" s="9" t="s">
        <v>68</v>
      </c>
      <c r="H122" s="9">
        <v>0</v>
      </c>
      <c r="I122" s="9">
        <v>1</v>
      </c>
      <c r="J122" s="9">
        <v>0</v>
      </c>
      <c r="K122" s="9">
        <v>0</v>
      </c>
      <c r="L122" s="9">
        <v>1</v>
      </c>
      <c r="Q122">
        <f>SUM(Table20[D1xD2])</f>
        <v>5</v>
      </c>
      <c r="R122">
        <f>SUBTOTAL(109,Table20[D1^2])</f>
        <v>10</v>
      </c>
      <c r="S122">
        <f>SUBTOTAL(109,Table20[D2^2])</f>
        <v>12</v>
      </c>
    </row>
    <row r="123" spans="7:19" x14ac:dyDescent="0.55000000000000004">
      <c r="G123" s="9" t="s">
        <v>40</v>
      </c>
      <c r="H123" s="9">
        <v>1</v>
      </c>
      <c r="I123" s="9">
        <v>1</v>
      </c>
      <c r="J123" s="9">
        <v>1</v>
      </c>
      <c r="K123" s="9">
        <v>1</v>
      </c>
      <c r="L123" s="9">
        <v>1</v>
      </c>
    </row>
    <row r="124" spans="7:19" x14ac:dyDescent="0.55000000000000004">
      <c r="G124" s="9" t="s">
        <v>69</v>
      </c>
      <c r="H124" s="9">
        <v>0</v>
      </c>
      <c r="I124" s="9">
        <v>1</v>
      </c>
      <c r="J124" s="9">
        <v>0</v>
      </c>
      <c r="K124" s="9">
        <v>0</v>
      </c>
      <c r="L124" s="9">
        <v>1</v>
      </c>
    </row>
    <row r="125" spans="7:19" x14ac:dyDescent="0.55000000000000004">
      <c r="J125" s="9">
        <f>SUM(Table10[D2xD4])</f>
        <v>2</v>
      </c>
      <c r="K125" s="9">
        <f>SUM(Table10[D2^2])</f>
        <v>10</v>
      </c>
      <c r="L125" s="9">
        <f>SUM(Table10[D4^2])</f>
        <v>10</v>
      </c>
    </row>
    <row r="126" spans="7:19" x14ac:dyDescent="0.55000000000000004">
      <c r="G126" s="8" t="s">
        <v>50</v>
      </c>
      <c r="H126" s="10" t="s">
        <v>1</v>
      </c>
      <c r="I126" s="10" t="s">
        <v>4</v>
      </c>
      <c r="J126" s="10" t="s">
        <v>86</v>
      </c>
      <c r="K126" s="10" t="s">
        <v>53</v>
      </c>
      <c r="L126" s="10" t="s">
        <v>82</v>
      </c>
      <c r="N126" s="4" t="s">
        <v>50</v>
      </c>
      <c r="O126" s="4" t="s">
        <v>0</v>
      </c>
      <c r="P126" s="4" t="s">
        <v>1</v>
      </c>
      <c r="Q126" s="4" t="s">
        <v>51</v>
      </c>
      <c r="R126" s="4" t="s">
        <v>52</v>
      </c>
      <c r="S126" s="4" t="s">
        <v>53</v>
      </c>
    </row>
    <row r="127" spans="7:19" x14ac:dyDescent="0.55000000000000004">
      <c r="G127" s="9" t="s">
        <v>16</v>
      </c>
      <c r="H127" s="9">
        <v>1</v>
      </c>
      <c r="I127" s="9">
        <v>0</v>
      </c>
      <c r="J127" s="9">
        <v>0</v>
      </c>
      <c r="K127" s="9">
        <v>1</v>
      </c>
      <c r="L127" s="9">
        <v>0</v>
      </c>
      <c r="N127" s="15" t="s">
        <v>16</v>
      </c>
      <c r="O127" s="15">
        <v>1</v>
      </c>
      <c r="P127" s="15">
        <v>0</v>
      </c>
      <c r="Q127" s="15">
        <v>0</v>
      </c>
      <c r="R127" s="15">
        <v>1</v>
      </c>
      <c r="S127" s="15">
        <v>0</v>
      </c>
    </row>
    <row r="128" spans="7:19" x14ac:dyDescent="0.55000000000000004">
      <c r="G128" s="9" t="s">
        <v>17</v>
      </c>
      <c r="H128" s="9">
        <v>1</v>
      </c>
      <c r="I128" s="9">
        <v>0</v>
      </c>
      <c r="J128" s="9">
        <v>0</v>
      </c>
      <c r="K128" s="9">
        <v>1</v>
      </c>
      <c r="L128" s="9">
        <v>0</v>
      </c>
      <c r="N128" s="15" t="s">
        <v>17</v>
      </c>
      <c r="O128" s="15">
        <v>1</v>
      </c>
      <c r="P128" s="15">
        <v>0</v>
      </c>
      <c r="Q128" s="15">
        <v>0</v>
      </c>
      <c r="R128" s="15">
        <v>1</v>
      </c>
      <c r="S128" s="15">
        <v>0</v>
      </c>
    </row>
    <row r="129" spans="7:19" x14ac:dyDescent="0.55000000000000004">
      <c r="G129" s="9" t="s">
        <v>18</v>
      </c>
      <c r="H129" s="9">
        <v>1</v>
      </c>
      <c r="I129" s="9">
        <v>0</v>
      </c>
      <c r="J129" s="9">
        <v>0</v>
      </c>
      <c r="K129" s="9">
        <v>1</v>
      </c>
      <c r="L129" s="9">
        <v>0</v>
      </c>
      <c r="N129" s="15" t="s">
        <v>18</v>
      </c>
      <c r="O129" s="15">
        <v>1</v>
      </c>
      <c r="P129" s="15">
        <v>0</v>
      </c>
      <c r="Q129" s="15">
        <v>0</v>
      </c>
      <c r="R129" s="15">
        <v>1</v>
      </c>
      <c r="S129" s="15">
        <v>0</v>
      </c>
    </row>
    <row r="130" spans="7:19" x14ac:dyDescent="0.55000000000000004">
      <c r="G130" s="9" t="s">
        <v>19</v>
      </c>
      <c r="H130" s="9">
        <v>1</v>
      </c>
      <c r="I130" s="9">
        <v>0</v>
      </c>
      <c r="J130" s="9">
        <v>0</v>
      </c>
      <c r="K130" s="9">
        <v>1</v>
      </c>
      <c r="L130" s="9">
        <v>0</v>
      </c>
      <c r="N130" s="15" t="s">
        <v>19</v>
      </c>
      <c r="O130" s="15">
        <v>1</v>
      </c>
      <c r="P130" s="15">
        <v>1</v>
      </c>
      <c r="Q130" s="15">
        <v>1</v>
      </c>
      <c r="R130" s="15">
        <v>1</v>
      </c>
      <c r="S130" s="15">
        <v>1</v>
      </c>
    </row>
    <row r="131" spans="7:19" x14ac:dyDescent="0.55000000000000004">
      <c r="G131" s="9" t="s">
        <v>20</v>
      </c>
      <c r="H131" s="9">
        <v>1</v>
      </c>
      <c r="I131" s="9">
        <v>0</v>
      </c>
      <c r="J131" s="9">
        <v>0</v>
      </c>
      <c r="K131" s="9">
        <v>1</v>
      </c>
      <c r="L131" s="9">
        <v>0</v>
      </c>
      <c r="N131" s="15" t="s">
        <v>20</v>
      </c>
      <c r="O131" s="15">
        <v>1</v>
      </c>
      <c r="P131" s="15">
        <v>0</v>
      </c>
      <c r="Q131" s="15">
        <v>0</v>
      </c>
      <c r="R131" s="15">
        <v>1</v>
      </c>
      <c r="S131" s="15">
        <v>0</v>
      </c>
    </row>
    <row r="132" spans="7:19" x14ac:dyDescent="0.55000000000000004">
      <c r="G132" s="9" t="s">
        <v>33</v>
      </c>
      <c r="H132" s="9">
        <v>1</v>
      </c>
      <c r="I132" s="9">
        <v>0</v>
      </c>
      <c r="J132" s="9">
        <v>0</v>
      </c>
      <c r="K132" s="9">
        <v>1</v>
      </c>
      <c r="L132" s="9">
        <v>0</v>
      </c>
      <c r="N132" s="15" t="s">
        <v>33</v>
      </c>
      <c r="O132" s="15">
        <v>1</v>
      </c>
      <c r="P132" s="15">
        <v>0</v>
      </c>
      <c r="Q132" s="15">
        <v>0</v>
      </c>
      <c r="R132" s="15">
        <v>1</v>
      </c>
      <c r="S132" s="15">
        <v>0</v>
      </c>
    </row>
    <row r="133" spans="7:19" x14ac:dyDescent="0.55000000000000004">
      <c r="G133" s="9" t="s">
        <v>23</v>
      </c>
      <c r="H133" s="9">
        <v>1</v>
      </c>
      <c r="I133" s="9">
        <v>0</v>
      </c>
      <c r="J133" s="9">
        <v>0</v>
      </c>
      <c r="K133" s="9">
        <v>1</v>
      </c>
      <c r="L133" s="9">
        <v>0</v>
      </c>
      <c r="N133" s="15" t="s">
        <v>23</v>
      </c>
      <c r="O133" s="15">
        <v>1</v>
      </c>
      <c r="P133" s="15">
        <v>0</v>
      </c>
      <c r="Q133" s="15">
        <v>0</v>
      </c>
      <c r="R133" s="15">
        <v>1</v>
      </c>
      <c r="S133" s="15">
        <v>0</v>
      </c>
    </row>
    <row r="134" spans="7:19" x14ac:dyDescent="0.55000000000000004">
      <c r="G134" s="9" t="s">
        <v>11</v>
      </c>
      <c r="H134" s="9">
        <v>1</v>
      </c>
      <c r="I134" s="9">
        <v>2</v>
      </c>
      <c r="J134" s="9">
        <v>2</v>
      </c>
      <c r="K134" s="9">
        <v>1</v>
      </c>
      <c r="L134" s="9">
        <v>4</v>
      </c>
      <c r="N134" s="15" t="s">
        <v>11</v>
      </c>
      <c r="O134" s="15">
        <v>1</v>
      </c>
      <c r="P134" s="15">
        <v>0</v>
      </c>
      <c r="Q134" s="15">
        <v>0</v>
      </c>
      <c r="R134" s="15">
        <v>1</v>
      </c>
      <c r="S134" s="15">
        <v>0</v>
      </c>
    </row>
    <row r="135" spans="7:19" x14ac:dyDescent="0.55000000000000004">
      <c r="G135" s="9" t="s">
        <v>49</v>
      </c>
      <c r="H135" s="9">
        <v>1</v>
      </c>
      <c r="I135" s="9">
        <v>0</v>
      </c>
      <c r="J135" s="9">
        <v>0</v>
      </c>
      <c r="K135" s="9">
        <v>1</v>
      </c>
      <c r="L135" s="9">
        <v>0</v>
      </c>
      <c r="N135" s="15" t="s">
        <v>49</v>
      </c>
      <c r="O135" s="15">
        <v>1</v>
      </c>
      <c r="P135" s="15">
        <v>0</v>
      </c>
      <c r="Q135" s="15">
        <v>0</v>
      </c>
      <c r="R135" s="15">
        <v>1</v>
      </c>
      <c r="S135" s="15">
        <v>0</v>
      </c>
    </row>
    <row r="136" spans="7:19" x14ac:dyDescent="0.55000000000000004">
      <c r="G136" s="9" t="s">
        <v>71</v>
      </c>
      <c r="H136" s="9">
        <v>0</v>
      </c>
      <c r="I136" s="9">
        <v>1</v>
      </c>
      <c r="J136" s="9">
        <v>0</v>
      </c>
      <c r="K136" s="9">
        <v>0</v>
      </c>
      <c r="L136" s="9">
        <v>1</v>
      </c>
      <c r="N136" s="15" t="s">
        <v>6</v>
      </c>
      <c r="O136" s="15">
        <v>0</v>
      </c>
      <c r="P136" s="15">
        <v>1</v>
      </c>
      <c r="Q136" s="15">
        <v>0</v>
      </c>
      <c r="R136" s="15">
        <v>0</v>
      </c>
      <c r="S136" s="15">
        <v>1</v>
      </c>
    </row>
    <row r="137" spans="7:19" x14ac:dyDescent="0.55000000000000004">
      <c r="G137" s="9" t="s">
        <v>72</v>
      </c>
      <c r="H137" s="9">
        <v>0</v>
      </c>
      <c r="I137" s="9">
        <v>1</v>
      </c>
      <c r="J137" s="9">
        <v>0</v>
      </c>
      <c r="K137" s="9">
        <v>0</v>
      </c>
      <c r="L137" s="9">
        <v>1</v>
      </c>
      <c r="N137" s="15" t="s">
        <v>72</v>
      </c>
      <c r="O137" s="15">
        <v>0</v>
      </c>
      <c r="P137" s="15">
        <v>1</v>
      </c>
      <c r="Q137" s="15">
        <v>0</v>
      </c>
      <c r="R137" s="15">
        <v>0</v>
      </c>
      <c r="S137" s="15">
        <v>1</v>
      </c>
    </row>
    <row r="138" spans="7:19" x14ac:dyDescent="0.55000000000000004">
      <c r="G138" s="9" t="s">
        <v>73</v>
      </c>
      <c r="H138" s="9">
        <v>0</v>
      </c>
      <c r="I138" s="9">
        <v>1</v>
      </c>
      <c r="J138" s="9">
        <v>0</v>
      </c>
      <c r="K138" s="9">
        <v>0</v>
      </c>
      <c r="L138" s="9">
        <v>1</v>
      </c>
      <c r="N138" s="15" t="s">
        <v>54</v>
      </c>
      <c r="O138" s="15">
        <v>0</v>
      </c>
      <c r="P138" s="15">
        <v>1</v>
      </c>
      <c r="Q138" s="15">
        <v>0</v>
      </c>
      <c r="R138" s="15">
        <v>0</v>
      </c>
      <c r="S138" s="15">
        <v>1</v>
      </c>
    </row>
    <row r="139" spans="7:19" x14ac:dyDescent="0.55000000000000004">
      <c r="G139" s="9" t="s">
        <v>74</v>
      </c>
      <c r="H139" s="9">
        <v>0</v>
      </c>
      <c r="I139" s="9">
        <v>1</v>
      </c>
      <c r="J139" s="9">
        <v>0</v>
      </c>
      <c r="K139" s="9">
        <v>0</v>
      </c>
      <c r="L139" s="9">
        <v>1</v>
      </c>
      <c r="N139" s="15" t="s">
        <v>59</v>
      </c>
      <c r="O139" s="15">
        <v>0</v>
      </c>
      <c r="P139" s="15">
        <v>1</v>
      </c>
      <c r="Q139" s="15">
        <v>0</v>
      </c>
      <c r="R139" s="15">
        <v>0</v>
      </c>
      <c r="S139" s="15">
        <v>1</v>
      </c>
    </row>
    <row r="140" spans="7:19" x14ac:dyDescent="0.55000000000000004">
      <c r="G140" s="9" t="s">
        <v>75</v>
      </c>
      <c r="H140" s="9">
        <v>0</v>
      </c>
      <c r="I140" s="9">
        <v>1</v>
      </c>
      <c r="J140" s="9">
        <v>0</v>
      </c>
      <c r="K140" s="9">
        <v>0</v>
      </c>
      <c r="L140" s="9">
        <v>1</v>
      </c>
      <c r="N140" s="15" t="s">
        <v>61</v>
      </c>
      <c r="O140" s="15">
        <v>0</v>
      </c>
      <c r="P140" s="15">
        <v>1</v>
      </c>
      <c r="Q140" s="15">
        <v>0</v>
      </c>
      <c r="R140" s="15">
        <v>0</v>
      </c>
      <c r="S140" s="15">
        <v>1</v>
      </c>
    </row>
    <row r="141" spans="7:19" x14ac:dyDescent="0.55000000000000004">
      <c r="G141" s="9" t="s">
        <v>76</v>
      </c>
      <c r="H141" s="9">
        <v>0</v>
      </c>
      <c r="I141" s="9">
        <v>1</v>
      </c>
      <c r="J141" s="9">
        <v>0</v>
      </c>
      <c r="K141" s="9">
        <v>0</v>
      </c>
      <c r="L141" s="9">
        <v>1</v>
      </c>
      <c r="N141" s="15" t="s">
        <v>99</v>
      </c>
      <c r="O141" s="15">
        <v>0</v>
      </c>
      <c r="P141" s="15">
        <v>1</v>
      </c>
      <c r="Q141" s="15">
        <v>0</v>
      </c>
      <c r="R141" s="15">
        <v>0</v>
      </c>
      <c r="S141" s="15">
        <v>1</v>
      </c>
    </row>
    <row r="142" spans="7:19" x14ac:dyDescent="0.55000000000000004">
      <c r="G142" s="9" t="s">
        <v>77</v>
      </c>
      <c r="H142" s="9">
        <v>0</v>
      </c>
      <c r="I142" s="9">
        <v>1</v>
      </c>
      <c r="J142" s="9">
        <v>0</v>
      </c>
      <c r="K142" s="9">
        <v>0</v>
      </c>
      <c r="L142" s="9">
        <v>1</v>
      </c>
      <c r="N142" s="15" t="s">
        <v>100</v>
      </c>
      <c r="O142" s="15">
        <v>0</v>
      </c>
      <c r="P142" s="15">
        <v>1</v>
      </c>
      <c r="Q142" s="15">
        <v>0</v>
      </c>
      <c r="R142" s="15">
        <v>0</v>
      </c>
      <c r="S142" s="15">
        <v>1</v>
      </c>
    </row>
    <row r="143" spans="7:19" x14ac:dyDescent="0.55000000000000004">
      <c r="G143" s="9" t="s">
        <v>40</v>
      </c>
      <c r="H143" s="9">
        <v>1</v>
      </c>
      <c r="I143" s="9">
        <v>0</v>
      </c>
      <c r="J143" s="9">
        <v>0</v>
      </c>
      <c r="K143" s="9">
        <v>1</v>
      </c>
      <c r="L143" s="9">
        <v>0</v>
      </c>
      <c r="N143" s="15" t="s">
        <v>40</v>
      </c>
      <c r="O143" s="15">
        <v>1</v>
      </c>
      <c r="P143" s="15">
        <v>0</v>
      </c>
      <c r="Q143" s="15">
        <v>0</v>
      </c>
      <c r="R143" s="15">
        <v>1</v>
      </c>
      <c r="S143" s="15">
        <v>0</v>
      </c>
    </row>
    <row r="144" spans="7:19" x14ac:dyDescent="0.55000000000000004">
      <c r="G144" s="9" t="s">
        <v>78</v>
      </c>
      <c r="H144" s="9">
        <v>0</v>
      </c>
      <c r="I144" s="9">
        <v>1</v>
      </c>
      <c r="J144" s="9">
        <v>0</v>
      </c>
      <c r="K144" s="9">
        <v>0</v>
      </c>
      <c r="L144" s="9">
        <v>1</v>
      </c>
      <c r="N144" s="15" t="s">
        <v>101</v>
      </c>
      <c r="O144" s="15">
        <v>0</v>
      </c>
      <c r="P144" s="15">
        <v>1</v>
      </c>
      <c r="Q144" s="15">
        <v>0</v>
      </c>
      <c r="R144" s="15">
        <v>0</v>
      </c>
      <c r="S144" s="15">
        <v>1</v>
      </c>
    </row>
    <row r="145" spans="7:19" x14ac:dyDescent="0.55000000000000004">
      <c r="G145" s="9" t="s">
        <v>79</v>
      </c>
      <c r="H145" s="9">
        <v>0</v>
      </c>
      <c r="I145" s="9">
        <v>1</v>
      </c>
      <c r="J145" s="9">
        <v>0</v>
      </c>
      <c r="K145" s="9">
        <v>0</v>
      </c>
      <c r="L145" s="9">
        <v>1</v>
      </c>
      <c r="N145" s="15" t="s">
        <v>14</v>
      </c>
      <c r="O145" s="15">
        <v>0</v>
      </c>
      <c r="P145" s="15">
        <v>1</v>
      </c>
      <c r="Q145" s="15">
        <v>0</v>
      </c>
      <c r="R145" s="15">
        <v>0</v>
      </c>
      <c r="S145" s="15">
        <v>1</v>
      </c>
    </row>
    <row r="146" spans="7:19" x14ac:dyDescent="0.55000000000000004">
      <c r="J146" s="9">
        <f>SUM(Table11[D2xD5])</f>
        <v>2</v>
      </c>
      <c r="K146" s="9">
        <f>SUBTOTAL(109,Table11[D2^2])</f>
        <v>10</v>
      </c>
      <c r="L146" s="9">
        <f>SUBTOTAL(109,Table11[D5^2])</f>
        <v>13</v>
      </c>
      <c r="Q146">
        <f>SUM(Table21[D1xD2])</f>
        <v>1</v>
      </c>
      <c r="R146">
        <f>SUM(Table21[D1^2])</f>
        <v>10</v>
      </c>
      <c r="S146">
        <f>SUM(Table21[D2^2])</f>
        <v>10</v>
      </c>
    </row>
    <row r="147" spans="7:19" x14ac:dyDescent="0.55000000000000004">
      <c r="G147" s="8" t="s">
        <v>50</v>
      </c>
      <c r="H147" s="10" t="s">
        <v>2</v>
      </c>
      <c r="I147" s="10" t="s">
        <v>3</v>
      </c>
      <c r="J147" s="10" t="s">
        <v>83</v>
      </c>
      <c r="K147" s="10" t="s">
        <v>84</v>
      </c>
      <c r="L147" s="10" t="s">
        <v>81</v>
      </c>
      <c r="N147" s="4" t="s">
        <v>50</v>
      </c>
      <c r="O147" s="4" t="s">
        <v>0</v>
      </c>
      <c r="P147" s="4" t="s">
        <v>1</v>
      </c>
      <c r="Q147" s="4" t="s">
        <v>51</v>
      </c>
      <c r="R147" s="4" t="s">
        <v>52</v>
      </c>
      <c r="S147" s="4" t="s">
        <v>53</v>
      </c>
    </row>
    <row r="148" spans="7:19" x14ac:dyDescent="0.55000000000000004">
      <c r="G148" s="9" t="s">
        <v>57</v>
      </c>
      <c r="H148" s="9">
        <v>1</v>
      </c>
      <c r="I148" s="9">
        <v>0</v>
      </c>
      <c r="J148" s="9">
        <v>0</v>
      </c>
      <c r="K148" s="9">
        <v>1</v>
      </c>
      <c r="L148" s="9">
        <v>0</v>
      </c>
      <c r="N148" s="16" t="s">
        <v>57</v>
      </c>
      <c r="O148" s="16">
        <v>1</v>
      </c>
      <c r="P148" s="16">
        <v>0</v>
      </c>
      <c r="Q148" s="16">
        <v>0</v>
      </c>
      <c r="R148" s="16">
        <v>1</v>
      </c>
      <c r="S148" s="16">
        <v>0</v>
      </c>
    </row>
    <row r="149" spans="7:19" x14ac:dyDescent="0.55000000000000004">
      <c r="G149" s="9" t="s">
        <v>58</v>
      </c>
      <c r="H149" s="9">
        <v>1</v>
      </c>
      <c r="I149" s="9">
        <v>0</v>
      </c>
      <c r="J149" s="9">
        <v>0</v>
      </c>
      <c r="K149" s="9">
        <v>1</v>
      </c>
      <c r="L149" s="9">
        <v>0</v>
      </c>
      <c r="N149" s="16" t="s">
        <v>58</v>
      </c>
      <c r="O149" s="16">
        <v>1</v>
      </c>
      <c r="P149" s="16">
        <v>0</v>
      </c>
      <c r="Q149" s="16">
        <v>0</v>
      </c>
      <c r="R149" s="16">
        <v>1</v>
      </c>
      <c r="S149" s="16">
        <v>0</v>
      </c>
    </row>
    <row r="150" spans="7:19" x14ac:dyDescent="0.55000000000000004">
      <c r="G150" s="9" t="s">
        <v>70</v>
      </c>
      <c r="H150" s="9">
        <v>1</v>
      </c>
      <c r="I150" s="9">
        <v>0</v>
      </c>
      <c r="J150" s="9">
        <v>0</v>
      </c>
      <c r="K150" s="9">
        <v>1</v>
      </c>
      <c r="L150" s="9">
        <v>0</v>
      </c>
      <c r="N150" s="16" t="s">
        <v>70</v>
      </c>
      <c r="O150" s="16">
        <v>1</v>
      </c>
      <c r="P150" s="16">
        <v>0</v>
      </c>
      <c r="Q150" s="16">
        <v>0</v>
      </c>
      <c r="R150" s="16">
        <v>1</v>
      </c>
      <c r="S150" s="16">
        <v>0</v>
      </c>
    </row>
    <row r="151" spans="7:19" x14ac:dyDescent="0.55000000000000004">
      <c r="G151" s="9" t="s">
        <v>59</v>
      </c>
      <c r="H151" s="9">
        <v>1</v>
      </c>
      <c r="I151" s="9">
        <v>0</v>
      </c>
      <c r="J151" s="9">
        <v>0</v>
      </c>
      <c r="K151" s="9">
        <v>1</v>
      </c>
      <c r="L151" s="9">
        <v>0</v>
      </c>
      <c r="N151" s="16" t="s">
        <v>59</v>
      </c>
      <c r="O151" s="16">
        <v>1</v>
      </c>
      <c r="P151" s="16">
        <v>0</v>
      </c>
      <c r="Q151" s="16">
        <v>0</v>
      </c>
      <c r="R151" s="16">
        <v>1</v>
      </c>
      <c r="S151" s="16">
        <v>0</v>
      </c>
    </row>
    <row r="152" spans="7:19" x14ac:dyDescent="0.55000000000000004">
      <c r="G152" s="9" t="s">
        <v>60</v>
      </c>
      <c r="H152" s="9">
        <v>1</v>
      </c>
      <c r="I152" s="9">
        <v>0</v>
      </c>
      <c r="J152" s="9">
        <v>0</v>
      </c>
      <c r="K152" s="9">
        <v>1</v>
      </c>
      <c r="L152" s="9">
        <v>0</v>
      </c>
      <c r="N152" s="16" t="s">
        <v>60</v>
      </c>
      <c r="O152" s="16">
        <v>1</v>
      </c>
      <c r="P152" s="16">
        <v>0</v>
      </c>
      <c r="Q152" s="16">
        <v>0</v>
      </c>
      <c r="R152" s="16">
        <v>1</v>
      </c>
      <c r="S152" s="16">
        <v>0</v>
      </c>
    </row>
    <row r="153" spans="7:19" x14ac:dyDescent="0.55000000000000004">
      <c r="G153" s="9" t="s">
        <v>61</v>
      </c>
      <c r="H153" s="9">
        <v>1</v>
      </c>
      <c r="I153" s="9">
        <v>1</v>
      </c>
      <c r="J153" s="9">
        <v>1</v>
      </c>
      <c r="K153" s="9">
        <v>1</v>
      </c>
      <c r="L153" s="9">
        <v>1</v>
      </c>
      <c r="N153" s="16" t="s">
        <v>61</v>
      </c>
      <c r="O153" s="16">
        <v>1</v>
      </c>
      <c r="P153" s="16">
        <v>0</v>
      </c>
      <c r="Q153" s="16">
        <v>0</v>
      </c>
      <c r="R153" s="16">
        <v>1</v>
      </c>
      <c r="S153" s="16">
        <v>0</v>
      </c>
    </row>
    <row r="154" spans="7:19" x14ac:dyDescent="0.55000000000000004">
      <c r="G154" s="9" t="s">
        <v>62</v>
      </c>
      <c r="H154" s="9">
        <v>1</v>
      </c>
      <c r="I154" s="9">
        <v>0</v>
      </c>
      <c r="J154" s="9">
        <v>0</v>
      </c>
      <c r="K154" s="9">
        <v>1</v>
      </c>
      <c r="L154" s="9">
        <v>0</v>
      </c>
      <c r="N154" s="16" t="s">
        <v>62</v>
      </c>
      <c r="O154" s="16">
        <v>1</v>
      </c>
      <c r="P154" s="16">
        <v>0</v>
      </c>
      <c r="Q154" s="16">
        <v>0</v>
      </c>
      <c r="R154" s="16">
        <v>1</v>
      </c>
      <c r="S154" s="16">
        <v>0</v>
      </c>
    </row>
    <row r="155" spans="7:19" x14ac:dyDescent="0.55000000000000004">
      <c r="G155" s="9" t="s">
        <v>63</v>
      </c>
      <c r="H155" s="9">
        <v>1</v>
      </c>
      <c r="I155" s="9">
        <v>0</v>
      </c>
      <c r="J155" s="9">
        <v>0</v>
      </c>
      <c r="K155" s="9">
        <v>1</v>
      </c>
      <c r="L155" s="9">
        <v>0</v>
      </c>
      <c r="N155" s="16" t="s">
        <v>63</v>
      </c>
      <c r="O155" s="16">
        <v>1</v>
      </c>
      <c r="P155" s="16">
        <v>0</v>
      </c>
      <c r="Q155" s="16">
        <v>0</v>
      </c>
      <c r="R155" s="16">
        <v>1</v>
      </c>
      <c r="S155" s="16">
        <v>0</v>
      </c>
    </row>
    <row r="156" spans="7:19" x14ac:dyDescent="0.55000000000000004">
      <c r="G156" s="9" t="s">
        <v>33</v>
      </c>
      <c r="H156" s="9">
        <v>1</v>
      </c>
      <c r="I156" s="9">
        <v>0</v>
      </c>
      <c r="J156" s="9">
        <v>0</v>
      </c>
      <c r="K156" s="9">
        <v>1</v>
      </c>
      <c r="L156" s="9">
        <v>0</v>
      </c>
      <c r="N156" s="16" t="s">
        <v>33</v>
      </c>
      <c r="O156" s="16">
        <v>1</v>
      </c>
      <c r="P156" s="16">
        <v>0</v>
      </c>
      <c r="Q156" s="16">
        <v>0</v>
      </c>
      <c r="R156" s="16">
        <v>1</v>
      </c>
      <c r="S156" s="16">
        <v>0</v>
      </c>
    </row>
    <row r="157" spans="7:19" x14ac:dyDescent="0.55000000000000004">
      <c r="G157" s="9" t="s">
        <v>64</v>
      </c>
      <c r="H157" s="9">
        <v>0</v>
      </c>
      <c r="I157" s="9">
        <v>1</v>
      </c>
      <c r="J157" s="9">
        <v>0</v>
      </c>
      <c r="K157" s="9">
        <v>0</v>
      </c>
      <c r="L157" s="9">
        <v>1</v>
      </c>
      <c r="N157" s="16" t="s">
        <v>16</v>
      </c>
      <c r="O157" s="16">
        <v>0</v>
      </c>
      <c r="P157" s="16">
        <v>2</v>
      </c>
      <c r="Q157" s="16">
        <v>0</v>
      </c>
      <c r="R157" s="16">
        <v>0</v>
      </c>
      <c r="S157" s="16">
        <v>4</v>
      </c>
    </row>
    <row r="158" spans="7:19" x14ac:dyDescent="0.55000000000000004">
      <c r="G158" s="9" t="s">
        <v>65</v>
      </c>
      <c r="H158" s="9">
        <v>0</v>
      </c>
      <c r="I158" s="9">
        <v>1</v>
      </c>
      <c r="J158" s="9">
        <v>0</v>
      </c>
      <c r="K158" s="9">
        <v>0</v>
      </c>
      <c r="L158" s="9">
        <v>1</v>
      </c>
      <c r="N158" s="16" t="s">
        <v>95</v>
      </c>
      <c r="O158" s="16">
        <v>0</v>
      </c>
      <c r="P158" s="16">
        <v>1</v>
      </c>
      <c r="Q158" s="16">
        <v>0</v>
      </c>
      <c r="R158" s="16">
        <v>0</v>
      </c>
      <c r="S158" s="16">
        <v>1</v>
      </c>
    </row>
    <row r="159" spans="7:19" x14ac:dyDescent="0.55000000000000004">
      <c r="G159" s="9" t="s">
        <v>66</v>
      </c>
      <c r="H159" s="9">
        <v>0</v>
      </c>
      <c r="I159" s="9">
        <v>1</v>
      </c>
      <c r="J159" s="9">
        <v>0</v>
      </c>
      <c r="K159" s="9">
        <v>0</v>
      </c>
      <c r="L159" s="9">
        <v>1</v>
      </c>
      <c r="N159" s="16" t="s">
        <v>55</v>
      </c>
      <c r="O159" s="16">
        <v>0</v>
      </c>
      <c r="P159" s="16">
        <v>1</v>
      </c>
      <c r="Q159" s="16">
        <v>0</v>
      </c>
      <c r="R159" s="16">
        <v>0</v>
      </c>
      <c r="S159" s="16">
        <v>1</v>
      </c>
    </row>
    <row r="160" spans="7:19" x14ac:dyDescent="0.55000000000000004">
      <c r="G160" s="9" t="s">
        <v>6</v>
      </c>
      <c r="H160" s="9">
        <v>0</v>
      </c>
      <c r="I160" s="9">
        <v>1</v>
      </c>
      <c r="J160" s="9">
        <v>0</v>
      </c>
      <c r="K160" s="9">
        <v>0</v>
      </c>
      <c r="L160" s="9">
        <v>1</v>
      </c>
      <c r="N160" s="16" t="s">
        <v>56</v>
      </c>
      <c r="O160" s="16">
        <v>1</v>
      </c>
      <c r="P160" s="16">
        <v>0</v>
      </c>
      <c r="Q160" s="16">
        <v>0</v>
      </c>
      <c r="R160" s="16">
        <v>1</v>
      </c>
      <c r="S160" s="16">
        <v>0</v>
      </c>
    </row>
    <row r="161" spans="7:19" x14ac:dyDescent="0.55000000000000004">
      <c r="G161" s="9" t="s">
        <v>11</v>
      </c>
      <c r="H161" s="9">
        <v>0</v>
      </c>
      <c r="I161" s="9">
        <v>1</v>
      </c>
      <c r="J161" s="9">
        <v>0</v>
      </c>
      <c r="K161" s="9">
        <v>0</v>
      </c>
      <c r="L161" s="9">
        <v>1</v>
      </c>
      <c r="N161" s="16" t="s">
        <v>96</v>
      </c>
      <c r="O161" s="16">
        <v>0</v>
      </c>
      <c r="P161" s="16">
        <v>1</v>
      </c>
      <c r="Q161" s="16">
        <v>0</v>
      </c>
      <c r="R161" s="16">
        <v>0</v>
      </c>
      <c r="S161" s="16">
        <v>1</v>
      </c>
    </row>
    <row r="162" spans="7:19" x14ac:dyDescent="0.55000000000000004">
      <c r="G162" s="9" t="s">
        <v>56</v>
      </c>
      <c r="H162" s="9">
        <v>1</v>
      </c>
      <c r="I162" s="9">
        <v>0</v>
      </c>
      <c r="J162" s="9">
        <v>0</v>
      </c>
      <c r="K162" s="9">
        <v>1</v>
      </c>
      <c r="L162" s="9">
        <v>0</v>
      </c>
      <c r="N162" s="16" t="s">
        <v>97</v>
      </c>
      <c r="O162" s="16">
        <v>0</v>
      </c>
      <c r="P162" s="16">
        <v>1</v>
      </c>
      <c r="Q162" s="16">
        <v>0</v>
      </c>
      <c r="R162" s="16">
        <v>0</v>
      </c>
      <c r="S162" s="16">
        <v>1</v>
      </c>
    </row>
    <row r="163" spans="7:19" x14ac:dyDescent="0.55000000000000004">
      <c r="G163" s="9" t="s">
        <v>67</v>
      </c>
      <c r="H163" s="9">
        <v>0</v>
      </c>
      <c r="I163" s="9">
        <v>1</v>
      </c>
      <c r="J163" s="9">
        <v>0</v>
      </c>
      <c r="K163" s="9">
        <v>0</v>
      </c>
      <c r="L163" s="9">
        <v>1</v>
      </c>
      <c r="N163" s="16" t="s">
        <v>40</v>
      </c>
      <c r="O163" s="16">
        <v>0</v>
      </c>
      <c r="P163" s="16">
        <v>1</v>
      </c>
      <c r="Q163" s="16">
        <v>0</v>
      </c>
      <c r="R163" s="16">
        <v>0</v>
      </c>
      <c r="S163" s="16">
        <v>1</v>
      </c>
    </row>
    <row r="164" spans="7:19" x14ac:dyDescent="0.55000000000000004">
      <c r="G164" s="9" t="s">
        <v>68</v>
      </c>
      <c r="H164" s="9">
        <v>0</v>
      </c>
      <c r="I164" s="9">
        <v>1</v>
      </c>
      <c r="J164" s="9">
        <v>0</v>
      </c>
      <c r="K164" s="9">
        <v>0</v>
      </c>
      <c r="L164" s="9">
        <v>1</v>
      </c>
      <c r="N164" s="16" t="s">
        <v>98</v>
      </c>
      <c r="O164" s="16">
        <v>0</v>
      </c>
      <c r="P164" s="16">
        <v>1</v>
      </c>
      <c r="Q164" s="16">
        <v>0</v>
      </c>
      <c r="R164" s="16">
        <v>0</v>
      </c>
      <c r="S164" s="16">
        <v>1</v>
      </c>
    </row>
    <row r="165" spans="7:19" x14ac:dyDescent="0.55000000000000004">
      <c r="G165" s="9" t="s">
        <v>40</v>
      </c>
      <c r="H165" s="9">
        <v>0</v>
      </c>
      <c r="I165" s="9">
        <v>1</v>
      </c>
      <c r="J165" s="9">
        <v>0</v>
      </c>
      <c r="K165" s="9">
        <v>0</v>
      </c>
      <c r="L165" s="9">
        <v>1</v>
      </c>
      <c r="N165" s="16" t="s">
        <v>19</v>
      </c>
      <c r="O165" s="16">
        <v>0</v>
      </c>
      <c r="P165" s="16">
        <v>1</v>
      </c>
      <c r="Q165" s="16">
        <v>0</v>
      </c>
      <c r="R165" s="16">
        <v>0</v>
      </c>
      <c r="S165" s="16">
        <v>1</v>
      </c>
    </row>
    <row r="166" spans="7:19" x14ac:dyDescent="0.55000000000000004">
      <c r="G166" s="9" t="s">
        <v>69</v>
      </c>
      <c r="H166" s="9">
        <v>0</v>
      </c>
      <c r="I166" s="9">
        <v>1</v>
      </c>
      <c r="J166" s="9">
        <v>0</v>
      </c>
      <c r="K166" s="9">
        <v>0</v>
      </c>
      <c r="L166" s="9">
        <v>1</v>
      </c>
      <c r="N166" s="16" t="s">
        <v>20</v>
      </c>
      <c r="O166" s="16">
        <v>0</v>
      </c>
      <c r="P166" s="16">
        <v>1</v>
      </c>
      <c r="Q166" s="16">
        <v>0</v>
      </c>
      <c r="R166" s="16">
        <v>0</v>
      </c>
      <c r="S166" s="16">
        <v>1</v>
      </c>
    </row>
    <row r="167" spans="7:19" x14ac:dyDescent="0.55000000000000004">
      <c r="J167" s="9">
        <f>SUM(Table12[D3xD4])</f>
        <v>1</v>
      </c>
      <c r="K167" s="9">
        <f>SUBTOTAL(109,Table12[D3^2])</f>
        <v>10</v>
      </c>
      <c r="L167" s="9">
        <f>SUBTOTAL(109,Table12[D4^2])</f>
        <v>10</v>
      </c>
      <c r="Q167">
        <f>SUM(Table22[D1xD2])</f>
        <v>0</v>
      </c>
      <c r="R167">
        <f>SUM(Table22[D1^2])</f>
        <v>10</v>
      </c>
      <c r="S167">
        <f>SUM(Table22[D2^2])</f>
        <v>12</v>
      </c>
    </row>
    <row r="168" spans="7:19" x14ac:dyDescent="0.55000000000000004">
      <c r="G168" s="8" t="s">
        <v>50</v>
      </c>
      <c r="H168" s="10" t="s">
        <v>2</v>
      </c>
      <c r="I168" s="10" t="s">
        <v>4</v>
      </c>
      <c r="J168" s="10" t="s">
        <v>85</v>
      </c>
      <c r="K168" s="10" t="s">
        <v>84</v>
      </c>
      <c r="L168" s="10" t="s">
        <v>82</v>
      </c>
      <c r="N168" s="4" t="s">
        <v>50</v>
      </c>
      <c r="O168" s="4" t="s">
        <v>0</v>
      </c>
      <c r="P168" s="4" t="s">
        <v>1</v>
      </c>
      <c r="Q168" s="4" t="s">
        <v>51</v>
      </c>
      <c r="R168" s="4" t="s">
        <v>52</v>
      </c>
      <c r="S168" s="4" t="s">
        <v>53</v>
      </c>
    </row>
    <row r="169" spans="7:19" x14ac:dyDescent="0.55000000000000004">
      <c r="G169" s="9" t="s">
        <v>57</v>
      </c>
      <c r="H169" s="9">
        <v>1</v>
      </c>
      <c r="I169" s="9">
        <v>0</v>
      </c>
      <c r="J169" s="9">
        <v>0</v>
      </c>
      <c r="K169" s="9">
        <v>1</v>
      </c>
      <c r="L169" s="9">
        <v>0</v>
      </c>
      <c r="N169" s="17" t="s">
        <v>57</v>
      </c>
      <c r="O169" s="17">
        <v>1</v>
      </c>
      <c r="P169" s="17">
        <v>0</v>
      </c>
      <c r="Q169" s="17">
        <v>0</v>
      </c>
      <c r="R169" s="17">
        <v>1</v>
      </c>
      <c r="S169" s="17">
        <v>0</v>
      </c>
    </row>
    <row r="170" spans="7:19" x14ac:dyDescent="0.55000000000000004">
      <c r="G170" s="9" t="s">
        <v>58</v>
      </c>
      <c r="H170" s="9">
        <v>1</v>
      </c>
      <c r="I170" s="9">
        <v>0</v>
      </c>
      <c r="J170" s="9">
        <v>0</v>
      </c>
      <c r="K170" s="9">
        <v>1</v>
      </c>
      <c r="L170" s="9">
        <v>0</v>
      </c>
      <c r="N170" s="17" t="s">
        <v>58</v>
      </c>
      <c r="O170" s="17">
        <v>1</v>
      </c>
      <c r="P170" s="17">
        <v>0</v>
      </c>
      <c r="Q170" s="17">
        <v>0</v>
      </c>
      <c r="R170" s="17">
        <v>1</v>
      </c>
      <c r="S170" s="17">
        <v>0</v>
      </c>
    </row>
    <row r="171" spans="7:19" x14ac:dyDescent="0.55000000000000004">
      <c r="G171" s="9" t="s">
        <v>70</v>
      </c>
      <c r="H171" s="9">
        <v>1</v>
      </c>
      <c r="I171" s="9">
        <v>0</v>
      </c>
      <c r="J171" s="9">
        <v>0</v>
      </c>
      <c r="K171" s="9">
        <v>1</v>
      </c>
      <c r="L171" s="9">
        <v>0</v>
      </c>
      <c r="N171" s="17" t="s">
        <v>70</v>
      </c>
      <c r="O171" s="17">
        <v>1</v>
      </c>
      <c r="P171" s="17">
        <v>0</v>
      </c>
      <c r="Q171" s="17">
        <v>0</v>
      </c>
      <c r="R171" s="17">
        <v>1</v>
      </c>
      <c r="S171" s="17">
        <v>0</v>
      </c>
    </row>
    <row r="172" spans="7:19" x14ac:dyDescent="0.55000000000000004">
      <c r="G172" s="9" t="s">
        <v>59</v>
      </c>
      <c r="H172" s="9">
        <v>1</v>
      </c>
      <c r="I172" s="9">
        <v>0</v>
      </c>
      <c r="J172" s="9">
        <v>0</v>
      </c>
      <c r="K172" s="9">
        <v>1</v>
      </c>
      <c r="L172" s="9">
        <v>0</v>
      </c>
      <c r="N172" s="17" t="s">
        <v>59</v>
      </c>
      <c r="O172" s="17">
        <v>1</v>
      </c>
      <c r="P172" s="17">
        <v>1</v>
      </c>
      <c r="Q172" s="17">
        <v>1</v>
      </c>
      <c r="R172" s="17">
        <v>1</v>
      </c>
      <c r="S172" s="17">
        <v>1</v>
      </c>
    </row>
    <row r="173" spans="7:19" x14ac:dyDescent="0.55000000000000004">
      <c r="G173" s="9" t="s">
        <v>60</v>
      </c>
      <c r="H173" s="9">
        <v>1</v>
      </c>
      <c r="I173" s="9">
        <v>0</v>
      </c>
      <c r="J173" s="9">
        <v>0</v>
      </c>
      <c r="K173" s="9">
        <v>1</v>
      </c>
      <c r="L173" s="9">
        <v>0</v>
      </c>
      <c r="N173" s="17" t="s">
        <v>60</v>
      </c>
      <c r="O173" s="17">
        <v>1</v>
      </c>
      <c r="P173" s="17">
        <v>0</v>
      </c>
      <c r="Q173" s="17">
        <v>0</v>
      </c>
      <c r="R173" s="17">
        <v>1</v>
      </c>
      <c r="S173" s="17">
        <v>0</v>
      </c>
    </row>
    <row r="174" spans="7:19" x14ac:dyDescent="0.55000000000000004">
      <c r="G174" s="9" t="s">
        <v>61</v>
      </c>
      <c r="H174" s="9">
        <v>1</v>
      </c>
      <c r="I174" s="9">
        <v>0</v>
      </c>
      <c r="J174" s="9">
        <v>0</v>
      </c>
      <c r="K174" s="9">
        <v>1</v>
      </c>
      <c r="L174" s="9">
        <v>0</v>
      </c>
      <c r="N174" s="17" t="s">
        <v>61</v>
      </c>
      <c r="O174" s="17">
        <v>1</v>
      </c>
      <c r="P174" s="17">
        <v>1</v>
      </c>
      <c r="Q174" s="17">
        <v>1</v>
      </c>
      <c r="R174" s="17">
        <v>1</v>
      </c>
      <c r="S174" s="17">
        <v>1</v>
      </c>
    </row>
    <row r="175" spans="7:19" x14ac:dyDescent="0.55000000000000004">
      <c r="G175" s="9" t="s">
        <v>62</v>
      </c>
      <c r="H175" s="9">
        <v>1</v>
      </c>
      <c r="I175" s="9">
        <v>0</v>
      </c>
      <c r="J175" s="9">
        <v>0</v>
      </c>
      <c r="K175" s="9">
        <v>1</v>
      </c>
      <c r="L175" s="9">
        <v>0</v>
      </c>
      <c r="N175" s="17" t="s">
        <v>62</v>
      </c>
      <c r="O175" s="17">
        <v>1</v>
      </c>
      <c r="P175" s="17">
        <v>0</v>
      </c>
      <c r="Q175" s="17">
        <v>0</v>
      </c>
      <c r="R175" s="17">
        <v>1</v>
      </c>
      <c r="S175" s="17">
        <v>0</v>
      </c>
    </row>
    <row r="176" spans="7:19" x14ac:dyDescent="0.55000000000000004">
      <c r="G176" s="9" t="s">
        <v>63</v>
      </c>
      <c r="H176" s="9">
        <v>1</v>
      </c>
      <c r="I176" s="9">
        <v>0</v>
      </c>
      <c r="J176" s="9">
        <v>0</v>
      </c>
      <c r="K176" s="9">
        <v>1</v>
      </c>
      <c r="L176" s="9">
        <v>0</v>
      </c>
      <c r="N176" s="17" t="s">
        <v>63</v>
      </c>
      <c r="O176" s="17">
        <v>1</v>
      </c>
      <c r="P176" s="17">
        <v>0</v>
      </c>
      <c r="Q176" s="17">
        <v>0</v>
      </c>
      <c r="R176" s="17">
        <v>1</v>
      </c>
      <c r="S176" s="17">
        <v>0</v>
      </c>
    </row>
    <row r="177" spans="7:19" x14ac:dyDescent="0.55000000000000004">
      <c r="G177" s="9" t="s">
        <v>33</v>
      </c>
      <c r="H177" s="9">
        <v>1</v>
      </c>
      <c r="I177" s="9">
        <v>0</v>
      </c>
      <c r="J177" s="9">
        <v>0</v>
      </c>
      <c r="K177" s="9">
        <v>1</v>
      </c>
      <c r="L177" s="9">
        <v>0</v>
      </c>
      <c r="N177" s="17" t="s">
        <v>33</v>
      </c>
      <c r="O177" s="17">
        <v>1</v>
      </c>
      <c r="P177" s="17">
        <v>0</v>
      </c>
      <c r="Q177" s="17">
        <v>0</v>
      </c>
      <c r="R177" s="17">
        <v>1</v>
      </c>
      <c r="S177" s="17">
        <v>0</v>
      </c>
    </row>
    <row r="178" spans="7:19" x14ac:dyDescent="0.55000000000000004">
      <c r="G178" s="9" t="s">
        <v>71</v>
      </c>
      <c r="H178" s="9">
        <v>0</v>
      </c>
      <c r="I178" s="9">
        <v>1</v>
      </c>
      <c r="J178" s="9">
        <v>0</v>
      </c>
      <c r="K178" s="9">
        <v>0</v>
      </c>
      <c r="L178" s="9">
        <v>1</v>
      </c>
      <c r="N178" s="17" t="s">
        <v>6</v>
      </c>
      <c r="O178" s="17">
        <v>0</v>
      </c>
      <c r="P178" s="17">
        <v>1</v>
      </c>
      <c r="Q178" s="17">
        <v>0</v>
      </c>
      <c r="R178" s="17">
        <v>0</v>
      </c>
      <c r="S178" s="17">
        <v>1</v>
      </c>
    </row>
    <row r="179" spans="7:19" x14ac:dyDescent="0.55000000000000004">
      <c r="G179" s="9" t="s">
        <v>72</v>
      </c>
      <c r="H179" s="9">
        <v>0</v>
      </c>
      <c r="I179" s="9">
        <v>1</v>
      </c>
      <c r="J179" s="9">
        <v>0</v>
      </c>
      <c r="K179" s="9">
        <v>0</v>
      </c>
      <c r="L179" s="9">
        <v>1</v>
      </c>
      <c r="N179" s="17" t="s">
        <v>72</v>
      </c>
      <c r="O179" s="17">
        <v>0</v>
      </c>
      <c r="P179" s="17">
        <v>1</v>
      </c>
      <c r="Q179" s="17">
        <v>0</v>
      </c>
      <c r="R179" s="17">
        <v>0</v>
      </c>
      <c r="S179" s="17">
        <v>1</v>
      </c>
    </row>
    <row r="180" spans="7:19" x14ac:dyDescent="0.55000000000000004">
      <c r="G180" s="9" t="s">
        <v>11</v>
      </c>
      <c r="H180" s="9">
        <v>0</v>
      </c>
      <c r="I180" s="9">
        <v>2</v>
      </c>
      <c r="J180" s="9">
        <v>0</v>
      </c>
      <c r="K180" s="9">
        <v>0</v>
      </c>
      <c r="L180" s="9">
        <v>4</v>
      </c>
      <c r="N180" s="17" t="s">
        <v>56</v>
      </c>
      <c r="O180" s="17">
        <v>1</v>
      </c>
      <c r="P180" s="17">
        <v>0</v>
      </c>
      <c r="Q180" s="17">
        <v>0</v>
      </c>
      <c r="R180" s="17">
        <v>1</v>
      </c>
      <c r="S180" s="17">
        <v>0</v>
      </c>
    </row>
    <row r="181" spans="7:19" x14ac:dyDescent="0.55000000000000004">
      <c r="G181" s="9" t="s">
        <v>73</v>
      </c>
      <c r="H181" s="9">
        <v>0</v>
      </c>
      <c r="I181" s="9">
        <v>1</v>
      </c>
      <c r="J181" s="9">
        <v>0</v>
      </c>
      <c r="K181" s="9">
        <v>0</v>
      </c>
      <c r="L181" s="9">
        <v>1</v>
      </c>
      <c r="N181" s="17" t="s">
        <v>54</v>
      </c>
      <c r="O181" s="17">
        <v>0</v>
      </c>
      <c r="P181" s="17">
        <v>1</v>
      </c>
      <c r="Q181" s="17">
        <v>0</v>
      </c>
      <c r="R181" s="17">
        <v>0</v>
      </c>
      <c r="S181" s="17">
        <v>1</v>
      </c>
    </row>
    <row r="182" spans="7:19" x14ac:dyDescent="0.55000000000000004">
      <c r="G182" s="9" t="s">
        <v>74</v>
      </c>
      <c r="H182" s="9">
        <v>0</v>
      </c>
      <c r="I182" s="9">
        <v>1</v>
      </c>
      <c r="J182" s="9">
        <v>0</v>
      </c>
      <c r="K182" s="9">
        <v>0</v>
      </c>
      <c r="L182" s="9">
        <v>1</v>
      </c>
      <c r="N182" s="17" t="s">
        <v>99</v>
      </c>
      <c r="O182" s="17">
        <v>0</v>
      </c>
      <c r="P182" s="17">
        <v>1</v>
      </c>
      <c r="Q182" s="17">
        <v>0</v>
      </c>
      <c r="R182" s="17">
        <v>0</v>
      </c>
      <c r="S182" s="17">
        <v>1</v>
      </c>
    </row>
    <row r="183" spans="7:19" x14ac:dyDescent="0.55000000000000004">
      <c r="G183" s="9" t="s">
        <v>75</v>
      </c>
      <c r="H183" s="9">
        <v>0</v>
      </c>
      <c r="I183" s="9">
        <v>1</v>
      </c>
      <c r="J183" s="9">
        <v>0</v>
      </c>
      <c r="K183" s="9">
        <v>0</v>
      </c>
      <c r="L183" s="9">
        <v>1</v>
      </c>
      <c r="N183" s="17" t="s">
        <v>100</v>
      </c>
      <c r="O183" s="17">
        <v>0</v>
      </c>
      <c r="P183" s="17">
        <v>1</v>
      </c>
      <c r="Q183" s="17">
        <v>0</v>
      </c>
      <c r="R183" s="17">
        <v>0</v>
      </c>
      <c r="S183" s="17">
        <v>1</v>
      </c>
    </row>
    <row r="184" spans="7:19" x14ac:dyDescent="0.55000000000000004">
      <c r="G184" s="9" t="s">
        <v>56</v>
      </c>
      <c r="H184" s="9">
        <v>1</v>
      </c>
      <c r="I184" s="9">
        <v>0</v>
      </c>
      <c r="J184" s="9">
        <v>0</v>
      </c>
      <c r="K184" s="9">
        <v>1</v>
      </c>
      <c r="L184" s="9">
        <v>0</v>
      </c>
      <c r="N184" s="17" t="s">
        <v>101</v>
      </c>
      <c r="O184" s="17">
        <v>0</v>
      </c>
      <c r="P184" s="17">
        <v>1</v>
      </c>
      <c r="Q184" s="17">
        <v>0</v>
      </c>
      <c r="R184" s="17">
        <v>0</v>
      </c>
      <c r="S184" s="17">
        <v>1</v>
      </c>
    </row>
    <row r="185" spans="7:19" x14ac:dyDescent="0.55000000000000004">
      <c r="G185" s="9" t="s">
        <v>76</v>
      </c>
      <c r="H185" s="9">
        <v>0</v>
      </c>
      <c r="I185" s="9">
        <v>1</v>
      </c>
      <c r="J185" s="9">
        <v>0</v>
      </c>
      <c r="K185" s="9">
        <v>0</v>
      </c>
      <c r="L185" s="9">
        <v>1</v>
      </c>
      <c r="N185" s="17" t="s">
        <v>19</v>
      </c>
      <c r="O185" s="17">
        <v>0</v>
      </c>
      <c r="P185" s="17">
        <v>1</v>
      </c>
      <c r="Q185" s="17">
        <v>0</v>
      </c>
      <c r="R185" s="17">
        <v>0</v>
      </c>
      <c r="S185" s="17">
        <v>1</v>
      </c>
    </row>
    <row r="186" spans="7:19" x14ac:dyDescent="0.55000000000000004">
      <c r="G186" s="9" t="s">
        <v>77</v>
      </c>
      <c r="H186" s="9">
        <v>0</v>
      </c>
      <c r="I186" s="9">
        <v>1</v>
      </c>
      <c r="J186" s="9">
        <v>0</v>
      </c>
      <c r="K186" s="9">
        <v>0</v>
      </c>
      <c r="L186" s="9">
        <v>1</v>
      </c>
      <c r="N186" s="17" t="s">
        <v>14</v>
      </c>
      <c r="O186" s="17">
        <v>0</v>
      </c>
      <c r="P186" s="17">
        <v>1</v>
      </c>
      <c r="Q186" s="17">
        <v>0</v>
      </c>
      <c r="R186" s="17">
        <v>0</v>
      </c>
      <c r="S186" s="17">
        <v>1</v>
      </c>
    </row>
    <row r="187" spans="7:19" x14ac:dyDescent="0.55000000000000004">
      <c r="G187" s="9" t="s">
        <v>78</v>
      </c>
      <c r="H187" s="9">
        <v>0</v>
      </c>
      <c r="I187" s="9">
        <v>1</v>
      </c>
      <c r="J187" s="9">
        <v>0</v>
      </c>
      <c r="K187" s="9">
        <v>0</v>
      </c>
      <c r="L187" s="9">
        <v>1</v>
      </c>
      <c r="Q187">
        <f>SUM(Table23[D1xD2])</f>
        <v>2</v>
      </c>
      <c r="R187">
        <f>SUBTOTAL(109,Table23[D1^2])</f>
        <v>10</v>
      </c>
      <c r="S187">
        <f>SUBTOTAL(109,Table23[D2^2])</f>
        <v>10</v>
      </c>
    </row>
    <row r="188" spans="7:19" x14ac:dyDescent="0.55000000000000004">
      <c r="G188" s="9" t="s">
        <v>79</v>
      </c>
      <c r="H188" s="9">
        <v>0</v>
      </c>
      <c r="I188" s="9">
        <v>1</v>
      </c>
      <c r="J188" s="9">
        <v>0</v>
      </c>
      <c r="K188" s="9">
        <v>0</v>
      </c>
      <c r="L188" s="9">
        <v>1</v>
      </c>
    </row>
    <row r="189" spans="7:19" x14ac:dyDescent="0.55000000000000004">
      <c r="J189" s="9">
        <f>SUM(Table13[D3xD5])</f>
        <v>0</v>
      </c>
      <c r="K189" s="9">
        <f>SUBTOTAL(109,Table13[D3^2])</f>
        <v>10</v>
      </c>
      <c r="L189" s="9">
        <f>SUBTOTAL(109,Table13[D5^2])</f>
        <v>13</v>
      </c>
    </row>
    <row r="190" spans="7:19" x14ac:dyDescent="0.55000000000000004">
      <c r="G190" s="8" t="s">
        <v>50</v>
      </c>
      <c r="H190" s="10" t="s">
        <v>3</v>
      </c>
      <c r="I190" s="10" t="s">
        <v>4</v>
      </c>
      <c r="J190" s="10" t="s">
        <v>80</v>
      </c>
      <c r="K190" s="10" t="s">
        <v>81</v>
      </c>
      <c r="L190" s="10" t="s">
        <v>82</v>
      </c>
      <c r="N190" s="4" t="s">
        <v>50</v>
      </c>
      <c r="O190" s="4" t="s">
        <v>0</v>
      </c>
      <c r="P190" s="4" t="s">
        <v>1</v>
      </c>
      <c r="Q190" s="4" t="s">
        <v>51</v>
      </c>
      <c r="R190" s="4" t="s">
        <v>52</v>
      </c>
      <c r="S190" s="4" t="s">
        <v>53</v>
      </c>
    </row>
    <row r="191" spans="7:19" x14ac:dyDescent="0.55000000000000004">
      <c r="G191" s="9" t="s">
        <v>66</v>
      </c>
      <c r="H191" s="9">
        <v>1</v>
      </c>
      <c r="I191" s="9">
        <v>0</v>
      </c>
      <c r="J191" s="9">
        <v>0</v>
      </c>
      <c r="K191" s="9">
        <v>1</v>
      </c>
      <c r="L191" s="9">
        <v>0</v>
      </c>
      <c r="N191" s="18" t="s">
        <v>40</v>
      </c>
      <c r="O191" s="18">
        <v>1</v>
      </c>
      <c r="P191" s="18">
        <v>0</v>
      </c>
      <c r="Q191" s="18">
        <v>0</v>
      </c>
      <c r="R191" s="18">
        <v>1</v>
      </c>
      <c r="S191" s="18">
        <v>0</v>
      </c>
    </row>
    <row r="192" spans="7:19" x14ac:dyDescent="0.55000000000000004">
      <c r="G192" s="9" t="s">
        <v>64</v>
      </c>
      <c r="H192" s="9">
        <v>1</v>
      </c>
      <c r="I192" s="9">
        <v>0</v>
      </c>
      <c r="J192" s="9">
        <v>0</v>
      </c>
      <c r="K192" s="9">
        <v>1</v>
      </c>
      <c r="L192" s="9">
        <v>0</v>
      </c>
      <c r="N192" s="18" t="s">
        <v>95</v>
      </c>
      <c r="O192" s="18">
        <v>1</v>
      </c>
      <c r="P192" s="18">
        <v>0</v>
      </c>
      <c r="Q192" s="18">
        <v>0</v>
      </c>
      <c r="R192" s="18">
        <v>1</v>
      </c>
      <c r="S192" s="18">
        <v>0</v>
      </c>
    </row>
    <row r="193" spans="7:19" x14ac:dyDescent="0.55000000000000004">
      <c r="G193" s="9" t="s">
        <v>68</v>
      </c>
      <c r="H193" s="9">
        <v>1</v>
      </c>
      <c r="I193" s="9">
        <v>0</v>
      </c>
      <c r="J193" s="9">
        <v>0</v>
      </c>
      <c r="K193" s="9">
        <v>1</v>
      </c>
      <c r="L193" s="9">
        <v>0</v>
      </c>
      <c r="N193" s="18" t="s">
        <v>96</v>
      </c>
      <c r="O193" s="18">
        <v>1</v>
      </c>
      <c r="P193" s="18">
        <v>0</v>
      </c>
      <c r="Q193" s="18">
        <v>0</v>
      </c>
      <c r="R193" s="18">
        <v>1</v>
      </c>
      <c r="S193" s="18">
        <v>0</v>
      </c>
    </row>
    <row r="194" spans="7:19" x14ac:dyDescent="0.55000000000000004">
      <c r="G194" s="9" t="s">
        <v>67</v>
      </c>
      <c r="H194" s="9">
        <v>1</v>
      </c>
      <c r="I194" s="9">
        <v>0</v>
      </c>
      <c r="J194" s="9">
        <v>0</v>
      </c>
      <c r="K194" s="9">
        <v>1</v>
      </c>
      <c r="L194" s="9">
        <v>0</v>
      </c>
      <c r="N194" s="18" t="s">
        <v>97</v>
      </c>
      <c r="O194" s="18">
        <v>1</v>
      </c>
      <c r="P194" s="18">
        <v>0</v>
      </c>
      <c r="Q194" s="18">
        <v>0</v>
      </c>
      <c r="R194" s="18">
        <v>1</v>
      </c>
      <c r="S194" s="18">
        <v>0</v>
      </c>
    </row>
    <row r="195" spans="7:19" x14ac:dyDescent="0.55000000000000004">
      <c r="G195" s="9" t="s">
        <v>65</v>
      </c>
      <c r="H195" s="9">
        <v>1</v>
      </c>
      <c r="I195" s="9">
        <v>0</v>
      </c>
      <c r="J195" s="9">
        <v>0</v>
      </c>
      <c r="K195" s="9">
        <v>1</v>
      </c>
      <c r="L195" s="9">
        <v>0</v>
      </c>
      <c r="N195" s="18" t="s">
        <v>19</v>
      </c>
      <c r="O195" s="18">
        <v>1</v>
      </c>
      <c r="P195" s="18">
        <v>1</v>
      </c>
      <c r="Q195" s="18">
        <v>1</v>
      </c>
      <c r="R195" s="18">
        <v>1</v>
      </c>
      <c r="S195" s="18">
        <v>1</v>
      </c>
    </row>
    <row r="196" spans="7:19" x14ac:dyDescent="0.55000000000000004">
      <c r="G196" s="9" t="s">
        <v>61</v>
      </c>
      <c r="H196" s="9">
        <v>1</v>
      </c>
      <c r="I196" s="9">
        <v>0</v>
      </c>
      <c r="J196" s="9">
        <v>0</v>
      </c>
      <c r="K196" s="9">
        <v>1</v>
      </c>
      <c r="L196" s="9">
        <v>0</v>
      </c>
      <c r="N196" s="18" t="s">
        <v>20</v>
      </c>
      <c r="O196" s="18">
        <v>1</v>
      </c>
      <c r="P196" s="18">
        <v>0</v>
      </c>
      <c r="Q196" s="18">
        <v>0</v>
      </c>
      <c r="R196" s="18">
        <v>1</v>
      </c>
      <c r="S196" s="18">
        <v>0</v>
      </c>
    </row>
    <row r="197" spans="7:19" x14ac:dyDescent="0.55000000000000004">
      <c r="G197" s="9" t="s">
        <v>11</v>
      </c>
      <c r="H197" s="9">
        <v>1</v>
      </c>
      <c r="I197" s="9">
        <v>2</v>
      </c>
      <c r="J197" s="9">
        <v>2</v>
      </c>
      <c r="K197" s="9">
        <v>1</v>
      </c>
      <c r="L197" s="9">
        <v>4</v>
      </c>
      <c r="N197" s="18" t="s">
        <v>16</v>
      </c>
      <c r="O197" s="18">
        <v>2</v>
      </c>
      <c r="P197" s="18">
        <v>0</v>
      </c>
      <c r="Q197" s="18">
        <v>0</v>
      </c>
      <c r="R197" s="18">
        <v>4</v>
      </c>
      <c r="S197" s="18">
        <v>0</v>
      </c>
    </row>
    <row r="198" spans="7:19" x14ac:dyDescent="0.55000000000000004">
      <c r="G198" s="9" t="s">
        <v>40</v>
      </c>
      <c r="H198" s="9">
        <v>1</v>
      </c>
      <c r="I198" s="9">
        <v>0</v>
      </c>
      <c r="J198" s="9">
        <v>0</v>
      </c>
      <c r="K198" s="9">
        <v>1</v>
      </c>
      <c r="L198" s="9">
        <v>0</v>
      </c>
      <c r="N198" s="18" t="s">
        <v>55</v>
      </c>
      <c r="O198" s="18">
        <v>1</v>
      </c>
      <c r="P198" s="18">
        <v>0</v>
      </c>
      <c r="Q198" s="18">
        <v>0</v>
      </c>
      <c r="R198" s="18">
        <v>1</v>
      </c>
      <c r="S198" s="18">
        <v>0</v>
      </c>
    </row>
    <row r="199" spans="7:19" x14ac:dyDescent="0.55000000000000004">
      <c r="G199" s="9" t="s">
        <v>6</v>
      </c>
      <c r="H199" s="9">
        <v>1</v>
      </c>
      <c r="I199" s="9">
        <v>0</v>
      </c>
      <c r="J199" s="9">
        <v>0</v>
      </c>
      <c r="K199" s="9">
        <v>1</v>
      </c>
      <c r="L199" s="9">
        <v>0</v>
      </c>
      <c r="N199" s="18" t="s">
        <v>98</v>
      </c>
      <c r="O199" s="18">
        <v>1</v>
      </c>
      <c r="P199" s="18">
        <v>0</v>
      </c>
      <c r="Q199" s="18">
        <v>0</v>
      </c>
      <c r="R199" s="18">
        <v>1</v>
      </c>
      <c r="S199" s="18">
        <v>0</v>
      </c>
    </row>
    <row r="200" spans="7:19" x14ac:dyDescent="0.55000000000000004">
      <c r="G200" s="9" t="s">
        <v>71</v>
      </c>
      <c r="H200" s="9">
        <v>0</v>
      </c>
      <c r="I200" s="9">
        <v>1</v>
      </c>
      <c r="J200" s="9">
        <v>0</v>
      </c>
      <c r="K200" s="9">
        <v>0</v>
      </c>
      <c r="L200" s="9">
        <v>1</v>
      </c>
      <c r="N200" s="18" t="s">
        <v>6</v>
      </c>
      <c r="O200" s="18">
        <v>0</v>
      </c>
      <c r="P200" s="18">
        <v>1</v>
      </c>
      <c r="Q200" s="18">
        <v>0</v>
      </c>
      <c r="R200" s="18">
        <v>0</v>
      </c>
      <c r="S200" s="18">
        <v>1</v>
      </c>
    </row>
    <row r="201" spans="7:19" x14ac:dyDescent="0.55000000000000004">
      <c r="G201" s="9" t="s">
        <v>72</v>
      </c>
      <c r="H201" s="9">
        <v>0</v>
      </c>
      <c r="I201" s="9">
        <v>1</v>
      </c>
      <c r="J201" s="9">
        <v>0</v>
      </c>
      <c r="K201" s="9">
        <v>0</v>
      </c>
      <c r="L201" s="9">
        <v>1</v>
      </c>
      <c r="N201" s="18" t="s">
        <v>72</v>
      </c>
      <c r="O201" s="18">
        <v>0</v>
      </c>
      <c r="P201" s="18">
        <v>1</v>
      </c>
      <c r="Q201" s="18">
        <v>0</v>
      </c>
      <c r="R201" s="18">
        <v>0</v>
      </c>
      <c r="S201" s="18">
        <v>1</v>
      </c>
    </row>
    <row r="202" spans="7:19" x14ac:dyDescent="0.55000000000000004">
      <c r="G202" s="9" t="s">
        <v>73</v>
      </c>
      <c r="H202" s="9">
        <v>0</v>
      </c>
      <c r="I202" s="9">
        <v>1</v>
      </c>
      <c r="J202" s="9">
        <v>0</v>
      </c>
      <c r="K202" s="9">
        <v>0</v>
      </c>
      <c r="L202" s="9">
        <v>1</v>
      </c>
      <c r="N202" s="18" t="s">
        <v>54</v>
      </c>
      <c r="O202" s="18">
        <v>0</v>
      </c>
      <c r="P202" s="18">
        <v>1</v>
      </c>
      <c r="Q202" s="18">
        <v>0</v>
      </c>
      <c r="R202" s="18">
        <v>0</v>
      </c>
      <c r="S202" s="18">
        <v>1</v>
      </c>
    </row>
    <row r="203" spans="7:19" x14ac:dyDescent="0.55000000000000004">
      <c r="G203" s="9" t="s">
        <v>74</v>
      </c>
      <c r="H203" s="9">
        <v>0</v>
      </c>
      <c r="I203" s="9">
        <v>1</v>
      </c>
      <c r="J203" s="9">
        <v>0</v>
      </c>
      <c r="K203" s="9">
        <v>0</v>
      </c>
      <c r="L203" s="9">
        <v>1</v>
      </c>
      <c r="N203" s="18" t="s">
        <v>59</v>
      </c>
      <c r="O203" s="18">
        <v>0</v>
      </c>
      <c r="P203" s="18">
        <v>1</v>
      </c>
      <c r="Q203" s="18">
        <v>0</v>
      </c>
      <c r="R203" s="18">
        <v>0</v>
      </c>
      <c r="S203" s="18">
        <v>1</v>
      </c>
    </row>
    <row r="204" spans="7:19" x14ac:dyDescent="0.55000000000000004">
      <c r="G204" s="9" t="s">
        <v>75</v>
      </c>
      <c r="H204" s="9">
        <v>0</v>
      </c>
      <c r="I204" s="9">
        <v>1</v>
      </c>
      <c r="J204" s="9">
        <v>0</v>
      </c>
      <c r="K204" s="9">
        <v>0</v>
      </c>
      <c r="L204" s="9">
        <v>1</v>
      </c>
      <c r="N204" s="18" t="s">
        <v>61</v>
      </c>
      <c r="O204" s="18">
        <v>0</v>
      </c>
      <c r="P204" s="18">
        <v>1</v>
      </c>
      <c r="Q204" s="18">
        <v>0</v>
      </c>
      <c r="R204" s="18">
        <v>0</v>
      </c>
      <c r="S204" s="18">
        <v>1</v>
      </c>
    </row>
    <row r="205" spans="7:19" x14ac:dyDescent="0.55000000000000004">
      <c r="G205" s="9" t="s">
        <v>76</v>
      </c>
      <c r="H205" s="9">
        <v>0</v>
      </c>
      <c r="I205" s="9">
        <v>1</v>
      </c>
      <c r="J205" s="9">
        <v>0</v>
      </c>
      <c r="K205" s="9">
        <v>0</v>
      </c>
      <c r="L205" s="9">
        <v>1</v>
      </c>
      <c r="N205" s="18" t="s">
        <v>99</v>
      </c>
      <c r="O205" s="18">
        <v>0</v>
      </c>
      <c r="P205" s="18">
        <v>1</v>
      </c>
      <c r="Q205" s="18">
        <v>0</v>
      </c>
      <c r="R205" s="18">
        <v>0</v>
      </c>
      <c r="S205" s="18">
        <v>1</v>
      </c>
    </row>
    <row r="206" spans="7:19" x14ac:dyDescent="0.55000000000000004">
      <c r="G206" s="9" t="s">
        <v>77</v>
      </c>
      <c r="H206" s="9">
        <v>0</v>
      </c>
      <c r="I206" s="9">
        <v>1</v>
      </c>
      <c r="J206" s="9">
        <v>0</v>
      </c>
      <c r="K206" s="9">
        <v>0</v>
      </c>
      <c r="L206" s="9">
        <v>1</v>
      </c>
      <c r="N206" s="18" t="s">
        <v>100</v>
      </c>
      <c r="O206" s="18">
        <v>0</v>
      </c>
      <c r="P206" s="18">
        <v>1</v>
      </c>
      <c r="Q206" s="18">
        <v>0</v>
      </c>
      <c r="R206" s="18">
        <v>0</v>
      </c>
      <c r="S206" s="18">
        <v>1</v>
      </c>
    </row>
    <row r="207" spans="7:19" x14ac:dyDescent="0.55000000000000004">
      <c r="G207" s="9" t="s">
        <v>69</v>
      </c>
      <c r="H207" s="9">
        <v>1</v>
      </c>
      <c r="I207" s="9">
        <v>0</v>
      </c>
      <c r="J207" s="9">
        <v>0</v>
      </c>
      <c r="K207" s="9">
        <v>1</v>
      </c>
      <c r="L207" s="9">
        <v>0</v>
      </c>
      <c r="N207" s="18" t="s">
        <v>101</v>
      </c>
      <c r="O207" s="18">
        <v>0</v>
      </c>
      <c r="P207" s="18">
        <v>1</v>
      </c>
      <c r="Q207" s="18">
        <v>0</v>
      </c>
      <c r="R207" s="18">
        <v>0</v>
      </c>
      <c r="S207" s="18">
        <v>1</v>
      </c>
    </row>
    <row r="208" spans="7:19" x14ac:dyDescent="0.55000000000000004">
      <c r="G208" s="9" t="s">
        <v>78</v>
      </c>
      <c r="H208" s="9">
        <v>0</v>
      </c>
      <c r="I208" s="9">
        <v>1</v>
      </c>
      <c r="J208" s="9">
        <v>0</v>
      </c>
      <c r="K208" s="9">
        <v>0</v>
      </c>
      <c r="L208" s="9">
        <v>1</v>
      </c>
      <c r="N208" s="18" t="s">
        <v>14</v>
      </c>
      <c r="O208" s="18">
        <v>0</v>
      </c>
      <c r="P208" s="18">
        <v>1</v>
      </c>
      <c r="Q208" s="18">
        <v>0</v>
      </c>
      <c r="R208" s="18">
        <v>0</v>
      </c>
      <c r="S208" s="18">
        <v>1</v>
      </c>
    </row>
    <row r="209" spans="7:19" x14ac:dyDescent="0.55000000000000004">
      <c r="G209" s="9" t="s">
        <v>79</v>
      </c>
      <c r="H209" s="9">
        <v>0</v>
      </c>
      <c r="I209" s="9">
        <v>1</v>
      </c>
      <c r="J209" s="9">
        <v>0</v>
      </c>
      <c r="K209" s="9">
        <v>0</v>
      </c>
      <c r="L209" s="9">
        <v>1</v>
      </c>
      <c r="Q209">
        <f>SUM(Table24[D1xD2])</f>
        <v>1</v>
      </c>
      <c r="R209">
        <f>SUBTOTAL(109,Table24[D1^2])</f>
        <v>12</v>
      </c>
      <c r="S209">
        <f>SUBTOTAL(109,Table24[D2^2])</f>
        <v>10</v>
      </c>
    </row>
    <row r="210" spans="7:19" s="7" customFormat="1" x14ac:dyDescent="0.55000000000000004">
      <c r="G210" s="9"/>
      <c r="H210" s="9"/>
      <c r="I210" s="9"/>
      <c r="J210" s="9">
        <f>SUM(Table14[D4xD5])</f>
        <v>2</v>
      </c>
      <c r="K210" s="9">
        <f>SUBTOTAL(109,Table14[D4^2])</f>
        <v>10</v>
      </c>
      <c r="L210" s="9">
        <f>SUBTOTAL(109,Table14[D5^2])</f>
        <v>13</v>
      </c>
    </row>
    <row r="211" spans="7:19" x14ac:dyDescent="0.55000000000000004">
      <c r="M211" s="9"/>
      <c r="N211" s="9"/>
      <c r="O211" s="9"/>
    </row>
  </sheetData>
  <pageMargins left="0.75" right="0.75" top="1" bottom="1" header="0.5" footer="0.5"/>
  <pageSetup orientation="portrait" r:id="rId1"/>
  <drawing r:id="rId2"/>
  <tableParts count="2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1CBDAA-2018-421F-9988-DF7097E3DD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Table118 (2)</vt:lpstr>
      <vt:lpstr>Sheet1</vt:lpstr>
      <vt:lpstr>'Table118 (2)'!ExternalData_1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Anjelita Malik</cp:lastModifiedBy>
  <dcterms:created xsi:type="dcterms:W3CDTF">2023-06-13T07:18:34Z</dcterms:created>
  <dcterms:modified xsi:type="dcterms:W3CDTF">2023-06-16T19:02:58Z</dcterms:modified>
</cp:coreProperties>
</file>