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2.1.151\Galaktika\res\src\LoadOrder\"/>
    </mc:Choice>
  </mc:AlternateContent>
  <bookViews>
    <workbookView xWindow="0" yWindow="0" windowWidth="17775" windowHeight="5055"/>
  </bookViews>
  <sheets>
    <sheet name="Бланк заказа" sheetId="1" r:id="rId1"/>
    <sheet name="Логистические данные" sheetId="2" state="hidden" r:id="rId2"/>
    <sheet name="Для печати" sheetId="3" state="hidden" r:id="rId3"/>
  </sheets>
  <definedNames>
    <definedName name="_xlnm._FilterDatabase" localSheetId="0" hidden="1">'Бланк заказа'!$A$19:$R$19</definedName>
    <definedName name="_xlnm._FilterDatabase" localSheetId="2" hidden="1">'Для печати'!$A$5:$D$87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3" l="1"/>
  <c r="D79" i="3" s="1"/>
  <c r="C80" i="3"/>
  <c r="D80" i="3" s="1"/>
  <c r="C81" i="3"/>
  <c r="D81" i="3" s="1"/>
  <c r="C82" i="3"/>
  <c r="D82" i="3" s="1"/>
  <c r="C83" i="3"/>
  <c r="D83" i="3" s="1"/>
  <c r="C84" i="3"/>
  <c r="D84" i="3" s="1"/>
  <c r="J95" i="1" l="1"/>
  <c r="T2" i="2"/>
  <c r="N2" i="2"/>
  <c r="M2" i="2"/>
  <c r="L2" i="2"/>
  <c r="L87" i="1"/>
  <c r="O2" i="2"/>
  <c r="C85" i="3"/>
  <c r="D85" i="3" s="1"/>
  <c r="C86" i="3"/>
  <c r="D86" i="3" s="1"/>
  <c r="C87" i="3"/>
  <c r="D87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6" i="3"/>
  <c r="Q91" i="1" l="1"/>
  <c r="Q92" i="1"/>
  <c r="Q93" i="1"/>
  <c r="P91" i="1"/>
  <c r="P92" i="1"/>
  <c r="P93" i="1"/>
  <c r="L91" i="1"/>
  <c r="L92" i="1"/>
  <c r="L93" i="1"/>
  <c r="K91" i="1"/>
  <c r="M91" i="1" s="1"/>
  <c r="K92" i="1"/>
  <c r="K93" i="1"/>
  <c r="O93" i="1" s="1"/>
  <c r="E92" i="1"/>
  <c r="E93" i="1"/>
  <c r="E94" i="1"/>
  <c r="O92" i="1" l="1"/>
  <c r="N92" i="1"/>
  <c r="M92" i="1"/>
  <c r="M93" i="1"/>
  <c r="O91" i="1"/>
  <c r="N93" i="1"/>
  <c r="N91" i="1"/>
  <c r="E91" i="1"/>
  <c r="U2" i="2" l="1"/>
  <c r="D76" i="3"/>
  <c r="Q83" i="1" l="1"/>
  <c r="P83" i="1"/>
  <c r="L83" i="1"/>
  <c r="K83" i="1"/>
  <c r="N83" i="1" s="1"/>
  <c r="E83" i="1"/>
  <c r="O83" i="1" l="1"/>
  <c r="M83" i="1"/>
  <c r="E80" i="1"/>
  <c r="K80" i="1"/>
  <c r="N80" i="1" s="1"/>
  <c r="L80" i="1"/>
  <c r="P80" i="1"/>
  <c r="Q80" i="1"/>
  <c r="M80" i="1" l="1"/>
  <c r="O80" i="1"/>
  <c r="C4" i="3"/>
  <c r="A3" i="3"/>
  <c r="A2" i="3" l="1"/>
  <c r="A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6" i="3"/>
  <c r="S2" i="2" l="1"/>
  <c r="R2" i="2"/>
  <c r="Q2" i="2"/>
  <c r="P2" i="2"/>
  <c r="K2" i="2"/>
  <c r="J2" i="2"/>
  <c r="I2" i="2"/>
  <c r="H2" i="2"/>
  <c r="G2" i="2"/>
  <c r="D2" i="2"/>
  <c r="E2" i="2"/>
  <c r="B2" i="2"/>
  <c r="Q94" i="1" l="1"/>
  <c r="P94" i="1"/>
  <c r="L94" i="1"/>
  <c r="K94" i="1"/>
  <c r="Q90" i="1"/>
  <c r="P90" i="1"/>
  <c r="L90" i="1"/>
  <c r="K90" i="1"/>
  <c r="O90" i="1" s="1"/>
  <c r="E90" i="1"/>
  <c r="Q89" i="1"/>
  <c r="P89" i="1"/>
  <c r="L89" i="1"/>
  <c r="K89" i="1"/>
  <c r="E89" i="1"/>
  <c r="Q88" i="1"/>
  <c r="P88" i="1"/>
  <c r="L88" i="1"/>
  <c r="K88" i="1"/>
  <c r="E88" i="1"/>
  <c r="Q87" i="1"/>
  <c r="P87" i="1"/>
  <c r="K87" i="1"/>
  <c r="O87" i="1" s="1"/>
  <c r="E87" i="1"/>
  <c r="Q86" i="1"/>
  <c r="P86" i="1"/>
  <c r="L86" i="1"/>
  <c r="K86" i="1"/>
  <c r="O86" i="1" s="1"/>
  <c r="E86" i="1"/>
  <c r="Q85" i="1"/>
  <c r="P85" i="1"/>
  <c r="L85" i="1"/>
  <c r="K85" i="1"/>
  <c r="E85" i="1"/>
  <c r="Q84" i="1"/>
  <c r="P84" i="1"/>
  <c r="L84" i="1"/>
  <c r="K84" i="1"/>
  <c r="O84" i="1" s="1"/>
  <c r="E84" i="1"/>
  <c r="Q82" i="1"/>
  <c r="P82" i="1"/>
  <c r="L82" i="1"/>
  <c r="K82" i="1"/>
  <c r="E82" i="1"/>
  <c r="Q81" i="1"/>
  <c r="P81" i="1"/>
  <c r="L81" i="1"/>
  <c r="K81" i="1"/>
  <c r="O81" i="1" s="1"/>
  <c r="E81" i="1"/>
  <c r="Q79" i="1"/>
  <c r="P79" i="1"/>
  <c r="L79" i="1"/>
  <c r="K79" i="1"/>
  <c r="E79" i="1"/>
  <c r="Q78" i="1"/>
  <c r="P78" i="1"/>
  <c r="L78" i="1"/>
  <c r="K78" i="1"/>
  <c r="O78" i="1" s="1"/>
  <c r="E78" i="1"/>
  <c r="Q77" i="1"/>
  <c r="P77" i="1"/>
  <c r="L77" i="1"/>
  <c r="K77" i="1"/>
  <c r="E77" i="1"/>
  <c r="Q76" i="1"/>
  <c r="P76" i="1"/>
  <c r="L76" i="1"/>
  <c r="K76" i="1"/>
  <c r="E76" i="1"/>
  <c r="Q75" i="1"/>
  <c r="P75" i="1"/>
  <c r="L75" i="1"/>
  <c r="K75" i="1"/>
  <c r="E75" i="1"/>
  <c r="Q74" i="1"/>
  <c r="P74" i="1"/>
  <c r="L74" i="1"/>
  <c r="K74" i="1"/>
  <c r="O74" i="1" s="1"/>
  <c r="E74" i="1"/>
  <c r="Q73" i="1"/>
  <c r="P73" i="1"/>
  <c r="L73" i="1"/>
  <c r="K73" i="1"/>
  <c r="O73" i="1" s="1"/>
  <c r="E73" i="1"/>
  <c r="Q72" i="1"/>
  <c r="P72" i="1"/>
  <c r="L72" i="1"/>
  <c r="K72" i="1"/>
  <c r="E72" i="1"/>
  <c r="Q71" i="1"/>
  <c r="P71" i="1"/>
  <c r="L71" i="1"/>
  <c r="K71" i="1"/>
  <c r="O71" i="1" s="1"/>
  <c r="E71" i="1"/>
  <c r="Q70" i="1"/>
  <c r="P70" i="1"/>
  <c r="L70" i="1"/>
  <c r="K70" i="1"/>
  <c r="E70" i="1"/>
  <c r="Q69" i="1"/>
  <c r="P69" i="1"/>
  <c r="L69" i="1"/>
  <c r="K69" i="1"/>
  <c r="E69" i="1"/>
  <c r="Q68" i="1"/>
  <c r="P68" i="1"/>
  <c r="L68" i="1"/>
  <c r="K68" i="1"/>
  <c r="O68" i="1" s="1"/>
  <c r="E68" i="1"/>
  <c r="Q67" i="1"/>
  <c r="P67" i="1"/>
  <c r="L67" i="1"/>
  <c r="K67" i="1"/>
  <c r="E67" i="1"/>
  <c r="Q66" i="1"/>
  <c r="P66" i="1"/>
  <c r="L66" i="1"/>
  <c r="K66" i="1"/>
  <c r="O66" i="1" s="1"/>
  <c r="E66" i="1"/>
  <c r="Q65" i="1"/>
  <c r="P65" i="1"/>
  <c r="L65" i="1"/>
  <c r="K65" i="1"/>
  <c r="E65" i="1"/>
  <c r="Q64" i="1"/>
  <c r="P64" i="1"/>
  <c r="L64" i="1"/>
  <c r="K64" i="1"/>
  <c r="O64" i="1" s="1"/>
  <c r="E64" i="1"/>
  <c r="Q63" i="1"/>
  <c r="P63" i="1"/>
  <c r="L63" i="1"/>
  <c r="K63" i="1"/>
  <c r="E63" i="1"/>
  <c r="Q62" i="1"/>
  <c r="P62" i="1"/>
  <c r="L62" i="1"/>
  <c r="K62" i="1"/>
  <c r="O62" i="1" s="1"/>
  <c r="E62" i="1"/>
  <c r="Q61" i="1"/>
  <c r="P61" i="1"/>
  <c r="L61" i="1"/>
  <c r="K61" i="1"/>
  <c r="E61" i="1"/>
  <c r="Q60" i="1"/>
  <c r="P60" i="1"/>
  <c r="L60" i="1"/>
  <c r="K60" i="1"/>
  <c r="O60" i="1" s="1"/>
  <c r="E60" i="1"/>
  <c r="Q59" i="1"/>
  <c r="P59" i="1"/>
  <c r="L59" i="1"/>
  <c r="K59" i="1"/>
  <c r="O59" i="1" s="1"/>
  <c r="E59" i="1"/>
  <c r="Q58" i="1"/>
  <c r="P58" i="1"/>
  <c r="L58" i="1"/>
  <c r="K58" i="1"/>
  <c r="O58" i="1" s="1"/>
  <c r="E58" i="1"/>
  <c r="Q57" i="1"/>
  <c r="P57" i="1"/>
  <c r="L57" i="1"/>
  <c r="K57" i="1"/>
  <c r="O57" i="1" s="1"/>
  <c r="E57" i="1"/>
  <c r="Q56" i="1"/>
  <c r="P56" i="1"/>
  <c r="L56" i="1"/>
  <c r="K56" i="1"/>
  <c r="O56" i="1" s="1"/>
  <c r="E56" i="1"/>
  <c r="Q55" i="1"/>
  <c r="P55" i="1"/>
  <c r="L55" i="1"/>
  <c r="K55" i="1"/>
  <c r="O55" i="1" s="1"/>
  <c r="E55" i="1"/>
  <c r="Q54" i="1"/>
  <c r="P54" i="1"/>
  <c r="L54" i="1"/>
  <c r="K54" i="1"/>
  <c r="E54" i="1"/>
  <c r="Q53" i="1"/>
  <c r="P53" i="1"/>
  <c r="L53" i="1"/>
  <c r="K53" i="1"/>
  <c r="O53" i="1" s="1"/>
  <c r="E53" i="1"/>
  <c r="Q52" i="1"/>
  <c r="P52" i="1"/>
  <c r="L52" i="1"/>
  <c r="K52" i="1"/>
  <c r="O52" i="1" s="1"/>
  <c r="E52" i="1"/>
  <c r="Q51" i="1"/>
  <c r="P51" i="1"/>
  <c r="L51" i="1"/>
  <c r="K51" i="1"/>
  <c r="O51" i="1" s="1"/>
  <c r="E51" i="1"/>
  <c r="Q50" i="1"/>
  <c r="P50" i="1"/>
  <c r="L50" i="1"/>
  <c r="K50" i="1"/>
  <c r="O50" i="1" s="1"/>
  <c r="E50" i="1"/>
  <c r="Q49" i="1"/>
  <c r="P49" i="1"/>
  <c r="L49" i="1"/>
  <c r="K49" i="1"/>
  <c r="O49" i="1" s="1"/>
  <c r="E49" i="1"/>
  <c r="Q48" i="1"/>
  <c r="P48" i="1"/>
  <c r="L48" i="1"/>
  <c r="K48" i="1"/>
  <c r="O48" i="1" s="1"/>
  <c r="E48" i="1"/>
  <c r="Q47" i="1"/>
  <c r="P47" i="1"/>
  <c r="L47" i="1"/>
  <c r="K47" i="1"/>
  <c r="O47" i="1" s="1"/>
  <c r="E47" i="1"/>
  <c r="Q46" i="1"/>
  <c r="P46" i="1"/>
  <c r="L46" i="1"/>
  <c r="K46" i="1"/>
  <c r="E46" i="1"/>
  <c r="Q45" i="1"/>
  <c r="P45" i="1"/>
  <c r="L45" i="1"/>
  <c r="K45" i="1"/>
  <c r="O45" i="1" s="1"/>
  <c r="E45" i="1"/>
  <c r="Q44" i="1"/>
  <c r="P44" i="1"/>
  <c r="L44" i="1"/>
  <c r="K44" i="1"/>
  <c r="E44" i="1"/>
  <c r="Q43" i="1"/>
  <c r="P43" i="1"/>
  <c r="L43" i="1"/>
  <c r="K43" i="1"/>
  <c r="O43" i="1" s="1"/>
  <c r="E43" i="1"/>
  <c r="Q42" i="1"/>
  <c r="P42" i="1"/>
  <c r="L42" i="1"/>
  <c r="K42" i="1"/>
  <c r="E42" i="1"/>
  <c r="Q41" i="1"/>
  <c r="P41" i="1"/>
  <c r="L41" i="1"/>
  <c r="K41" i="1"/>
  <c r="O41" i="1" s="1"/>
  <c r="E41" i="1"/>
  <c r="Q40" i="1"/>
  <c r="P40" i="1"/>
  <c r="L40" i="1"/>
  <c r="K40" i="1"/>
  <c r="E40" i="1"/>
  <c r="Q39" i="1"/>
  <c r="P39" i="1"/>
  <c r="L39" i="1"/>
  <c r="K39" i="1"/>
  <c r="O39" i="1" s="1"/>
  <c r="E39" i="1"/>
  <c r="Q38" i="1"/>
  <c r="P38" i="1"/>
  <c r="L38" i="1"/>
  <c r="K38" i="1"/>
  <c r="O38" i="1" s="1"/>
  <c r="E38" i="1"/>
  <c r="Q37" i="1"/>
  <c r="P37" i="1"/>
  <c r="L37" i="1"/>
  <c r="K37" i="1"/>
  <c r="O37" i="1" s="1"/>
  <c r="E37" i="1"/>
  <c r="Q36" i="1"/>
  <c r="P36" i="1"/>
  <c r="L36" i="1"/>
  <c r="K36" i="1"/>
  <c r="O36" i="1" s="1"/>
  <c r="E36" i="1"/>
  <c r="Q35" i="1"/>
  <c r="P35" i="1"/>
  <c r="L35" i="1"/>
  <c r="K35" i="1"/>
  <c r="O35" i="1" s="1"/>
  <c r="E35" i="1"/>
  <c r="Q34" i="1"/>
  <c r="P34" i="1"/>
  <c r="L34" i="1"/>
  <c r="K34" i="1"/>
  <c r="E34" i="1"/>
  <c r="Q33" i="1"/>
  <c r="P33" i="1"/>
  <c r="L33" i="1"/>
  <c r="K33" i="1"/>
  <c r="O33" i="1" s="1"/>
  <c r="E33" i="1"/>
  <c r="Q32" i="1"/>
  <c r="P32" i="1"/>
  <c r="L32" i="1"/>
  <c r="K32" i="1"/>
  <c r="E32" i="1"/>
  <c r="Q31" i="1"/>
  <c r="P31" i="1"/>
  <c r="L31" i="1"/>
  <c r="K31" i="1"/>
  <c r="O31" i="1" s="1"/>
  <c r="E31" i="1"/>
  <c r="Q30" i="1"/>
  <c r="P30" i="1"/>
  <c r="L30" i="1"/>
  <c r="K30" i="1"/>
  <c r="E30" i="1"/>
  <c r="Q29" i="1"/>
  <c r="P29" i="1"/>
  <c r="L29" i="1"/>
  <c r="K29" i="1"/>
  <c r="O29" i="1" s="1"/>
  <c r="E29" i="1"/>
  <c r="Q28" i="1"/>
  <c r="P28" i="1"/>
  <c r="L28" i="1"/>
  <c r="K28" i="1"/>
  <c r="E28" i="1"/>
  <c r="Q27" i="1"/>
  <c r="P27" i="1"/>
  <c r="L27" i="1"/>
  <c r="K27" i="1"/>
  <c r="O27" i="1" s="1"/>
  <c r="E27" i="1"/>
  <c r="Q26" i="1"/>
  <c r="P26" i="1"/>
  <c r="L26" i="1"/>
  <c r="K26" i="1"/>
  <c r="E26" i="1"/>
  <c r="Q25" i="1"/>
  <c r="P25" i="1"/>
  <c r="L25" i="1"/>
  <c r="K25" i="1"/>
  <c r="O25" i="1" s="1"/>
  <c r="E25" i="1"/>
  <c r="Q24" i="1"/>
  <c r="P24" i="1"/>
  <c r="L24" i="1"/>
  <c r="K24" i="1"/>
  <c r="O24" i="1" s="1"/>
  <c r="E24" i="1"/>
  <c r="Q23" i="1"/>
  <c r="P23" i="1"/>
  <c r="L23" i="1"/>
  <c r="K23" i="1"/>
  <c r="E23" i="1"/>
  <c r="Q22" i="1"/>
  <c r="P22" i="1"/>
  <c r="L22" i="1"/>
  <c r="K22" i="1"/>
  <c r="N22" i="1" s="1"/>
  <c r="E22" i="1"/>
  <c r="Q21" i="1"/>
  <c r="P21" i="1"/>
  <c r="L21" i="1"/>
  <c r="K21" i="1"/>
  <c r="N21" i="1" s="1"/>
  <c r="E21" i="1"/>
  <c r="Q20" i="1"/>
  <c r="P20" i="1"/>
  <c r="L20" i="1"/>
  <c r="K20" i="1"/>
  <c r="E20" i="1"/>
  <c r="O70" i="1" l="1"/>
  <c r="N70" i="1"/>
  <c r="K95" i="1"/>
  <c r="L95" i="1"/>
  <c r="K16" i="1" s="1"/>
  <c r="B90" i="3" s="1"/>
  <c r="P95" i="1"/>
  <c r="Q95" i="1"/>
  <c r="N20" i="1"/>
  <c r="O22" i="1"/>
  <c r="M26" i="1"/>
  <c r="N26" i="1"/>
  <c r="M40" i="1"/>
  <c r="N40" i="1"/>
  <c r="M42" i="1"/>
  <c r="N42" i="1"/>
  <c r="M44" i="1"/>
  <c r="N44" i="1"/>
  <c r="M54" i="1"/>
  <c r="N54" i="1"/>
  <c r="M61" i="1"/>
  <c r="N61" i="1"/>
  <c r="M63" i="1"/>
  <c r="N63" i="1"/>
  <c r="M65" i="1"/>
  <c r="N65" i="1"/>
  <c r="M67" i="1"/>
  <c r="N67" i="1"/>
  <c r="M69" i="1"/>
  <c r="N69" i="1"/>
  <c r="M72" i="1"/>
  <c r="N72" i="1"/>
  <c r="M75" i="1"/>
  <c r="N75" i="1"/>
  <c r="M76" i="1"/>
  <c r="N76" i="1"/>
  <c r="M77" i="1"/>
  <c r="N77" i="1"/>
  <c r="M79" i="1"/>
  <c r="N79" i="1"/>
  <c r="M82" i="1"/>
  <c r="N82" i="1"/>
  <c r="M85" i="1"/>
  <c r="N85" i="1"/>
  <c r="M88" i="1"/>
  <c r="N88" i="1"/>
  <c r="M89" i="1"/>
  <c r="N89" i="1"/>
  <c r="M94" i="1"/>
  <c r="N94" i="1"/>
  <c r="O20" i="1"/>
  <c r="M28" i="1"/>
  <c r="N28" i="1"/>
  <c r="M32" i="1"/>
  <c r="N32" i="1"/>
  <c r="M34" i="1"/>
  <c r="N34" i="1"/>
  <c r="M46" i="1"/>
  <c r="N46" i="1"/>
  <c r="M20" i="1"/>
  <c r="M21" i="1"/>
  <c r="M22" i="1"/>
  <c r="M24" i="1"/>
  <c r="N24" i="1"/>
  <c r="O26" i="1"/>
  <c r="O28" i="1"/>
  <c r="M33" i="1"/>
  <c r="N33" i="1"/>
  <c r="O34" i="1"/>
  <c r="O40" i="1"/>
  <c r="O42" i="1"/>
  <c r="O44" i="1"/>
  <c r="O46" i="1"/>
  <c r="O54" i="1"/>
  <c r="O61" i="1"/>
  <c r="O63" i="1"/>
  <c r="O65" i="1"/>
  <c r="O67" i="1"/>
  <c r="O69" i="1"/>
  <c r="O72" i="1"/>
  <c r="O76" i="1"/>
  <c r="M78" i="1"/>
  <c r="N78" i="1"/>
  <c r="O79" i="1"/>
  <c r="M81" i="1"/>
  <c r="N81" i="1"/>
  <c r="O82" i="1"/>
  <c r="M84" i="1"/>
  <c r="N84" i="1"/>
  <c r="O85" i="1"/>
  <c r="M86" i="1"/>
  <c r="N86" i="1"/>
  <c r="M87" i="1"/>
  <c r="N87" i="1"/>
  <c r="O88" i="1"/>
  <c r="M90" i="1"/>
  <c r="N90" i="1"/>
  <c r="O94" i="1"/>
  <c r="O21" i="1"/>
  <c r="M23" i="1"/>
  <c r="N23" i="1"/>
  <c r="M30" i="1"/>
  <c r="N30" i="1"/>
  <c r="M36" i="1"/>
  <c r="N36" i="1"/>
  <c r="M38" i="1"/>
  <c r="N38" i="1"/>
  <c r="M48" i="1"/>
  <c r="N48" i="1"/>
  <c r="M50" i="1"/>
  <c r="N50" i="1"/>
  <c r="M52" i="1"/>
  <c r="N52" i="1"/>
  <c r="M56" i="1"/>
  <c r="N56" i="1"/>
  <c r="M58" i="1"/>
  <c r="N58" i="1"/>
  <c r="M60" i="1"/>
  <c r="N60" i="1"/>
  <c r="O23" i="1"/>
  <c r="M25" i="1"/>
  <c r="N25" i="1"/>
  <c r="M27" i="1"/>
  <c r="N27" i="1"/>
  <c r="M29" i="1"/>
  <c r="N29" i="1"/>
  <c r="O30" i="1"/>
  <c r="M31" i="1"/>
  <c r="N31" i="1"/>
  <c r="O32" i="1"/>
  <c r="M35" i="1"/>
  <c r="N35" i="1"/>
  <c r="M37" i="1"/>
  <c r="N37" i="1"/>
  <c r="M39" i="1"/>
  <c r="N39" i="1"/>
  <c r="M41" i="1"/>
  <c r="N41" i="1"/>
  <c r="M43" i="1"/>
  <c r="N43" i="1"/>
  <c r="M45" i="1"/>
  <c r="N45" i="1"/>
  <c r="M47" i="1"/>
  <c r="N47" i="1"/>
  <c r="M49" i="1"/>
  <c r="N49" i="1"/>
  <c r="M51" i="1"/>
  <c r="N51" i="1"/>
  <c r="M53" i="1"/>
  <c r="N53" i="1"/>
  <c r="M55" i="1"/>
  <c r="N55" i="1"/>
  <c r="M57" i="1"/>
  <c r="N57" i="1"/>
  <c r="M59" i="1"/>
  <c r="N59" i="1"/>
  <c r="M62" i="1"/>
  <c r="N62" i="1"/>
  <c r="M64" i="1"/>
  <c r="N64" i="1"/>
  <c r="M66" i="1"/>
  <c r="N66" i="1"/>
  <c r="M68" i="1"/>
  <c r="N68" i="1"/>
  <c r="M70" i="1"/>
  <c r="M71" i="1"/>
  <c r="N71" i="1"/>
  <c r="M73" i="1"/>
  <c r="N73" i="1"/>
  <c r="M74" i="1"/>
  <c r="N74" i="1"/>
  <c r="O75" i="1"/>
  <c r="O77" i="1"/>
  <c r="O89" i="1"/>
  <c r="O95" i="1" l="1"/>
  <c r="M16" i="1" s="1"/>
  <c r="B91" i="3" s="1"/>
  <c r="O16" i="1"/>
  <c r="B92" i="3" s="1"/>
  <c r="U15" i="1"/>
  <c r="N95" i="1" s="1"/>
  <c r="V15" i="1"/>
  <c r="Q16" i="1"/>
  <c r="B93" i="3" s="1"/>
  <c r="V13" i="1"/>
  <c r="U13" i="1"/>
  <c r="M95" i="1" s="1"/>
  <c r="N14" i="1" l="1"/>
  <c r="B94" i="3" s="1"/>
  <c r="N15" i="1"/>
  <c r="B95" i="3" s="1"/>
</calcChain>
</file>

<file path=xl/comments1.xml><?xml version="1.0" encoding="utf-8"?>
<comments xmlns="http://schemas.openxmlformats.org/spreadsheetml/2006/main">
  <authors>
    <author>termoshina</author>
  </authors>
  <commentList>
    <comment ref="J19" authorId="0" shapeId="0">
      <text>
        <r>
          <rPr>
            <b/>
            <sz val="12"/>
            <color indexed="56"/>
            <rFont val="Calibri"/>
            <family val="2"/>
            <charset val="204"/>
          </rPr>
          <t>Введите необходимое количество товара - количество упаковок</t>
        </r>
      </text>
    </comment>
  </commentList>
</comments>
</file>

<file path=xl/sharedStrings.xml><?xml version="1.0" encoding="utf-8"?>
<sst xmlns="http://schemas.openxmlformats.org/spreadsheetml/2006/main" count="263" uniqueCount="174">
  <si>
    <t>БЛАНК ЗАКАЗА</t>
  </si>
  <si>
    <t>Поставщик:  "Атлантик Брендс" (Общество с ограниченной ответственностью  "Атлантик Брендс")</t>
  </si>
  <si>
    <t>Адрес: 115114, Россия, 1-й Дербеневский пер, дом 5, тел. +7 (499) 518-03-09</t>
  </si>
  <si>
    <t xml:space="preserve">При расчете плана не забудьте вычесть скидку !!! </t>
  </si>
  <si>
    <t>*Клиент:</t>
  </si>
  <si>
    <t>СКИДКА:</t>
  </si>
  <si>
    <t>сумма без скидки</t>
  </si>
  <si>
    <t>сумма со скидкой</t>
  </si>
  <si>
    <t>*Адрес доставки:</t>
  </si>
  <si>
    <t>Сумма без  НДС, руб</t>
  </si>
  <si>
    <t>Контакт \ Телефон:</t>
  </si>
  <si>
    <t>Сумма с НДС, руб</t>
  </si>
  <si>
    <t>*Дата поставки:</t>
  </si>
  <si>
    <t>кол-во пал</t>
  </si>
  <si>
    <t>вес нетто, кг</t>
  </si>
  <si>
    <t>вес брутто, кг</t>
  </si>
  <si>
    <t>объём, м3</t>
  </si>
  <si>
    <t>Код</t>
  </si>
  <si>
    <t>Группа товаров</t>
  </si>
  <si>
    <t>Наименование товаров</t>
  </si>
  <si>
    <t>Цена ед без  НДС, руб</t>
  </si>
  <si>
    <t>Цена ед с НДС, руб</t>
  </si>
  <si>
    <t>шт в уп</t>
  </si>
  <si>
    <t>вес нетто ед, кг</t>
  </si>
  <si>
    <t>вес брутто уп, кг</t>
  </si>
  <si>
    <r>
      <t>объём уп, м</t>
    </r>
    <r>
      <rPr>
        <vertAlign val="superscript"/>
        <sz val="11"/>
        <rFont val="Arial"/>
        <family val="2"/>
        <charset val="204"/>
      </rPr>
      <t>3</t>
    </r>
  </si>
  <si>
    <t>кол-во уп</t>
  </si>
  <si>
    <t>кол-во шт</t>
  </si>
  <si>
    <r>
      <t>объём, м</t>
    </r>
    <r>
      <rPr>
        <vertAlign val="superscript"/>
        <sz val="11"/>
        <rFont val="Arial"/>
        <family val="2"/>
        <charset val="204"/>
      </rPr>
      <t>3</t>
    </r>
  </si>
  <si>
    <t>Штрих-код шт.</t>
  </si>
  <si>
    <t>уп в 1 моно-паллете</t>
  </si>
  <si>
    <t>уп в ряду</t>
  </si>
  <si>
    <t>Argeta</t>
  </si>
  <si>
    <t xml:space="preserve">Паштет новый дизайн "Argeta" Junior куриный 95 г. </t>
  </si>
  <si>
    <t xml:space="preserve">Паштет новый дизайн "Argeta" из куриной печени 95 г. </t>
  </si>
  <si>
    <t xml:space="preserve">Паштет новый дизайн "Argeta" из мяса индейки 95 г. </t>
  </si>
  <si>
    <t xml:space="preserve">Паштет новый дизайн "Argeta" из тунца  95  г. </t>
  </si>
  <si>
    <t xml:space="preserve">Паштет новый дизайн "Argeta" куриный 95 г. </t>
  </si>
  <si>
    <t xml:space="preserve">Паштет новый дизайн "Argeta" куриный с овощами HALAL 95 г. </t>
  </si>
  <si>
    <t>Каши Bebi</t>
  </si>
  <si>
    <t xml:space="preserve">Дет. каша "Bebi Premium" мол. д/полд. "Печенье с вишней и яблоком" с 6 мес. 200г </t>
  </si>
  <si>
    <t xml:space="preserve">Дет. каша "Bebi Premium" мол. д/полд. "Печенье с малиной и вишней" с 6 мес.200г </t>
  </si>
  <si>
    <t xml:space="preserve">Детская каша "Bebi Premium" 4 злака с вишней и бананом с 12 мес. </t>
  </si>
  <si>
    <t xml:space="preserve">Детская каша "Bebi Premium" 4 злака со сливками и персиком с 12 мес. </t>
  </si>
  <si>
    <t xml:space="preserve">Детская каша "Bebi Premium" 5 злаков с абрикосом и малиной, с пребиотиками 200г </t>
  </si>
  <si>
    <t xml:space="preserve">Детская каша "Bebi Premium" 7 Злаков молочная 200г </t>
  </si>
  <si>
    <t xml:space="preserve">Детская каша "Bebi Premium" 7 Злаков молочная с черникой 200г </t>
  </si>
  <si>
    <t xml:space="preserve">Детская каша "Bebi Premium" гречка мол. с 4 мес. 200г </t>
  </si>
  <si>
    <t xml:space="preserve">Детская каша "Bebi Premium" гречка,курага, яблоко мол. с 5 мес. 200г </t>
  </si>
  <si>
    <t xml:space="preserve">Детская каша "Bebi Premium" гречневая низкоалл.обог.пребиот.б/м с 4 мес. 200г </t>
  </si>
  <si>
    <t xml:space="preserve">Детская каша "Bebi Premium" гречневая с козьим молоком обогащенная пребиотиками </t>
  </si>
  <si>
    <t>3838471024440 </t>
  </si>
  <si>
    <t xml:space="preserve">Детская каша "Bebi Premium" для сладких снов-3 злака с мал/мелис с преб с 6 мес  </t>
  </si>
  <si>
    <t xml:space="preserve">Детская каша "Bebi Premium" для сладких снов-3 злакас ябл/ром с пребиот с 6 мес </t>
  </si>
  <si>
    <t xml:space="preserve">Детская каша "Bebi Premium" злаки с малиной и вишней мол. с 6 мес. 200г </t>
  </si>
  <si>
    <t xml:space="preserve">Детская каша "Bebi Premium" кукурузная мол. с 5 месяцев </t>
  </si>
  <si>
    <t xml:space="preserve">Детская каша "Bebi Premium" кукурузная низкоалл.обог.пребиот.б/м с 5 мес. 200г </t>
  </si>
  <si>
    <t xml:space="preserve">Детская каша "Bebi Premium" мол. для полдника "Печенье с грушей" с 6 мес.200 </t>
  </si>
  <si>
    <t xml:space="preserve">Детская каша "Bebi Premium" овсяная б/м с 5 мес. 200г </t>
  </si>
  <si>
    <t xml:space="preserve">Детская каша "Bebi Premium" овсяная мол. с 5 мес. 250г </t>
  </si>
  <si>
    <t xml:space="preserve">Детская каша "Bebi Premium" овсяная с козьим молоком обогащенная пребиотиками </t>
  </si>
  <si>
    <t xml:space="preserve">Детская каша "Bebi Premium" овсяная с персиком мол. с 5 мес. 250г </t>
  </si>
  <si>
    <t xml:space="preserve">Детская каша "Bebi Premium" овсяная с с лесн.ягод. б/м с 6 мес. 200г </t>
  </si>
  <si>
    <t xml:space="preserve">Детская каша "Bebi Premium" пшеница, яблоко, банан мол. с 6 мес. 250г </t>
  </si>
  <si>
    <t xml:space="preserve">Детская каша "Bebi Premium" рис банан мол. с 6 мес. 250г </t>
  </si>
  <si>
    <t xml:space="preserve">Детская каша "Bebi Premium" рис курага мол. с 4 мес. 250г </t>
  </si>
  <si>
    <t xml:space="preserve">Детская каша "Bebi Premium" рис мол. с 4 мес. 250г </t>
  </si>
  <si>
    <t xml:space="preserve">Детская каша "Bebi Premium" рис яблоко мол. с 4 мес. 250г </t>
  </si>
  <si>
    <t xml:space="preserve">Детская каша "Bebi Premium" рисовая низкоалл.обог.пребиот.б/м с 4 мес. 200г </t>
  </si>
  <si>
    <t xml:space="preserve">Детская каша "Bebi Premium" фруктово-злаковое ассорти мол. с 6 мес. 250г </t>
  </si>
  <si>
    <t xml:space="preserve">Детская каша "Bebi" гречка б/м с 4 мес. 200г </t>
  </si>
  <si>
    <t>Mama&amp;Bebi Premium "Злаки с кусочками абрикоса"</t>
  </si>
  <si>
    <t>Mama&amp;Bebi Premium "Злаки с кусочками груши"</t>
  </si>
  <si>
    <t>Заменитель грудного молока Bebi</t>
  </si>
  <si>
    <t xml:space="preserve">Заменитель женского молока сухая адапт мол смесь "Bebi 1 Premium"(картон) </t>
  </si>
  <si>
    <t xml:space="preserve">Заменитель женского молока сухая адапт мол смесь "Bebi 2 Premium"(картон) </t>
  </si>
  <si>
    <t xml:space="preserve">Заменитель женского молока сухая адаптированная молочная смесь "Bebi 1 Premium" </t>
  </si>
  <si>
    <t xml:space="preserve">Заменитель женского молока сухая адаптированная молочная смесь "Bebi 2 Premium" </t>
  </si>
  <si>
    <t xml:space="preserve">Заменитель женского молока сухая мол. смесь 0-12 "Bebi" С ПРЕБИОТИКАМИ (ж.б.) </t>
  </si>
  <si>
    <t xml:space="preserve">Заменитель женского молока сухая мол. смесь 0-12 "Bebi" С ПРЕБИОТИКАМИ (картон) </t>
  </si>
  <si>
    <t>Вода  Bebi</t>
  </si>
  <si>
    <t xml:space="preserve">Детская питьевая вода "Bebi" с рожд. 0,5л. </t>
  </si>
  <si>
    <t xml:space="preserve">Детская питьевая вода "Bebi" с рожд. 1л. </t>
  </si>
  <si>
    <t xml:space="preserve">Детская питьевая вода "Bebi" с рожд. 5л. </t>
  </si>
  <si>
    <t xml:space="preserve">Детская питьевая вода "Bebi" с рождения "Sport Cap" 0,5л. </t>
  </si>
  <si>
    <t xml:space="preserve">Инстантный травяной детский чай "Bebi Premium" Фруктовый с 6 мес. 200 г.  </t>
  </si>
  <si>
    <t xml:space="preserve">Печенье детское Бебики 125 г </t>
  </si>
  <si>
    <t xml:space="preserve">Печенье детское Бебики 6 злаков 125 г </t>
  </si>
  <si>
    <t xml:space="preserve">Печенье детское Бебики без глютена 180 г </t>
  </si>
  <si>
    <t>A002952</t>
  </si>
  <si>
    <t>Granny`s Secret</t>
  </si>
  <si>
    <t xml:space="preserve">Варенье т.м."Granny`s Secret":  "Домашнее варенье из айвы с грецкими орехами" </t>
  </si>
  <si>
    <t xml:space="preserve">Варенье т.м."Granny`s Secret": "Домашнее варенье из абрикоса" </t>
  </si>
  <si>
    <t xml:space="preserve">Варенье т.м."Granny`s Secret": "Домашнее варенье из дикой клюквы" </t>
  </si>
  <si>
    <t>A002934</t>
  </si>
  <si>
    <t xml:space="preserve">Варенье т.м."Granny`s Secret": "Домашнее варенье из дикой черники" </t>
  </si>
  <si>
    <t>A002944</t>
  </si>
  <si>
    <t xml:space="preserve">Варенье т.м."Granny`s Secret": "Домашнее варенье из земляники" </t>
  </si>
  <si>
    <t>A002942</t>
  </si>
  <si>
    <t xml:space="preserve">Варенье т.м."Granny`s Secret": "Домашнее варенье из малины" </t>
  </si>
  <si>
    <t>A002956</t>
  </si>
  <si>
    <t xml:space="preserve">Джемы т.м."Granny`s Secret":  "Домашний джем экстра из абрикоса" </t>
  </si>
  <si>
    <t xml:space="preserve">Джемы т.м."Granny`s Secret": "Джем экстра легкий из дикой ежевики" </t>
  </si>
  <si>
    <t xml:space="preserve">Джемы т.м."Granny`s Secret": "Джем экстра легкий из малины" </t>
  </si>
  <si>
    <t>A003601</t>
  </si>
  <si>
    <t xml:space="preserve">Джемы т.м."Granny`s Secret": "Домашний джем экстра из апельсина" </t>
  </si>
  <si>
    <t>A006062</t>
  </si>
  <si>
    <t xml:space="preserve">Джемы т.м."Granny`s Secret": "Домашний джем экстра из инжира" </t>
  </si>
  <si>
    <t xml:space="preserve">Джемы т.м."Granny`s Secret": "Домашний джем экстра из клубники" </t>
  </si>
  <si>
    <t>A002958</t>
  </si>
  <si>
    <t xml:space="preserve">Джемы т.м."Granny`s Secret": "Домашний джем экстра из шиповника" </t>
  </si>
  <si>
    <t>A003181</t>
  </si>
  <si>
    <t xml:space="preserve">Консервы овощные т.м."Granny`s Secret": "Айвар" (икра из печеного перца ) </t>
  </si>
  <si>
    <t>A003087</t>
  </si>
  <si>
    <t xml:space="preserve">Консервы овощные т.м."Granny`s Secret": "Лютеница" (овощная закуска). </t>
  </si>
  <si>
    <t>A003185</t>
  </si>
  <si>
    <t xml:space="preserve">Консервы овощные т.м."Granny`s Secret": "Пинджур" (икра из перца и помидоров) </t>
  </si>
  <si>
    <t>A003031</t>
  </si>
  <si>
    <t xml:space="preserve">Соки т.м."Granny`s Secret": Фруктовый сок с мякотью "Айва и белый виноград"  </t>
  </si>
  <si>
    <t>A003039</t>
  </si>
  <si>
    <t xml:space="preserve">Соки т.м."Granny`s Secret": Фруктовый сок с мякотью "Груша и белый виноград"  </t>
  </si>
  <si>
    <t>A003037</t>
  </si>
  <si>
    <t xml:space="preserve">Соки т.м."Granny`s Secret": Фруктовый сок с мякотью "Дикая клюква и белый виноград" </t>
  </si>
  <si>
    <t>A003009</t>
  </si>
  <si>
    <t xml:space="preserve">Соки т.м."Granny`s Secret": Фруктовый сок с мякотью "Малина и белый виноград" </t>
  </si>
  <si>
    <t>A003330</t>
  </si>
  <si>
    <t xml:space="preserve">Соки т.м."Granny`s Secret": Сок из смеси овощей и фруктов "Морковь и яблоко"  </t>
  </si>
  <si>
    <t>A003052</t>
  </si>
  <si>
    <t xml:space="preserve">Соки т.м."Granny`s Secret": Овощной сок "Томаты и сельдерей"  </t>
  </si>
  <si>
    <t>Итого по заказу:</t>
  </si>
  <si>
    <t>№ ДО/ВП</t>
  </si>
  <si>
    <t>ГРУЗОПОЛУЧАТЕЛЬ</t>
  </si>
  <si>
    <t>Примечание</t>
  </si>
  <si>
    <t>Адрес доставки, телефон, временное окно,название ТК</t>
  </si>
  <si>
    <t>доставка (заказ/самовывоз)</t>
  </si>
  <si>
    <t>Каша</t>
  </si>
  <si>
    <t>Печенье</t>
  </si>
  <si>
    <t>Чай</t>
  </si>
  <si>
    <t>Смесь  коробки</t>
  </si>
  <si>
    <t>Смесь банки</t>
  </si>
  <si>
    <t>Донат 0,5</t>
  </si>
  <si>
    <t>Донал 1Л</t>
  </si>
  <si>
    <t>Вода 5 Л</t>
  </si>
  <si>
    <t>Вода 1 Л</t>
  </si>
  <si>
    <t>Вода 0,5</t>
  </si>
  <si>
    <t>Вода спорт</t>
  </si>
  <si>
    <t>Паштет 95</t>
  </si>
  <si>
    <t>сок</t>
  </si>
  <si>
    <t>консервы</t>
  </si>
  <si>
    <t>заказ</t>
  </si>
  <si>
    <t>Клиент</t>
  </si>
  <si>
    <t>Дата поставки</t>
  </si>
  <si>
    <t>Короба</t>
  </si>
  <si>
    <t>Штуки</t>
  </si>
  <si>
    <t>Адрес доставки</t>
  </si>
  <si>
    <t>Скидка</t>
  </si>
  <si>
    <t xml:space="preserve">Инстантный травяной детский чай "Bebi Premium" Ромашковый с 6 мес. 200 г. </t>
  </si>
  <si>
    <t xml:space="preserve">Инстантный травяной детский чай "Bebi Premium" Травяной с 6 мес. 200 г. </t>
  </si>
  <si>
    <t xml:space="preserve">Инстантный травяной детский чай "Bebi Premium" Фенхелевый с 6 мес. 200 г. </t>
  </si>
  <si>
    <t>A010232</t>
  </si>
  <si>
    <t>Консервы овощные т.м."Granny`s Secret": "Зеленый айвар" (икра из печеного перца и баклажан)</t>
  </si>
  <si>
    <t>Джемы т.м."Granny`s Secret": "Домашний джем экстра из сливы"</t>
  </si>
  <si>
    <t>A014085</t>
  </si>
  <si>
    <t>Вода минеральная питьевая лечебная "Donat Mg"-0,5 л (ПЭТ)</t>
  </si>
  <si>
    <t>Вода минеральная питьевая лечебная "Donat Mg"-0,75 л (стекло)</t>
  </si>
  <si>
    <t>Вода минеральная питьевая лечебная "Donat Mg"-1 л (ПЭТ)</t>
  </si>
  <si>
    <t>Mama&amp;Bebi Premium</t>
  </si>
  <si>
    <t>Donat Mg</t>
  </si>
  <si>
    <t>Донат 0,75Л стекло</t>
  </si>
  <si>
    <t>Печенье Бебики</t>
  </si>
  <si>
    <t>Чай Bebi Premium</t>
  </si>
  <si>
    <t>Печенье детское "Bebi Premium" Бебики 115г</t>
  </si>
  <si>
    <t>Печенье детское "Bebi Premium" Бебики 6 злаков 115г</t>
  </si>
  <si>
    <t>"АШАН"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</si>
</sst>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#,##0.000"/>
    <numFmt numFmtId="166" formatCode="0.000000"/>
    <numFmt numFmtId="167" formatCode="#,##0.0"/>
    <numFmt numFmtId="168" formatCode="_-* #,##0_р_._-;\-* #,##0_р_._-;_-* &quot;-&quot;_р_._-;_-@_-"/>
  </numFmts>
  <fonts count="46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</font>
    <font>
      <sz val="11"/>
      <name val="Arial"/>
      <family val="2"/>
      <charset val="204"/>
    </font>
    <font>
      <b/>
      <sz val="14"/>
      <name val="Arial"/>
      <family val="2"/>
      <charset val="204"/>
    </font>
    <font>
      <b/>
      <sz val="11"/>
      <name val="Arial"/>
      <family val="2"/>
      <charset val="204"/>
    </font>
    <font>
      <b/>
      <sz val="14"/>
      <name val="Arial"/>
      <family val="2"/>
    </font>
    <font>
      <i/>
      <sz val="10"/>
      <name val="Arial"/>
      <family val="2"/>
      <charset val="204"/>
    </font>
    <font>
      <b/>
      <sz val="14"/>
      <color theme="5" tint="-0.499984740745262"/>
      <name val="Arial"/>
      <family val="2"/>
      <charset val="204"/>
    </font>
    <font>
      <b/>
      <sz val="12"/>
      <color theme="3" tint="-0.249977111117893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b/>
      <sz val="14"/>
      <color rgb="FFFF0000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  <charset val="204"/>
    </font>
    <font>
      <b/>
      <sz val="16"/>
      <color rgb="FFFF0000"/>
      <name val="Arial"/>
      <family val="2"/>
    </font>
    <font>
      <b/>
      <sz val="12"/>
      <name val="Arial"/>
      <family val="2"/>
      <charset val="204"/>
    </font>
    <font>
      <b/>
      <sz val="16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vertAlign val="superscript"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6"/>
      <color rgb="FFFF0000"/>
      <name val="Calibri"/>
      <family val="2"/>
      <charset val="204"/>
      <scheme val="minor"/>
    </font>
    <font>
      <sz val="14"/>
      <color rgb="FFFF0000"/>
      <name val="Arial"/>
      <family val="2"/>
    </font>
    <font>
      <sz val="14"/>
      <color indexed="10"/>
      <name val="Arial"/>
      <family val="2"/>
    </font>
    <font>
      <sz val="14"/>
      <color theme="1"/>
      <name val="Calibri"/>
      <family val="2"/>
      <charset val="204"/>
      <scheme val="minor"/>
    </font>
    <font>
      <b/>
      <sz val="1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b/>
      <sz val="12"/>
      <color indexed="56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2060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Book Antiqua"/>
      <family val="1"/>
      <charset val="204"/>
    </font>
    <font>
      <sz val="11"/>
      <color indexed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</font>
    <font>
      <b/>
      <sz val="14"/>
      <color rgb="FF7030A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2" fillId="0" borderId="0"/>
  </cellStyleXfs>
  <cellXfs count="297">
    <xf numFmtId="0" fontId="0" fillId="0" borderId="0" xfId="0"/>
    <xf numFmtId="0" fontId="5" fillId="0" borderId="0" xfId="0" applyFont="1" applyFill="1" applyAlignment="1" applyProtection="1">
      <alignment vertical="center" wrapText="1"/>
    </xf>
    <xf numFmtId="0" fontId="12" fillId="0" borderId="0" xfId="0" applyFont="1" applyAlignment="1" applyProtection="1">
      <alignment horizontal="right"/>
    </xf>
    <xf numFmtId="0" fontId="9" fillId="0" borderId="0" xfId="0" applyFont="1" applyProtection="1"/>
    <xf numFmtId="164" fontId="9" fillId="0" borderId="0" xfId="0" applyNumberFormat="1" applyFont="1" applyProtection="1"/>
    <xf numFmtId="2" fontId="12" fillId="0" borderId="0" xfId="0" applyNumberFormat="1" applyFont="1" applyProtection="1"/>
    <xf numFmtId="0" fontId="12" fillId="0" borderId="0" xfId="0" applyFont="1" applyProtection="1"/>
    <xf numFmtId="4" fontId="16" fillId="0" borderId="9" xfId="0" applyNumberFormat="1" applyFont="1" applyBorder="1" applyProtection="1"/>
    <xf numFmtId="0" fontId="15" fillId="0" borderId="0" xfId="0" applyFont="1" applyProtection="1"/>
    <xf numFmtId="0" fontId="17" fillId="0" borderId="0" xfId="0" applyFont="1" applyProtection="1"/>
    <xf numFmtId="2" fontId="17" fillId="0" borderId="0" xfId="0" applyNumberFormat="1" applyFont="1" applyProtection="1"/>
    <xf numFmtId="4" fontId="16" fillId="0" borderId="13" xfId="0" applyNumberFormat="1" applyFont="1" applyBorder="1" applyProtection="1"/>
    <xf numFmtId="4" fontId="17" fillId="0" borderId="0" xfId="0" applyNumberFormat="1" applyFont="1" applyProtection="1"/>
    <xf numFmtId="0" fontId="17" fillId="0" borderId="0" xfId="0" applyNumberFormat="1" applyFont="1" applyProtection="1"/>
    <xf numFmtId="3" fontId="17" fillId="0" borderId="14" xfId="0" applyNumberFormat="1" applyFont="1" applyBorder="1" applyProtection="1"/>
    <xf numFmtId="165" fontId="16" fillId="0" borderId="9" xfId="0" applyNumberFormat="1" applyFont="1" applyBorder="1" applyProtection="1"/>
    <xf numFmtId="0" fontId="1" fillId="6" borderId="17" xfId="0" applyFont="1" applyFill="1" applyBorder="1" applyAlignment="1" applyProtection="1">
      <alignment horizontal="center" vertical="center" wrapText="1"/>
    </xf>
    <xf numFmtId="0" fontId="23" fillId="0" borderId="20" xfId="1" applyFont="1" applyFill="1" applyBorder="1" applyAlignment="1" applyProtection="1"/>
    <xf numFmtId="164" fontId="24" fillId="0" borderId="24" xfId="0" applyNumberFormat="1" applyFont="1" applyFill="1" applyBorder="1" applyAlignment="1" applyProtection="1">
      <alignment horizontal="right" vertical="center" wrapText="1"/>
    </xf>
    <xf numFmtId="166" fontId="24" fillId="0" borderId="24" xfId="0" applyNumberFormat="1" applyFont="1" applyFill="1" applyBorder="1" applyAlignment="1" applyProtection="1">
      <alignment horizontal="right" vertical="center" wrapText="1"/>
    </xf>
    <xf numFmtId="0" fontId="5" fillId="9" borderId="23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vertical="justify"/>
    </xf>
    <xf numFmtId="0" fontId="23" fillId="0" borderId="27" xfId="1" applyFont="1" applyFill="1" applyBorder="1" applyAlignment="1" applyProtection="1"/>
    <xf numFmtId="164" fontId="24" fillId="0" borderId="31" xfId="0" applyNumberFormat="1" applyFont="1" applyFill="1" applyBorder="1" applyAlignment="1" applyProtection="1">
      <alignment horizontal="right" vertical="center" wrapText="1"/>
    </xf>
    <xf numFmtId="166" fontId="24" fillId="0" borderId="31" xfId="0" applyNumberFormat="1" applyFont="1" applyFill="1" applyBorder="1" applyAlignment="1" applyProtection="1">
      <alignment horizontal="right" vertical="center" wrapText="1"/>
    </xf>
    <xf numFmtId="0" fontId="5" fillId="9" borderId="30" xfId="0" applyFont="1" applyFill="1" applyBorder="1" applyAlignment="1" applyProtection="1">
      <alignment horizontal="right"/>
      <protection locked="0"/>
    </xf>
    <xf numFmtId="164" fontId="24" fillId="0" borderId="40" xfId="0" applyNumberFormat="1" applyFont="1" applyFill="1" applyBorder="1" applyAlignment="1" applyProtection="1">
      <alignment horizontal="right" vertical="center" wrapText="1"/>
    </xf>
    <xf numFmtId="166" fontId="24" fillId="0" borderId="40" xfId="0" applyNumberFormat="1" applyFont="1" applyFill="1" applyBorder="1" applyAlignment="1" applyProtection="1">
      <alignment horizontal="right" vertical="center" wrapText="1"/>
    </xf>
    <xf numFmtId="0" fontId="5" fillId="9" borderId="39" xfId="0" applyFont="1" applyFill="1" applyBorder="1" applyAlignment="1" applyProtection="1">
      <alignment horizontal="right"/>
      <protection locked="0"/>
    </xf>
    <xf numFmtId="0" fontId="23" fillId="0" borderId="20" xfId="1" applyFont="1" applyFill="1" applyBorder="1" applyAlignment="1" applyProtection="1">
      <alignment horizontal="left"/>
    </xf>
    <xf numFmtId="164" fontId="24" fillId="0" borderId="45" xfId="0" applyNumberFormat="1" applyFont="1" applyFill="1" applyBorder="1" applyAlignment="1" applyProtection="1">
      <alignment horizontal="right" vertical="center" wrapText="1"/>
    </xf>
    <xf numFmtId="166" fontId="24" fillId="0" borderId="45" xfId="0" applyNumberFormat="1" applyFont="1" applyFill="1" applyBorder="1" applyAlignment="1" applyProtection="1">
      <alignment horizontal="right" vertical="center" wrapText="1"/>
    </xf>
    <xf numFmtId="0" fontId="5" fillId="9" borderId="44" xfId="0" applyFont="1" applyFill="1" applyBorder="1" applyAlignment="1" applyProtection="1">
      <alignment horizontal="right"/>
      <protection locked="0"/>
    </xf>
    <xf numFmtId="0" fontId="23" fillId="0" borderId="27" xfId="1" applyFont="1" applyFill="1" applyBorder="1" applyAlignment="1" applyProtection="1">
      <alignment horizontal="left"/>
    </xf>
    <xf numFmtId="0" fontId="23" fillId="0" borderId="36" xfId="1" applyFont="1" applyFill="1" applyBorder="1" applyAlignment="1" applyProtection="1">
      <alignment horizontal="left"/>
    </xf>
    <xf numFmtId="164" fontId="24" fillId="0" borderId="49" xfId="0" applyNumberFormat="1" applyFont="1" applyFill="1" applyBorder="1" applyAlignment="1" applyProtection="1">
      <alignment horizontal="right" vertical="center" wrapText="1"/>
    </xf>
    <xf numFmtId="166" fontId="24" fillId="0" borderId="49" xfId="0" applyNumberFormat="1" applyFont="1" applyFill="1" applyBorder="1" applyAlignment="1" applyProtection="1">
      <alignment horizontal="right" vertical="center" wrapText="1"/>
    </xf>
    <xf numFmtId="0" fontId="5" fillId="9" borderId="48" xfId="0" applyFont="1" applyFill="1" applyBorder="1" applyAlignment="1" applyProtection="1">
      <alignment horizontal="right"/>
      <protection locked="0"/>
    </xf>
    <xf numFmtId="164" fontId="24" fillId="0" borderId="23" xfId="0" applyNumberFormat="1" applyFont="1" applyFill="1" applyBorder="1" applyAlignment="1" applyProtection="1">
      <alignment horizontal="right" vertical="center" wrapText="1"/>
    </xf>
    <xf numFmtId="0" fontId="28" fillId="0" borderId="8" xfId="0" applyFont="1" applyBorder="1" applyAlignment="1" applyProtection="1"/>
    <xf numFmtId="164" fontId="24" fillId="0" borderId="39" xfId="0" applyNumberFormat="1" applyFont="1" applyFill="1" applyBorder="1" applyAlignment="1" applyProtection="1">
      <alignment horizontal="right" vertical="center" wrapText="1"/>
    </xf>
    <xf numFmtId="0" fontId="23" fillId="0" borderId="52" xfId="1" applyFont="1" applyFill="1" applyBorder="1" applyAlignment="1" applyProtection="1">
      <alignment horizontal="left"/>
    </xf>
    <xf numFmtId="0" fontId="23" fillId="0" borderId="37" xfId="1" applyFont="1" applyFill="1" applyBorder="1" applyAlignment="1" applyProtection="1">
      <alignment horizontal="left"/>
    </xf>
    <xf numFmtId="164" fontId="23" fillId="0" borderId="24" xfId="0" applyNumberFormat="1" applyFont="1" applyFill="1" applyBorder="1" applyAlignment="1" applyProtection="1">
      <alignment horizontal="right"/>
    </xf>
    <xf numFmtId="166" fontId="23" fillId="0" borderId="24" xfId="0" applyNumberFormat="1" applyFont="1" applyFill="1" applyBorder="1" applyAlignment="1" applyProtection="1">
      <alignment horizontal="right"/>
    </xf>
    <xf numFmtId="164" fontId="23" fillId="0" borderId="31" xfId="0" applyNumberFormat="1" applyFont="1" applyFill="1" applyBorder="1" applyAlignment="1" applyProtection="1">
      <alignment horizontal="right"/>
    </xf>
    <xf numFmtId="166" fontId="23" fillId="0" borderId="31" xfId="0" applyNumberFormat="1" applyFont="1" applyFill="1" applyBorder="1" applyAlignment="1" applyProtection="1">
      <alignment horizontal="right"/>
    </xf>
    <xf numFmtId="0" fontId="24" fillId="0" borderId="27" xfId="1" applyFont="1" applyFill="1" applyBorder="1" applyAlignment="1" applyProtection="1"/>
    <xf numFmtId="0" fontId="23" fillId="0" borderId="36" xfId="1" applyFont="1" applyFill="1" applyBorder="1" applyAlignment="1" applyProtection="1"/>
    <xf numFmtId="164" fontId="23" fillId="0" borderId="40" xfId="0" applyNumberFormat="1" applyFont="1" applyFill="1" applyBorder="1" applyAlignment="1" applyProtection="1">
      <alignment horizontal="right"/>
    </xf>
    <xf numFmtId="166" fontId="23" fillId="0" borderId="40" xfId="0" applyNumberFormat="1" applyFont="1" applyFill="1" applyBorder="1" applyAlignment="1" applyProtection="1">
      <alignment horizontal="right"/>
    </xf>
    <xf numFmtId="3" fontId="16" fillId="0" borderId="7" xfId="0" applyNumberFormat="1" applyFont="1" applyFill="1" applyBorder="1" applyAlignment="1" applyProtection="1">
      <alignment horizontal="center" vertical="center"/>
    </xf>
    <xf numFmtId="167" fontId="16" fillId="0" borderId="53" xfId="0" applyNumberFormat="1" applyFont="1" applyFill="1" applyBorder="1" applyAlignment="1" applyProtection="1">
      <alignment horizontal="center" vertical="center"/>
    </xf>
    <xf numFmtId="167" fontId="16" fillId="0" borderId="53" xfId="0" applyNumberFormat="1" applyFont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/>
    <xf numFmtId="14" fontId="33" fillId="10" borderId="30" xfId="0" applyNumberFormat="1" applyFont="1" applyFill="1" applyBorder="1" applyAlignment="1">
      <alignment horizontal="center" vertical="center" wrapText="1"/>
    </xf>
    <xf numFmtId="0" fontId="33" fillId="11" borderId="30" xfId="0" applyFont="1" applyFill="1" applyBorder="1" applyAlignment="1">
      <alignment horizontal="center" vertical="center" wrapText="1"/>
    </xf>
    <xf numFmtId="0" fontId="33" fillId="10" borderId="30" xfId="0" applyFont="1" applyFill="1" applyBorder="1" applyAlignment="1">
      <alignment horizontal="left" vertical="center" wrapText="1"/>
    </xf>
    <xf numFmtId="0" fontId="33" fillId="10" borderId="32" xfId="0" applyFont="1" applyFill="1" applyBorder="1" applyAlignment="1">
      <alignment horizontal="center" vertical="center" textRotation="180" wrapText="1"/>
    </xf>
    <xf numFmtId="168" fontId="33" fillId="10" borderId="30" xfId="0" applyNumberFormat="1" applyFont="1" applyFill="1" applyBorder="1" applyAlignment="1">
      <alignment horizontal="center" vertical="center" textRotation="180" wrapText="1"/>
    </xf>
    <xf numFmtId="168" fontId="34" fillId="12" borderId="30" xfId="0" applyNumberFormat="1" applyFont="1" applyFill="1" applyBorder="1" applyAlignment="1">
      <alignment horizontal="center" vertical="center" textRotation="180" wrapText="1"/>
    </xf>
    <xf numFmtId="168" fontId="4" fillId="10" borderId="30" xfId="0" applyNumberFormat="1" applyFont="1" applyFill="1" applyBorder="1" applyAlignment="1">
      <alignment horizontal="center" vertical="center" textRotation="180" wrapText="1"/>
    </xf>
    <xf numFmtId="0" fontId="33" fillId="0" borderId="30" xfId="0" applyNumberFormat="1" applyFont="1" applyFill="1" applyBorder="1" applyAlignment="1">
      <alignment horizontal="center" vertical="center" wrapText="1"/>
    </xf>
    <xf numFmtId="1" fontId="35" fillId="0" borderId="30" xfId="0" applyNumberFormat="1" applyFont="1" applyFill="1" applyBorder="1" applyAlignment="1">
      <alignment horizontal="center" vertical="center" wrapText="1"/>
    </xf>
    <xf numFmtId="1" fontId="33" fillId="0" borderId="30" xfId="0" applyNumberFormat="1" applyFont="1" applyFill="1" applyBorder="1" applyAlignment="1">
      <alignment horizontal="center" vertical="center" wrapText="1"/>
    </xf>
    <xf numFmtId="1" fontId="36" fillId="0" borderId="30" xfId="0" applyNumberFormat="1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/>
    </xf>
    <xf numFmtId="0" fontId="38" fillId="0" borderId="30" xfId="0" applyNumberFormat="1" applyFont="1" applyFill="1" applyBorder="1" applyAlignment="1">
      <alignment horizontal="center" vertical="center"/>
    </xf>
    <xf numFmtId="0" fontId="38" fillId="13" borderId="30" xfId="0" applyNumberFormat="1" applyFont="1" applyFill="1" applyBorder="1" applyAlignment="1" applyProtection="1">
      <alignment horizontal="center" vertical="center" wrapText="1"/>
      <protection locked="0"/>
    </xf>
    <xf numFmtId="1" fontId="39" fillId="0" borderId="30" xfId="0" applyNumberFormat="1" applyFont="1" applyBorder="1"/>
    <xf numFmtId="14" fontId="39" fillId="0" borderId="30" xfId="0" applyNumberFormat="1" applyFont="1" applyBorder="1" applyAlignment="1">
      <alignment horizontal="left"/>
    </xf>
    <xf numFmtId="0" fontId="39" fillId="0" borderId="0" xfId="0" applyFont="1"/>
    <xf numFmtId="0" fontId="41" fillId="6" borderId="18" xfId="0" applyFont="1" applyFill="1" applyBorder="1" applyAlignment="1" applyProtection="1">
      <alignment horizontal="center" vertical="center" wrapText="1"/>
      <protection hidden="1"/>
    </xf>
    <xf numFmtId="0" fontId="42" fillId="0" borderId="27" xfId="1" applyFont="1" applyFill="1" applyBorder="1" applyAlignment="1"/>
    <xf numFmtId="0" fontId="42" fillId="0" borderId="57" xfId="1" applyFont="1" applyFill="1" applyBorder="1" applyAlignment="1">
      <alignment horizontal="center" vertical="center"/>
    </xf>
    <xf numFmtId="0" fontId="42" fillId="0" borderId="30" xfId="1" applyFont="1" applyFill="1" applyBorder="1" applyAlignment="1">
      <alignment horizontal="center" vertical="center"/>
    </xf>
    <xf numFmtId="0" fontId="42" fillId="0" borderId="36" xfId="1" applyFont="1" applyFill="1" applyBorder="1" applyAlignment="1"/>
    <xf numFmtId="0" fontId="42" fillId="0" borderId="58" xfId="1" applyFont="1" applyFill="1" applyBorder="1" applyAlignment="1">
      <alignment horizontal="center" vertical="center"/>
    </xf>
    <xf numFmtId="0" fontId="42" fillId="0" borderId="52" xfId="1" applyFont="1" applyFill="1" applyBorder="1" applyAlignment="1">
      <alignment horizontal="left"/>
    </xf>
    <xf numFmtId="0" fontId="42" fillId="0" borderId="59" xfId="1" applyFont="1" applyFill="1" applyBorder="1" applyAlignment="1">
      <alignment horizontal="center" vertical="center"/>
    </xf>
    <xf numFmtId="0" fontId="42" fillId="0" borderId="27" xfId="1" applyFont="1" applyFill="1" applyBorder="1" applyAlignment="1">
      <alignment horizontal="left"/>
    </xf>
    <xf numFmtId="0" fontId="42" fillId="0" borderId="29" xfId="1" applyFont="1" applyFill="1" applyBorder="1" applyAlignment="1">
      <alignment horizontal="center" vertical="center"/>
    </xf>
    <xf numFmtId="0" fontId="42" fillId="0" borderId="38" xfId="1" applyFont="1" applyFill="1" applyBorder="1" applyAlignment="1">
      <alignment horizontal="center" vertical="center"/>
    </xf>
    <xf numFmtId="0" fontId="42" fillId="0" borderId="36" xfId="1" applyFont="1" applyFill="1" applyBorder="1" applyAlignment="1">
      <alignment horizontal="left"/>
    </xf>
    <xf numFmtId="1" fontId="39" fillId="0" borderId="32" xfId="0" applyNumberFormat="1" applyFont="1" applyBorder="1"/>
    <xf numFmtId="0" fontId="39" fillId="4" borderId="30" xfId="0" applyFont="1" applyFill="1" applyBorder="1"/>
    <xf numFmtId="0" fontId="41" fillId="6" borderId="60" xfId="0" applyFont="1" applyFill="1" applyBorder="1" applyAlignment="1" applyProtection="1">
      <alignment horizontal="center" vertical="center" wrapText="1"/>
      <protection hidden="1"/>
    </xf>
    <xf numFmtId="0" fontId="41" fillId="6" borderId="61" xfId="0" applyFont="1" applyFill="1" applyBorder="1" applyAlignment="1" applyProtection="1">
      <alignment horizontal="center" vertical="center" wrapText="1"/>
      <protection hidden="1"/>
    </xf>
    <xf numFmtId="0" fontId="41" fillId="6" borderId="34" xfId="0" applyFont="1" applyFill="1" applyBorder="1" applyAlignment="1" applyProtection="1">
      <alignment horizontal="center" vertical="center" wrapText="1"/>
      <protection hidden="1"/>
    </xf>
    <xf numFmtId="0" fontId="42" fillId="0" borderId="44" xfId="1" applyFont="1" applyFill="1" applyBorder="1" applyAlignment="1">
      <alignment horizontal="center" vertical="center"/>
    </xf>
    <xf numFmtId="0" fontId="42" fillId="0" borderId="62" xfId="1" applyFont="1" applyFill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0" fontId="42" fillId="0" borderId="47" xfId="1" applyFont="1" applyFill="1" applyBorder="1" applyAlignment="1">
      <alignment horizontal="center" vertical="center"/>
    </xf>
    <xf numFmtId="0" fontId="42" fillId="0" borderId="63" xfId="1" applyFont="1" applyFill="1" applyBorder="1" applyAlignment="1">
      <alignment horizontal="center" vertical="center"/>
    </xf>
    <xf numFmtId="0" fontId="42" fillId="0" borderId="37" xfId="1" applyFont="1" applyFill="1" applyBorder="1" applyAlignment="1">
      <alignment horizontal="left"/>
    </xf>
    <xf numFmtId="0" fontId="42" fillId="0" borderId="20" xfId="1" applyFont="1" applyFill="1" applyBorder="1" applyAlignment="1"/>
    <xf numFmtId="0" fontId="42" fillId="0" borderId="37" xfId="1" applyFont="1" applyFill="1" applyBorder="1" applyAlignment="1"/>
    <xf numFmtId="0" fontId="43" fillId="0" borderId="51" xfId="0" applyFont="1" applyBorder="1" applyAlignment="1">
      <alignment horizontal="center" vertical="center"/>
    </xf>
    <xf numFmtId="0" fontId="43" fillId="0" borderId="35" xfId="0" applyFont="1" applyBorder="1" applyAlignment="1">
      <alignment horizontal="center" vertical="center"/>
    </xf>
    <xf numFmtId="0" fontId="42" fillId="0" borderId="22" xfId="1" applyFont="1" applyFill="1" applyBorder="1" applyAlignment="1">
      <alignment horizontal="center" vertical="center"/>
    </xf>
    <xf numFmtId="0" fontId="44" fillId="6" borderId="9" xfId="0" applyFont="1" applyFill="1" applyBorder="1" applyAlignment="1" applyProtection="1">
      <alignment horizontal="center" vertical="center" wrapText="1"/>
      <protection hidden="1"/>
    </xf>
    <xf numFmtId="0" fontId="44" fillId="6" borderId="12" xfId="0" applyFont="1" applyFill="1" applyBorder="1" applyAlignment="1" applyProtection="1">
      <alignment horizontal="center" vertical="center" wrapText="1"/>
      <protection hidden="1"/>
    </xf>
    <xf numFmtId="0" fontId="44" fillId="6" borderId="6" xfId="0" applyFont="1" applyFill="1" applyBorder="1" applyAlignment="1" applyProtection="1">
      <alignment horizontal="center" vertical="center" wrapText="1"/>
      <protection hidden="1"/>
    </xf>
    <xf numFmtId="0" fontId="41" fillId="6" borderId="9" xfId="0" applyFont="1" applyFill="1" applyBorder="1" applyAlignment="1">
      <alignment horizontal="center" vertical="center"/>
    </xf>
    <xf numFmtId="0" fontId="23" fillId="14" borderId="20" xfId="1" applyFont="1" applyFill="1" applyBorder="1" applyAlignment="1" applyProtection="1"/>
    <xf numFmtId="0" fontId="23" fillId="14" borderId="27" xfId="1" applyFont="1" applyFill="1" applyBorder="1" applyAlignment="1" applyProtection="1"/>
    <xf numFmtId="0" fontId="23" fillId="0" borderId="37" xfId="1" applyFont="1" applyFill="1" applyBorder="1" applyAlignment="1" applyProtection="1"/>
    <xf numFmtId="164" fontId="23" fillId="0" borderId="49" xfId="0" applyNumberFormat="1" applyFont="1" applyFill="1" applyBorder="1" applyAlignment="1" applyProtection="1">
      <alignment horizontal="right"/>
    </xf>
    <xf numFmtId="166" fontId="23" fillId="0" borderId="49" xfId="0" applyNumberFormat="1" applyFont="1" applyFill="1" applyBorder="1" applyAlignment="1" applyProtection="1">
      <alignment horizontal="right"/>
    </xf>
    <xf numFmtId="0" fontId="42" fillId="0" borderId="17" xfId="1" applyFont="1" applyFill="1" applyBorder="1" applyAlignment="1">
      <alignment horizontal="center" vertical="center"/>
    </xf>
    <xf numFmtId="0" fontId="42" fillId="0" borderId="34" xfId="1" applyFont="1" applyFill="1" applyBorder="1" applyAlignment="1">
      <alignment horizontal="center" vertical="center"/>
    </xf>
    <xf numFmtId="0" fontId="42" fillId="0" borderId="53" xfId="1" applyFont="1" applyFill="1" applyBorder="1" applyAlignment="1">
      <alignment horizontal="center" vertical="center"/>
    </xf>
    <xf numFmtId="0" fontId="5" fillId="9" borderId="17" xfId="0" applyFont="1" applyFill="1" applyBorder="1" applyAlignment="1" applyProtection="1">
      <alignment horizontal="right"/>
      <protection locked="0"/>
    </xf>
    <xf numFmtId="0" fontId="5" fillId="9" borderId="34" xfId="0" applyFont="1" applyFill="1" applyBorder="1" applyAlignment="1" applyProtection="1">
      <alignment horizontal="right"/>
      <protection locked="0"/>
    </xf>
    <xf numFmtId="0" fontId="23" fillId="0" borderId="21" xfId="1" applyFont="1" applyFill="1" applyBorder="1" applyAlignment="1" applyProtection="1"/>
    <xf numFmtId="164" fontId="23" fillId="0" borderId="18" xfId="0" applyNumberFormat="1" applyFont="1" applyFill="1" applyBorder="1" applyAlignment="1" applyProtection="1">
      <alignment horizontal="right"/>
    </xf>
    <xf numFmtId="166" fontId="23" fillId="0" borderId="18" xfId="0" applyNumberFormat="1" applyFont="1" applyFill="1" applyBorder="1" applyAlignment="1" applyProtection="1">
      <alignment horizontal="right"/>
    </xf>
    <xf numFmtId="0" fontId="5" fillId="9" borderId="53" xfId="0" applyFont="1" applyFill="1" applyBorder="1" applyAlignment="1" applyProtection="1">
      <alignment horizontal="right"/>
      <protection locked="0"/>
    </xf>
    <xf numFmtId="0" fontId="23" fillId="0" borderId="20" xfId="1" applyNumberFormat="1" applyFont="1" applyFill="1" applyBorder="1" applyAlignment="1" applyProtection="1">
      <alignment horizontal="left"/>
    </xf>
    <xf numFmtId="0" fontId="23" fillId="0" borderId="13" xfId="1" applyFont="1" applyFill="1" applyBorder="1" applyAlignment="1" applyProtection="1">
      <alignment horizontal="left"/>
    </xf>
    <xf numFmtId="0" fontId="43" fillId="0" borderId="60" xfId="0" applyFont="1" applyBorder="1" applyAlignment="1">
      <alignment horizontal="center" vertical="center"/>
    </xf>
    <xf numFmtId="0" fontId="42" fillId="0" borderId="57" xfId="1" applyFont="1" applyFill="1" applyBorder="1" applyAlignment="1"/>
    <xf numFmtId="0" fontId="42" fillId="0" borderId="63" xfId="1" applyFont="1" applyFill="1" applyBorder="1" applyAlignment="1"/>
    <xf numFmtId="0" fontId="42" fillId="0" borderId="39" xfId="1" applyFont="1" applyFill="1" applyBorder="1" applyAlignment="1">
      <alignment horizontal="center" vertical="center"/>
    </xf>
    <xf numFmtId="0" fontId="42" fillId="0" borderId="62" xfId="1" applyFont="1" applyFill="1" applyBorder="1" applyAlignment="1"/>
    <xf numFmtId="0" fontId="42" fillId="0" borderId="23" xfId="1" applyFont="1" applyFill="1" applyBorder="1" applyAlignment="1">
      <alignment horizontal="center" vertical="center"/>
    </xf>
    <xf numFmtId="0" fontId="42" fillId="0" borderId="58" xfId="1" applyFont="1" applyFill="1" applyBorder="1" applyAlignment="1"/>
    <xf numFmtId="0" fontId="42" fillId="0" borderId="48" xfId="1" applyFont="1" applyFill="1" applyBorder="1" applyAlignment="1">
      <alignment horizontal="center" vertical="center"/>
    </xf>
    <xf numFmtId="1" fontId="12" fillId="4" borderId="9" xfId="0" applyNumberFormat="1" applyFont="1" applyFill="1" applyBorder="1" applyProtection="1">
      <protection locked="0"/>
    </xf>
    <xf numFmtId="0" fontId="1" fillId="0" borderId="0" xfId="0" applyFont="1" applyProtection="1"/>
    <xf numFmtId="0" fontId="1" fillId="0" borderId="0" xfId="0" applyFont="1" applyAlignment="1" applyProtection="1"/>
    <xf numFmtId="2" fontId="1" fillId="0" borderId="0" xfId="0" applyNumberFormat="1" applyFont="1" applyProtection="1"/>
    <xf numFmtId="1" fontId="1" fillId="0" borderId="0" xfId="0" applyNumberFormat="1" applyFont="1" applyProtection="1"/>
    <xf numFmtId="0" fontId="2" fillId="0" borderId="0" xfId="0" applyFont="1" applyAlignment="1" applyProtection="1">
      <alignment vertical="justify"/>
    </xf>
    <xf numFmtId="0" fontId="0" fillId="0" borderId="0" xfId="0" applyBorder="1" applyAlignment="1" applyProtection="1">
      <alignment horizontal="center" vertical="center" wrapText="1"/>
    </xf>
    <xf numFmtId="1" fontId="4" fillId="0" borderId="0" xfId="0" applyNumberFormat="1" applyFont="1" applyAlignment="1" applyProtection="1">
      <alignment horizontal="left"/>
    </xf>
    <xf numFmtId="2" fontId="4" fillId="0" borderId="0" xfId="0" applyNumberFormat="1" applyFont="1" applyFill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1" fontId="8" fillId="0" borderId="0" xfId="0" applyNumberFormat="1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vertical="center"/>
    </xf>
    <xf numFmtId="1" fontId="9" fillId="0" borderId="0" xfId="0" applyNumberFormat="1" applyFont="1" applyFill="1" applyProtection="1"/>
    <xf numFmtId="1" fontId="11" fillId="0" borderId="0" xfId="0" applyNumberFormat="1" applyFont="1" applyFill="1" applyAlignment="1" applyProtection="1">
      <alignment horizontal="center" vertical="center"/>
    </xf>
    <xf numFmtId="1" fontId="13" fillId="5" borderId="10" xfId="0" applyNumberFormat="1" applyFont="1" applyFill="1" applyBorder="1" applyAlignment="1" applyProtection="1">
      <alignment horizontal="center" vertical="center"/>
    </xf>
    <xf numFmtId="1" fontId="9" fillId="0" borderId="0" xfId="0" applyNumberFormat="1" applyFont="1" applyProtection="1"/>
    <xf numFmtId="0" fontId="15" fillId="6" borderId="12" xfId="0" applyFont="1" applyFill="1" applyBorder="1" applyAlignment="1" applyProtection="1">
      <alignment horizontal="center" vertical="center" wrapText="1"/>
    </xf>
    <xf numFmtId="1" fontId="12" fillId="0" borderId="0" xfId="0" applyNumberFormat="1" applyFont="1" applyProtection="1"/>
    <xf numFmtId="0" fontId="17" fillId="0" borderId="0" xfId="0" applyFont="1" applyBorder="1" applyProtection="1"/>
    <xf numFmtId="0" fontId="15" fillId="6" borderId="6" xfId="0" applyFont="1" applyFill="1" applyBorder="1" applyAlignment="1" applyProtection="1">
      <alignment horizontal="center" vertical="center" wrapText="1"/>
    </xf>
    <xf numFmtId="1" fontId="17" fillId="0" borderId="0" xfId="0" applyNumberFormat="1" applyFont="1" applyProtection="1"/>
    <xf numFmtId="0" fontId="17" fillId="6" borderId="9" xfId="0" applyFont="1" applyFill="1" applyBorder="1" applyProtection="1"/>
    <xf numFmtId="0" fontId="15" fillId="6" borderId="9" xfId="0" applyFont="1" applyFill="1" applyBorder="1" applyAlignment="1" applyProtection="1">
      <alignment horizontal="center" vertical="center" wrapText="1"/>
    </xf>
    <xf numFmtId="0" fontId="18" fillId="0" borderId="0" xfId="0" applyFont="1" applyFill="1" applyAlignment="1" applyProtection="1">
      <alignment horizontal="right"/>
    </xf>
    <xf numFmtId="0" fontId="12" fillId="0" borderId="0" xfId="0" applyFont="1" applyFill="1" applyBorder="1" applyAlignment="1" applyProtection="1">
      <alignment horizontal="left"/>
    </xf>
    <xf numFmtId="2" fontId="19" fillId="0" borderId="0" xfId="0" applyNumberFormat="1" applyFont="1" applyProtection="1"/>
    <xf numFmtId="0" fontId="12" fillId="0" borderId="0" xfId="0" applyFont="1" applyBorder="1" applyProtection="1"/>
    <xf numFmtId="0" fontId="12" fillId="0" borderId="0" xfId="0" applyFont="1" applyAlignment="1" applyProtection="1"/>
    <xf numFmtId="0" fontId="4" fillId="6" borderId="15" xfId="0" applyFont="1" applyFill="1" applyBorder="1" applyAlignment="1" applyProtection="1">
      <alignment horizontal="center" vertical="center"/>
    </xf>
    <xf numFmtId="0" fontId="4" fillId="6" borderId="16" xfId="0" applyFont="1" applyFill="1" applyBorder="1" applyAlignment="1" applyProtection="1">
      <alignment horizontal="center" vertical="center"/>
    </xf>
    <xf numFmtId="0" fontId="4" fillId="6" borderId="17" xfId="0" applyFont="1" applyFill="1" applyBorder="1" applyAlignment="1" applyProtection="1">
      <alignment horizontal="center" vertical="center"/>
    </xf>
    <xf numFmtId="2" fontId="1" fillId="6" borderId="18" xfId="0" applyNumberFormat="1" applyFont="1" applyFill="1" applyBorder="1" applyAlignment="1" applyProtection="1">
      <alignment horizontal="center" vertical="center" wrapText="1"/>
    </xf>
    <xf numFmtId="0" fontId="1" fillId="6" borderId="18" xfId="0" applyFont="1" applyFill="1" applyBorder="1" applyAlignment="1" applyProtection="1">
      <alignment horizontal="center" vertical="center" wrapText="1"/>
    </xf>
    <xf numFmtId="1" fontId="1" fillId="6" borderId="1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vertical="justify"/>
    </xf>
    <xf numFmtId="1" fontId="17" fillId="0" borderId="20" xfId="0" applyNumberFormat="1" applyFont="1" applyFill="1" applyBorder="1" applyAlignment="1" applyProtection="1">
      <alignment horizontal="right"/>
    </xf>
    <xf numFmtId="0" fontId="5" fillId="7" borderId="21" xfId="0" applyFont="1" applyFill="1" applyBorder="1" applyAlignment="1" applyProtection="1">
      <alignment horizontal="left"/>
    </xf>
    <xf numFmtId="2" fontId="24" fillId="8" borderId="22" xfId="0" applyNumberFormat="1" applyFont="1" applyFill="1" applyBorder="1" applyAlignment="1" applyProtection="1">
      <alignment horizontal="left"/>
    </xf>
    <xf numFmtId="2" fontId="24" fillId="8" borderId="23" xfId="0" applyNumberFormat="1" applyFont="1" applyFill="1" applyBorder="1" applyAlignment="1" applyProtection="1">
      <alignment horizontal="left"/>
    </xf>
    <xf numFmtId="0" fontId="17" fillId="0" borderId="23" xfId="0" applyFont="1" applyFill="1" applyBorder="1" applyAlignment="1" applyProtection="1">
      <alignment horizontal="center"/>
    </xf>
    <xf numFmtId="0" fontId="17" fillId="7" borderId="25" xfId="0" applyFont="1" applyFill="1" applyBorder="1" applyAlignment="1" applyProtection="1">
      <alignment horizontal="right"/>
    </xf>
    <xf numFmtId="164" fontId="17" fillId="7" borderId="23" xfId="0" applyNumberFormat="1" applyFont="1" applyFill="1" applyBorder="1" applyAlignment="1" applyProtection="1">
      <alignment horizontal="right"/>
    </xf>
    <xf numFmtId="4" fontId="17" fillId="7" borderId="23" xfId="0" applyNumberFormat="1" applyFont="1" applyFill="1" applyBorder="1" applyAlignment="1" applyProtection="1">
      <alignment horizontal="right"/>
    </xf>
    <xf numFmtId="164" fontId="17" fillId="7" borderId="24" xfId="0" applyNumberFormat="1" applyFont="1" applyFill="1" applyBorder="1" applyAlignment="1" applyProtection="1">
      <alignment horizontal="right"/>
    </xf>
    <xf numFmtId="1" fontId="17" fillId="7" borderId="26" xfId="0" applyNumberFormat="1" applyFont="1" applyFill="1" applyBorder="1" applyAlignment="1" applyProtection="1">
      <alignment horizontal="right"/>
    </xf>
    <xf numFmtId="1" fontId="17" fillId="0" borderId="27" xfId="0" applyNumberFormat="1" applyFont="1" applyFill="1" applyBorder="1" applyAlignment="1" applyProtection="1">
      <alignment horizontal="right"/>
    </xf>
    <xf numFmtId="2" fontId="24" fillId="8" borderId="29" xfId="0" applyNumberFormat="1" applyFont="1" applyFill="1" applyBorder="1" applyAlignment="1" applyProtection="1">
      <alignment horizontal="left"/>
    </xf>
    <xf numFmtId="2" fontId="24" fillId="8" borderId="30" xfId="0" applyNumberFormat="1" applyFont="1" applyFill="1" applyBorder="1" applyAlignment="1" applyProtection="1">
      <alignment horizontal="left"/>
    </xf>
    <xf numFmtId="0" fontId="17" fillId="0" borderId="30" xfId="0" applyFont="1" applyFill="1" applyBorder="1" applyAlignment="1" applyProtection="1">
      <alignment horizontal="center"/>
    </xf>
    <xf numFmtId="0" fontId="17" fillId="7" borderId="32" xfId="0" applyFont="1" applyFill="1" applyBorder="1" applyAlignment="1" applyProtection="1">
      <alignment horizontal="right"/>
    </xf>
    <xf numFmtId="164" fontId="17" fillId="7" borderId="30" xfId="0" applyNumberFormat="1" applyFont="1" applyFill="1" applyBorder="1" applyAlignment="1" applyProtection="1">
      <alignment horizontal="right"/>
    </xf>
    <xf numFmtId="4" fontId="17" fillId="7" borderId="30" xfId="0" applyNumberFormat="1" applyFont="1" applyFill="1" applyBorder="1" applyAlignment="1" applyProtection="1">
      <alignment horizontal="right"/>
    </xf>
    <xf numFmtId="164" fontId="17" fillId="7" borderId="31" xfId="0" applyNumberFormat="1" applyFont="1" applyFill="1" applyBorder="1" applyAlignment="1" applyProtection="1">
      <alignment horizontal="right"/>
    </xf>
    <xf numFmtId="1" fontId="17" fillId="7" borderId="33" xfId="0" applyNumberFormat="1" applyFont="1" applyFill="1" applyBorder="1" applyAlignment="1" applyProtection="1">
      <alignment horizontal="right"/>
    </xf>
    <xf numFmtId="0" fontId="26" fillId="0" borderId="0" xfId="0" applyFont="1" applyFill="1" applyProtection="1"/>
    <xf numFmtId="1" fontId="17" fillId="7" borderId="35" xfId="0" applyNumberFormat="1" applyFont="1" applyFill="1" applyBorder="1" applyAlignment="1" applyProtection="1">
      <alignment horizontal="right"/>
    </xf>
    <xf numFmtId="1" fontId="17" fillId="0" borderId="36" xfId="0" applyNumberFormat="1" applyFont="1" applyFill="1" applyBorder="1" applyAlignment="1" applyProtection="1">
      <alignment horizontal="right"/>
    </xf>
    <xf numFmtId="2" fontId="24" fillId="8" borderId="38" xfId="0" applyNumberFormat="1" applyFont="1" applyFill="1" applyBorder="1" applyAlignment="1" applyProtection="1">
      <alignment horizontal="left"/>
    </xf>
    <xf numFmtId="2" fontId="24" fillId="8" borderId="39" xfId="0" applyNumberFormat="1" applyFont="1" applyFill="1" applyBorder="1" applyAlignment="1" applyProtection="1">
      <alignment horizontal="left"/>
    </xf>
    <xf numFmtId="0" fontId="17" fillId="0" borderId="39" xfId="0" applyFont="1" applyFill="1" applyBorder="1" applyAlignment="1" applyProtection="1">
      <alignment horizontal="center"/>
    </xf>
    <xf numFmtId="0" fontId="17" fillId="7" borderId="41" xfId="0" applyFont="1" applyFill="1" applyBorder="1" applyAlignment="1" applyProtection="1">
      <alignment horizontal="right"/>
    </xf>
    <xf numFmtId="164" fontId="17" fillId="7" borderId="39" xfId="0" applyNumberFormat="1" applyFont="1" applyFill="1" applyBorder="1" applyAlignment="1" applyProtection="1">
      <alignment horizontal="right"/>
    </xf>
    <xf numFmtId="4" fontId="17" fillId="7" borderId="39" xfId="0" applyNumberFormat="1" applyFont="1" applyFill="1" applyBorder="1" applyAlignment="1" applyProtection="1">
      <alignment horizontal="right"/>
    </xf>
    <xf numFmtId="164" fontId="17" fillId="7" borderId="40" xfId="0" applyNumberFormat="1" applyFont="1" applyFill="1" applyBorder="1" applyAlignment="1" applyProtection="1">
      <alignment horizontal="right"/>
    </xf>
    <xf numFmtId="1" fontId="17" fillId="7" borderId="42" xfId="0" applyNumberFormat="1" applyFont="1" applyFill="1" applyBorder="1" applyAlignment="1" applyProtection="1">
      <alignment horizontal="right"/>
    </xf>
    <xf numFmtId="2" fontId="24" fillId="8" borderId="43" xfId="0" applyNumberFormat="1" applyFont="1" applyFill="1" applyBorder="1" applyAlignment="1" applyProtection="1">
      <alignment horizontal="left"/>
    </xf>
    <xf numFmtId="2" fontId="24" fillId="8" borderId="44" xfId="0" applyNumberFormat="1" applyFont="1" applyFill="1" applyBorder="1" applyAlignment="1" applyProtection="1">
      <alignment horizontal="left"/>
    </xf>
    <xf numFmtId="0" fontId="17" fillId="0" borderId="44" xfId="0" applyFont="1" applyFill="1" applyBorder="1" applyAlignment="1" applyProtection="1">
      <alignment horizontal="center"/>
    </xf>
    <xf numFmtId="0" fontId="17" fillId="7" borderId="46" xfId="0" applyFont="1" applyFill="1" applyBorder="1" applyAlignment="1" applyProtection="1">
      <alignment horizontal="right"/>
    </xf>
    <xf numFmtId="164" fontId="17" fillId="7" borderId="44" xfId="0" applyNumberFormat="1" applyFont="1" applyFill="1" applyBorder="1" applyAlignment="1" applyProtection="1">
      <alignment horizontal="right"/>
    </xf>
    <xf numFmtId="4" fontId="17" fillId="7" borderId="44" xfId="0" applyNumberFormat="1" applyFont="1" applyFill="1" applyBorder="1" applyAlignment="1" applyProtection="1">
      <alignment horizontal="right"/>
    </xf>
    <xf numFmtId="164" fontId="17" fillId="7" borderId="45" xfId="0" applyNumberFormat="1" applyFont="1" applyFill="1" applyBorder="1" applyAlignment="1" applyProtection="1">
      <alignment horizontal="right"/>
    </xf>
    <xf numFmtId="0" fontId="27" fillId="0" borderId="0" xfId="0" applyFont="1" applyProtection="1"/>
    <xf numFmtId="2" fontId="3" fillId="8" borderId="29" xfId="0" applyNumberFormat="1" applyFont="1" applyFill="1" applyBorder="1" applyAlignment="1" applyProtection="1">
      <alignment horizontal="left"/>
    </xf>
    <xf numFmtId="2" fontId="3" fillId="8" borderId="30" xfId="0" applyNumberFormat="1" applyFont="1" applyFill="1" applyBorder="1" applyAlignment="1" applyProtection="1">
      <alignment horizontal="left"/>
    </xf>
    <xf numFmtId="1" fontId="17" fillId="0" borderId="37" xfId="0" applyNumberFormat="1" applyFont="1" applyFill="1" applyBorder="1" applyAlignment="1" applyProtection="1">
      <alignment horizontal="right"/>
    </xf>
    <xf numFmtId="2" fontId="24" fillId="8" borderId="47" xfId="0" applyNumberFormat="1" applyFont="1" applyFill="1" applyBorder="1" applyAlignment="1" applyProtection="1">
      <alignment horizontal="left"/>
    </xf>
    <xf numFmtId="2" fontId="24" fillId="8" borderId="48" xfId="0" applyNumberFormat="1" applyFont="1" applyFill="1" applyBorder="1" applyAlignment="1" applyProtection="1">
      <alignment horizontal="left"/>
    </xf>
    <xf numFmtId="0" fontId="17" fillId="0" borderId="48" xfId="0" applyFont="1" applyFill="1" applyBorder="1" applyAlignment="1" applyProtection="1">
      <alignment horizontal="center"/>
    </xf>
    <xf numFmtId="0" fontId="17" fillId="7" borderId="50" xfId="0" applyFont="1" applyFill="1" applyBorder="1" applyAlignment="1" applyProtection="1">
      <alignment horizontal="right"/>
    </xf>
    <xf numFmtId="164" fontId="17" fillId="7" borderId="48" xfId="0" applyNumberFormat="1" applyFont="1" applyFill="1" applyBorder="1" applyAlignment="1" applyProtection="1">
      <alignment horizontal="right"/>
    </xf>
    <xf numFmtId="4" fontId="17" fillId="7" borderId="48" xfId="0" applyNumberFormat="1" applyFont="1" applyFill="1" applyBorder="1" applyAlignment="1" applyProtection="1">
      <alignment horizontal="right"/>
    </xf>
    <xf numFmtId="164" fontId="17" fillId="7" borderId="49" xfId="0" applyNumberFormat="1" applyFont="1" applyFill="1" applyBorder="1" applyAlignment="1" applyProtection="1">
      <alignment horizontal="right"/>
    </xf>
    <xf numFmtId="1" fontId="17" fillId="7" borderId="51" xfId="0" applyNumberFormat="1" applyFont="1" applyFill="1" applyBorder="1" applyAlignment="1" applyProtection="1">
      <alignment horizontal="right"/>
    </xf>
    <xf numFmtId="0" fontId="5" fillId="7" borderId="3" xfId="0" applyFont="1" applyFill="1" applyBorder="1" applyAlignment="1" applyProtection="1">
      <alignment horizontal="left"/>
    </xf>
    <xf numFmtId="1" fontId="17" fillId="0" borderId="52" xfId="0" applyNumberFormat="1" applyFont="1" applyFill="1" applyBorder="1" applyAlignment="1" applyProtection="1">
      <alignment horizontal="right"/>
    </xf>
    <xf numFmtId="0" fontId="5" fillId="7" borderId="28" xfId="0" applyFont="1" applyFill="1" applyBorder="1" applyAlignment="1" applyProtection="1">
      <alignment horizontal="left"/>
    </xf>
    <xf numFmtId="2" fontId="24" fillId="8" borderId="53" xfId="0" applyNumberFormat="1" applyFont="1" applyFill="1" applyBorder="1" applyAlignment="1" applyProtection="1">
      <alignment horizontal="left"/>
    </xf>
    <xf numFmtId="2" fontId="24" fillId="8" borderId="34" xfId="0" applyNumberFormat="1" applyFont="1" applyFill="1" applyBorder="1" applyAlignment="1" applyProtection="1">
      <alignment horizontal="left"/>
    </xf>
    <xf numFmtId="2" fontId="24" fillId="8" borderId="15" xfId="0" applyNumberFormat="1" applyFont="1" applyFill="1" applyBorder="1" applyAlignment="1" applyProtection="1">
      <alignment horizontal="left"/>
    </xf>
    <xf numFmtId="0" fontId="17" fillId="0" borderId="16" xfId="0" applyFont="1" applyFill="1" applyBorder="1" applyAlignment="1" applyProtection="1">
      <alignment horizontal="center"/>
    </xf>
    <xf numFmtId="1" fontId="17" fillId="7" borderId="19" xfId="0" applyNumberFormat="1" applyFont="1" applyFill="1" applyBorder="1" applyAlignment="1" applyProtection="1">
      <alignment horizontal="right"/>
    </xf>
    <xf numFmtId="0" fontId="17" fillId="0" borderId="50" xfId="0" applyFont="1" applyFill="1" applyBorder="1" applyAlignment="1" applyProtection="1">
      <alignment horizontal="center"/>
    </xf>
    <xf numFmtId="0" fontId="17" fillId="0" borderId="41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center" vertical="center" wrapText="1"/>
    </xf>
    <xf numFmtId="0" fontId="29" fillId="0" borderId="54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2" fontId="4" fillId="0" borderId="7" xfId="0" applyNumberFormat="1" applyFont="1" applyFill="1" applyBorder="1" applyAlignment="1" applyProtection="1">
      <alignment horizontal="center" vertical="center"/>
    </xf>
    <xf numFmtId="167" fontId="16" fillId="0" borderId="56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29" fillId="0" borderId="0" xfId="0" applyFont="1" applyFill="1" applyBorder="1" applyProtection="1"/>
    <xf numFmtId="0" fontId="4" fillId="0" borderId="0" xfId="0" applyFont="1" applyFill="1" applyBorder="1" applyAlignment="1" applyProtection="1">
      <alignment horizontal="right"/>
    </xf>
    <xf numFmtId="0" fontId="1" fillId="0" borderId="0" xfId="0" applyFont="1" applyFill="1" applyBorder="1" applyProtection="1"/>
    <xf numFmtId="2" fontId="1" fillId="0" borderId="0" xfId="0" applyNumberFormat="1" applyFont="1" applyFill="1" applyBorder="1" applyProtection="1"/>
    <xf numFmtId="0" fontId="30" fillId="0" borderId="0" xfId="0" applyFont="1" applyFill="1" applyBorder="1" applyAlignment="1" applyProtection="1">
      <alignment horizontal="right"/>
    </xf>
    <xf numFmtId="167" fontId="17" fillId="0" borderId="0" xfId="0" applyNumberFormat="1" applyFont="1" applyFill="1" applyBorder="1" applyProtection="1"/>
    <xf numFmtId="0" fontId="17" fillId="0" borderId="0" xfId="0" applyFont="1" applyFill="1" applyBorder="1" applyProtection="1"/>
    <xf numFmtId="1" fontId="17" fillId="0" borderId="0" xfId="0" applyNumberFormat="1" applyFont="1" applyFill="1" applyBorder="1" applyProtection="1"/>
    <xf numFmtId="0" fontId="10" fillId="0" borderId="0" xfId="0" applyFont="1" applyFill="1" applyBorder="1" applyAlignment="1" applyProtection="1">
      <alignment vertical="justify"/>
    </xf>
    <xf numFmtId="0" fontId="29" fillId="0" borderId="0" xfId="0" applyFont="1" applyFill="1" applyBorder="1" applyAlignment="1" applyProtection="1"/>
    <xf numFmtId="2" fontId="17" fillId="0" borderId="0" xfId="0" applyNumberFormat="1" applyFont="1" applyFill="1" applyBorder="1" applyProtection="1"/>
    <xf numFmtId="0" fontId="31" fillId="0" borderId="0" xfId="0" applyFont="1" applyFill="1" applyBorder="1" applyProtection="1"/>
    <xf numFmtId="0" fontId="17" fillId="0" borderId="0" xfId="0" applyFont="1" applyAlignment="1" applyProtection="1"/>
    <xf numFmtId="0" fontId="24" fillId="0" borderId="0" xfId="0" applyFont="1" applyAlignment="1" applyProtection="1">
      <alignment vertical="justify"/>
    </xf>
    <xf numFmtId="0" fontId="19" fillId="0" borderId="0" xfId="0" applyFont="1" applyProtection="1"/>
    <xf numFmtId="0" fontId="19" fillId="0" borderId="0" xfId="0" applyFont="1" applyAlignment="1" applyProtection="1"/>
    <xf numFmtId="0" fontId="29" fillId="0" borderId="0" xfId="0" applyFont="1" applyProtection="1"/>
    <xf numFmtId="1" fontId="1" fillId="0" borderId="0" xfId="0" applyNumberFormat="1" applyFont="1" applyAlignment="1" applyProtection="1">
      <alignment horizontal="right"/>
    </xf>
    <xf numFmtId="1" fontId="14" fillId="4" borderId="9" xfId="0" applyNumberFormat="1" applyFont="1" applyFill="1" applyBorder="1" applyAlignment="1" applyProtection="1">
      <alignment wrapText="1"/>
      <protection locked="0"/>
    </xf>
    <xf numFmtId="14" fontId="14" fillId="4" borderId="9" xfId="0" applyNumberFormat="1" applyFont="1" applyFill="1" applyBorder="1" applyAlignment="1" applyProtection="1">
      <alignment horizontal="left"/>
      <protection locked="0"/>
    </xf>
    <xf numFmtId="14" fontId="12" fillId="4" borderId="9" xfId="0" applyNumberFormat="1" applyFont="1" applyFill="1" applyBorder="1" applyAlignment="1" applyProtection="1">
      <alignment horizontal="left"/>
      <protection locked="0"/>
    </xf>
    <xf numFmtId="10" fontId="8" fillId="5" borderId="11" xfId="0" applyNumberFormat="1" applyFont="1" applyFill="1" applyBorder="1" applyAlignment="1" applyProtection="1">
      <alignment horizontal="center" vertical="center"/>
      <protection locked="0"/>
    </xf>
    <xf numFmtId="0" fontId="24" fillId="14" borderId="27" xfId="1" applyFont="1" applyFill="1" applyBorder="1" applyAlignment="1" applyProtection="1"/>
    <xf numFmtId="0" fontId="17" fillId="0" borderId="53" xfId="0" applyFont="1" applyFill="1" applyBorder="1" applyAlignment="1" applyProtection="1">
      <alignment horizontal="center"/>
    </xf>
    <xf numFmtId="4" fontId="17" fillId="7" borderId="53" xfId="0" applyNumberFormat="1" applyFont="1" applyFill="1" applyBorder="1" applyAlignment="1" applyProtection="1">
      <alignment horizontal="right"/>
    </xf>
    <xf numFmtId="164" fontId="17" fillId="7" borderId="65" xfId="0" applyNumberFormat="1" applyFont="1" applyFill="1" applyBorder="1" applyAlignment="1" applyProtection="1">
      <alignment horizontal="right"/>
    </xf>
    <xf numFmtId="1" fontId="17" fillId="7" borderId="56" xfId="0" applyNumberFormat="1" applyFont="1" applyFill="1" applyBorder="1" applyAlignment="1" applyProtection="1">
      <alignment horizontal="right"/>
    </xf>
    <xf numFmtId="0" fontId="17" fillId="7" borderId="64" xfId="0" applyFont="1" applyFill="1" applyBorder="1" applyAlignment="1" applyProtection="1">
      <alignment horizontal="right"/>
    </xf>
    <xf numFmtId="1" fontId="17" fillId="0" borderId="21" xfId="0" applyNumberFormat="1" applyFont="1" applyFill="1" applyBorder="1" applyAlignment="1" applyProtection="1">
      <alignment horizontal="right"/>
    </xf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5" fillId="0" borderId="28" xfId="0" applyFont="1" applyFill="1" applyBorder="1" applyAlignment="1" applyProtection="1">
      <alignment horizontal="center"/>
    </xf>
    <xf numFmtId="0" fontId="28" fillId="0" borderId="28" xfId="0" applyFont="1" applyBorder="1" applyAlignment="1" applyProtection="1">
      <alignment horizontal="center"/>
    </xf>
    <xf numFmtId="0" fontId="28" fillId="0" borderId="13" xfId="0" applyFont="1" applyBorder="1" applyAlignment="1" applyProtection="1">
      <alignment horizontal="center"/>
    </xf>
    <xf numFmtId="0" fontId="45" fillId="0" borderId="28" xfId="0" applyFont="1" applyBorder="1" applyAlignment="1" applyProtection="1">
      <alignment horizontal="center"/>
    </xf>
    <xf numFmtId="0" fontId="45" fillId="0" borderId="13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25" fillId="0" borderId="28" xfId="0" applyFont="1" applyBorder="1" applyAlignment="1" applyProtection="1">
      <alignment horizontal="left"/>
    </xf>
    <xf numFmtId="0" fontId="0" fillId="0" borderId="28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28" fillId="0" borderId="28" xfId="0" applyFont="1" applyBorder="1" applyAlignment="1" applyProtection="1"/>
    <xf numFmtId="0" fontId="40" fillId="4" borderId="30" xfId="0" applyFont="1" applyFill="1" applyBorder="1" applyAlignment="1"/>
    <xf numFmtId="0" fontId="39" fillId="0" borderId="30" xfId="0" applyFont="1" applyBorder="1" applyAlignment="1"/>
    <xf numFmtId="10" fontId="39" fillId="0" borderId="30" xfId="0" applyNumberFormat="1" applyFont="1" applyBorder="1" applyAlignment="1"/>
    <xf numFmtId="0" fontId="0" fillId="0" borderId="30" xfId="0" applyBorder="1" applyAlignment="1"/>
    <xf numFmtId="3" fontId="39" fillId="0" borderId="1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55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4" fontId="39" fillId="0" borderId="4" xfId="0" applyNumberFormat="1" applyFont="1" applyBorder="1" applyAlignment="1">
      <alignment horizontal="center" vertical="center"/>
    </xf>
    <xf numFmtId="4" fontId="39" fillId="0" borderId="12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85"/>
  <sheetViews>
    <sheetView tabSelected="1" zoomScale="55" zoomScaleNormal="55" workbookViewId="0">
      <pane xSplit="3" ySplit="19" topLeftCell="D20" activePane="bottomRight" state="frozen"/>
      <selection pane="topRight" activeCell="D1" sqref="D1"/>
      <selection pane="bottomLeft" activeCell="A20" sqref="A20"/>
      <selection pane="bottomRight" activeCell="C10" sqref="C10"/>
    </sheetView>
  </sheetViews>
  <sheetFormatPr defaultRowHeight="14.25" x14ac:dyDescent="0.2"/>
  <cols>
    <col min="1" max="1" width="16.7109375" style="132" customWidth="1"/>
    <col min="2" max="2" width="49.5703125" style="133" customWidth="1"/>
    <col min="3" max="3" width="131.140625" style="132" customWidth="1"/>
    <col min="4" max="5" width="11.140625" style="134" customWidth="1"/>
    <col min="6" max="6" width="9.140625" style="132" customWidth="1"/>
    <col min="7" max="7" width="11" style="132" hidden="1" customWidth="1"/>
    <col min="8" max="8" width="12.140625" style="132" hidden="1" customWidth="1"/>
    <col min="9" max="9" width="16.42578125" style="132" hidden="1" customWidth="1"/>
    <col min="10" max="11" width="20.28515625" style="132" customWidth="1"/>
    <col min="12" max="12" width="12.5703125" style="132" customWidth="1"/>
    <col min="13" max="13" width="26.5703125" style="132" customWidth="1"/>
    <col min="14" max="14" width="24.140625" style="132" customWidth="1"/>
    <col min="15" max="17" width="20" style="132" customWidth="1"/>
    <col min="18" max="18" width="23" style="135" customWidth="1"/>
    <col min="19" max="19" width="12.5703125" style="136" hidden="1" customWidth="1"/>
    <col min="20" max="20" width="13.85546875" style="136" hidden="1" customWidth="1"/>
    <col min="21" max="21" width="23.5703125" style="132" hidden="1" customWidth="1"/>
    <col min="22" max="22" width="22" style="132" hidden="1" customWidth="1"/>
    <col min="23" max="24" width="9.140625" style="132"/>
    <col min="25" max="25" width="10.28515625" style="132" bestFit="1" customWidth="1"/>
    <col min="26" max="16384" width="9.140625" style="132"/>
  </cols>
  <sheetData>
    <row r="1" spans="1:22" ht="15" thickBot="1" x14ac:dyDescent="0.25"/>
    <row r="2" spans="1:22" ht="17.25" customHeight="1" x14ac:dyDescent="0.25">
      <c r="A2" s="269" t="s">
        <v>0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1"/>
      <c r="P2" s="137"/>
      <c r="Q2" s="137"/>
      <c r="R2" s="138"/>
    </row>
    <row r="3" spans="1:22" ht="17.25" customHeight="1" x14ac:dyDescent="0.25">
      <c r="A3" s="272" t="s">
        <v>1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4"/>
      <c r="P3" s="137"/>
      <c r="Q3" s="137"/>
      <c r="R3" s="138"/>
    </row>
    <row r="4" spans="1:22" ht="15.75" thickBot="1" x14ac:dyDescent="0.3">
      <c r="A4" s="275" t="s">
        <v>2</v>
      </c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7"/>
      <c r="P4" s="137"/>
      <c r="Q4" s="137"/>
      <c r="R4" s="138"/>
    </row>
    <row r="5" spans="1:22" ht="18" x14ac:dyDescent="0.2">
      <c r="A5" s="1"/>
      <c r="B5" s="1"/>
      <c r="C5" s="1"/>
      <c r="D5" s="139"/>
      <c r="E5" s="139"/>
      <c r="F5" s="139"/>
      <c r="G5" s="139"/>
      <c r="H5" s="139"/>
      <c r="I5" s="139"/>
      <c r="J5" s="140"/>
      <c r="K5" s="140"/>
      <c r="L5" s="140"/>
      <c r="M5" s="140"/>
      <c r="N5" s="140"/>
      <c r="O5" s="140"/>
      <c r="P5" s="140"/>
      <c r="Q5" s="140"/>
      <c r="R5" s="141"/>
    </row>
    <row r="6" spans="1:22" ht="18" customHeight="1" x14ac:dyDescent="0.2">
      <c r="A6" s="1"/>
      <c r="B6" s="1"/>
      <c r="C6" s="1"/>
      <c r="D6" s="142" t="s">
        <v>3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1"/>
    </row>
    <row r="7" spans="1:22" s="3" customFormat="1" ht="9" customHeight="1" thickBot="1" x14ac:dyDescent="0.3">
      <c r="A7" s="1"/>
      <c r="B7" s="1"/>
      <c r="C7" s="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3"/>
      <c r="S7" s="21"/>
      <c r="T7" s="21"/>
    </row>
    <row r="8" spans="1:22" s="3" customFormat="1" ht="11.25" hidden="1" customHeight="1" thickBot="1" x14ac:dyDescent="0.3">
      <c r="A8" s="1"/>
      <c r="B8" s="1"/>
      <c r="C8" s="1"/>
      <c r="D8" s="141"/>
      <c r="E8" s="141"/>
      <c r="F8" s="141"/>
      <c r="G8" s="141"/>
      <c r="H8" s="141"/>
      <c r="I8" s="141"/>
      <c r="J8" s="141"/>
      <c r="K8" s="141"/>
      <c r="L8" s="141"/>
      <c r="M8" s="141">
        <v>1000</v>
      </c>
      <c r="N8" s="141"/>
      <c r="O8" s="141"/>
      <c r="P8" s="141"/>
      <c r="Q8" s="141"/>
      <c r="R8" s="144"/>
      <c r="S8" s="21"/>
      <c r="T8" s="21"/>
    </row>
    <row r="9" spans="1:22" s="3" customFormat="1" ht="18" hidden="1" customHeight="1" x14ac:dyDescent="0.25">
      <c r="A9" s="1"/>
      <c r="B9" s="1"/>
      <c r="C9" s="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4"/>
      <c r="S9" s="21"/>
      <c r="T9" s="21"/>
    </row>
    <row r="10" spans="1:22" s="3" customFormat="1" ht="39" customHeight="1" thickBot="1" x14ac:dyDescent="0.35">
      <c r="B10" s="2" t="s">
        <v>4</v>
      </c>
      <c r="C10" s="131" t="s">
        <v>173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5" t="s">
        <v>5</v>
      </c>
      <c r="N10" s="254">
        <v>0</v>
      </c>
      <c r="O10" s="141"/>
      <c r="P10" s="141"/>
      <c r="Q10" s="141"/>
      <c r="R10" s="143"/>
      <c r="S10" s="21"/>
      <c r="T10" s="21"/>
      <c r="U10" s="3" t="s">
        <v>6</v>
      </c>
      <c r="V10" s="3" t="s">
        <v>7</v>
      </c>
    </row>
    <row r="11" spans="1:22" s="3" customFormat="1" ht="15.75" hidden="1" customHeight="1" x14ac:dyDescent="0.3">
      <c r="B11" s="6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6"/>
      <c r="S11" s="21"/>
      <c r="T11" s="21"/>
    </row>
    <row r="12" spans="1:22" s="3" customFormat="1" ht="15.75" hidden="1" customHeight="1" x14ac:dyDescent="0.3">
      <c r="B12" s="6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6"/>
      <c r="S12" s="21"/>
      <c r="T12" s="21"/>
    </row>
    <row r="13" spans="1:22" s="3" customFormat="1" ht="16.5" customHeight="1" thickBot="1" x14ac:dyDescent="0.35">
      <c r="B13" s="6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6"/>
      <c r="S13" s="21"/>
      <c r="T13" s="21"/>
      <c r="U13" s="4">
        <f>SUM(M20:M94)</f>
        <v>34861.199999999997</v>
      </c>
      <c r="V13" s="3">
        <f>SUM(M20:M94)-(SUM(M20:M94)*N10)</f>
        <v>34861.199999999997</v>
      </c>
    </row>
    <row r="14" spans="1:22" s="6" customFormat="1" ht="52.5" customHeight="1" thickBot="1" x14ac:dyDescent="0.35">
      <c r="B14" s="2" t="s">
        <v>8</v>
      </c>
      <c r="C14" s="251"/>
      <c r="D14" s="5"/>
      <c r="E14" s="5"/>
      <c r="M14" s="147" t="s">
        <v>9</v>
      </c>
      <c r="N14" s="7">
        <f>M95</f>
        <v>34861.199999999997</v>
      </c>
      <c r="R14" s="148"/>
      <c r="S14" s="21"/>
      <c r="T14" s="21"/>
      <c r="U14" s="8" t="s">
        <v>6</v>
      </c>
      <c r="V14" s="3" t="s">
        <v>7</v>
      </c>
    </row>
    <row r="15" spans="1:22" s="9" customFormat="1" ht="39" customHeight="1" thickBot="1" x14ac:dyDescent="0.35">
      <c r="B15" s="2" t="s">
        <v>10</v>
      </c>
      <c r="C15" s="252"/>
      <c r="D15" s="10"/>
      <c r="E15" s="10"/>
      <c r="K15" s="149"/>
      <c r="M15" s="150" t="s">
        <v>11</v>
      </c>
      <c r="N15" s="11">
        <f>N95</f>
        <v>39087.240000000005</v>
      </c>
      <c r="R15" s="151"/>
      <c r="S15" s="21"/>
      <c r="T15" s="21"/>
      <c r="U15" s="12">
        <f>SUM(N20:N94)</f>
        <v>39087.240000000005</v>
      </c>
      <c r="V15" s="13">
        <f>SUM(N20:N94)-(SUM(N20:N94)*N10)</f>
        <v>39087.240000000005</v>
      </c>
    </row>
    <row r="16" spans="1:22" s="9" customFormat="1" ht="30.75" customHeight="1" thickBot="1" x14ac:dyDescent="0.35">
      <c r="B16" s="2" t="s">
        <v>12</v>
      </c>
      <c r="C16" s="253"/>
      <c r="D16" s="10"/>
      <c r="E16" s="10"/>
      <c r="J16" s="152" t="s">
        <v>13</v>
      </c>
      <c r="K16" s="14">
        <f>L95</f>
        <v>1</v>
      </c>
      <c r="L16" s="153" t="s">
        <v>14</v>
      </c>
      <c r="M16" s="15">
        <f>O95</f>
        <v>69.75</v>
      </c>
      <c r="N16" s="153" t="s">
        <v>15</v>
      </c>
      <c r="O16" s="15">
        <f>P95+K16*20</f>
        <v>118.00999999999999</v>
      </c>
      <c r="P16" s="153" t="s">
        <v>16</v>
      </c>
      <c r="Q16" s="15">
        <f>Q95+K16*0.1392</f>
        <v>0.42708799999999997</v>
      </c>
      <c r="R16" s="151"/>
      <c r="S16" s="21"/>
      <c r="T16" s="21"/>
    </row>
    <row r="17" spans="1:25" s="9" customFormat="1" ht="7.5" customHeight="1" thickBot="1" x14ac:dyDescent="0.4">
      <c r="A17" s="6"/>
      <c r="B17" s="154"/>
      <c r="C17" s="155"/>
      <c r="D17" s="156"/>
      <c r="E17" s="156"/>
      <c r="F17" s="6"/>
      <c r="G17" s="6"/>
      <c r="H17" s="6"/>
      <c r="I17" s="6"/>
      <c r="J17" s="6"/>
      <c r="K17" s="149"/>
      <c r="L17" s="8"/>
      <c r="M17" s="8"/>
      <c r="R17" s="151"/>
      <c r="S17" s="21"/>
      <c r="T17" s="21"/>
    </row>
    <row r="18" spans="1:25" s="9" customFormat="1" ht="35.25" hidden="1" customHeight="1" x14ac:dyDescent="0.3">
      <c r="A18" s="157"/>
      <c r="B18" s="158"/>
      <c r="C18" s="6"/>
      <c r="D18" s="5"/>
      <c r="E18" s="5"/>
      <c r="F18" s="6"/>
      <c r="G18" s="6"/>
      <c r="H18" s="6"/>
      <c r="I18" s="6"/>
      <c r="J18" s="6"/>
      <c r="K18" s="149"/>
      <c r="R18" s="151"/>
      <c r="S18" s="21"/>
      <c r="T18" s="21"/>
    </row>
    <row r="19" spans="1:25" s="9" customFormat="1" ht="48.75" customHeight="1" thickBot="1" x14ac:dyDescent="0.3">
      <c r="A19" s="159" t="s">
        <v>17</v>
      </c>
      <c r="B19" s="160" t="s">
        <v>18</v>
      </c>
      <c r="C19" s="161" t="s">
        <v>19</v>
      </c>
      <c r="D19" s="162" t="s">
        <v>20</v>
      </c>
      <c r="E19" s="162" t="s">
        <v>21</v>
      </c>
      <c r="F19" s="16" t="s">
        <v>22</v>
      </c>
      <c r="G19" s="16" t="s">
        <v>23</v>
      </c>
      <c r="H19" s="16" t="s">
        <v>24</v>
      </c>
      <c r="I19" s="16" t="s">
        <v>25</v>
      </c>
      <c r="J19" s="16" t="s">
        <v>26</v>
      </c>
      <c r="K19" s="163" t="s">
        <v>27</v>
      </c>
      <c r="L19" s="16" t="s">
        <v>13</v>
      </c>
      <c r="M19" s="163" t="s">
        <v>9</v>
      </c>
      <c r="N19" s="163" t="s">
        <v>11</v>
      </c>
      <c r="O19" s="163" t="s">
        <v>14</v>
      </c>
      <c r="P19" s="163" t="s">
        <v>15</v>
      </c>
      <c r="Q19" s="16" t="s">
        <v>28</v>
      </c>
      <c r="R19" s="164" t="s">
        <v>29</v>
      </c>
      <c r="S19" s="165" t="s">
        <v>30</v>
      </c>
      <c r="T19" s="165" t="s">
        <v>31</v>
      </c>
    </row>
    <row r="20" spans="1:25" s="9" customFormat="1" ht="21" customHeight="1" x14ac:dyDescent="0.25">
      <c r="A20" s="166">
        <v>1005678</v>
      </c>
      <c r="B20" s="167" t="s">
        <v>32</v>
      </c>
      <c r="C20" s="17" t="s">
        <v>33</v>
      </c>
      <c r="D20" s="168">
        <v>55.800000000000004</v>
      </c>
      <c r="E20" s="169">
        <f t="shared" ref="E20:E31" si="0">D20*1.1</f>
        <v>61.38000000000001</v>
      </c>
      <c r="F20" s="170">
        <v>12</v>
      </c>
      <c r="G20" s="18">
        <v>9.5000000000000001E-2</v>
      </c>
      <c r="H20" s="18">
        <v>1.3380000000000001</v>
      </c>
      <c r="I20" s="19">
        <v>2.7520000000000001E-3</v>
      </c>
      <c r="J20" s="115">
        <v>10</v>
      </c>
      <c r="K20" s="171">
        <f t="shared" ref="K20:K76" si="1">IF(J20&gt;0,ROUND(F20*J20,0),0)</f>
        <v>120</v>
      </c>
      <c r="L20" s="172">
        <f>J20/S20</f>
        <v>2.6041666666666668E-2</v>
      </c>
      <c r="M20" s="172">
        <f t="shared" ref="M20:M76" si="2">IF(K20&gt;0,K20*D20,0)</f>
        <v>6696.0000000000009</v>
      </c>
      <c r="N20" s="173">
        <f t="shared" ref="N20:N76" si="3">IF(K20&gt;0,K20*E20,0)</f>
        <v>7365.6000000000013</v>
      </c>
      <c r="O20" s="172">
        <f>IF(K20&gt;0,K20*G20,0)</f>
        <v>11.4</v>
      </c>
      <c r="P20" s="172">
        <f>IF(J20&gt;0,J20*H20,0)</f>
        <v>13.38</v>
      </c>
      <c r="Q20" s="174">
        <f>J20*I20</f>
        <v>2.7520000000000003E-2</v>
      </c>
      <c r="R20" s="175">
        <v>3838975566811</v>
      </c>
      <c r="S20" s="21">
        <v>384</v>
      </c>
      <c r="T20" s="21">
        <v>24</v>
      </c>
      <c r="Y20" s="10"/>
    </row>
    <row r="21" spans="1:25" s="9" customFormat="1" ht="21" customHeight="1" x14ac:dyDescent="0.25">
      <c r="A21" s="176">
        <v>1002159</v>
      </c>
      <c r="B21" s="278"/>
      <c r="C21" s="22" t="s">
        <v>34</v>
      </c>
      <c r="D21" s="177">
        <v>53.5</v>
      </c>
      <c r="E21" s="178">
        <f t="shared" si="0"/>
        <v>58.85</v>
      </c>
      <c r="F21" s="179">
        <v>12</v>
      </c>
      <c r="G21" s="23">
        <v>9.5000000000000001E-2</v>
      </c>
      <c r="H21" s="23">
        <v>1.3380000000000001</v>
      </c>
      <c r="I21" s="24">
        <v>2.7520000000000001E-3</v>
      </c>
      <c r="J21" s="25"/>
      <c r="K21" s="180">
        <f t="shared" si="1"/>
        <v>0</v>
      </c>
      <c r="L21" s="181">
        <f>J21/S21</f>
        <v>0</v>
      </c>
      <c r="M21" s="181">
        <f t="shared" si="2"/>
        <v>0</v>
      </c>
      <c r="N21" s="182">
        <f t="shared" si="3"/>
        <v>0</v>
      </c>
      <c r="O21" s="181">
        <f t="shared" ref="O21:O76" si="4">IF(K21&gt;0,K21*G21,0)</f>
        <v>0</v>
      </c>
      <c r="P21" s="183">
        <f>IF(J21&gt;0,J21*H21,0)</f>
        <v>0</v>
      </c>
      <c r="Q21" s="183">
        <f>J21*I21</f>
        <v>0</v>
      </c>
      <c r="R21" s="184">
        <v>3838975566835</v>
      </c>
      <c r="S21" s="21">
        <v>384</v>
      </c>
      <c r="T21" s="21">
        <v>24</v>
      </c>
      <c r="Y21" s="10"/>
    </row>
    <row r="22" spans="1:25" s="185" customFormat="1" ht="21" customHeight="1" x14ac:dyDescent="0.25">
      <c r="A22" s="176">
        <v>1002158</v>
      </c>
      <c r="B22" s="279"/>
      <c r="C22" s="22" t="s">
        <v>35</v>
      </c>
      <c r="D22" s="177">
        <v>53.5</v>
      </c>
      <c r="E22" s="178">
        <f t="shared" si="0"/>
        <v>58.85</v>
      </c>
      <c r="F22" s="179">
        <v>12</v>
      </c>
      <c r="G22" s="23">
        <v>9.5000000000000001E-2</v>
      </c>
      <c r="H22" s="23">
        <v>1.3380000000000001</v>
      </c>
      <c r="I22" s="24">
        <v>2.7520000000000001E-3</v>
      </c>
      <c r="J22" s="25"/>
      <c r="K22" s="180">
        <f t="shared" si="1"/>
        <v>0</v>
      </c>
      <c r="L22" s="181">
        <f t="shared" ref="L22:L24" si="5">J22/S22</f>
        <v>0</v>
      </c>
      <c r="M22" s="181">
        <f t="shared" si="2"/>
        <v>0</v>
      </c>
      <c r="N22" s="182">
        <f t="shared" si="3"/>
        <v>0</v>
      </c>
      <c r="O22" s="181">
        <f t="shared" si="4"/>
        <v>0</v>
      </c>
      <c r="P22" s="183">
        <f t="shared" ref="P22:P24" si="6">IF(J22&gt;0,J22*H22,0)</f>
        <v>0</v>
      </c>
      <c r="Q22" s="183">
        <f t="shared" ref="Q22:Q24" si="7">J22*I22</f>
        <v>0</v>
      </c>
      <c r="R22" s="184">
        <v>3838975566828</v>
      </c>
      <c r="S22" s="21">
        <v>384</v>
      </c>
      <c r="T22" s="21">
        <v>24</v>
      </c>
      <c r="U22" s="9"/>
      <c r="V22" s="9"/>
      <c r="Y22" s="10"/>
    </row>
    <row r="23" spans="1:25" s="9" customFormat="1" ht="21" customHeight="1" x14ac:dyDescent="0.25">
      <c r="A23" s="176">
        <v>1002285</v>
      </c>
      <c r="B23" s="279"/>
      <c r="C23" s="22" t="s">
        <v>36</v>
      </c>
      <c r="D23" s="177">
        <v>81.399999999999991</v>
      </c>
      <c r="E23" s="178">
        <f t="shared" si="0"/>
        <v>89.539999999999992</v>
      </c>
      <c r="F23" s="179">
        <v>12</v>
      </c>
      <c r="G23" s="23">
        <v>9.5000000000000001E-2</v>
      </c>
      <c r="H23" s="23">
        <v>1.3380000000000001</v>
      </c>
      <c r="I23" s="24">
        <v>2.7520000000000001E-3</v>
      </c>
      <c r="J23" s="25"/>
      <c r="K23" s="180">
        <f t="shared" si="1"/>
        <v>0</v>
      </c>
      <c r="L23" s="181">
        <f t="shared" si="5"/>
        <v>0</v>
      </c>
      <c r="M23" s="181">
        <f t="shared" si="2"/>
        <v>0</v>
      </c>
      <c r="N23" s="182">
        <f t="shared" si="3"/>
        <v>0</v>
      </c>
      <c r="O23" s="181">
        <f t="shared" si="4"/>
        <v>0</v>
      </c>
      <c r="P23" s="183">
        <f t="shared" si="6"/>
        <v>0</v>
      </c>
      <c r="Q23" s="183">
        <f t="shared" si="7"/>
        <v>0</v>
      </c>
      <c r="R23" s="184">
        <v>3838975566460</v>
      </c>
      <c r="S23" s="21">
        <v>384</v>
      </c>
      <c r="T23" s="21">
        <v>24</v>
      </c>
      <c r="Y23" s="10"/>
    </row>
    <row r="24" spans="1:25" s="9" customFormat="1" ht="21" customHeight="1" thickBot="1" x14ac:dyDescent="0.3">
      <c r="A24" s="187">
        <v>1002854</v>
      </c>
      <c r="B24" s="280"/>
      <c r="C24" s="48" t="s">
        <v>37</v>
      </c>
      <c r="D24" s="188">
        <v>53.5</v>
      </c>
      <c r="E24" s="189">
        <f t="shared" si="0"/>
        <v>58.85</v>
      </c>
      <c r="F24" s="256">
        <v>12</v>
      </c>
      <c r="G24" s="26">
        <v>9.5000000000000001E-2</v>
      </c>
      <c r="H24" s="26">
        <v>1.3380000000000001</v>
      </c>
      <c r="I24" s="27">
        <v>2.7520000000000001E-3</v>
      </c>
      <c r="J24" s="28"/>
      <c r="K24" s="260">
        <f t="shared" si="1"/>
        <v>0</v>
      </c>
      <c r="L24" s="192">
        <f t="shared" si="5"/>
        <v>0</v>
      </c>
      <c r="M24" s="192">
        <f t="shared" si="2"/>
        <v>0</v>
      </c>
      <c r="N24" s="257">
        <f t="shared" si="3"/>
        <v>0</v>
      </c>
      <c r="O24" s="258">
        <f t="shared" si="4"/>
        <v>0</v>
      </c>
      <c r="P24" s="194">
        <f t="shared" si="6"/>
        <v>0</v>
      </c>
      <c r="Q24" s="194">
        <f t="shared" si="7"/>
        <v>0</v>
      </c>
      <c r="R24" s="259">
        <v>3838975566804</v>
      </c>
      <c r="S24" s="21">
        <v>384</v>
      </c>
      <c r="T24" s="21">
        <v>24</v>
      </c>
      <c r="Y24" s="10"/>
    </row>
    <row r="25" spans="1:25" s="9" customFormat="1" ht="20.25" customHeight="1" x14ac:dyDescent="0.25">
      <c r="A25" s="216">
        <v>1003409</v>
      </c>
      <c r="B25" s="217" t="s">
        <v>39</v>
      </c>
      <c r="C25" s="41" t="s">
        <v>40</v>
      </c>
      <c r="D25" s="196">
        <v>108.1</v>
      </c>
      <c r="E25" s="197">
        <f t="shared" si="0"/>
        <v>118.91</v>
      </c>
      <c r="F25" s="198">
        <v>18</v>
      </c>
      <c r="G25" s="30">
        <v>0.2</v>
      </c>
      <c r="H25" s="30">
        <v>5.22</v>
      </c>
      <c r="I25" s="31">
        <v>2.912E-2</v>
      </c>
      <c r="J25" s="116">
        <v>5</v>
      </c>
      <c r="K25" s="199">
        <f t="shared" si="1"/>
        <v>90</v>
      </c>
      <c r="L25" s="200">
        <f>J25/S25</f>
        <v>0.10416666666666667</v>
      </c>
      <c r="M25" s="200">
        <f t="shared" si="2"/>
        <v>9729</v>
      </c>
      <c r="N25" s="201">
        <f t="shared" si="3"/>
        <v>10701.9</v>
      </c>
      <c r="O25" s="200">
        <f t="shared" si="4"/>
        <v>18</v>
      </c>
      <c r="P25" s="202">
        <f>IF(J25&gt;0,J25*H25,0)</f>
        <v>26.099999999999998</v>
      </c>
      <c r="Q25" s="202">
        <f>J25*I25</f>
        <v>0.14560000000000001</v>
      </c>
      <c r="R25" s="186">
        <v>3838471022354</v>
      </c>
      <c r="S25" s="21">
        <v>48</v>
      </c>
      <c r="T25" s="21">
        <v>6</v>
      </c>
      <c r="V25" s="203"/>
    </row>
    <row r="26" spans="1:25" s="9" customFormat="1" ht="20.25" customHeight="1" x14ac:dyDescent="0.25">
      <c r="A26" s="176">
        <v>1002516</v>
      </c>
      <c r="B26" s="264"/>
      <c r="C26" s="33" t="s">
        <v>41</v>
      </c>
      <c r="D26" s="177">
        <v>108.1</v>
      </c>
      <c r="E26" s="178">
        <f t="shared" si="0"/>
        <v>118.91</v>
      </c>
      <c r="F26" s="179">
        <v>18</v>
      </c>
      <c r="G26" s="23">
        <v>0.2</v>
      </c>
      <c r="H26" s="23">
        <v>5.22</v>
      </c>
      <c r="I26" s="24">
        <v>2.912E-2</v>
      </c>
      <c r="J26" s="25"/>
      <c r="K26" s="180">
        <f t="shared" si="1"/>
        <v>0</v>
      </c>
      <c r="L26" s="181">
        <f>J26/S26</f>
        <v>0</v>
      </c>
      <c r="M26" s="181">
        <f t="shared" si="2"/>
        <v>0</v>
      </c>
      <c r="N26" s="182">
        <f t="shared" si="3"/>
        <v>0</v>
      </c>
      <c r="O26" s="181">
        <f t="shared" si="4"/>
        <v>0</v>
      </c>
      <c r="P26" s="183">
        <f>IF(J26&gt;0,J26*H26,0)</f>
        <v>0</v>
      </c>
      <c r="Q26" s="183">
        <f>J26*I26</f>
        <v>0</v>
      </c>
      <c r="R26" s="184">
        <v>3838471018883</v>
      </c>
      <c r="S26" s="21">
        <v>48</v>
      </c>
      <c r="T26" s="21">
        <v>6</v>
      </c>
    </row>
    <row r="27" spans="1:25" s="9" customFormat="1" ht="20.25" customHeight="1" x14ac:dyDescent="0.25">
      <c r="A27" s="176">
        <v>1002463</v>
      </c>
      <c r="B27" s="281"/>
      <c r="C27" s="33" t="s">
        <v>42</v>
      </c>
      <c r="D27" s="177">
        <v>109.1</v>
      </c>
      <c r="E27" s="178">
        <f t="shared" si="0"/>
        <v>120.01</v>
      </c>
      <c r="F27" s="179">
        <v>18</v>
      </c>
      <c r="G27" s="23">
        <v>0.2</v>
      </c>
      <c r="H27" s="23">
        <v>5.22</v>
      </c>
      <c r="I27" s="24">
        <v>2.912E-2</v>
      </c>
      <c r="J27" s="25"/>
      <c r="K27" s="180">
        <f t="shared" si="1"/>
        <v>0</v>
      </c>
      <c r="L27" s="181">
        <f t="shared" ref="L27:L53" si="8">J27/S27</f>
        <v>0</v>
      </c>
      <c r="M27" s="181">
        <f t="shared" si="2"/>
        <v>0</v>
      </c>
      <c r="N27" s="182">
        <f t="shared" si="3"/>
        <v>0</v>
      </c>
      <c r="O27" s="181">
        <f t="shared" si="4"/>
        <v>0</v>
      </c>
      <c r="P27" s="183">
        <f t="shared" ref="P27:P53" si="9">IF(J27&gt;0,J27*H27,0)</f>
        <v>0</v>
      </c>
      <c r="Q27" s="183">
        <f t="shared" ref="Q27:Q53" si="10">J27*I27</f>
        <v>0</v>
      </c>
      <c r="R27" s="184">
        <v>3838471018548</v>
      </c>
      <c r="S27" s="21">
        <v>48</v>
      </c>
      <c r="T27" s="21">
        <v>6</v>
      </c>
    </row>
    <row r="28" spans="1:25" s="9" customFormat="1" ht="20.25" customHeight="1" x14ac:dyDescent="0.25">
      <c r="A28" s="176">
        <v>1002465</v>
      </c>
      <c r="B28" s="281"/>
      <c r="C28" s="33" t="s">
        <v>43</v>
      </c>
      <c r="D28" s="177">
        <v>109.1</v>
      </c>
      <c r="E28" s="178">
        <f t="shared" si="0"/>
        <v>120.01</v>
      </c>
      <c r="F28" s="179">
        <v>18</v>
      </c>
      <c r="G28" s="23">
        <v>0.2</v>
      </c>
      <c r="H28" s="23">
        <v>5.22</v>
      </c>
      <c r="I28" s="24">
        <v>2.912E-2</v>
      </c>
      <c r="J28" s="25"/>
      <c r="K28" s="180">
        <f t="shared" si="1"/>
        <v>0</v>
      </c>
      <c r="L28" s="181">
        <f t="shared" si="8"/>
        <v>0</v>
      </c>
      <c r="M28" s="181">
        <f t="shared" si="2"/>
        <v>0</v>
      </c>
      <c r="N28" s="182">
        <f t="shared" si="3"/>
        <v>0</v>
      </c>
      <c r="O28" s="181">
        <f t="shared" si="4"/>
        <v>0</v>
      </c>
      <c r="P28" s="183">
        <f t="shared" si="9"/>
        <v>0</v>
      </c>
      <c r="Q28" s="183">
        <f t="shared" si="10"/>
        <v>0</v>
      </c>
      <c r="R28" s="184">
        <v>3838471018586</v>
      </c>
      <c r="S28" s="21">
        <v>48</v>
      </c>
      <c r="T28" s="21">
        <v>6</v>
      </c>
    </row>
    <row r="29" spans="1:25" s="9" customFormat="1" ht="20.25" customHeight="1" x14ac:dyDescent="0.25">
      <c r="A29" s="176">
        <v>1004049</v>
      </c>
      <c r="B29" s="281"/>
      <c r="C29" s="33" t="s">
        <v>44</v>
      </c>
      <c r="D29" s="177">
        <v>100.5</v>
      </c>
      <c r="E29" s="178">
        <f t="shared" si="0"/>
        <v>110.55000000000001</v>
      </c>
      <c r="F29" s="179">
        <v>18</v>
      </c>
      <c r="G29" s="23">
        <v>0.2</v>
      </c>
      <c r="H29" s="23">
        <v>5.22</v>
      </c>
      <c r="I29" s="24">
        <v>2.912E-2</v>
      </c>
      <c r="J29" s="25"/>
      <c r="K29" s="180">
        <f t="shared" si="1"/>
        <v>0</v>
      </c>
      <c r="L29" s="181">
        <f t="shared" si="8"/>
        <v>0</v>
      </c>
      <c r="M29" s="181">
        <f t="shared" si="2"/>
        <v>0</v>
      </c>
      <c r="N29" s="182">
        <f t="shared" si="3"/>
        <v>0</v>
      </c>
      <c r="O29" s="181">
        <f t="shared" si="4"/>
        <v>0</v>
      </c>
      <c r="P29" s="183">
        <f t="shared" si="9"/>
        <v>0</v>
      </c>
      <c r="Q29" s="183">
        <f t="shared" si="10"/>
        <v>0</v>
      </c>
      <c r="R29" s="184">
        <v>3838471024570</v>
      </c>
      <c r="S29" s="21">
        <v>48</v>
      </c>
      <c r="T29" s="21">
        <v>6</v>
      </c>
      <c r="V29" s="203"/>
    </row>
    <row r="30" spans="1:25" s="9" customFormat="1" ht="20.25" customHeight="1" x14ac:dyDescent="0.25">
      <c r="A30" s="176">
        <v>1002705</v>
      </c>
      <c r="B30" s="281"/>
      <c r="C30" s="33" t="s">
        <v>45</v>
      </c>
      <c r="D30" s="177">
        <v>100.5</v>
      </c>
      <c r="E30" s="178">
        <f t="shared" si="0"/>
        <v>110.55000000000001</v>
      </c>
      <c r="F30" s="179">
        <v>18</v>
      </c>
      <c r="G30" s="23">
        <v>0.2</v>
      </c>
      <c r="H30" s="23">
        <v>5.22</v>
      </c>
      <c r="I30" s="24">
        <v>2.912E-2</v>
      </c>
      <c r="J30" s="25"/>
      <c r="K30" s="180">
        <f t="shared" si="1"/>
        <v>0</v>
      </c>
      <c r="L30" s="181">
        <f t="shared" si="8"/>
        <v>0</v>
      </c>
      <c r="M30" s="181">
        <f t="shared" si="2"/>
        <v>0</v>
      </c>
      <c r="N30" s="182">
        <f t="shared" si="3"/>
        <v>0</v>
      </c>
      <c r="O30" s="181">
        <f t="shared" si="4"/>
        <v>0</v>
      </c>
      <c r="P30" s="183">
        <f t="shared" si="9"/>
        <v>0</v>
      </c>
      <c r="Q30" s="183">
        <f t="shared" si="10"/>
        <v>0</v>
      </c>
      <c r="R30" s="184">
        <v>3838471020961</v>
      </c>
      <c r="S30" s="21">
        <v>48</v>
      </c>
      <c r="T30" s="21">
        <v>6</v>
      </c>
      <c r="V30" s="203"/>
    </row>
    <row r="31" spans="1:25" s="9" customFormat="1" ht="20.25" customHeight="1" x14ac:dyDescent="0.25">
      <c r="A31" s="176">
        <v>1002706</v>
      </c>
      <c r="B31" s="281"/>
      <c r="C31" s="33" t="s">
        <v>46</v>
      </c>
      <c r="D31" s="177">
        <v>100.5</v>
      </c>
      <c r="E31" s="178">
        <f t="shared" si="0"/>
        <v>110.55000000000001</v>
      </c>
      <c r="F31" s="179">
        <v>18</v>
      </c>
      <c r="G31" s="23">
        <v>0.2</v>
      </c>
      <c r="H31" s="23">
        <v>5.22</v>
      </c>
      <c r="I31" s="24">
        <v>2.912E-2</v>
      </c>
      <c r="J31" s="25"/>
      <c r="K31" s="180">
        <f t="shared" si="1"/>
        <v>0</v>
      </c>
      <c r="L31" s="181">
        <f t="shared" si="8"/>
        <v>0</v>
      </c>
      <c r="M31" s="181">
        <f t="shared" si="2"/>
        <v>0</v>
      </c>
      <c r="N31" s="182">
        <f t="shared" si="3"/>
        <v>0</v>
      </c>
      <c r="O31" s="181">
        <f t="shared" si="4"/>
        <v>0</v>
      </c>
      <c r="P31" s="183">
        <f t="shared" si="9"/>
        <v>0</v>
      </c>
      <c r="Q31" s="183">
        <f t="shared" si="10"/>
        <v>0</v>
      </c>
      <c r="R31" s="184">
        <v>3838471020985</v>
      </c>
      <c r="S31" s="21">
        <v>48</v>
      </c>
      <c r="T31" s="21">
        <v>6</v>
      </c>
    </row>
    <row r="32" spans="1:25" s="9" customFormat="1" ht="20.25" customHeight="1" x14ac:dyDescent="0.25">
      <c r="A32" s="176">
        <v>1002626</v>
      </c>
      <c r="B32" s="281"/>
      <c r="C32" s="33" t="s">
        <v>47</v>
      </c>
      <c r="D32" s="204">
        <v>100.5</v>
      </c>
      <c r="E32" s="205">
        <f>D32*1.1</f>
        <v>110.55000000000001</v>
      </c>
      <c r="F32" s="179">
        <v>18</v>
      </c>
      <c r="G32" s="23">
        <v>0.2</v>
      </c>
      <c r="H32" s="23">
        <v>5.22</v>
      </c>
      <c r="I32" s="24">
        <v>2.912E-2</v>
      </c>
      <c r="J32" s="25"/>
      <c r="K32" s="180">
        <f t="shared" si="1"/>
        <v>0</v>
      </c>
      <c r="L32" s="181">
        <f t="shared" si="8"/>
        <v>0</v>
      </c>
      <c r="M32" s="181">
        <f t="shared" si="2"/>
        <v>0</v>
      </c>
      <c r="N32" s="182">
        <f t="shared" si="3"/>
        <v>0</v>
      </c>
      <c r="O32" s="181">
        <f t="shared" si="4"/>
        <v>0</v>
      </c>
      <c r="P32" s="183">
        <f t="shared" si="9"/>
        <v>0</v>
      </c>
      <c r="Q32" s="183">
        <f t="shared" si="10"/>
        <v>0</v>
      </c>
      <c r="R32" s="184">
        <v>3838471019972</v>
      </c>
      <c r="S32" s="21">
        <v>48</v>
      </c>
      <c r="T32" s="21">
        <v>6</v>
      </c>
    </row>
    <row r="33" spans="1:22" s="203" customFormat="1" ht="20.25" customHeight="1" x14ac:dyDescent="0.25">
      <c r="A33" s="176">
        <v>1002627</v>
      </c>
      <c r="B33" s="281"/>
      <c r="C33" s="33" t="s">
        <v>48</v>
      </c>
      <c r="D33" s="177">
        <v>97.6</v>
      </c>
      <c r="E33" s="178">
        <f t="shared" ref="E33:E54" si="11">D33*1.1</f>
        <v>107.36</v>
      </c>
      <c r="F33" s="179">
        <v>18</v>
      </c>
      <c r="G33" s="23">
        <v>0.2</v>
      </c>
      <c r="H33" s="23">
        <v>5.22</v>
      </c>
      <c r="I33" s="24">
        <v>2.912E-2</v>
      </c>
      <c r="J33" s="25"/>
      <c r="K33" s="180">
        <f t="shared" si="1"/>
        <v>0</v>
      </c>
      <c r="L33" s="181">
        <f t="shared" si="8"/>
        <v>0</v>
      </c>
      <c r="M33" s="181">
        <f t="shared" si="2"/>
        <v>0</v>
      </c>
      <c r="N33" s="182">
        <f t="shared" si="3"/>
        <v>0</v>
      </c>
      <c r="O33" s="181">
        <f t="shared" si="4"/>
        <v>0</v>
      </c>
      <c r="P33" s="183">
        <f t="shared" si="9"/>
        <v>0</v>
      </c>
      <c r="Q33" s="183">
        <f t="shared" si="10"/>
        <v>0</v>
      </c>
      <c r="R33" s="184">
        <v>3838471019996</v>
      </c>
      <c r="S33" s="21">
        <v>48</v>
      </c>
      <c r="T33" s="21">
        <v>6</v>
      </c>
      <c r="U33" s="9"/>
      <c r="V33" s="9"/>
    </row>
    <row r="34" spans="1:22" s="9" customFormat="1" ht="20.25" customHeight="1" x14ac:dyDescent="0.25">
      <c r="A34" s="176">
        <v>1002625</v>
      </c>
      <c r="B34" s="281"/>
      <c r="C34" s="33" t="s">
        <v>49</v>
      </c>
      <c r="D34" s="177">
        <v>90.800000000000011</v>
      </c>
      <c r="E34" s="178">
        <f t="shared" si="11"/>
        <v>99.880000000000024</v>
      </c>
      <c r="F34" s="179">
        <v>18</v>
      </c>
      <c r="G34" s="23">
        <v>0.2</v>
      </c>
      <c r="H34" s="23">
        <v>5.22</v>
      </c>
      <c r="I34" s="24">
        <v>2.912E-2</v>
      </c>
      <c r="J34" s="25"/>
      <c r="K34" s="180">
        <f t="shared" si="1"/>
        <v>0</v>
      </c>
      <c r="L34" s="181">
        <f t="shared" si="8"/>
        <v>0</v>
      </c>
      <c r="M34" s="181">
        <f t="shared" si="2"/>
        <v>0</v>
      </c>
      <c r="N34" s="182">
        <f t="shared" si="3"/>
        <v>0</v>
      </c>
      <c r="O34" s="181">
        <f t="shared" si="4"/>
        <v>0</v>
      </c>
      <c r="P34" s="183">
        <f t="shared" si="9"/>
        <v>0</v>
      </c>
      <c r="Q34" s="183">
        <f t="shared" si="10"/>
        <v>0</v>
      </c>
      <c r="R34" s="184">
        <v>3838471019958</v>
      </c>
      <c r="S34" s="21">
        <v>48</v>
      </c>
      <c r="T34" s="21">
        <v>6</v>
      </c>
    </row>
    <row r="35" spans="1:22" s="9" customFormat="1" ht="20.25" customHeight="1" x14ac:dyDescent="0.25">
      <c r="A35" s="176">
        <v>1004008</v>
      </c>
      <c r="B35" s="281"/>
      <c r="C35" s="33" t="s">
        <v>50</v>
      </c>
      <c r="D35" s="177">
        <v>189.8</v>
      </c>
      <c r="E35" s="178">
        <f>D35*1.1</f>
        <v>208.78000000000003</v>
      </c>
      <c r="F35" s="179">
        <v>18</v>
      </c>
      <c r="G35" s="23">
        <v>0.2</v>
      </c>
      <c r="H35" s="23">
        <v>5.22</v>
      </c>
      <c r="I35" s="24">
        <v>2.912E-2</v>
      </c>
      <c r="J35" s="25"/>
      <c r="K35" s="180">
        <f t="shared" si="1"/>
        <v>0</v>
      </c>
      <c r="L35" s="181">
        <f t="shared" si="8"/>
        <v>0</v>
      </c>
      <c r="M35" s="181">
        <f t="shared" si="2"/>
        <v>0</v>
      </c>
      <c r="N35" s="182">
        <f t="shared" si="3"/>
        <v>0</v>
      </c>
      <c r="O35" s="181">
        <f t="shared" si="4"/>
        <v>0</v>
      </c>
      <c r="P35" s="183">
        <f t="shared" si="9"/>
        <v>0</v>
      </c>
      <c r="Q35" s="183">
        <f t="shared" si="10"/>
        <v>0</v>
      </c>
      <c r="R35" s="184" t="s">
        <v>51</v>
      </c>
      <c r="S35" s="21">
        <v>48</v>
      </c>
      <c r="T35" s="21">
        <v>6</v>
      </c>
    </row>
    <row r="36" spans="1:22" s="203" customFormat="1" ht="20.25" customHeight="1" x14ac:dyDescent="0.25">
      <c r="A36" s="176">
        <v>1003594</v>
      </c>
      <c r="B36" s="281"/>
      <c r="C36" s="33" t="s">
        <v>52</v>
      </c>
      <c r="D36" s="177">
        <v>100.5</v>
      </c>
      <c r="E36" s="178">
        <f t="shared" si="11"/>
        <v>110.55000000000001</v>
      </c>
      <c r="F36" s="179">
        <v>18</v>
      </c>
      <c r="G36" s="23">
        <v>0.2</v>
      </c>
      <c r="H36" s="23">
        <v>5.22</v>
      </c>
      <c r="I36" s="24">
        <v>2.912E-2</v>
      </c>
      <c r="J36" s="25"/>
      <c r="K36" s="180">
        <f t="shared" si="1"/>
        <v>0</v>
      </c>
      <c r="L36" s="181">
        <f t="shared" si="8"/>
        <v>0</v>
      </c>
      <c r="M36" s="181">
        <f t="shared" si="2"/>
        <v>0</v>
      </c>
      <c r="N36" s="182">
        <f t="shared" si="3"/>
        <v>0</v>
      </c>
      <c r="O36" s="181">
        <f t="shared" si="4"/>
        <v>0</v>
      </c>
      <c r="P36" s="183">
        <f t="shared" si="9"/>
        <v>0</v>
      </c>
      <c r="Q36" s="183">
        <f t="shared" si="10"/>
        <v>0</v>
      </c>
      <c r="R36" s="184">
        <v>3838471023283</v>
      </c>
      <c r="S36" s="21">
        <v>48</v>
      </c>
      <c r="T36" s="21">
        <v>6</v>
      </c>
      <c r="U36" s="9"/>
      <c r="V36" s="9"/>
    </row>
    <row r="37" spans="1:22" s="9" customFormat="1" ht="20.25" customHeight="1" x14ac:dyDescent="0.25">
      <c r="A37" s="176">
        <v>1003593</v>
      </c>
      <c r="B37" s="281"/>
      <c r="C37" s="33" t="s">
        <v>53</v>
      </c>
      <c r="D37" s="177">
        <v>100.5</v>
      </c>
      <c r="E37" s="178">
        <f t="shared" si="11"/>
        <v>110.55000000000001</v>
      </c>
      <c r="F37" s="179">
        <v>18</v>
      </c>
      <c r="G37" s="23">
        <v>0.2</v>
      </c>
      <c r="H37" s="23">
        <v>5.22</v>
      </c>
      <c r="I37" s="24">
        <v>2.912E-2</v>
      </c>
      <c r="J37" s="25"/>
      <c r="K37" s="180">
        <f t="shared" si="1"/>
        <v>0</v>
      </c>
      <c r="L37" s="181">
        <f t="shared" si="8"/>
        <v>0</v>
      </c>
      <c r="M37" s="181">
        <f t="shared" si="2"/>
        <v>0</v>
      </c>
      <c r="N37" s="182">
        <f t="shared" si="3"/>
        <v>0</v>
      </c>
      <c r="O37" s="181">
        <f t="shared" si="4"/>
        <v>0</v>
      </c>
      <c r="P37" s="183">
        <f t="shared" si="9"/>
        <v>0</v>
      </c>
      <c r="Q37" s="183">
        <f t="shared" si="10"/>
        <v>0</v>
      </c>
      <c r="R37" s="184">
        <v>3838471023269</v>
      </c>
      <c r="S37" s="21">
        <v>48</v>
      </c>
      <c r="T37" s="21">
        <v>6</v>
      </c>
    </row>
    <row r="38" spans="1:22" s="203" customFormat="1" ht="20.25" customHeight="1" x14ac:dyDescent="0.25">
      <c r="A38" s="176">
        <v>1002303</v>
      </c>
      <c r="B38" s="281"/>
      <c r="C38" s="33" t="s">
        <v>54</v>
      </c>
      <c r="D38" s="177">
        <v>100.5</v>
      </c>
      <c r="E38" s="178">
        <f t="shared" si="11"/>
        <v>110.55000000000001</v>
      </c>
      <c r="F38" s="179">
        <v>18</v>
      </c>
      <c r="G38" s="23">
        <v>0.2</v>
      </c>
      <c r="H38" s="23">
        <v>5.22</v>
      </c>
      <c r="I38" s="24">
        <v>2.912E-2</v>
      </c>
      <c r="J38" s="25"/>
      <c r="K38" s="180">
        <f t="shared" si="1"/>
        <v>0</v>
      </c>
      <c r="L38" s="181">
        <f t="shared" si="8"/>
        <v>0</v>
      </c>
      <c r="M38" s="181">
        <f t="shared" si="2"/>
        <v>0</v>
      </c>
      <c r="N38" s="182">
        <f t="shared" si="3"/>
        <v>0</v>
      </c>
      <c r="O38" s="181">
        <f t="shared" si="4"/>
        <v>0</v>
      </c>
      <c r="P38" s="183">
        <f t="shared" si="9"/>
        <v>0</v>
      </c>
      <c r="Q38" s="183">
        <f t="shared" si="10"/>
        <v>0</v>
      </c>
      <c r="R38" s="184">
        <v>3838471016636</v>
      </c>
      <c r="S38" s="21">
        <v>48</v>
      </c>
      <c r="T38" s="21">
        <v>6</v>
      </c>
      <c r="U38" s="9"/>
    </row>
    <row r="39" spans="1:22" s="203" customFormat="1" ht="20.25" customHeight="1" x14ac:dyDescent="0.25">
      <c r="A39" s="176">
        <v>1005804</v>
      </c>
      <c r="B39" s="281"/>
      <c r="C39" s="33" t="s">
        <v>55</v>
      </c>
      <c r="D39" s="177">
        <v>97.6</v>
      </c>
      <c r="E39" s="178">
        <f t="shared" si="11"/>
        <v>107.36</v>
      </c>
      <c r="F39" s="179">
        <v>18</v>
      </c>
      <c r="G39" s="23">
        <v>0.2</v>
      </c>
      <c r="H39" s="23">
        <v>5.22</v>
      </c>
      <c r="I39" s="24">
        <v>2.912E-2</v>
      </c>
      <c r="J39" s="25"/>
      <c r="K39" s="180">
        <f t="shared" si="1"/>
        <v>0</v>
      </c>
      <c r="L39" s="181">
        <f t="shared" si="8"/>
        <v>0</v>
      </c>
      <c r="M39" s="181">
        <f t="shared" si="2"/>
        <v>0</v>
      </c>
      <c r="N39" s="182">
        <f t="shared" si="3"/>
        <v>0</v>
      </c>
      <c r="O39" s="181">
        <f t="shared" si="4"/>
        <v>0</v>
      </c>
      <c r="P39" s="183">
        <f t="shared" si="9"/>
        <v>0</v>
      </c>
      <c r="Q39" s="183">
        <f t="shared" si="10"/>
        <v>0</v>
      </c>
      <c r="R39" s="184">
        <v>3838471028745</v>
      </c>
      <c r="S39" s="21">
        <v>48</v>
      </c>
      <c r="T39" s="21">
        <v>6</v>
      </c>
      <c r="U39" s="9"/>
      <c r="V39" s="9"/>
    </row>
    <row r="40" spans="1:22" s="9" customFormat="1" ht="20.25" customHeight="1" x14ac:dyDescent="0.25">
      <c r="A40" s="176">
        <v>1002618</v>
      </c>
      <c r="B40" s="281"/>
      <c r="C40" s="33" t="s">
        <v>56</v>
      </c>
      <c r="D40" s="177">
        <v>86.6</v>
      </c>
      <c r="E40" s="178">
        <f t="shared" si="11"/>
        <v>95.26</v>
      </c>
      <c r="F40" s="179">
        <v>18</v>
      </c>
      <c r="G40" s="23">
        <v>0.2</v>
      </c>
      <c r="H40" s="23">
        <v>5.22</v>
      </c>
      <c r="I40" s="24">
        <v>2.912E-2</v>
      </c>
      <c r="J40" s="25"/>
      <c r="K40" s="180">
        <f t="shared" si="1"/>
        <v>0</v>
      </c>
      <c r="L40" s="181">
        <f t="shared" si="8"/>
        <v>0</v>
      </c>
      <c r="M40" s="181">
        <f t="shared" si="2"/>
        <v>0</v>
      </c>
      <c r="N40" s="182">
        <f t="shared" si="3"/>
        <v>0</v>
      </c>
      <c r="O40" s="181">
        <f t="shared" si="4"/>
        <v>0</v>
      </c>
      <c r="P40" s="183">
        <f t="shared" si="9"/>
        <v>0</v>
      </c>
      <c r="Q40" s="183">
        <f t="shared" si="10"/>
        <v>0</v>
      </c>
      <c r="R40" s="184">
        <v>3838471019835</v>
      </c>
      <c r="S40" s="21">
        <v>48</v>
      </c>
      <c r="T40" s="21">
        <v>6</v>
      </c>
    </row>
    <row r="41" spans="1:22" s="203" customFormat="1" ht="20.25" customHeight="1" x14ac:dyDescent="0.25">
      <c r="A41" s="176">
        <v>1002517</v>
      </c>
      <c r="B41" s="281"/>
      <c r="C41" s="33" t="s">
        <v>57</v>
      </c>
      <c r="D41" s="177">
        <v>108.1</v>
      </c>
      <c r="E41" s="178">
        <f t="shared" si="11"/>
        <v>118.91</v>
      </c>
      <c r="F41" s="179">
        <v>18</v>
      </c>
      <c r="G41" s="23">
        <v>0.2</v>
      </c>
      <c r="H41" s="23">
        <v>5.22</v>
      </c>
      <c r="I41" s="24">
        <v>2.912E-2</v>
      </c>
      <c r="J41" s="25"/>
      <c r="K41" s="180">
        <f t="shared" si="1"/>
        <v>0</v>
      </c>
      <c r="L41" s="181">
        <f t="shared" si="8"/>
        <v>0</v>
      </c>
      <c r="M41" s="181">
        <f t="shared" si="2"/>
        <v>0</v>
      </c>
      <c r="N41" s="182">
        <f t="shared" si="3"/>
        <v>0</v>
      </c>
      <c r="O41" s="181">
        <f t="shared" si="4"/>
        <v>0</v>
      </c>
      <c r="P41" s="183">
        <f t="shared" si="9"/>
        <v>0</v>
      </c>
      <c r="Q41" s="183">
        <f t="shared" si="10"/>
        <v>0</v>
      </c>
      <c r="R41" s="184">
        <v>3838471018906</v>
      </c>
      <c r="S41" s="21">
        <v>48</v>
      </c>
      <c r="T41" s="21">
        <v>6</v>
      </c>
      <c r="U41" s="9"/>
      <c r="V41" s="9"/>
    </row>
    <row r="42" spans="1:22" s="203" customFormat="1" ht="20.25" customHeight="1" x14ac:dyDescent="0.25">
      <c r="A42" s="176">
        <v>1002288</v>
      </c>
      <c r="B42" s="281"/>
      <c r="C42" s="33" t="s">
        <v>58</v>
      </c>
      <c r="D42" s="177">
        <v>75.599999999999994</v>
      </c>
      <c r="E42" s="178">
        <f t="shared" si="11"/>
        <v>83.16</v>
      </c>
      <c r="F42" s="179">
        <v>18</v>
      </c>
      <c r="G42" s="23">
        <v>0.2</v>
      </c>
      <c r="H42" s="23">
        <v>5.22</v>
      </c>
      <c r="I42" s="24">
        <v>2.912E-2</v>
      </c>
      <c r="J42" s="25"/>
      <c r="K42" s="180">
        <f t="shared" si="1"/>
        <v>0</v>
      </c>
      <c r="L42" s="181">
        <f t="shared" si="8"/>
        <v>0</v>
      </c>
      <c r="M42" s="181">
        <f t="shared" si="2"/>
        <v>0</v>
      </c>
      <c r="N42" s="182">
        <f t="shared" si="3"/>
        <v>0</v>
      </c>
      <c r="O42" s="181">
        <f t="shared" si="4"/>
        <v>0</v>
      </c>
      <c r="P42" s="183">
        <f t="shared" si="9"/>
        <v>0</v>
      </c>
      <c r="Q42" s="183">
        <f t="shared" si="10"/>
        <v>0</v>
      </c>
      <c r="R42" s="184">
        <v>3838471016483</v>
      </c>
      <c r="S42" s="21">
        <v>48</v>
      </c>
      <c r="T42" s="21">
        <v>6</v>
      </c>
      <c r="U42" s="9"/>
      <c r="V42" s="9"/>
    </row>
    <row r="43" spans="1:22" s="203" customFormat="1" ht="20.25" customHeight="1" x14ac:dyDescent="0.25">
      <c r="A43" s="176">
        <v>150272</v>
      </c>
      <c r="B43" s="281"/>
      <c r="C43" s="33" t="s">
        <v>59</v>
      </c>
      <c r="D43" s="177">
        <v>100.5</v>
      </c>
      <c r="E43" s="178">
        <f t="shared" si="11"/>
        <v>110.55000000000001</v>
      </c>
      <c r="F43" s="179">
        <v>18</v>
      </c>
      <c r="G43" s="23">
        <v>0.25</v>
      </c>
      <c r="H43" s="23">
        <v>6.12</v>
      </c>
      <c r="I43" s="24">
        <v>2.912E-2</v>
      </c>
      <c r="J43" s="25"/>
      <c r="K43" s="180">
        <f t="shared" si="1"/>
        <v>0</v>
      </c>
      <c r="L43" s="181">
        <f t="shared" si="8"/>
        <v>0</v>
      </c>
      <c r="M43" s="181">
        <f t="shared" si="2"/>
        <v>0</v>
      </c>
      <c r="N43" s="182">
        <f t="shared" si="3"/>
        <v>0</v>
      </c>
      <c r="O43" s="181">
        <f t="shared" si="4"/>
        <v>0</v>
      </c>
      <c r="P43" s="183">
        <f t="shared" si="9"/>
        <v>0</v>
      </c>
      <c r="Q43" s="183">
        <f t="shared" si="10"/>
        <v>0</v>
      </c>
      <c r="R43" s="184">
        <v>3838600076319</v>
      </c>
      <c r="S43" s="21">
        <v>48</v>
      </c>
      <c r="T43" s="21">
        <v>6</v>
      </c>
      <c r="U43" s="9"/>
      <c r="V43" s="9"/>
    </row>
    <row r="44" spans="1:22" s="203" customFormat="1" ht="20.25" customHeight="1" x14ac:dyDescent="0.25">
      <c r="A44" s="176">
        <v>1004009</v>
      </c>
      <c r="B44" s="281"/>
      <c r="C44" s="33" t="s">
        <v>60</v>
      </c>
      <c r="D44" s="177">
        <v>174</v>
      </c>
      <c r="E44" s="178">
        <f t="shared" si="11"/>
        <v>191.4</v>
      </c>
      <c r="F44" s="179">
        <v>18</v>
      </c>
      <c r="G44" s="23">
        <v>0.2</v>
      </c>
      <c r="H44" s="23">
        <v>5.22</v>
      </c>
      <c r="I44" s="24">
        <v>2.912E-2</v>
      </c>
      <c r="J44" s="25"/>
      <c r="K44" s="180">
        <f t="shared" si="1"/>
        <v>0</v>
      </c>
      <c r="L44" s="181">
        <f t="shared" si="8"/>
        <v>0</v>
      </c>
      <c r="M44" s="181">
        <f t="shared" si="2"/>
        <v>0</v>
      </c>
      <c r="N44" s="182">
        <f t="shared" si="3"/>
        <v>0</v>
      </c>
      <c r="O44" s="181">
        <f t="shared" si="4"/>
        <v>0</v>
      </c>
      <c r="P44" s="183">
        <f t="shared" si="9"/>
        <v>0</v>
      </c>
      <c r="Q44" s="183">
        <f t="shared" si="10"/>
        <v>0</v>
      </c>
      <c r="R44" s="184">
        <v>3838471024464</v>
      </c>
      <c r="S44" s="21">
        <v>48</v>
      </c>
      <c r="T44" s="21">
        <v>6</v>
      </c>
      <c r="U44" s="9"/>
      <c r="V44" s="9"/>
    </row>
    <row r="45" spans="1:22" s="9" customFormat="1" ht="20.25" customHeight="1" x14ac:dyDescent="0.25">
      <c r="A45" s="176">
        <v>150274</v>
      </c>
      <c r="B45" s="281"/>
      <c r="C45" s="33" t="s">
        <v>61</v>
      </c>
      <c r="D45" s="177">
        <v>100.5</v>
      </c>
      <c r="E45" s="178">
        <f t="shared" si="11"/>
        <v>110.55000000000001</v>
      </c>
      <c r="F45" s="179">
        <v>18</v>
      </c>
      <c r="G45" s="23">
        <v>0.25</v>
      </c>
      <c r="H45" s="23">
        <v>6.12</v>
      </c>
      <c r="I45" s="24">
        <v>2.912E-2</v>
      </c>
      <c r="J45" s="25"/>
      <c r="K45" s="180">
        <f t="shared" si="1"/>
        <v>0</v>
      </c>
      <c r="L45" s="181">
        <f t="shared" si="8"/>
        <v>0</v>
      </c>
      <c r="M45" s="181">
        <f t="shared" si="2"/>
        <v>0</v>
      </c>
      <c r="N45" s="182">
        <f t="shared" si="3"/>
        <v>0</v>
      </c>
      <c r="O45" s="181">
        <f t="shared" si="4"/>
        <v>0</v>
      </c>
      <c r="P45" s="183">
        <f t="shared" si="9"/>
        <v>0</v>
      </c>
      <c r="Q45" s="183">
        <f t="shared" si="10"/>
        <v>0</v>
      </c>
      <c r="R45" s="184">
        <v>3838600076357</v>
      </c>
      <c r="S45" s="21">
        <v>48</v>
      </c>
      <c r="T45" s="21">
        <v>6</v>
      </c>
      <c r="V45" s="203"/>
    </row>
    <row r="46" spans="1:22" s="9" customFormat="1" ht="20.25" customHeight="1" x14ac:dyDescent="0.25">
      <c r="A46" s="176">
        <v>1002290</v>
      </c>
      <c r="B46" s="281"/>
      <c r="C46" s="33" t="s">
        <v>62</v>
      </c>
      <c r="D46" s="177">
        <v>75.599999999999994</v>
      </c>
      <c r="E46" s="178">
        <f t="shared" si="11"/>
        <v>83.16</v>
      </c>
      <c r="F46" s="179">
        <v>18</v>
      </c>
      <c r="G46" s="23">
        <v>0.2</v>
      </c>
      <c r="H46" s="23">
        <v>5.22</v>
      </c>
      <c r="I46" s="24">
        <v>2.912E-2</v>
      </c>
      <c r="J46" s="25"/>
      <c r="K46" s="180">
        <f t="shared" si="1"/>
        <v>0</v>
      </c>
      <c r="L46" s="181">
        <f t="shared" si="8"/>
        <v>0</v>
      </c>
      <c r="M46" s="181">
        <f t="shared" si="2"/>
        <v>0</v>
      </c>
      <c r="N46" s="182">
        <f t="shared" si="3"/>
        <v>0</v>
      </c>
      <c r="O46" s="181">
        <f t="shared" si="4"/>
        <v>0</v>
      </c>
      <c r="P46" s="183">
        <f t="shared" si="9"/>
        <v>0</v>
      </c>
      <c r="Q46" s="183">
        <f t="shared" si="10"/>
        <v>0</v>
      </c>
      <c r="R46" s="184">
        <v>3838471016520</v>
      </c>
      <c r="S46" s="21">
        <v>48</v>
      </c>
      <c r="T46" s="21">
        <v>6</v>
      </c>
    </row>
    <row r="47" spans="1:22" s="9" customFormat="1" ht="20.25" customHeight="1" x14ac:dyDescent="0.25">
      <c r="A47" s="176">
        <v>144207</v>
      </c>
      <c r="B47" s="281"/>
      <c r="C47" s="33" t="s">
        <v>63</v>
      </c>
      <c r="D47" s="177">
        <v>100.5</v>
      </c>
      <c r="E47" s="178">
        <f t="shared" si="11"/>
        <v>110.55000000000001</v>
      </c>
      <c r="F47" s="179">
        <v>18</v>
      </c>
      <c r="G47" s="23">
        <v>0.25</v>
      </c>
      <c r="H47" s="23">
        <v>6.12</v>
      </c>
      <c r="I47" s="24">
        <v>2.912E-2</v>
      </c>
      <c r="J47" s="25"/>
      <c r="K47" s="180">
        <f t="shared" si="1"/>
        <v>0</v>
      </c>
      <c r="L47" s="181">
        <f t="shared" si="8"/>
        <v>0</v>
      </c>
      <c r="M47" s="181">
        <f t="shared" si="2"/>
        <v>0</v>
      </c>
      <c r="N47" s="182">
        <f t="shared" si="3"/>
        <v>0</v>
      </c>
      <c r="O47" s="181">
        <f t="shared" si="4"/>
        <v>0</v>
      </c>
      <c r="P47" s="183">
        <f t="shared" si="9"/>
        <v>0</v>
      </c>
      <c r="Q47" s="183">
        <f t="shared" si="10"/>
        <v>0</v>
      </c>
      <c r="R47" s="184">
        <v>3838600054560</v>
      </c>
      <c r="S47" s="21">
        <v>48</v>
      </c>
      <c r="T47" s="21">
        <v>6</v>
      </c>
    </row>
    <row r="48" spans="1:22" s="9" customFormat="1" ht="20.25" customHeight="1" x14ac:dyDescent="0.25">
      <c r="A48" s="176">
        <v>140406</v>
      </c>
      <c r="B48" s="281"/>
      <c r="C48" s="33" t="s">
        <v>64</v>
      </c>
      <c r="D48" s="204">
        <v>98.1</v>
      </c>
      <c r="E48" s="205">
        <f t="shared" si="11"/>
        <v>107.91</v>
      </c>
      <c r="F48" s="179">
        <v>18</v>
      </c>
      <c r="G48" s="23">
        <v>0.25</v>
      </c>
      <c r="H48" s="23">
        <v>6.12</v>
      </c>
      <c r="I48" s="24">
        <v>2.912E-2</v>
      </c>
      <c r="J48" s="25"/>
      <c r="K48" s="180">
        <f t="shared" si="1"/>
        <v>0</v>
      </c>
      <c r="L48" s="181">
        <f t="shared" si="8"/>
        <v>0</v>
      </c>
      <c r="M48" s="181">
        <f t="shared" si="2"/>
        <v>0</v>
      </c>
      <c r="N48" s="182">
        <f t="shared" si="3"/>
        <v>0</v>
      </c>
      <c r="O48" s="181">
        <f t="shared" si="4"/>
        <v>0</v>
      </c>
      <c r="P48" s="183">
        <f t="shared" si="9"/>
        <v>0</v>
      </c>
      <c r="Q48" s="183">
        <f t="shared" si="10"/>
        <v>0</v>
      </c>
      <c r="R48" s="184">
        <v>3838600217712</v>
      </c>
      <c r="S48" s="21">
        <v>48</v>
      </c>
      <c r="T48" s="21">
        <v>6</v>
      </c>
      <c r="V48" s="203"/>
    </row>
    <row r="49" spans="1:22" s="9" customFormat="1" ht="20.25" customHeight="1" x14ac:dyDescent="0.25">
      <c r="A49" s="176">
        <v>150279</v>
      </c>
      <c r="B49" s="281"/>
      <c r="C49" s="33" t="s">
        <v>65</v>
      </c>
      <c r="D49" s="204">
        <v>96.2</v>
      </c>
      <c r="E49" s="205">
        <f t="shared" si="11"/>
        <v>105.82000000000001</v>
      </c>
      <c r="F49" s="179">
        <v>18</v>
      </c>
      <c r="G49" s="23">
        <v>0.25</v>
      </c>
      <c r="H49" s="23">
        <v>6.12</v>
      </c>
      <c r="I49" s="24">
        <v>2.912E-2</v>
      </c>
      <c r="J49" s="25"/>
      <c r="K49" s="180">
        <f t="shared" si="1"/>
        <v>0</v>
      </c>
      <c r="L49" s="181">
        <f t="shared" si="8"/>
        <v>0</v>
      </c>
      <c r="M49" s="181">
        <f t="shared" si="2"/>
        <v>0</v>
      </c>
      <c r="N49" s="182">
        <f t="shared" si="3"/>
        <v>0</v>
      </c>
      <c r="O49" s="181">
        <f t="shared" si="4"/>
        <v>0</v>
      </c>
      <c r="P49" s="183">
        <f t="shared" si="9"/>
        <v>0</v>
      </c>
      <c r="Q49" s="183">
        <f t="shared" si="10"/>
        <v>0</v>
      </c>
      <c r="R49" s="184">
        <v>3838600076456</v>
      </c>
      <c r="S49" s="21">
        <v>48</v>
      </c>
      <c r="T49" s="21">
        <v>6</v>
      </c>
      <c r="V49" s="203"/>
    </row>
    <row r="50" spans="1:22" s="9" customFormat="1" ht="20.25" customHeight="1" x14ac:dyDescent="0.25">
      <c r="A50" s="176">
        <v>140422</v>
      </c>
      <c r="B50" s="281"/>
      <c r="C50" s="33" t="s">
        <v>66</v>
      </c>
      <c r="D50" s="177">
        <v>93.4</v>
      </c>
      <c r="E50" s="178">
        <f t="shared" si="11"/>
        <v>102.74000000000001</v>
      </c>
      <c r="F50" s="179">
        <v>18</v>
      </c>
      <c r="G50" s="23">
        <v>0.25</v>
      </c>
      <c r="H50" s="23">
        <v>6.12</v>
      </c>
      <c r="I50" s="24">
        <v>2.912E-2</v>
      </c>
      <c r="J50" s="25"/>
      <c r="K50" s="180">
        <f t="shared" si="1"/>
        <v>0</v>
      </c>
      <c r="L50" s="181">
        <f t="shared" si="8"/>
        <v>0</v>
      </c>
      <c r="M50" s="181">
        <f t="shared" si="2"/>
        <v>0</v>
      </c>
      <c r="N50" s="182">
        <f t="shared" si="3"/>
        <v>0</v>
      </c>
      <c r="O50" s="181">
        <f t="shared" si="4"/>
        <v>0</v>
      </c>
      <c r="P50" s="183">
        <f t="shared" si="9"/>
        <v>0</v>
      </c>
      <c r="Q50" s="183">
        <f t="shared" si="10"/>
        <v>0</v>
      </c>
      <c r="R50" s="184">
        <v>3838600217460</v>
      </c>
      <c r="S50" s="21">
        <v>48</v>
      </c>
      <c r="T50" s="21">
        <v>6</v>
      </c>
      <c r="V50" s="203"/>
    </row>
    <row r="51" spans="1:22" s="9" customFormat="1" ht="20.25" customHeight="1" x14ac:dyDescent="0.25">
      <c r="A51" s="176">
        <v>140414</v>
      </c>
      <c r="B51" s="281"/>
      <c r="C51" s="33" t="s">
        <v>67</v>
      </c>
      <c r="D51" s="204">
        <v>98.1</v>
      </c>
      <c r="E51" s="205">
        <f t="shared" si="11"/>
        <v>107.91</v>
      </c>
      <c r="F51" s="179">
        <v>18</v>
      </c>
      <c r="G51" s="23">
        <v>0.25</v>
      </c>
      <c r="H51" s="23">
        <v>6.12</v>
      </c>
      <c r="I51" s="24">
        <v>2.912E-2</v>
      </c>
      <c r="J51" s="25"/>
      <c r="K51" s="180">
        <f t="shared" si="1"/>
        <v>0</v>
      </c>
      <c r="L51" s="181">
        <f t="shared" si="8"/>
        <v>0</v>
      </c>
      <c r="M51" s="181">
        <f t="shared" si="2"/>
        <v>0</v>
      </c>
      <c r="N51" s="182">
        <f t="shared" si="3"/>
        <v>0</v>
      </c>
      <c r="O51" s="181">
        <f t="shared" si="4"/>
        <v>0</v>
      </c>
      <c r="P51" s="183">
        <f t="shared" si="9"/>
        <v>0</v>
      </c>
      <c r="Q51" s="183">
        <f t="shared" si="10"/>
        <v>0</v>
      </c>
      <c r="R51" s="184">
        <v>3838600217545</v>
      </c>
      <c r="S51" s="21">
        <v>48</v>
      </c>
      <c r="T51" s="21">
        <v>6</v>
      </c>
      <c r="V51" s="203"/>
    </row>
    <row r="52" spans="1:22" s="9" customFormat="1" ht="20.25" customHeight="1" x14ac:dyDescent="0.25">
      <c r="A52" s="176">
        <v>1001540</v>
      </c>
      <c r="B52" s="281"/>
      <c r="C52" s="33" t="s">
        <v>68</v>
      </c>
      <c r="D52" s="177">
        <v>86.6</v>
      </c>
      <c r="E52" s="178">
        <f t="shared" si="11"/>
        <v>95.26</v>
      </c>
      <c r="F52" s="179">
        <v>18</v>
      </c>
      <c r="G52" s="23">
        <v>0.2</v>
      </c>
      <c r="H52" s="23">
        <v>5.22</v>
      </c>
      <c r="I52" s="24">
        <v>2.912E-2</v>
      </c>
      <c r="J52" s="25"/>
      <c r="K52" s="180">
        <f t="shared" si="1"/>
        <v>0</v>
      </c>
      <c r="L52" s="181">
        <f t="shared" si="8"/>
        <v>0</v>
      </c>
      <c r="M52" s="181">
        <f t="shared" si="2"/>
        <v>0</v>
      </c>
      <c r="N52" s="182">
        <f t="shared" si="3"/>
        <v>0</v>
      </c>
      <c r="O52" s="181">
        <f t="shared" si="4"/>
        <v>0</v>
      </c>
      <c r="P52" s="183">
        <f t="shared" si="9"/>
        <v>0</v>
      </c>
      <c r="Q52" s="183">
        <f t="shared" si="10"/>
        <v>0</v>
      </c>
      <c r="R52" s="184">
        <v>3838600076418</v>
      </c>
      <c r="S52" s="21">
        <v>48</v>
      </c>
      <c r="T52" s="21">
        <v>6</v>
      </c>
    </row>
    <row r="53" spans="1:22" s="9" customFormat="1" ht="20.25" customHeight="1" x14ac:dyDescent="0.25">
      <c r="A53" s="176">
        <v>142255</v>
      </c>
      <c r="B53" s="281"/>
      <c r="C53" s="33" t="s">
        <v>69</v>
      </c>
      <c r="D53" s="177">
        <v>100.5</v>
      </c>
      <c r="E53" s="178">
        <f t="shared" si="11"/>
        <v>110.55000000000001</v>
      </c>
      <c r="F53" s="179">
        <v>18</v>
      </c>
      <c r="G53" s="23">
        <v>0.25</v>
      </c>
      <c r="H53" s="23">
        <v>6.12</v>
      </c>
      <c r="I53" s="24">
        <v>2.912E-2</v>
      </c>
      <c r="J53" s="25"/>
      <c r="K53" s="180">
        <f t="shared" si="1"/>
        <v>0</v>
      </c>
      <c r="L53" s="181">
        <f t="shared" si="8"/>
        <v>0</v>
      </c>
      <c r="M53" s="181">
        <f t="shared" si="2"/>
        <v>0</v>
      </c>
      <c r="N53" s="182">
        <f t="shared" si="3"/>
        <v>0</v>
      </c>
      <c r="O53" s="181">
        <f t="shared" si="4"/>
        <v>0</v>
      </c>
      <c r="P53" s="183">
        <f t="shared" si="9"/>
        <v>0</v>
      </c>
      <c r="Q53" s="183">
        <f t="shared" si="10"/>
        <v>0</v>
      </c>
      <c r="R53" s="184">
        <v>3838600048774</v>
      </c>
      <c r="S53" s="21">
        <v>48</v>
      </c>
      <c r="T53" s="21">
        <v>6</v>
      </c>
    </row>
    <row r="54" spans="1:22" s="9" customFormat="1" ht="20.25" customHeight="1" thickBot="1" x14ac:dyDescent="0.3">
      <c r="A54" s="206">
        <v>1002622</v>
      </c>
      <c r="B54" s="281"/>
      <c r="C54" s="42" t="s">
        <v>70</v>
      </c>
      <c r="D54" s="207">
        <v>75.599999999999994</v>
      </c>
      <c r="E54" s="208">
        <f t="shared" si="11"/>
        <v>83.16</v>
      </c>
      <c r="F54" s="209">
        <v>18</v>
      </c>
      <c r="G54" s="35">
        <v>0.2</v>
      </c>
      <c r="H54" s="35">
        <v>5.22</v>
      </c>
      <c r="I54" s="36">
        <v>2.912E-2</v>
      </c>
      <c r="J54" s="116"/>
      <c r="K54" s="210">
        <f t="shared" si="1"/>
        <v>0</v>
      </c>
      <c r="L54" s="211">
        <f>J54/S54</f>
        <v>0</v>
      </c>
      <c r="M54" s="211">
        <f t="shared" si="2"/>
        <v>0</v>
      </c>
      <c r="N54" s="212">
        <f t="shared" si="3"/>
        <v>0</v>
      </c>
      <c r="O54" s="211">
        <f t="shared" si="4"/>
        <v>0</v>
      </c>
      <c r="P54" s="213">
        <f>IF(J54&gt;0,J54*H54,0)</f>
        <v>0</v>
      </c>
      <c r="Q54" s="213">
        <f>J54*I54</f>
        <v>0</v>
      </c>
      <c r="R54" s="214">
        <v>3838471019897</v>
      </c>
      <c r="S54" s="21">
        <v>48</v>
      </c>
      <c r="T54" s="21">
        <v>6</v>
      </c>
    </row>
    <row r="55" spans="1:22" s="9" customFormat="1" ht="20.25" customHeight="1" x14ac:dyDescent="0.25">
      <c r="A55" s="166">
        <v>1006237</v>
      </c>
      <c r="B55" s="215" t="s">
        <v>166</v>
      </c>
      <c r="C55" s="121" t="s">
        <v>71</v>
      </c>
      <c r="D55" s="168">
        <v>169.5</v>
      </c>
      <c r="E55" s="169">
        <f>D55*1.18</f>
        <v>200.01</v>
      </c>
      <c r="F55" s="170">
        <v>18</v>
      </c>
      <c r="G55" s="38">
        <v>0.2</v>
      </c>
      <c r="H55" s="38">
        <v>5.22</v>
      </c>
      <c r="I55" s="19">
        <v>2.912E-2</v>
      </c>
      <c r="J55" s="20"/>
      <c r="K55" s="171">
        <f>IF(J55&gt;0,ROUND(F55*J55,0),0)</f>
        <v>0</v>
      </c>
      <c r="L55" s="172">
        <f>J55/S55</f>
        <v>0</v>
      </c>
      <c r="M55" s="172">
        <f t="shared" si="2"/>
        <v>0</v>
      </c>
      <c r="N55" s="173">
        <f t="shared" si="3"/>
        <v>0</v>
      </c>
      <c r="O55" s="172">
        <f t="shared" si="4"/>
        <v>0</v>
      </c>
      <c r="P55" s="174">
        <f>IF(J55&gt;0,J55*H55,0)</f>
        <v>0</v>
      </c>
      <c r="Q55" s="174">
        <f>J55*I55</f>
        <v>0</v>
      </c>
      <c r="R55" s="175">
        <v>3838471029421</v>
      </c>
      <c r="S55" s="21">
        <v>48</v>
      </c>
      <c r="T55" s="21">
        <v>6</v>
      </c>
    </row>
    <row r="56" spans="1:22" s="9" customFormat="1" ht="20.25" customHeight="1" thickBot="1" x14ac:dyDescent="0.35">
      <c r="A56" s="187">
        <v>1006238</v>
      </c>
      <c r="B56" s="39"/>
      <c r="C56" s="122" t="s">
        <v>72</v>
      </c>
      <c r="D56" s="188">
        <v>171.5</v>
      </c>
      <c r="E56" s="189">
        <f>D56*1.18</f>
        <v>202.36999999999998</v>
      </c>
      <c r="F56" s="190">
        <v>18</v>
      </c>
      <c r="G56" s="40">
        <v>0.2</v>
      </c>
      <c r="H56" s="40">
        <v>5.22</v>
      </c>
      <c r="I56" s="27">
        <v>2.912E-2</v>
      </c>
      <c r="J56" s="28"/>
      <c r="K56" s="191">
        <f>IF(J56&gt;0,ROUND(F56*J56,0),0)</f>
        <v>0</v>
      </c>
      <c r="L56" s="192">
        <f>J56/S56</f>
        <v>0</v>
      </c>
      <c r="M56" s="192">
        <f t="shared" si="2"/>
        <v>0</v>
      </c>
      <c r="N56" s="193">
        <f t="shared" si="3"/>
        <v>0</v>
      </c>
      <c r="O56" s="192">
        <f t="shared" si="4"/>
        <v>0</v>
      </c>
      <c r="P56" s="194">
        <f>IF(J56&gt;0,J56*H56,0)</f>
        <v>0</v>
      </c>
      <c r="Q56" s="194">
        <f>J56*I56</f>
        <v>0</v>
      </c>
      <c r="R56" s="195">
        <v>3838471029445</v>
      </c>
      <c r="S56" s="21">
        <v>48</v>
      </c>
      <c r="T56" s="21">
        <v>6</v>
      </c>
    </row>
    <row r="57" spans="1:22" s="9" customFormat="1" ht="20.25" customHeight="1" x14ac:dyDescent="0.25">
      <c r="A57" s="216">
        <v>1003575</v>
      </c>
      <c r="B57" s="217" t="s">
        <v>73</v>
      </c>
      <c r="C57" s="41" t="s">
        <v>74</v>
      </c>
      <c r="D57" s="196">
        <v>191.4</v>
      </c>
      <c r="E57" s="197">
        <f>D57*1.1</f>
        <v>210.54000000000002</v>
      </c>
      <c r="F57" s="198">
        <v>24</v>
      </c>
      <c r="G57" s="30">
        <v>0.4</v>
      </c>
      <c r="H57" s="30">
        <v>11.64</v>
      </c>
      <c r="I57" s="31">
        <v>3.8184000000000003E-2</v>
      </c>
      <c r="J57" s="116">
        <v>2</v>
      </c>
      <c r="K57" s="199">
        <f t="shared" si="1"/>
        <v>48</v>
      </c>
      <c r="L57" s="200">
        <f>J57/S57</f>
        <v>4.1666666666666664E-2</v>
      </c>
      <c r="M57" s="200">
        <f t="shared" si="2"/>
        <v>9187.2000000000007</v>
      </c>
      <c r="N57" s="201">
        <f t="shared" si="3"/>
        <v>10105.920000000002</v>
      </c>
      <c r="O57" s="200">
        <f t="shared" si="4"/>
        <v>19.200000000000003</v>
      </c>
      <c r="P57" s="202">
        <f>IF(J57&gt;0,J57*H57,0)</f>
        <v>23.28</v>
      </c>
      <c r="Q57" s="202">
        <f>J57*I57</f>
        <v>7.6368000000000005E-2</v>
      </c>
      <c r="R57" s="186">
        <v>5760466992664</v>
      </c>
      <c r="S57" s="21">
        <v>48</v>
      </c>
      <c r="T57" s="21">
        <v>6</v>
      </c>
    </row>
    <row r="58" spans="1:22" s="9" customFormat="1" ht="20.25" customHeight="1" x14ac:dyDescent="0.25">
      <c r="A58" s="176">
        <v>1003577</v>
      </c>
      <c r="B58" s="264"/>
      <c r="C58" s="33" t="s">
        <v>75</v>
      </c>
      <c r="D58" s="177">
        <v>191.4</v>
      </c>
      <c r="E58" s="197">
        <f>D58*1.1</f>
        <v>210.54000000000002</v>
      </c>
      <c r="F58" s="179">
        <v>24</v>
      </c>
      <c r="G58" s="23">
        <v>0.4</v>
      </c>
      <c r="H58" s="23">
        <v>11.64</v>
      </c>
      <c r="I58" s="24">
        <v>3.8184000000000003E-2</v>
      </c>
      <c r="J58" s="25"/>
      <c r="K58" s="180">
        <f t="shared" si="1"/>
        <v>0</v>
      </c>
      <c r="L58" s="181">
        <f>J58/S58</f>
        <v>0</v>
      </c>
      <c r="M58" s="181">
        <f t="shared" si="2"/>
        <v>0</v>
      </c>
      <c r="N58" s="182">
        <f t="shared" si="3"/>
        <v>0</v>
      </c>
      <c r="O58" s="181">
        <f t="shared" si="4"/>
        <v>0</v>
      </c>
      <c r="P58" s="183">
        <f>IF(J58&gt;0,J58*H58,0)</f>
        <v>0</v>
      </c>
      <c r="Q58" s="183">
        <f>J58*I58</f>
        <v>0</v>
      </c>
      <c r="R58" s="184">
        <v>5760466992671</v>
      </c>
      <c r="S58" s="21">
        <v>48</v>
      </c>
      <c r="T58" s="21">
        <v>6</v>
      </c>
    </row>
    <row r="59" spans="1:22" s="9" customFormat="1" ht="20.25" customHeight="1" x14ac:dyDescent="0.25">
      <c r="A59" s="176">
        <v>1002544</v>
      </c>
      <c r="B59" s="265"/>
      <c r="C59" s="33" t="s">
        <v>76</v>
      </c>
      <c r="D59" s="177">
        <v>233</v>
      </c>
      <c r="E59" s="197">
        <f t="shared" ref="E59:E72" si="12">D59*1.1</f>
        <v>256.3</v>
      </c>
      <c r="F59" s="179">
        <v>12</v>
      </c>
      <c r="G59" s="23">
        <v>0.4</v>
      </c>
      <c r="H59" s="23">
        <v>6.6479999999999997</v>
      </c>
      <c r="I59" s="24">
        <v>1.7198999999999999E-2</v>
      </c>
      <c r="J59" s="25"/>
      <c r="K59" s="180">
        <f t="shared" si="1"/>
        <v>0</v>
      </c>
      <c r="L59" s="181">
        <f t="shared" ref="L59:L89" si="13">J59/S59</f>
        <v>0</v>
      </c>
      <c r="M59" s="181">
        <f t="shared" si="2"/>
        <v>0</v>
      </c>
      <c r="N59" s="182">
        <f t="shared" si="3"/>
        <v>0</v>
      </c>
      <c r="O59" s="181">
        <f t="shared" si="4"/>
        <v>0</v>
      </c>
      <c r="P59" s="183">
        <f t="shared" ref="P59:P93" si="14">IF(J59&gt;0,J59*H59,0)</f>
        <v>0</v>
      </c>
      <c r="Q59" s="183">
        <f t="shared" ref="Q59:Q73" si="15">J59*I59</f>
        <v>0</v>
      </c>
      <c r="R59" s="184">
        <v>5760466921190</v>
      </c>
      <c r="S59" s="21">
        <v>128</v>
      </c>
      <c r="T59" s="21">
        <v>8</v>
      </c>
    </row>
    <row r="60" spans="1:22" s="9" customFormat="1" ht="20.25" customHeight="1" x14ac:dyDescent="0.25">
      <c r="A60" s="176">
        <v>1002545</v>
      </c>
      <c r="B60" s="265"/>
      <c r="C60" s="33" t="s">
        <v>77</v>
      </c>
      <c r="D60" s="177">
        <v>233</v>
      </c>
      <c r="E60" s="197">
        <f t="shared" si="12"/>
        <v>256.3</v>
      </c>
      <c r="F60" s="179">
        <v>12</v>
      </c>
      <c r="G60" s="23">
        <v>0.4</v>
      </c>
      <c r="H60" s="23">
        <v>6.6479999999999997</v>
      </c>
      <c r="I60" s="24">
        <v>1.7198999999999999E-2</v>
      </c>
      <c r="J60" s="25"/>
      <c r="K60" s="180">
        <f t="shared" si="1"/>
        <v>0</v>
      </c>
      <c r="L60" s="181">
        <f t="shared" si="13"/>
        <v>0</v>
      </c>
      <c r="M60" s="181">
        <f t="shared" si="2"/>
        <v>0</v>
      </c>
      <c r="N60" s="182">
        <f t="shared" si="3"/>
        <v>0</v>
      </c>
      <c r="O60" s="181">
        <f t="shared" si="4"/>
        <v>0</v>
      </c>
      <c r="P60" s="183">
        <f t="shared" si="14"/>
        <v>0</v>
      </c>
      <c r="Q60" s="183">
        <f t="shared" si="15"/>
        <v>0</v>
      </c>
      <c r="R60" s="184">
        <v>5760466921206</v>
      </c>
      <c r="S60" s="21">
        <v>128</v>
      </c>
      <c r="T60" s="21">
        <v>8</v>
      </c>
    </row>
    <row r="61" spans="1:22" s="9" customFormat="1" ht="20.25" customHeight="1" thickBot="1" x14ac:dyDescent="0.3">
      <c r="A61" s="187">
        <v>1006157</v>
      </c>
      <c r="B61" s="266"/>
      <c r="C61" s="34" t="s">
        <v>79</v>
      </c>
      <c r="D61" s="188">
        <v>183.6</v>
      </c>
      <c r="E61" s="218">
        <f t="shared" si="12"/>
        <v>201.96</v>
      </c>
      <c r="F61" s="190">
        <v>24</v>
      </c>
      <c r="G61" s="26">
        <v>0.4</v>
      </c>
      <c r="H61" s="26">
        <v>11.64</v>
      </c>
      <c r="I61" s="27">
        <v>3.8184000000000003E-2</v>
      </c>
      <c r="J61" s="32"/>
      <c r="K61" s="191">
        <f t="shared" si="1"/>
        <v>0</v>
      </c>
      <c r="L61" s="192">
        <f t="shared" si="13"/>
        <v>0</v>
      </c>
      <c r="M61" s="192">
        <f t="shared" si="2"/>
        <v>0</v>
      </c>
      <c r="N61" s="193">
        <f t="shared" si="3"/>
        <v>0</v>
      </c>
      <c r="O61" s="192">
        <f t="shared" si="4"/>
        <v>0</v>
      </c>
      <c r="P61" s="194">
        <f t="shared" si="14"/>
        <v>0</v>
      </c>
      <c r="Q61" s="194">
        <f t="shared" si="15"/>
        <v>0</v>
      </c>
      <c r="R61" s="195">
        <v>5711953029110</v>
      </c>
      <c r="S61" s="21">
        <v>48</v>
      </c>
      <c r="T61" s="21">
        <v>6</v>
      </c>
    </row>
    <row r="62" spans="1:22" s="9" customFormat="1" ht="20.25" customHeight="1" x14ac:dyDescent="0.25">
      <c r="A62" s="166">
        <v>900007</v>
      </c>
      <c r="B62" s="167" t="s">
        <v>80</v>
      </c>
      <c r="C62" s="41" t="s">
        <v>81</v>
      </c>
      <c r="D62" s="168">
        <v>17</v>
      </c>
      <c r="E62" s="169">
        <f t="shared" si="12"/>
        <v>18.700000000000003</v>
      </c>
      <c r="F62" s="170">
        <v>8</v>
      </c>
      <c r="G62" s="18">
        <v>0.5</v>
      </c>
      <c r="H62" s="18">
        <v>4.2</v>
      </c>
      <c r="I62" s="19">
        <v>2.8800000000000002E-3</v>
      </c>
      <c r="J62" s="115"/>
      <c r="K62" s="171">
        <f t="shared" si="1"/>
        <v>0</v>
      </c>
      <c r="L62" s="172">
        <f t="shared" si="13"/>
        <v>0</v>
      </c>
      <c r="M62" s="172">
        <f t="shared" si="2"/>
        <v>0</v>
      </c>
      <c r="N62" s="173">
        <f t="shared" si="3"/>
        <v>0</v>
      </c>
      <c r="O62" s="174">
        <f t="shared" si="4"/>
        <v>0</v>
      </c>
      <c r="P62" s="174">
        <f t="shared" si="14"/>
        <v>0</v>
      </c>
      <c r="Q62" s="174">
        <f t="shared" si="15"/>
        <v>0</v>
      </c>
      <c r="R62" s="175">
        <v>4607049930082</v>
      </c>
      <c r="S62" s="21">
        <v>150</v>
      </c>
      <c r="T62" s="21">
        <v>30</v>
      </c>
    </row>
    <row r="63" spans="1:22" s="9" customFormat="1" ht="20.25" customHeight="1" x14ac:dyDescent="0.25">
      <c r="A63" s="176">
        <v>900006</v>
      </c>
      <c r="B63" s="264"/>
      <c r="C63" s="33" t="s">
        <v>82</v>
      </c>
      <c r="D63" s="177">
        <v>19.5</v>
      </c>
      <c r="E63" s="197">
        <f t="shared" si="12"/>
        <v>21.450000000000003</v>
      </c>
      <c r="F63" s="179">
        <v>6</v>
      </c>
      <c r="G63" s="23">
        <v>1</v>
      </c>
      <c r="H63" s="23">
        <v>6.21</v>
      </c>
      <c r="I63" s="24">
        <v>8.8199999999999997E-3</v>
      </c>
      <c r="J63" s="25"/>
      <c r="K63" s="180">
        <f t="shared" si="1"/>
        <v>0</v>
      </c>
      <c r="L63" s="181">
        <f t="shared" si="13"/>
        <v>0</v>
      </c>
      <c r="M63" s="181">
        <f t="shared" si="2"/>
        <v>0</v>
      </c>
      <c r="N63" s="182">
        <f t="shared" si="3"/>
        <v>0</v>
      </c>
      <c r="O63" s="183">
        <f t="shared" si="4"/>
        <v>0</v>
      </c>
      <c r="P63" s="183">
        <f t="shared" si="14"/>
        <v>0</v>
      </c>
      <c r="Q63" s="183">
        <f t="shared" si="15"/>
        <v>0</v>
      </c>
      <c r="R63" s="184">
        <v>4607049930099</v>
      </c>
      <c r="S63" s="21">
        <v>100</v>
      </c>
      <c r="T63" s="21">
        <v>25</v>
      </c>
    </row>
    <row r="64" spans="1:22" s="9" customFormat="1" ht="20.25" customHeight="1" x14ac:dyDescent="0.25">
      <c r="A64" s="176">
        <v>900005</v>
      </c>
      <c r="B64" s="265"/>
      <c r="C64" s="33" t="s">
        <v>83</v>
      </c>
      <c r="D64" s="177">
        <v>49.4</v>
      </c>
      <c r="E64" s="197">
        <f t="shared" si="12"/>
        <v>54.34</v>
      </c>
      <c r="F64" s="209">
        <v>3</v>
      </c>
      <c r="G64" s="23">
        <v>5</v>
      </c>
      <c r="H64" s="23">
        <v>15.3</v>
      </c>
      <c r="I64" s="24">
        <v>2.3389E-2</v>
      </c>
      <c r="J64" s="25"/>
      <c r="K64" s="210">
        <f t="shared" si="1"/>
        <v>0</v>
      </c>
      <c r="L64" s="181">
        <f t="shared" si="13"/>
        <v>0</v>
      </c>
      <c r="M64" s="181">
        <f t="shared" si="2"/>
        <v>0</v>
      </c>
      <c r="N64" s="212">
        <f t="shared" si="3"/>
        <v>0</v>
      </c>
      <c r="O64" s="213">
        <f t="shared" si="4"/>
        <v>0</v>
      </c>
      <c r="P64" s="183">
        <f t="shared" si="14"/>
        <v>0</v>
      </c>
      <c r="Q64" s="183">
        <f t="shared" si="15"/>
        <v>0</v>
      </c>
      <c r="R64" s="214">
        <v>4607049930112</v>
      </c>
      <c r="S64" s="21">
        <v>42</v>
      </c>
      <c r="T64" s="21">
        <v>14</v>
      </c>
    </row>
    <row r="65" spans="1:20" s="9" customFormat="1" ht="20.25" customHeight="1" thickBot="1" x14ac:dyDescent="0.3">
      <c r="A65" s="187">
        <v>900008</v>
      </c>
      <c r="B65" s="266"/>
      <c r="C65" s="42" t="s">
        <v>84</v>
      </c>
      <c r="D65" s="188">
        <v>21.5</v>
      </c>
      <c r="E65" s="218">
        <f t="shared" si="12"/>
        <v>23.650000000000002</v>
      </c>
      <c r="F65" s="190">
        <v>8</v>
      </c>
      <c r="G65" s="26">
        <v>0.5</v>
      </c>
      <c r="H65" s="26">
        <v>4.2</v>
      </c>
      <c r="I65" s="27">
        <v>3.1679999999999998E-3</v>
      </c>
      <c r="J65" s="32"/>
      <c r="K65" s="191">
        <f t="shared" si="1"/>
        <v>0</v>
      </c>
      <c r="L65" s="192">
        <f t="shared" si="13"/>
        <v>0</v>
      </c>
      <c r="M65" s="192">
        <f t="shared" si="2"/>
        <v>0</v>
      </c>
      <c r="N65" s="193">
        <f t="shared" si="3"/>
        <v>0</v>
      </c>
      <c r="O65" s="194">
        <f t="shared" si="4"/>
        <v>0</v>
      </c>
      <c r="P65" s="194">
        <f t="shared" si="14"/>
        <v>0</v>
      </c>
      <c r="Q65" s="194">
        <f t="shared" si="15"/>
        <v>0</v>
      </c>
      <c r="R65" s="195">
        <v>4607049930310</v>
      </c>
      <c r="S65" s="21">
        <v>150</v>
      </c>
      <c r="T65" s="21">
        <v>30</v>
      </c>
    </row>
    <row r="66" spans="1:20" s="9" customFormat="1" ht="20.25" customHeight="1" x14ac:dyDescent="0.25">
      <c r="A66" s="166">
        <v>1000449</v>
      </c>
      <c r="B66" s="167" t="s">
        <v>170</v>
      </c>
      <c r="C66" s="29" t="s">
        <v>156</v>
      </c>
      <c r="D66" s="168">
        <v>137.4</v>
      </c>
      <c r="E66" s="169">
        <f t="shared" si="12"/>
        <v>151.14000000000001</v>
      </c>
      <c r="F66" s="170">
        <v>6</v>
      </c>
      <c r="G66" s="18">
        <v>0.2</v>
      </c>
      <c r="H66" s="18">
        <v>1.6379999999999999</v>
      </c>
      <c r="I66" s="19">
        <v>6.5170000000000002E-3</v>
      </c>
      <c r="J66" s="115"/>
      <c r="K66" s="171">
        <f t="shared" si="1"/>
        <v>0</v>
      </c>
      <c r="L66" s="172">
        <f t="shared" si="13"/>
        <v>0</v>
      </c>
      <c r="M66" s="172">
        <f t="shared" si="2"/>
        <v>0</v>
      </c>
      <c r="N66" s="173">
        <f t="shared" si="3"/>
        <v>0</v>
      </c>
      <c r="O66" s="172">
        <f t="shared" si="4"/>
        <v>0</v>
      </c>
      <c r="P66" s="174">
        <f t="shared" si="14"/>
        <v>0</v>
      </c>
      <c r="Q66" s="174">
        <f t="shared" si="15"/>
        <v>0</v>
      </c>
      <c r="R66" s="175">
        <v>3838471005432</v>
      </c>
      <c r="S66" s="21">
        <v>250</v>
      </c>
      <c r="T66" s="21">
        <v>25</v>
      </c>
    </row>
    <row r="67" spans="1:20" s="9" customFormat="1" ht="20.25" customHeight="1" x14ac:dyDescent="0.25">
      <c r="A67" s="176">
        <v>1000447</v>
      </c>
      <c r="B67" s="264"/>
      <c r="C67" s="33" t="s">
        <v>157</v>
      </c>
      <c r="D67" s="177">
        <v>137.4</v>
      </c>
      <c r="E67" s="197">
        <f t="shared" si="12"/>
        <v>151.14000000000001</v>
      </c>
      <c r="F67" s="179">
        <v>6</v>
      </c>
      <c r="G67" s="23">
        <v>0.2</v>
      </c>
      <c r="H67" s="23">
        <v>1.6379999999999999</v>
      </c>
      <c r="I67" s="24">
        <v>6.5170000000000002E-3</v>
      </c>
      <c r="J67" s="25"/>
      <c r="K67" s="180">
        <f t="shared" si="1"/>
        <v>0</v>
      </c>
      <c r="L67" s="181">
        <f t="shared" si="13"/>
        <v>0</v>
      </c>
      <c r="M67" s="181">
        <f t="shared" si="2"/>
        <v>0</v>
      </c>
      <c r="N67" s="182">
        <f t="shared" si="3"/>
        <v>0</v>
      </c>
      <c r="O67" s="181">
        <f t="shared" si="4"/>
        <v>0</v>
      </c>
      <c r="P67" s="183">
        <f t="shared" si="14"/>
        <v>0</v>
      </c>
      <c r="Q67" s="183">
        <f t="shared" si="15"/>
        <v>0</v>
      </c>
      <c r="R67" s="184">
        <v>3838471005296</v>
      </c>
      <c r="S67" s="21">
        <v>250</v>
      </c>
      <c r="T67" s="21">
        <v>25</v>
      </c>
    </row>
    <row r="68" spans="1:20" s="9" customFormat="1" ht="20.25" customHeight="1" x14ac:dyDescent="0.25">
      <c r="A68" s="176">
        <v>1000448</v>
      </c>
      <c r="B68" s="265"/>
      <c r="C68" s="33" t="s">
        <v>158</v>
      </c>
      <c r="D68" s="177">
        <v>137.4</v>
      </c>
      <c r="E68" s="197">
        <f t="shared" si="12"/>
        <v>151.14000000000001</v>
      </c>
      <c r="F68" s="179">
        <v>6</v>
      </c>
      <c r="G68" s="23">
        <v>0.2</v>
      </c>
      <c r="H68" s="23">
        <v>1.6379999999999999</v>
      </c>
      <c r="I68" s="24">
        <v>6.5170000000000002E-3</v>
      </c>
      <c r="J68" s="25"/>
      <c r="K68" s="180">
        <f t="shared" si="1"/>
        <v>0</v>
      </c>
      <c r="L68" s="181">
        <f t="shared" si="13"/>
        <v>0</v>
      </c>
      <c r="M68" s="181">
        <f t="shared" si="2"/>
        <v>0</v>
      </c>
      <c r="N68" s="182">
        <f t="shared" si="3"/>
        <v>0</v>
      </c>
      <c r="O68" s="181">
        <f t="shared" si="4"/>
        <v>0</v>
      </c>
      <c r="P68" s="183">
        <f t="shared" si="14"/>
        <v>0</v>
      </c>
      <c r="Q68" s="183">
        <f t="shared" si="15"/>
        <v>0</v>
      </c>
      <c r="R68" s="184">
        <v>3838471005418</v>
      </c>
      <c r="S68" s="21">
        <v>250</v>
      </c>
      <c r="T68" s="21">
        <v>25</v>
      </c>
    </row>
    <row r="69" spans="1:20" s="9" customFormat="1" ht="20.25" customHeight="1" thickBot="1" x14ac:dyDescent="0.3">
      <c r="A69" s="187">
        <v>1002813</v>
      </c>
      <c r="B69" s="266"/>
      <c r="C69" s="42" t="s">
        <v>85</v>
      </c>
      <c r="D69" s="188">
        <v>137.4</v>
      </c>
      <c r="E69" s="218">
        <f t="shared" si="12"/>
        <v>151.14000000000001</v>
      </c>
      <c r="F69" s="190">
        <v>6</v>
      </c>
      <c r="G69" s="26">
        <v>0.2</v>
      </c>
      <c r="H69" s="26">
        <v>1.6379999999999999</v>
      </c>
      <c r="I69" s="27">
        <v>6.5170000000000002E-3</v>
      </c>
      <c r="J69" s="32"/>
      <c r="K69" s="191">
        <f t="shared" si="1"/>
        <v>0</v>
      </c>
      <c r="L69" s="192">
        <f t="shared" si="13"/>
        <v>0</v>
      </c>
      <c r="M69" s="192">
        <f t="shared" si="2"/>
        <v>0</v>
      </c>
      <c r="N69" s="193">
        <f t="shared" si="3"/>
        <v>0</v>
      </c>
      <c r="O69" s="192">
        <f t="shared" si="4"/>
        <v>0</v>
      </c>
      <c r="P69" s="194">
        <f t="shared" si="14"/>
        <v>0</v>
      </c>
      <c r="Q69" s="194">
        <f t="shared" si="15"/>
        <v>0</v>
      </c>
      <c r="R69" s="195">
        <v>3838471021869</v>
      </c>
      <c r="S69" s="21">
        <v>250</v>
      </c>
      <c r="T69" s="21">
        <v>25</v>
      </c>
    </row>
    <row r="70" spans="1:20" s="9" customFormat="1" ht="20.25" customHeight="1" x14ac:dyDescent="0.25">
      <c r="A70" s="166">
        <v>1003336</v>
      </c>
      <c r="B70" s="167" t="s">
        <v>169</v>
      </c>
      <c r="C70" s="29" t="s">
        <v>171</v>
      </c>
      <c r="D70" s="168">
        <v>71</v>
      </c>
      <c r="E70" s="169">
        <f t="shared" si="12"/>
        <v>78.100000000000009</v>
      </c>
      <c r="F70" s="170">
        <v>12</v>
      </c>
      <c r="G70" s="18">
        <v>0.115</v>
      </c>
      <c r="H70" s="18">
        <v>1.74</v>
      </c>
      <c r="I70" s="19">
        <v>1.8603999999999999E-2</v>
      </c>
      <c r="J70" s="115"/>
      <c r="K70" s="171">
        <f t="shared" si="1"/>
        <v>0</v>
      </c>
      <c r="L70" s="172">
        <f t="shared" si="13"/>
        <v>0</v>
      </c>
      <c r="M70" s="172">
        <f t="shared" si="2"/>
        <v>0</v>
      </c>
      <c r="N70" s="173">
        <f>IF(K70&gt;0,K70*E70,0)</f>
        <v>0</v>
      </c>
      <c r="O70" s="172">
        <f t="shared" si="4"/>
        <v>0</v>
      </c>
      <c r="P70" s="174">
        <f t="shared" si="14"/>
        <v>0</v>
      </c>
      <c r="Q70" s="174">
        <f t="shared" si="15"/>
        <v>0</v>
      </c>
      <c r="R70" s="175">
        <v>3838471033954</v>
      </c>
      <c r="S70" s="21">
        <v>99</v>
      </c>
      <c r="T70" s="21">
        <v>9</v>
      </c>
    </row>
    <row r="71" spans="1:20" s="9" customFormat="1" ht="20.25" customHeight="1" x14ac:dyDescent="0.25">
      <c r="A71" s="176">
        <v>1003338</v>
      </c>
      <c r="B71" s="265"/>
      <c r="C71" s="33" t="s">
        <v>172</v>
      </c>
      <c r="D71" s="177">
        <v>71</v>
      </c>
      <c r="E71" s="197">
        <f t="shared" si="12"/>
        <v>78.100000000000009</v>
      </c>
      <c r="F71" s="179">
        <v>12</v>
      </c>
      <c r="G71" s="23">
        <v>0.115</v>
      </c>
      <c r="H71" s="23">
        <v>1.74</v>
      </c>
      <c r="I71" s="24">
        <v>1.8603999999999999E-2</v>
      </c>
      <c r="J71" s="25"/>
      <c r="K71" s="180">
        <f t="shared" si="1"/>
        <v>0</v>
      </c>
      <c r="L71" s="181">
        <f t="shared" si="13"/>
        <v>0</v>
      </c>
      <c r="M71" s="181">
        <f t="shared" si="2"/>
        <v>0</v>
      </c>
      <c r="N71" s="182">
        <f t="shared" si="3"/>
        <v>0</v>
      </c>
      <c r="O71" s="181">
        <f t="shared" si="4"/>
        <v>0</v>
      </c>
      <c r="P71" s="183">
        <f t="shared" si="14"/>
        <v>0</v>
      </c>
      <c r="Q71" s="183">
        <f t="shared" si="15"/>
        <v>0</v>
      </c>
      <c r="R71" s="184">
        <v>3838471033978</v>
      </c>
      <c r="S71" s="21">
        <v>99</v>
      </c>
      <c r="T71" s="21">
        <v>9</v>
      </c>
    </row>
    <row r="72" spans="1:20" s="9" customFormat="1" ht="20.25" customHeight="1" thickBot="1" x14ac:dyDescent="0.3">
      <c r="A72" s="187">
        <v>1003337</v>
      </c>
      <c r="B72" s="266"/>
      <c r="C72" s="42" t="s">
        <v>88</v>
      </c>
      <c r="D72" s="188">
        <v>95</v>
      </c>
      <c r="E72" s="218">
        <f t="shared" si="12"/>
        <v>104.50000000000001</v>
      </c>
      <c r="F72" s="190">
        <v>12</v>
      </c>
      <c r="G72" s="26">
        <v>0.18</v>
      </c>
      <c r="H72" s="26">
        <v>2.5249999999999999</v>
      </c>
      <c r="I72" s="27">
        <v>2.222E-2</v>
      </c>
      <c r="J72" s="32"/>
      <c r="K72" s="191">
        <f t="shared" si="1"/>
        <v>0</v>
      </c>
      <c r="L72" s="192">
        <f t="shared" si="13"/>
        <v>0</v>
      </c>
      <c r="M72" s="192">
        <f t="shared" si="2"/>
        <v>0</v>
      </c>
      <c r="N72" s="193">
        <f t="shared" si="3"/>
        <v>0</v>
      </c>
      <c r="O72" s="192">
        <f t="shared" si="4"/>
        <v>0</v>
      </c>
      <c r="P72" s="194">
        <f t="shared" si="14"/>
        <v>0</v>
      </c>
      <c r="Q72" s="194">
        <f t="shared" si="15"/>
        <v>0</v>
      </c>
      <c r="R72" s="195">
        <v>3838471022026</v>
      </c>
      <c r="S72" s="21">
        <v>99</v>
      </c>
      <c r="T72" s="21">
        <v>9</v>
      </c>
    </row>
    <row r="73" spans="1:20" s="9" customFormat="1" ht="21" customHeight="1" x14ac:dyDescent="0.25">
      <c r="A73" s="166" t="s">
        <v>89</v>
      </c>
      <c r="B73" s="167" t="s">
        <v>90</v>
      </c>
      <c r="C73" s="107" t="s">
        <v>91</v>
      </c>
      <c r="D73" s="168">
        <v>148</v>
      </c>
      <c r="E73" s="169">
        <f>D73*1.18</f>
        <v>174.64</v>
      </c>
      <c r="F73" s="170">
        <v>6</v>
      </c>
      <c r="G73" s="43">
        <v>0.375</v>
      </c>
      <c r="H73" s="43">
        <v>3.66</v>
      </c>
      <c r="I73" s="44">
        <v>3.8400000000000001E-3</v>
      </c>
      <c r="J73" s="115">
        <v>7</v>
      </c>
      <c r="K73" s="171">
        <f t="shared" si="1"/>
        <v>42</v>
      </c>
      <c r="L73" s="172">
        <f t="shared" si="13"/>
        <v>3.3492822966507178E-2</v>
      </c>
      <c r="M73" s="172">
        <f t="shared" si="2"/>
        <v>6216</v>
      </c>
      <c r="N73" s="173">
        <f t="shared" si="3"/>
        <v>7334.8799999999992</v>
      </c>
      <c r="O73" s="172">
        <f t="shared" si="4"/>
        <v>15.75</v>
      </c>
      <c r="P73" s="174">
        <f t="shared" si="14"/>
        <v>25.62</v>
      </c>
      <c r="Q73" s="174">
        <f t="shared" si="15"/>
        <v>2.6880000000000001E-2</v>
      </c>
      <c r="R73" s="175">
        <v>8600103831468</v>
      </c>
      <c r="S73" s="21">
        <v>209</v>
      </c>
      <c r="T73" s="21">
        <v>19</v>
      </c>
    </row>
    <row r="74" spans="1:20" s="9" customFormat="1" ht="21" customHeight="1" x14ac:dyDescent="0.25">
      <c r="A74" s="176" t="s">
        <v>94</v>
      </c>
      <c r="B74" s="267"/>
      <c r="C74" s="108" t="s">
        <v>95</v>
      </c>
      <c r="D74" s="177">
        <v>211.5</v>
      </c>
      <c r="E74" s="197">
        <f t="shared" ref="E74:E94" si="16">D74*1.18</f>
        <v>249.57</v>
      </c>
      <c r="F74" s="179">
        <v>6</v>
      </c>
      <c r="G74" s="45">
        <v>0.375</v>
      </c>
      <c r="H74" s="45">
        <v>3.66</v>
      </c>
      <c r="I74" s="46">
        <v>3.8400000000000001E-3</v>
      </c>
      <c r="J74" s="25"/>
      <c r="K74" s="180">
        <f t="shared" si="1"/>
        <v>0</v>
      </c>
      <c r="L74" s="181">
        <f t="shared" si="13"/>
        <v>0</v>
      </c>
      <c r="M74" s="181">
        <f t="shared" si="2"/>
        <v>0</v>
      </c>
      <c r="N74" s="182">
        <f t="shared" si="3"/>
        <v>0</v>
      </c>
      <c r="O74" s="181">
        <f t="shared" si="4"/>
        <v>0</v>
      </c>
      <c r="P74" s="183">
        <f t="shared" si="14"/>
        <v>0</v>
      </c>
      <c r="Q74" s="183">
        <f t="shared" ref="Q74:Q93" si="17">J74*I74</f>
        <v>0</v>
      </c>
      <c r="R74" s="184">
        <v>8600103831307</v>
      </c>
      <c r="S74" s="21">
        <v>209</v>
      </c>
      <c r="T74" s="21">
        <v>19</v>
      </c>
    </row>
    <row r="75" spans="1:20" s="9" customFormat="1" ht="21" customHeight="1" x14ac:dyDescent="0.25">
      <c r="A75" s="176" t="s">
        <v>96</v>
      </c>
      <c r="B75" s="267"/>
      <c r="C75" s="22" t="s">
        <v>97</v>
      </c>
      <c r="D75" s="177">
        <v>211.5</v>
      </c>
      <c r="E75" s="197">
        <f t="shared" si="16"/>
        <v>249.57</v>
      </c>
      <c r="F75" s="179">
        <v>6</v>
      </c>
      <c r="G75" s="45">
        <v>0.375</v>
      </c>
      <c r="H75" s="45">
        <v>3.66</v>
      </c>
      <c r="I75" s="46">
        <v>3.8400000000000001E-3</v>
      </c>
      <c r="J75" s="25"/>
      <c r="K75" s="180">
        <f t="shared" si="1"/>
        <v>0</v>
      </c>
      <c r="L75" s="181">
        <f t="shared" si="13"/>
        <v>0</v>
      </c>
      <c r="M75" s="181">
        <f t="shared" si="2"/>
        <v>0</v>
      </c>
      <c r="N75" s="182">
        <f t="shared" si="3"/>
        <v>0</v>
      </c>
      <c r="O75" s="181">
        <f t="shared" si="4"/>
        <v>0</v>
      </c>
      <c r="P75" s="183">
        <f t="shared" si="14"/>
        <v>0</v>
      </c>
      <c r="Q75" s="183">
        <f t="shared" si="17"/>
        <v>0</v>
      </c>
      <c r="R75" s="184">
        <v>8600103831543</v>
      </c>
      <c r="S75" s="21">
        <v>209</v>
      </c>
      <c r="T75" s="21">
        <v>19</v>
      </c>
    </row>
    <row r="76" spans="1:20" s="9" customFormat="1" ht="21" customHeight="1" x14ac:dyDescent="0.25">
      <c r="A76" s="176" t="s">
        <v>98</v>
      </c>
      <c r="B76" s="267"/>
      <c r="C76" s="22" t="s">
        <v>99</v>
      </c>
      <c r="D76" s="177">
        <v>176.5</v>
      </c>
      <c r="E76" s="197">
        <f t="shared" si="16"/>
        <v>208.26999999999998</v>
      </c>
      <c r="F76" s="179">
        <v>6</v>
      </c>
      <c r="G76" s="45">
        <v>0.375</v>
      </c>
      <c r="H76" s="45">
        <v>3.66</v>
      </c>
      <c r="I76" s="46">
        <v>3.8400000000000001E-3</v>
      </c>
      <c r="J76" s="25"/>
      <c r="K76" s="180">
        <f t="shared" si="1"/>
        <v>0</v>
      </c>
      <c r="L76" s="181">
        <f t="shared" si="13"/>
        <v>0</v>
      </c>
      <c r="M76" s="181">
        <f t="shared" si="2"/>
        <v>0</v>
      </c>
      <c r="N76" s="182">
        <f t="shared" si="3"/>
        <v>0</v>
      </c>
      <c r="O76" s="181">
        <f t="shared" si="4"/>
        <v>0</v>
      </c>
      <c r="P76" s="183">
        <f t="shared" si="14"/>
        <v>0</v>
      </c>
      <c r="Q76" s="183">
        <f t="shared" si="17"/>
        <v>0</v>
      </c>
      <c r="R76" s="184">
        <v>8600103831277</v>
      </c>
      <c r="S76" s="21">
        <v>209</v>
      </c>
      <c r="T76" s="21">
        <v>19</v>
      </c>
    </row>
    <row r="77" spans="1:20" s="9" customFormat="1" ht="21" customHeight="1" x14ac:dyDescent="0.25">
      <c r="A77" s="176" t="s">
        <v>100</v>
      </c>
      <c r="B77" s="267"/>
      <c r="C77" s="22" t="s">
        <v>101</v>
      </c>
      <c r="D77" s="177">
        <v>148</v>
      </c>
      <c r="E77" s="197">
        <f t="shared" si="16"/>
        <v>174.64</v>
      </c>
      <c r="F77" s="179">
        <v>6</v>
      </c>
      <c r="G77" s="45">
        <v>0.375</v>
      </c>
      <c r="H77" s="45">
        <v>3.6</v>
      </c>
      <c r="I77" s="46">
        <v>3.8400000000000001E-3</v>
      </c>
      <c r="J77" s="25"/>
      <c r="K77" s="180">
        <f t="shared" ref="K77:K94" si="18">IF(J77&gt;0,ROUND(F77*J77,0),0)</f>
        <v>0</v>
      </c>
      <c r="L77" s="181">
        <f t="shared" si="13"/>
        <v>0</v>
      </c>
      <c r="M77" s="181">
        <f t="shared" ref="M77:M94" si="19">IF(K77&gt;0,K77*D77,0)</f>
        <v>0</v>
      </c>
      <c r="N77" s="182">
        <f t="shared" ref="N77:N94" si="20">IF(K77&gt;0,K77*E77,0)</f>
        <v>0</v>
      </c>
      <c r="O77" s="181">
        <f t="shared" ref="O77:O94" si="21">IF(K77&gt;0,K77*G77,0)</f>
        <v>0</v>
      </c>
      <c r="P77" s="183">
        <f t="shared" si="14"/>
        <v>0</v>
      </c>
      <c r="Q77" s="183">
        <f t="shared" si="17"/>
        <v>0</v>
      </c>
      <c r="R77" s="184">
        <v>8606102785016</v>
      </c>
      <c r="S77" s="21">
        <v>209</v>
      </c>
      <c r="T77" s="21">
        <v>19</v>
      </c>
    </row>
    <row r="78" spans="1:20" s="9" customFormat="1" ht="21" customHeight="1" x14ac:dyDescent="0.25">
      <c r="A78" s="176" t="s">
        <v>104</v>
      </c>
      <c r="B78" s="267"/>
      <c r="C78" s="22" t="s">
        <v>105</v>
      </c>
      <c r="D78" s="177">
        <v>155</v>
      </c>
      <c r="E78" s="197">
        <f t="shared" si="16"/>
        <v>182.89999999999998</v>
      </c>
      <c r="F78" s="179">
        <v>6</v>
      </c>
      <c r="G78" s="45">
        <v>0.375</v>
      </c>
      <c r="H78" s="45">
        <v>3.6</v>
      </c>
      <c r="I78" s="46">
        <v>3.8400000000000001E-3</v>
      </c>
      <c r="J78" s="25"/>
      <c r="K78" s="180">
        <f t="shared" si="18"/>
        <v>0</v>
      </c>
      <c r="L78" s="181">
        <f t="shared" si="13"/>
        <v>0</v>
      </c>
      <c r="M78" s="181">
        <f t="shared" si="19"/>
        <v>0</v>
      </c>
      <c r="N78" s="182">
        <f t="shared" si="20"/>
        <v>0</v>
      </c>
      <c r="O78" s="181">
        <f t="shared" si="21"/>
        <v>0</v>
      </c>
      <c r="P78" s="183">
        <f t="shared" si="14"/>
        <v>0</v>
      </c>
      <c r="Q78" s="183">
        <f t="shared" si="17"/>
        <v>0</v>
      </c>
      <c r="R78" s="184">
        <v>8606011030498</v>
      </c>
      <c r="S78" s="21">
        <v>209</v>
      </c>
      <c r="T78" s="21">
        <v>19</v>
      </c>
    </row>
    <row r="79" spans="1:20" s="9" customFormat="1" ht="21" customHeight="1" x14ac:dyDescent="0.25">
      <c r="A79" s="176" t="s">
        <v>106</v>
      </c>
      <c r="B79" s="267"/>
      <c r="C79" s="22" t="s">
        <v>107</v>
      </c>
      <c r="D79" s="177">
        <v>141.5</v>
      </c>
      <c r="E79" s="197">
        <f t="shared" si="16"/>
        <v>166.97</v>
      </c>
      <c r="F79" s="179">
        <v>6</v>
      </c>
      <c r="G79" s="45">
        <v>0.375</v>
      </c>
      <c r="H79" s="45">
        <v>3.6</v>
      </c>
      <c r="I79" s="46">
        <v>3.8400000000000001E-3</v>
      </c>
      <c r="J79" s="25"/>
      <c r="K79" s="180">
        <f t="shared" si="18"/>
        <v>0</v>
      </c>
      <c r="L79" s="181">
        <f t="shared" si="13"/>
        <v>0</v>
      </c>
      <c r="M79" s="181">
        <f t="shared" si="19"/>
        <v>0</v>
      </c>
      <c r="N79" s="182">
        <f t="shared" si="20"/>
        <v>0</v>
      </c>
      <c r="O79" s="181">
        <f t="shared" si="21"/>
        <v>0</v>
      </c>
      <c r="P79" s="183">
        <f t="shared" si="14"/>
        <v>0</v>
      </c>
      <c r="Q79" s="183">
        <f t="shared" si="17"/>
        <v>0</v>
      </c>
      <c r="R79" s="184">
        <v>8600103131551</v>
      </c>
      <c r="S79" s="21">
        <v>209</v>
      </c>
      <c r="T79" s="21">
        <v>19</v>
      </c>
    </row>
    <row r="80" spans="1:20" s="9" customFormat="1" ht="21" customHeight="1" x14ac:dyDescent="0.25">
      <c r="A80" s="176" t="s">
        <v>162</v>
      </c>
      <c r="B80" s="267"/>
      <c r="C80" s="255" t="s">
        <v>161</v>
      </c>
      <c r="D80" s="177">
        <v>164.5</v>
      </c>
      <c r="E80" s="197">
        <f t="shared" si="16"/>
        <v>194.10999999999999</v>
      </c>
      <c r="F80" s="179">
        <v>6</v>
      </c>
      <c r="G80" s="45">
        <v>0.375</v>
      </c>
      <c r="H80" s="45">
        <v>3.6</v>
      </c>
      <c r="I80" s="46">
        <v>3.8400000000000001E-3</v>
      </c>
      <c r="J80" s="25"/>
      <c r="K80" s="180">
        <f t="shared" si="18"/>
        <v>0</v>
      </c>
      <c r="L80" s="181">
        <f t="shared" si="13"/>
        <v>0</v>
      </c>
      <c r="M80" s="181">
        <f t="shared" si="19"/>
        <v>0</v>
      </c>
      <c r="N80" s="182">
        <f t="shared" si="20"/>
        <v>0</v>
      </c>
      <c r="O80" s="181">
        <f t="shared" si="21"/>
        <v>0</v>
      </c>
      <c r="P80" s="183">
        <f t="shared" si="14"/>
        <v>0</v>
      </c>
      <c r="Q80" s="183">
        <f t="shared" si="17"/>
        <v>0</v>
      </c>
      <c r="R80" s="184">
        <v>8600103131971</v>
      </c>
      <c r="S80" s="21">
        <v>209</v>
      </c>
      <c r="T80" s="21">
        <v>19</v>
      </c>
    </row>
    <row r="81" spans="1:20" s="9" customFormat="1" ht="21" customHeight="1" thickBot="1" x14ac:dyDescent="0.3">
      <c r="A81" s="206" t="s">
        <v>109</v>
      </c>
      <c r="B81" s="267"/>
      <c r="C81" s="109" t="s">
        <v>110</v>
      </c>
      <c r="D81" s="207">
        <v>141.5</v>
      </c>
      <c r="E81" s="219">
        <f t="shared" si="16"/>
        <v>166.97</v>
      </c>
      <c r="F81" s="209">
        <v>6</v>
      </c>
      <c r="G81" s="110">
        <v>0.375</v>
      </c>
      <c r="H81" s="110">
        <v>3.6</v>
      </c>
      <c r="I81" s="111">
        <v>3.8400000000000001E-3</v>
      </c>
      <c r="J81" s="37"/>
      <c r="K81" s="210">
        <f t="shared" si="18"/>
        <v>0</v>
      </c>
      <c r="L81" s="211">
        <f t="shared" si="13"/>
        <v>0</v>
      </c>
      <c r="M81" s="211">
        <f t="shared" si="19"/>
        <v>0</v>
      </c>
      <c r="N81" s="212">
        <f t="shared" si="20"/>
        <v>0</v>
      </c>
      <c r="O81" s="211">
        <f t="shared" si="21"/>
        <v>0</v>
      </c>
      <c r="P81" s="213">
        <f t="shared" si="14"/>
        <v>0</v>
      </c>
      <c r="Q81" s="213">
        <f t="shared" si="17"/>
        <v>0</v>
      </c>
      <c r="R81" s="214">
        <v>8606102785368</v>
      </c>
      <c r="S81" s="21">
        <v>209</v>
      </c>
      <c r="T81" s="21">
        <v>19</v>
      </c>
    </row>
    <row r="82" spans="1:20" s="9" customFormat="1" ht="21" customHeight="1" x14ac:dyDescent="0.25">
      <c r="A82" s="166" t="s">
        <v>111</v>
      </c>
      <c r="B82" s="267"/>
      <c r="C82" s="17" t="s">
        <v>112</v>
      </c>
      <c r="D82" s="168">
        <v>168.5</v>
      </c>
      <c r="E82" s="169">
        <f t="shared" si="16"/>
        <v>198.82999999999998</v>
      </c>
      <c r="F82" s="170">
        <v>6</v>
      </c>
      <c r="G82" s="18">
        <v>0.3</v>
      </c>
      <c r="H82" s="43">
        <v>3.21</v>
      </c>
      <c r="I82" s="44">
        <v>3.8400000000000001E-3</v>
      </c>
      <c r="J82" s="20">
        <v>3</v>
      </c>
      <c r="K82" s="171">
        <f t="shared" si="18"/>
        <v>18</v>
      </c>
      <c r="L82" s="172">
        <f t="shared" si="13"/>
        <v>1.4354066985645933E-2</v>
      </c>
      <c r="M82" s="172">
        <f t="shared" si="19"/>
        <v>3033</v>
      </c>
      <c r="N82" s="173">
        <f t="shared" si="20"/>
        <v>3578.9399999999996</v>
      </c>
      <c r="O82" s="172">
        <f t="shared" si="21"/>
        <v>5.3999999999999995</v>
      </c>
      <c r="P82" s="174">
        <f t="shared" si="14"/>
        <v>9.629999999999999</v>
      </c>
      <c r="Q82" s="174">
        <f t="shared" si="17"/>
        <v>1.1520000000000001E-2</v>
      </c>
      <c r="R82" s="175">
        <v>8606102785030</v>
      </c>
      <c r="S82" s="21">
        <v>209</v>
      </c>
      <c r="T82" s="21">
        <v>19</v>
      </c>
    </row>
    <row r="83" spans="1:20" s="9" customFormat="1" ht="21" customHeight="1" x14ac:dyDescent="0.25">
      <c r="A83" s="176" t="s">
        <v>159</v>
      </c>
      <c r="B83" s="267"/>
      <c r="C83" s="108" t="s">
        <v>160</v>
      </c>
      <c r="D83" s="177">
        <v>156</v>
      </c>
      <c r="E83" s="197">
        <f t="shared" si="16"/>
        <v>184.07999999999998</v>
      </c>
      <c r="F83" s="179">
        <v>6</v>
      </c>
      <c r="G83" s="23">
        <v>0.3</v>
      </c>
      <c r="H83" s="45">
        <v>3.21</v>
      </c>
      <c r="I83" s="46">
        <v>3.8400000000000001E-3</v>
      </c>
      <c r="J83" s="25"/>
      <c r="K83" s="180">
        <f t="shared" si="18"/>
        <v>0</v>
      </c>
      <c r="L83" s="181">
        <f t="shared" si="13"/>
        <v>0</v>
      </c>
      <c r="M83" s="181">
        <f t="shared" si="19"/>
        <v>0</v>
      </c>
      <c r="N83" s="182">
        <f t="shared" si="20"/>
        <v>0</v>
      </c>
      <c r="O83" s="181">
        <f t="shared" si="21"/>
        <v>0</v>
      </c>
      <c r="P83" s="183">
        <f t="shared" si="14"/>
        <v>0</v>
      </c>
      <c r="Q83" s="183">
        <f t="shared" si="17"/>
        <v>0</v>
      </c>
      <c r="R83" s="184">
        <v>8606011037206</v>
      </c>
      <c r="S83" s="21">
        <v>209</v>
      </c>
      <c r="T83" s="21">
        <v>19</v>
      </c>
    </row>
    <row r="84" spans="1:20" s="9" customFormat="1" ht="21" customHeight="1" x14ac:dyDescent="0.25">
      <c r="A84" s="176" t="s">
        <v>113</v>
      </c>
      <c r="B84" s="267"/>
      <c r="C84" s="22" t="s">
        <v>114</v>
      </c>
      <c r="D84" s="177">
        <v>155</v>
      </c>
      <c r="E84" s="197">
        <f t="shared" si="16"/>
        <v>182.89999999999998</v>
      </c>
      <c r="F84" s="179">
        <v>6</v>
      </c>
      <c r="G84" s="45">
        <v>0.3</v>
      </c>
      <c r="H84" s="45">
        <v>3.21</v>
      </c>
      <c r="I84" s="46">
        <v>3.8400000000000001E-3</v>
      </c>
      <c r="J84" s="25"/>
      <c r="K84" s="180">
        <f t="shared" si="18"/>
        <v>0</v>
      </c>
      <c r="L84" s="181">
        <f t="shared" si="13"/>
        <v>0</v>
      </c>
      <c r="M84" s="181">
        <f t="shared" si="19"/>
        <v>0</v>
      </c>
      <c r="N84" s="182">
        <f t="shared" si="20"/>
        <v>0</v>
      </c>
      <c r="O84" s="181">
        <f t="shared" si="21"/>
        <v>0</v>
      </c>
      <c r="P84" s="183">
        <f t="shared" si="14"/>
        <v>0</v>
      </c>
      <c r="Q84" s="183">
        <f t="shared" si="17"/>
        <v>0</v>
      </c>
      <c r="R84" s="184">
        <v>8606011035349</v>
      </c>
      <c r="S84" s="21">
        <v>209</v>
      </c>
      <c r="T84" s="21">
        <v>19</v>
      </c>
    </row>
    <row r="85" spans="1:20" s="9" customFormat="1" ht="21" customHeight="1" thickBot="1" x14ac:dyDescent="0.3">
      <c r="A85" s="187" t="s">
        <v>115</v>
      </c>
      <c r="B85" s="267"/>
      <c r="C85" s="48" t="s">
        <v>116</v>
      </c>
      <c r="D85" s="188">
        <v>135</v>
      </c>
      <c r="E85" s="218">
        <f t="shared" si="16"/>
        <v>159.29999999999998</v>
      </c>
      <c r="F85" s="190">
        <v>6</v>
      </c>
      <c r="G85" s="49">
        <v>0.3</v>
      </c>
      <c r="H85" s="49">
        <v>3.21</v>
      </c>
      <c r="I85" s="50">
        <v>3.8400000000000001E-3</v>
      </c>
      <c r="J85" s="28"/>
      <c r="K85" s="191">
        <f t="shared" si="18"/>
        <v>0</v>
      </c>
      <c r="L85" s="192">
        <f t="shared" si="13"/>
        <v>0</v>
      </c>
      <c r="M85" s="192">
        <f t="shared" si="19"/>
        <v>0</v>
      </c>
      <c r="N85" s="193">
        <f t="shared" si="20"/>
        <v>0</v>
      </c>
      <c r="O85" s="192">
        <f t="shared" si="21"/>
        <v>0</v>
      </c>
      <c r="P85" s="194">
        <f t="shared" si="14"/>
        <v>0</v>
      </c>
      <c r="Q85" s="194">
        <f t="shared" si="17"/>
        <v>0</v>
      </c>
      <c r="R85" s="195">
        <v>8606011030320</v>
      </c>
      <c r="S85" s="21">
        <v>209</v>
      </c>
      <c r="T85" s="21">
        <v>19</v>
      </c>
    </row>
    <row r="86" spans="1:20" s="9" customFormat="1" ht="21" customHeight="1" x14ac:dyDescent="0.25">
      <c r="A86" s="216" t="s">
        <v>117</v>
      </c>
      <c r="B86" s="267"/>
      <c r="C86" s="17" t="s">
        <v>118</v>
      </c>
      <c r="D86" s="168">
        <v>196</v>
      </c>
      <c r="E86" s="169">
        <f t="shared" si="16"/>
        <v>231.28</v>
      </c>
      <c r="F86" s="170">
        <v>6</v>
      </c>
      <c r="G86" s="43">
        <v>0.7</v>
      </c>
      <c r="H86" s="43">
        <v>7.08</v>
      </c>
      <c r="I86" s="44">
        <v>7.8720000000000005E-3</v>
      </c>
      <c r="J86" s="20"/>
      <c r="K86" s="171">
        <f t="shared" si="18"/>
        <v>0</v>
      </c>
      <c r="L86" s="172">
        <f t="shared" si="13"/>
        <v>0</v>
      </c>
      <c r="M86" s="172">
        <f t="shared" si="19"/>
        <v>0</v>
      </c>
      <c r="N86" s="173">
        <f t="shared" si="20"/>
        <v>0</v>
      </c>
      <c r="O86" s="172">
        <f t="shared" si="21"/>
        <v>0</v>
      </c>
      <c r="P86" s="174">
        <f t="shared" si="14"/>
        <v>0</v>
      </c>
      <c r="Q86" s="174">
        <f t="shared" si="17"/>
        <v>0</v>
      </c>
      <c r="R86" s="175">
        <v>8606011031303</v>
      </c>
      <c r="S86" s="21">
        <v>95</v>
      </c>
      <c r="T86" s="21">
        <v>19</v>
      </c>
    </row>
    <row r="87" spans="1:20" s="9" customFormat="1" ht="21" customHeight="1" x14ac:dyDescent="0.25">
      <c r="A87" s="176" t="s">
        <v>119</v>
      </c>
      <c r="B87" s="267"/>
      <c r="C87" s="22" t="s">
        <v>120</v>
      </c>
      <c r="D87" s="177">
        <v>196</v>
      </c>
      <c r="E87" s="197">
        <f t="shared" si="16"/>
        <v>231.28</v>
      </c>
      <c r="F87" s="179">
        <v>6</v>
      </c>
      <c r="G87" s="45">
        <v>0.7</v>
      </c>
      <c r="H87" s="45">
        <v>7.08</v>
      </c>
      <c r="I87" s="46">
        <v>7.8720000000000005E-3</v>
      </c>
      <c r="J87" s="25"/>
      <c r="K87" s="180">
        <f t="shared" si="18"/>
        <v>0</v>
      </c>
      <c r="L87" s="181">
        <f>J87/S87</f>
        <v>0</v>
      </c>
      <c r="M87" s="181">
        <f t="shared" si="19"/>
        <v>0</v>
      </c>
      <c r="N87" s="182">
        <f t="shared" si="20"/>
        <v>0</v>
      </c>
      <c r="O87" s="181">
        <f t="shared" si="21"/>
        <v>0</v>
      </c>
      <c r="P87" s="183">
        <f t="shared" si="14"/>
        <v>0</v>
      </c>
      <c r="Q87" s="183">
        <f t="shared" si="17"/>
        <v>0</v>
      </c>
      <c r="R87" s="184">
        <v>8606011031693</v>
      </c>
      <c r="S87" s="21">
        <v>95</v>
      </c>
      <c r="T87" s="21">
        <v>19</v>
      </c>
    </row>
    <row r="88" spans="1:20" s="9" customFormat="1" ht="21" customHeight="1" x14ac:dyDescent="0.25">
      <c r="A88" s="176" t="s">
        <v>121</v>
      </c>
      <c r="B88" s="267"/>
      <c r="C88" s="47" t="s">
        <v>122</v>
      </c>
      <c r="D88" s="177">
        <v>196</v>
      </c>
      <c r="E88" s="197">
        <f t="shared" si="16"/>
        <v>231.28</v>
      </c>
      <c r="F88" s="179">
        <v>6</v>
      </c>
      <c r="G88" s="45">
        <v>0.7</v>
      </c>
      <c r="H88" s="45">
        <v>7.08</v>
      </c>
      <c r="I88" s="46">
        <v>7.8720000000000005E-3</v>
      </c>
      <c r="J88" s="25"/>
      <c r="K88" s="180">
        <f t="shared" si="18"/>
        <v>0</v>
      </c>
      <c r="L88" s="181">
        <f t="shared" si="13"/>
        <v>0</v>
      </c>
      <c r="M88" s="181">
        <f t="shared" si="19"/>
        <v>0</v>
      </c>
      <c r="N88" s="182">
        <f t="shared" si="20"/>
        <v>0</v>
      </c>
      <c r="O88" s="181">
        <f t="shared" si="21"/>
        <v>0</v>
      </c>
      <c r="P88" s="183">
        <f t="shared" si="14"/>
        <v>0</v>
      </c>
      <c r="Q88" s="183">
        <f t="shared" si="17"/>
        <v>0</v>
      </c>
      <c r="R88" s="184">
        <v>8606011032010</v>
      </c>
      <c r="S88" s="21">
        <v>95</v>
      </c>
      <c r="T88" s="21">
        <v>19</v>
      </c>
    </row>
    <row r="89" spans="1:20" s="9" customFormat="1" ht="21" customHeight="1" x14ac:dyDescent="0.25">
      <c r="A89" s="176" t="s">
        <v>123</v>
      </c>
      <c r="B89" s="267"/>
      <c r="C89" s="22" t="s">
        <v>124</v>
      </c>
      <c r="D89" s="177">
        <v>262</v>
      </c>
      <c r="E89" s="197">
        <f t="shared" si="16"/>
        <v>309.15999999999997</v>
      </c>
      <c r="F89" s="179">
        <v>6</v>
      </c>
      <c r="G89" s="45">
        <v>0.7</v>
      </c>
      <c r="H89" s="45">
        <v>7.08</v>
      </c>
      <c r="I89" s="46">
        <v>7.8720000000000005E-3</v>
      </c>
      <c r="J89" s="25"/>
      <c r="K89" s="180">
        <f t="shared" si="18"/>
        <v>0</v>
      </c>
      <c r="L89" s="181">
        <f t="shared" si="13"/>
        <v>0</v>
      </c>
      <c r="M89" s="181">
        <f t="shared" si="19"/>
        <v>0</v>
      </c>
      <c r="N89" s="182">
        <f t="shared" si="20"/>
        <v>0</v>
      </c>
      <c r="O89" s="181">
        <f t="shared" si="21"/>
        <v>0</v>
      </c>
      <c r="P89" s="183">
        <f t="shared" si="14"/>
        <v>0</v>
      </c>
      <c r="Q89" s="183">
        <f t="shared" si="17"/>
        <v>0</v>
      </c>
      <c r="R89" s="184">
        <v>8606011030917</v>
      </c>
      <c r="S89" s="21">
        <v>95</v>
      </c>
      <c r="T89" s="21">
        <v>19</v>
      </c>
    </row>
    <row r="90" spans="1:20" s="9" customFormat="1" ht="21" customHeight="1" x14ac:dyDescent="0.25">
      <c r="A90" s="176" t="s">
        <v>125</v>
      </c>
      <c r="B90" s="267"/>
      <c r="C90" s="22" t="s">
        <v>126</v>
      </c>
      <c r="D90" s="207">
        <v>171.5</v>
      </c>
      <c r="E90" s="197">
        <f t="shared" si="16"/>
        <v>202.36999999999998</v>
      </c>
      <c r="F90" s="179">
        <v>6</v>
      </c>
      <c r="G90" s="45">
        <v>0.7</v>
      </c>
      <c r="H90" s="45">
        <v>7.08</v>
      </c>
      <c r="I90" s="46">
        <v>7.8720000000000005E-3</v>
      </c>
      <c r="J90" s="25"/>
      <c r="K90" s="180">
        <f t="shared" si="18"/>
        <v>0</v>
      </c>
      <c r="L90" s="181">
        <f>J90/S90</f>
        <v>0</v>
      </c>
      <c r="M90" s="181">
        <f t="shared" si="19"/>
        <v>0</v>
      </c>
      <c r="N90" s="182">
        <f t="shared" si="20"/>
        <v>0</v>
      </c>
      <c r="O90" s="181">
        <f t="shared" si="21"/>
        <v>0</v>
      </c>
      <c r="P90" s="183">
        <f t="shared" si="14"/>
        <v>0</v>
      </c>
      <c r="Q90" s="183">
        <f t="shared" si="17"/>
        <v>0</v>
      </c>
      <c r="R90" s="184">
        <v>8606011034786</v>
      </c>
      <c r="S90" s="21">
        <v>95</v>
      </c>
      <c r="T90" s="21">
        <v>19</v>
      </c>
    </row>
    <row r="91" spans="1:20" s="9" customFormat="1" ht="21" customHeight="1" thickBot="1" x14ac:dyDescent="0.3">
      <c r="A91" s="206" t="s">
        <v>127</v>
      </c>
      <c r="B91" s="268"/>
      <c r="C91" s="48" t="s">
        <v>128</v>
      </c>
      <c r="D91" s="188">
        <v>171.5</v>
      </c>
      <c r="E91" s="218">
        <f t="shared" si="16"/>
        <v>202.36999999999998</v>
      </c>
      <c r="F91" s="190">
        <v>6</v>
      </c>
      <c r="G91" s="49">
        <v>0.7</v>
      </c>
      <c r="H91" s="49">
        <v>7.08</v>
      </c>
      <c r="I91" s="50">
        <v>7.8720000000000005E-3</v>
      </c>
      <c r="J91" s="120"/>
      <c r="K91" s="191">
        <f t="shared" si="18"/>
        <v>0</v>
      </c>
      <c r="L91" s="192">
        <f t="shared" ref="L91:L93" si="22">J91/S91</f>
        <v>0</v>
      </c>
      <c r="M91" s="192">
        <f t="shared" si="19"/>
        <v>0</v>
      </c>
      <c r="N91" s="193">
        <f t="shared" si="20"/>
        <v>0</v>
      </c>
      <c r="O91" s="192">
        <f t="shared" si="21"/>
        <v>0</v>
      </c>
      <c r="P91" s="194">
        <f t="shared" si="14"/>
        <v>0</v>
      </c>
      <c r="Q91" s="194">
        <f t="shared" si="17"/>
        <v>0</v>
      </c>
      <c r="R91" s="195">
        <v>8606011031419</v>
      </c>
      <c r="S91" s="21">
        <v>95</v>
      </c>
      <c r="T91" s="21">
        <v>19</v>
      </c>
    </row>
    <row r="92" spans="1:20" s="9" customFormat="1" ht="21" customHeight="1" x14ac:dyDescent="0.25">
      <c r="A92" s="261">
        <v>1004327</v>
      </c>
      <c r="B92" s="167" t="s">
        <v>167</v>
      </c>
      <c r="C92" s="117" t="s">
        <v>163</v>
      </c>
      <c r="D92" s="220">
        <v>48</v>
      </c>
      <c r="E92" s="169">
        <f t="shared" si="16"/>
        <v>56.64</v>
      </c>
      <c r="F92" s="221">
        <v>12</v>
      </c>
      <c r="G92" s="43">
        <v>0.5</v>
      </c>
      <c r="H92" s="118">
        <v>6.66</v>
      </c>
      <c r="I92" s="119">
        <v>1.17117E-2</v>
      </c>
      <c r="J92" s="115"/>
      <c r="K92" s="171">
        <f t="shared" si="18"/>
        <v>0</v>
      </c>
      <c r="L92" s="172">
        <f t="shared" si="22"/>
        <v>0</v>
      </c>
      <c r="M92" s="172">
        <f t="shared" si="19"/>
        <v>0</v>
      </c>
      <c r="N92" s="173">
        <f t="shared" si="20"/>
        <v>0</v>
      </c>
      <c r="O92" s="172">
        <f t="shared" si="21"/>
        <v>0</v>
      </c>
      <c r="P92" s="174">
        <f t="shared" si="14"/>
        <v>0</v>
      </c>
      <c r="Q92" s="174">
        <f t="shared" si="17"/>
        <v>0</v>
      </c>
      <c r="R92" s="222">
        <v>3838600041188</v>
      </c>
      <c r="S92" s="21">
        <v>90</v>
      </c>
      <c r="T92" s="21">
        <v>18</v>
      </c>
    </row>
    <row r="93" spans="1:20" s="9" customFormat="1" ht="21" customHeight="1" x14ac:dyDescent="0.25">
      <c r="A93" s="206">
        <v>1006613</v>
      </c>
      <c r="B93" s="262"/>
      <c r="C93" s="109" t="s">
        <v>164</v>
      </c>
      <c r="D93" s="207">
        <v>87</v>
      </c>
      <c r="E93" s="197">
        <f t="shared" si="16"/>
        <v>102.66</v>
      </c>
      <c r="F93" s="223">
        <v>6</v>
      </c>
      <c r="G93" s="45">
        <v>0.75</v>
      </c>
      <c r="H93" s="110">
        <v>7.38</v>
      </c>
      <c r="I93" s="111">
        <v>9.8911160000000001E-3</v>
      </c>
      <c r="J93" s="25"/>
      <c r="K93" s="180">
        <f t="shared" si="18"/>
        <v>0</v>
      </c>
      <c r="L93" s="181">
        <f t="shared" si="22"/>
        <v>0</v>
      </c>
      <c r="M93" s="181">
        <f t="shared" si="19"/>
        <v>0</v>
      </c>
      <c r="N93" s="182">
        <f t="shared" si="20"/>
        <v>0</v>
      </c>
      <c r="O93" s="181">
        <f t="shared" si="21"/>
        <v>0</v>
      </c>
      <c r="P93" s="183">
        <f t="shared" si="14"/>
        <v>0</v>
      </c>
      <c r="Q93" s="183">
        <f t="shared" si="17"/>
        <v>0</v>
      </c>
      <c r="R93" s="214">
        <v>3838471030434</v>
      </c>
      <c r="S93" s="21">
        <v>96</v>
      </c>
      <c r="T93" s="21">
        <v>24</v>
      </c>
    </row>
    <row r="94" spans="1:20" s="9" customFormat="1" ht="21" customHeight="1" thickBot="1" x14ac:dyDescent="0.3">
      <c r="A94" s="187">
        <v>1004319</v>
      </c>
      <c r="B94" s="263"/>
      <c r="C94" s="48" t="s">
        <v>165</v>
      </c>
      <c r="D94" s="188">
        <v>79</v>
      </c>
      <c r="E94" s="218">
        <f t="shared" si="16"/>
        <v>93.22</v>
      </c>
      <c r="F94" s="224">
        <v>6</v>
      </c>
      <c r="G94" s="49">
        <v>1</v>
      </c>
      <c r="H94" s="49">
        <v>6.51</v>
      </c>
      <c r="I94" s="50">
        <v>1.0764599999999999E-2</v>
      </c>
      <c r="J94" s="120"/>
      <c r="K94" s="191">
        <f t="shared" si="18"/>
        <v>0</v>
      </c>
      <c r="L94" s="192">
        <f>J94/S94</f>
        <v>0</v>
      </c>
      <c r="M94" s="192">
        <f t="shared" si="19"/>
        <v>0</v>
      </c>
      <c r="N94" s="193">
        <f t="shared" si="20"/>
        <v>0</v>
      </c>
      <c r="O94" s="192">
        <f t="shared" si="21"/>
        <v>0</v>
      </c>
      <c r="P94" s="194">
        <f>IF(J94&gt;0,J94*H94,0)</f>
        <v>0</v>
      </c>
      <c r="Q94" s="194">
        <f>J94*I94</f>
        <v>0</v>
      </c>
      <c r="R94" s="195">
        <v>3838600041157</v>
      </c>
      <c r="S94" s="21">
        <v>100</v>
      </c>
      <c r="T94" s="21">
        <v>25</v>
      </c>
    </row>
    <row r="95" spans="1:20" s="232" customFormat="1" ht="30.75" thickBot="1" x14ac:dyDescent="0.3">
      <c r="A95" s="225" t="s">
        <v>129</v>
      </c>
      <c r="B95" s="226"/>
      <c r="C95" s="227"/>
      <c r="D95" s="228"/>
      <c r="E95" s="228"/>
      <c r="F95" s="227"/>
      <c r="G95" s="227"/>
      <c r="H95" s="227"/>
      <c r="I95" s="227"/>
      <c r="J95" s="51">
        <f>SUM(J20:J94)</f>
        <v>27</v>
      </c>
      <c r="K95" s="51">
        <f>SUM(K20:K94)</f>
        <v>318</v>
      </c>
      <c r="L95" s="52">
        <f>ROUNDUP(SUM(L20:L94),0)</f>
        <v>1</v>
      </c>
      <c r="M95" s="52">
        <f>IF(N10=0,U13,V13)</f>
        <v>34861.199999999997</v>
      </c>
      <c r="N95" s="53">
        <f>IF(N10=0,U15,V15)</f>
        <v>39087.240000000005</v>
      </c>
      <c r="O95" s="229">
        <f>SUM(O20:O94)</f>
        <v>69.75</v>
      </c>
      <c r="P95" s="229">
        <f>SUM(P20:P94)</f>
        <v>98.009999999999991</v>
      </c>
      <c r="Q95" s="229">
        <f>SUM(Q20:Q94)</f>
        <v>0.28788799999999998</v>
      </c>
      <c r="R95" s="230"/>
      <c r="S95" s="231"/>
      <c r="T95" s="231"/>
    </row>
    <row r="96" spans="1:20" s="239" customFormat="1" ht="21.75" customHeight="1" x14ac:dyDescent="0.25">
      <c r="A96" s="233"/>
      <c r="B96" s="234"/>
      <c r="C96" s="235"/>
      <c r="D96" s="236"/>
      <c r="E96" s="236"/>
      <c r="F96" s="235"/>
      <c r="G96" s="237"/>
      <c r="H96" s="237"/>
      <c r="I96" s="237"/>
      <c r="J96" s="54"/>
      <c r="K96" s="54"/>
      <c r="L96" s="238"/>
      <c r="R96" s="240"/>
      <c r="S96" s="241"/>
      <c r="T96" s="21"/>
    </row>
    <row r="97" spans="1:20" s="239" customFormat="1" ht="18" x14ac:dyDescent="0.25">
      <c r="B97" s="242"/>
      <c r="D97" s="243"/>
      <c r="E97" s="243"/>
      <c r="G97" s="244"/>
      <c r="H97" s="244"/>
      <c r="I97" s="244"/>
      <c r="J97" s="55"/>
      <c r="K97" s="55"/>
      <c r="R97" s="240"/>
      <c r="S97" s="241"/>
      <c r="T97" s="21"/>
    </row>
    <row r="98" spans="1:20" s="9" customFormat="1" ht="12" customHeight="1" x14ac:dyDescent="0.25">
      <c r="B98" s="245"/>
      <c r="D98" s="10"/>
      <c r="E98" s="10"/>
      <c r="R98" s="151"/>
      <c r="S98" s="246"/>
      <c r="T98" s="246"/>
    </row>
    <row r="99" spans="1:20" s="9" customFormat="1" ht="12" customHeight="1" x14ac:dyDescent="0.25">
      <c r="B99" s="245"/>
      <c r="D99" s="10"/>
      <c r="E99" s="10"/>
      <c r="R99" s="151"/>
      <c r="S99" s="246"/>
      <c r="T99" s="246"/>
    </row>
    <row r="100" spans="1:20" ht="18" x14ac:dyDescent="0.25">
      <c r="A100" s="9"/>
      <c r="B100" s="245"/>
      <c r="C100" s="9"/>
      <c r="D100" s="10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151"/>
      <c r="S100" s="246"/>
      <c r="T100" s="246"/>
    </row>
    <row r="101" spans="1:20" ht="18" x14ac:dyDescent="0.25">
      <c r="A101" s="9"/>
      <c r="B101" s="245"/>
      <c r="C101" s="9"/>
      <c r="D101" s="10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151"/>
      <c r="S101" s="246"/>
      <c r="T101" s="246"/>
    </row>
    <row r="102" spans="1:20" ht="18" x14ac:dyDescent="0.25">
      <c r="B102" s="245"/>
      <c r="K102" s="9"/>
      <c r="L102" s="9"/>
      <c r="M102" s="9"/>
      <c r="N102" s="9"/>
      <c r="O102" s="9"/>
      <c r="P102" s="9"/>
      <c r="Q102" s="9"/>
      <c r="R102" s="151"/>
      <c r="S102" s="246"/>
      <c r="T102" s="246"/>
    </row>
    <row r="103" spans="1:20" ht="18" x14ac:dyDescent="0.25">
      <c r="K103" s="9"/>
      <c r="L103" s="9"/>
      <c r="M103" s="9"/>
      <c r="N103" s="9"/>
      <c r="O103" s="9"/>
      <c r="P103" s="9"/>
      <c r="Q103" s="9"/>
      <c r="R103" s="151"/>
      <c r="S103" s="246"/>
      <c r="T103" s="246"/>
    </row>
    <row r="104" spans="1:20" ht="18" x14ac:dyDescent="0.25">
      <c r="K104" s="9"/>
      <c r="L104" s="9"/>
      <c r="M104" s="9"/>
      <c r="N104" s="9"/>
      <c r="O104" s="9"/>
      <c r="P104" s="9"/>
      <c r="Q104" s="9"/>
      <c r="R104" s="151"/>
      <c r="S104" s="21"/>
      <c r="T104" s="21"/>
    </row>
    <row r="105" spans="1:20" ht="15" x14ac:dyDescent="0.2">
      <c r="S105" s="21"/>
      <c r="T105" s="21"/>
    </row>
    <row r="106" spans="1:20" ht="15" x14ac:dyDescent="0.2">
      <c r="F106" s="247"/>
      <c r="G106" s="247"/>
      <c r="H106" s="247"/>
      <c r="I106" s="247"/>
      <c r="S106" s="21"/>
      <c r="T106" s="21"/>
    </row>
    <row r="107" spans="1:20" ht="15" x14ac:dyDescent="0.2">
      <c r="F107" s="247"/>
      <c r="G107" s="247"/>
      <c r="H107" s="247"/>
      <c r="I107" s="247"/>
      <c r="S107" s="21"/>
      <c r="T107" s="21"/>
    </row>
    <row r="108" spans="1:20" ht="15" x14ac:dyDescent="0.2">
      <c r="F108" s="247"/>
      <c r="G108" s="247"/>
      <c r="H108" s="247"/>
      <c r="I108" s="247"/>
      <c r="S108" s="21"/>
      <c r="T108" s="21"/>
    </row>
    <row r="109" spans="1:20" ht="15" x14ac:dyDescent="0.2">
      <c r="F109" s="247"/>
      <c r="G109" s="247"/>
      <c r="H109" s="247"/>
      <c r="I109" s="247"/>
      <c r="S109" s="21"/>
      <c r="T109" s="21"/>
    </row>
    <row r="110" spans="1:20" ht="15" x14ac:dyDescent="0.2">
      <c r="C110" s="247"/>
      <c r="D110" s="156"/>
      <c r="E110" s="156"/>
      <c r="F110" s="247"/>
      <c r="G110" s="247"/>
      <c r="H110" s="247"/>
      <c r="I110" s="247"/>
      <c r="S110" s="21"/>
      <c r="T110" s="21"/>
    </row>
    <row r="111" spans="1:20" ht="15" x14ac:dyDescent="0.2">
      <c r="A111" s="247"/>
      <c r="B111" s="248"/>
      <c r="C111" s="247"/>
      <c r="D111" s="156"/>
      <c r="E111" s="156"/>
      <c r="F111" s="247"/>
      <c r="G111" s="247"/>
      <c r="H111" s="247"/>
      <c r="I111" s="247"/>
      <c r="S111" s="21"/>
      <c r="T111" s="21"/>
    </row>
    <row r="112" spans="1:20" ht="15" x14ac:dyDescent="0.2">
      <c r="A112" s="247"/>
      <c r="B112" s="248"/>
      <c r="C112" s="247"/>
      <c r="D112" s="156"/>
      <c r="E112" s="156"/>
      <c r="F112" s="247"/>
      <c r="G112" s="247"/>
      <c r="H112" s="247"/>
      <c r="I112" s="247"/>
      <c r="S112" s="21"/>
      <c r="T112" s="21"/>
    </row>
    <row r="113" spans="1:20" ht="15" x14ac:dyDescent="0.25">
      <c r="A113" s="249"/>
      <c r="S113" s="21"/>
      <c r="T113" s="21"/>
    </row>
    <row r="114" spans="1:20" ht="15" x14ac:dyDescent="0.2">
      <c r="S114" s="21"/>
      <c r="T114" s="21"/>
    </row>
    <row r="115" spans="1:20" ht="15.75" x14ac:dyDescent="0.25">
      <c r="A115" s="3"/>
      <c r="S115" s="21"/>
      <c r="T115" s="21"/>
    </row>
    <row r="116" spans="1:20" ht="15.75" x14ac:dyDescent="0.25">
      <c r="A116" s="3"/>
      <c r="S116" s="21"/>
      <c r="T116" s="21"/>
    </row>
    <row r="117" spans="1:20" ht="15.75" x14ac:dyDescent="0.25">
      <c r="A117" s="3"/>
      <c r="S117" s="21"/>
      <c r="T117" s="21"/>
    </row>
    <row r="118" spans="1:20" ht="15" x14ac:dyDescent="0.2">
      <c r="S118" s="21"/>
      <c r="T118" s="21"/>
    </row>
    <row r="119" spans="1:20" ht="15" x14ac:dyDescent="0.2">
      <c r="S119" s="21"/>
      <c r="T119" s="21"/>
    </row>
    <row r="120" spans="1:20" ht="15" x14ac:dyDescent="0.2">
      <c r="B120" s="132"/>
      <c r="D120" s="132"/>
      <c r="E120" s="132"/>
      <c r="R120" s="132"/>
      <c r="S120" s="21"/>
      <c r="T120" s="21"/>
    </row>
    <row r="121" spans="1:20" ht="15" x14ac:dyDescent="0.2">
      <c r="B121" s="132"/>
      <c r="D121" s="132"/>
      <c r="E121" s="132"/>
      <c r="R121" s="132"/>
      <c r="S121" s="21"/>
      <c r="T121" s="21"/>
    </row>
    <row r="122" spans="1:20" ht="15" x14ac:dyDescent="0.2">
      <c r="B122" s="132"/>
      <c r="D122" s="132"/>
      <c r="E122" s="132"/>
      <c r="R122" s="132"/>
      <c r="S122" s="21"/>
      <c r="T122" s="21"/>
    </row>
    <row r="123" spans="1:20" ht="15" x14ac:dyDescent="0.2">
      <c r="B123" s="132"/>
      <c r="D123" s="132"/>
      <c r="E123" s="132"/>
      <c r="R123" s="132"/>
      <c r="S123" s="21"/>
      <c r="T123" s="21"/>
    </row>
    <row r="124" spans="1:20" ht="15" x14ac:dyDescent="0.2">
      <c r="B124" s="132"/>
      <c r="D124" s="132"/>
      <c r="E124" s="132"/>
      <c r="R124" s="132"/>
      <c r="S124" s="21"/>
      <c r="T124" s="21"/>
    </row>
    <row r="125" spans="1:20" ht="15" x14ac:dyDescent="0.2">
      <c r="B125" s="132"/>
      <c r="D125" s="132"/>
      <c r="E125" s="132"/>
      <c r="R125" s="132"/>
      <c r="S125" s="21"/>
      <c r="T125" s="21"/>
    </row>
    <row r="126" spans="1:20" ht="15" x14ac:dyDescent="0.2">
      <c r="B126" s="132"/>
      <c r="D126" s="132"/>
      <c r="E126" s="132"/>
      <c r="R126" s="132"/>
      <c r="S126" s="21"/>
      <c r="T126" s="21"/>
    </row>
    <row r="127" spans="1:20" ht="15" x14ac:dyDescent="0.2">
      <c r="B127" s="132"/>
      <c r="D127" s="132"/>
      <c r="E127" s="132"/>
      <c r="R127" s="132"/>
      <c r="S127" s="21"/>
      <c r="T127" s="21"/>
    </row>
    <row r="128" spans="1:20" ht="15" x14ac:dyDescent="0.2">
      <c r="B128" s="132"/>
      <c r="D128" s="132"/>
      <c r="E128" s="132"/>
      <c r="R128" s="132"/>
      <c r="S128" s="21"/>
      <c r="T128" s="21"/>
    </row>
    <row r="129" spans="2:20" ht="15" x14ac:dyDescent="0.2">
      <c r="B129" s="132"/>
      <c r="D129" s="132"/>
      <c r="E129" s="132"/>
      <c r="R129" s="132"/>
      <c r="S129" s="21"/>
      <c r="T129" s="21"/>
    </row>
    <row r="130" spans="2:20" ht="15" x14ac:dyDescent="0.2">
      <c r="B130" s="132"/>
      <c r="D130" s="132"/>
      <c r="E130" s="132"/>
      <c r="R130" s="132"/>
      <c r="S130" s="21"/>
      <c r="T130" s="21"/>
    </row>
    <row r="131" spans="2:20" ht="15" x14ac:dyDescent="0.2">
      <c r="B131" s="132"/>
      <c r="D131" s="132"/>
      <c r="E131" s="132"/>
      <c r="R131" s="132"/>
      <c r="S131" s="21"/>
      <c r="T131" s="21"/>
    </row>
    <row r="132" spans="2:20" ht="15" x14ac:dyDescent="0.2">
      <c r="B132" s="132"/>
      <c r="D132" s="132"/>
      <c r="E132" s="132"/>
      <c r="R132" s="132"/>
      <c r="S132" s="21"/>
      <c r="T132" s="21"/>
    </row>
    <row r="133" spans="2:20" ht="15" x14ac:dyDescent="0.2">
      <c r="B133" s="132"/>
      <c r="D133" s="132"/>
      <c r="E133" s="132"/>
      <c r="R133" s="132"/>
      <c r="S133" s="21"/>
      <c r="T133" s="21"/>
    </row>
    <row r="134" spans="2:20" ht="15" x14ac:dyDescent="0.2">
      <c r="B134" s="132"/>
      <c r="D134" s="132"/>
      <c r="E134" s="132"/>
      <c r="R134" s="132"/>
      <c r="S134" s="21"/>
      <c r="T134" s="21"/>
    </row>
    <row r="135" spans="2:20" ht="15" x14ac:dyDescent="0.2">
      <c r="B135" s="132"/>
      <c r="D135" s="132"/>
      <c r="E135" s="132"/>
      <c r="R135" s="132"/>
      <c r="S135" s="21"/>
      <c r="T135" s="21"/>
    </row>
    <row r="136" spans="2:20" ht="15" x14ac:dyDescent="0.2">
      <c r="B136" s="132"/>
      <c r="D136" s="132"/>
      <c r="E136" s="132"/>
      <c r="R136" s="132"/>
      <c r="S136" s="21"/>
      <c r="T136" s="21"/>
    </row>
    <row r="137" spans="2:20" ht="15" x14ac:dyDescent="0.2">
      <c r="B137" s="132"/>
      <c r="D137" s="132"/>
      <c r="E137" s="132"/>
      <c r="R137" s="132"/>
      <c r="S137" s="21"/>
      <c r="T137" s="21"/>
    </row>
    <row r="138" spans="2:20" ht="15" x14ac:dyDescent="0.2">
      <c r="B138" s="132"/>
      <c r="D138" s="132"/>
      <c r="E138" s="132"/>
      <c r="R138" s="132"/>
      <c r="S138" s="21"/>
      <c r="T138" s="21"/>
    </row>
    <row r="139" spans="2:20" ht="15" x14ac:dyDescent="0.2">
      <c r="B139" s="132"/>
      <c r="D139" s="132"/>
      <c r="E139" s="132"/>
      <c r="R139" s="132"/>
      <c r="S139" s="21"/>
      <c r="T139" s="21"/>
    </row>
    <row r="140" spans="2:20" ht="15" x14ac:dyDescent="0.2">
      <c r="B140" s="132"/>
      <c r="D140" s="132"/>
      <c r="E140" s="132"/>
      <c r="R140" s="132"/>
      <c r="S140" s="21"/>
      <c r="T140" s="21"/>
    </row>
    <row r="141" spans="2:20" ht="15" x14ac:dyDescent="0.2">
      <c r="B141" s="132"/>
      <c r="D141" s="132"/>
      <c r="E141" s="132"/>
      <c r="R141" s="132"/>
      <c r="S141" s="21"/>
      <c r="T141" s="21"/>
    </row>
    <row r="142" spans="2:20" ht="15" x14ac:dyDescent="0.2">
      <c r="B142" s="132"/>
      <c r="D142" s="132"/>
      <c r="E142" s="132"/>
      <c r="R142" s="132"/>
      <c r="S142" s="21"/>
      <c r="T142" s="21"/>
    </row>
    <row r="143" spans="2:20" ht="15" x14ac:dyDescent="0.2">
      <c r="B143" s="132"/>
      <c r="D143" s="132"/>
      <c r="E143" s="132"/>
      <c r="R143" s="132"/>
      <c r="S143" s="21"/>
      <c r="T143" s="21"/>
    </row>
    <row r="144" spans="2:20" ht="15" x14ac:dyDescent="0.2">
      <c r="B144" s="132"/>
      <c r="D144" s="132"/>
      <c r="E144" s="132"/>
      <c r="R144" s="132"/>
      <c r="S144" s="21"/>
      <c r="T144" s="21"/>
    </row>
    <row r="145" spans="2:20" ht="15" x14ac:dyDescent="0.2">
      <c r="B145" s="132"/>
      <c r="D145" s="132"/>
      <c r="E145" s="132"/>
      <c r="R145" s="132"/>
      <c r="S145" s="21"/>
      <c r="T145" s="21"/>
    </row>
    <row r="146" spans="2:20" ht="15" x14ac:dyDescent="0.2">
      <c r="B146" s="132"/>
      <c r="D146" s="132"/>
      <c r="E146" s="132"/>
      <c r="R146" s="132"/>
      <c r="S146" s="21"/>
      <c r="T146" s="21"/>
    </row>
    <row r="147" spans="2:20" ht="15" x14ac:dyDescent="0.2">
      <c r="B147" s="132"/>
      <c r="D147" s="132"/>
      <c r="E147" s="132"/>
      <c r="R147" s="132"/>
      <c r="S147" s="21"/>
      <c r="T147" s="21"/>
    </row>
    <row r="148" spans="2:20" ht="15" x14ac:dyDescent="0.2">
      <c r="B148" s="132"/>
      <c r="D148" s="132"/>
      <c r="E148" s="132"/>
      <c r="R148" s="132"/>
      <c r="S148" s="21"/>
      <c r="T148" s="21"/>
    </row>
    <row r="149" spans="2:20" ht="15" x14ac:dyDescent="0.2">
      <c r="B149" s="132"/>
      <c r="D149" s="132"/>
      <c r="E149" s="132"/>
      <c r="R149" s="132"/>
      <c r="S149" s="21"/>
      <c r="T149" s="21"/>
    </row>
    <row r="150" spans="2:20" ht="15" x14ac:dyDescent="0.2">
      <c r="B150" s="132"/>
      <c r="D150" s="132"/>
      <c r="E150" s="132"/>
      <c r="R150" s="132"/>
      <c r="S150" s="21"/>
      <c r="T150" s="21"/>
    </row>
    <row r="151" spans="2:20" ht="15" x14ac:dyDescent="0.2">
      <c r="B151" s="132"/>
      <c r="D151" s="132"/>
      <c r="E151" s="132"/>
      <c r="R151" s="132"/>
      <c r="S151" s="21"/>
      <c r="T151" s="21"/>
    </row>
    <row r="152" spans="2:20" ht="15" x14ac:dyDescent="0.2">
      <c r="B152" s="132"/>
      <c r="D152" s="132"/>
      <c r="E152" s="132"/>
      <c r="R152" s="132"/>
      <c r="S152" s="21"/>
      <c r="T152" s="21"/>
    </row>
    <row r="153" spans="2:20" ht="15" x14ac:dyDescent="0.2">
      <c r="B153" s="132"/>
      <c r="D153" s="132"/>
      <c r="E153" s="132"/>
      <c r="R153" s="132"/>
      <c r="S153" s="21"/>
      <c r="T153" s="21"/>
    </row>
    <row r="154" spans="2:20" ht="15" x14ac:dyDescent="0.2">
      <c r="B154" s="132"/>
      <c r="D154" s="132"/>
      <c r="E154" s="132"/>
      <c r="R154" s="132"/>
      <c r="S154" s="21"/>
      <c r="T154" s="21"/>
    </row>
    <row r="155" spans="2:20" ht="15" x14ac:dyDescent="0.2">
      <c r="B155" s="132"/>
      <c r="D155" s="132"/>
      <c r="E155" s="132"/>
      <c r="R155" s="132"/>
      <c r="S155" s="21"/>
      <c r="T155" s="21"/>
    </row>
    <row r="156" spans="2:20" ht="15" x14ac:dyDescent="0.2">
      <c r="B156" s="132"/>
      <c r="D156" s="132"/>
      <c r="E156" s="132"/>
      <c r="R156" s="132"/>
      <c r="S156" s="21"/>
      <c r="T156" s="21"/>
    </row>
    <row r="157" spans="2:20" ht="15" x14ac:dyDescent="0.2">
      <c r="B157" s="132"/>
      <c r="D157" s="132"/>
      <c r="E157" s="132"/>
      <c r="R157" s="132"/>
      <c r="S157" s="21"/>
      <c r="T157" s="21"/>
    </row>
    <row r="158" spans="2:20" ht="15" x14ac:dyDescent="0.2">
      <c r="B158" s="132"/>
      <c r="D158" s="132"/>
      <c r="E158" s="132"/>
      <c r="R158" s="132"/>
      <c r="S158" s="21"/>
      <c r="T158" s="21"/>
    </row>
    <row r="159" spans="2:20" ht="15" x14ac:dyDescent="0.2">
      <c r="B159" s="132"/>
      <c r="D159" s="132"/>
      <c r="E159" s="132"/>
      <c r="R159" s="132"/>
      <c r="S159" s="21"/>
      <c r="T159" s="21"/>
    </row>
    <row r="160" spans="2:20" ht="15" x14ac:dyDescent="0.2">
      <c r="B160" s="132"/>
      <c r="D160" s="132"/>
      <c r="E160" s="132"/>
      <c r="R160" s="132"/>
      <c r="S160" s="21"/>
      <c r="T160" s="21"/>
    </row>
    <row r="161" spans="2:20" ht="15" x14ac:dyDescent="0.2">
      <c r="B161" s="132"/>
      <c r="D161" s="132"/>
      <c r="E161" s="132"/>
      <c r="R161" s="132"/>
      <c r="S161" s="21"/>
      <c r="T161" s="21"/>
    </row>
    <row r="162" spans="2:20" ht="15" x14ac:dyDescent="0.2">
      <c r="B162" s="132"/>
      <c r="D162" s="132"/>
      <c r="E162" s="132"/>
      <c r="R162" s="132"/>
      <c r="S162" s="21"/>
      <c r="T162" s="21"/>
    </row>
    <row r="163" spans="2:20" ht="15" x14ac:dyDescent="0.2">
      <c r="B163" s="132"/>
      <c r="D163" s="132"/>
      <c r="E163" s="132"/>
      <c r="R163" s="132"/>
      <c r="S163" s="21"/>
      <c r="T163" s="21"/>
    </row>
    <row r="164" spans="2:20" ht="15" x14ac:dyDescent="0.2">
      <c r="B164" s="132"/>
      <c r="D164" s="132"/>
      <c r="E164" s="132"/>
      <c r="R164" s="132"/>
      <c r="S164" s="21"/>
      <c r="T164" s="21"/>
    </row>
    <row r="165" spans="2:20" ht="15" x14ac:dyDescent="0.2">
      <c r="B165" s="132"/>
      <c r="D165" s="132"/>
      <c r="E165" s="132"/>
      <c r="R165" s="132"/>
      <c r="S165" s="21"/>
      <c r="T165" s="21"/>
    </row>
    <row r="166" spans="2:20" ht="15" x14ac:dyDescent="0.2">
      <c r="B166" s="132"/>
      <c r="D166" s="132"/>
      <c r="E166" s="132"/>
      <c r="R166" s="132"/>
      <c r="S166" s="21"/>
      <c r="T166" s="21"/>
    </row>
    <row r="167" spans="2:20" ht="15" x14ac:dyDescent="0.2">
      <c r="B167" s="132"/>
      <c r="D167" s="132"/>
      <c r="E167" s="132"/>
      <c r="R167" s="132"/>
      <c r="S167" s="21"/>
      <c r="T167" s="21"/>
    </row>
    <row r="168" spans="2:20" ht="15" x14ac:dyDescent="0.2">
      <c r="B168" s="132"/>
      <c r="D168" s="132"/>
      <c r="E168" s="132"/>
      <c r="R168" s="132"/>
      <c r="S168" s="21"/>
      <c r="T168" s="21"/>
    </row>
    <row r="169" spans="2:20" ht="15" x14ac:dyDescent="0.2">
      <c r="B169" s="132"/>
      <c r="D169" s="132"/>
      <c r="E169" s="132"/>
      <c r="R169" s="132"/>
      <c r="S169" s="21"/>
      <c r="T169" s="21"/>
    </row>
    <row r="170" spans="2:20" ht="15" x14ac:dyDescent="0.2">
      <c r="B170" s="132"/>
      <c r="D170" s="132"/>
      <c r="E170" s="132"/>
      <c r="R170" s="132"/>
      <c r="S170" s="21"/>
      <c r="T170" s="21"/>
    </row>
    <row r="171" spans="2:20" ht="15" x14ac:dyDescent="0.2">
      <c r="B171" s="132"/>
      <c r="D171" s="132"/>
      <c r="E171" s="132"/>
      <c r="R171" s="132"/>
      <c r="S171" s="21"/>
      <c r="T171" s="21"/>
    </row>
    <row r="172" spans="2:20" ht="15" x14ac:dyDescent="0.2">
      <c r="B172" s="132"/>
      <c r="D172" s="132"/>
      <c r="E172" s="132"/>
      <c r="R172" s="132"/>
      <c r="S172" s="21"/>
      <c r="T172" s="21"/>
    </row>
    <row r="173" spans="2:20" ht="15" x14ac:dyDescent="0.2">
      <c r="B173" s="132"/>
      <c r="D173" s="132"/>
      <c r="E173" s="132"/>
      <c r="R173" s="132"/>
      <c r="S173" s="21"/>
      <c r="T173" s="21"/>
    </row>
    <row r="174" spans="2:20" ht="15" x14ac:dyDescent="0.2">
      <c r="B174" s="132"/>
      <c r="D174" s="132"/>
      <c r="E174" s="132"/>
      <c r="R174" s="132"/>
      <c r="S174" s="21"/>
      <c r="T174" s="21"/>
    </row>
    <row r="175" spans="2:20" ht="15" x14ac:dyDescent="0.2">
      <c r="B175" s="132"/>
      <c r="D175" s="132"/>
      <c r="E175" s="132"/>
      <c r="R175" s="132"/>
      <c r="S175" s="21"/>
      <c r="T175" s="21"/>
    </row>
    <row r="176" spans="2:20" ht="15" x14ac:dyDescent="0.2">
      <c r="B176" s="132"/>
      <c r="D176" s="132"/>
      <c r="E176" s="132"/>
      <c r="R176" s="132"/>
      <c r="S176" s="21"/>
      <c r="T176" s="21"/>
    </row>
    <row r="177" spans="2:20" ht="15" x14ac:dyDescent="0.2">
      <c r="B177" s="132"/>
      <c r="D177" s="132"/>
      <c r="E177" s="132"/>
      <c r="R177" s="132"/>
      <c r="S177" s="21"/>
      <c r="T177" s="21"/>
    </row>
    <row r="178" spans="2:20" ht="15" x14ac:dyDescent="0.2">
      <c r="B178" s="132"/>
      <c r="D178" s="132"/>
      <c r="E178" s="132"/>
      <c r="R178" s="132"/>
      <c r="S178" s="21"/>
      <c r="T178" s="21"/>
    </row>
    <row r="179" spans="2:20" ht="15" x14ac:dyDescent="0.2">
      <c r="B179" s="132"/>
      <c r="D179" s="132"/>
      <c r="E179" s="132"/>
      <c r="R179" s="132"/>
      <c r="S179" s="21"/>
      <c r="T179" s="21"/>
    </row>
    <row r="180" spans="2:20" ht="15" x14ac:dyDescent="0.2">
      <c r="B180" s="132"/>
      <c r="D180" s="132"/>
      <c r="E180" s="132"/>
      <c r="R180" s="132"/>
      <c r="S180" s="21"/>
      <c r="T180" s="21"/>
    </row>
    <row r="181" spans="2:20" ht="15" x14ac:dyDescent="0.2">
      <c r="B181" s="132"/>
      <c r="D181" s="132"/>
      <c r="E181" s="132"/>
      <c r="R181" s="132"/>
      <c r="S181" s="21"/>
      <c r="T181" s="21"/>
    </row>
    <row r="182" spans="2:20" ht="15" x14ac:dyDescent="0.2">
      <c r="B182" s="132"/>
      <c r="D182" s="132"/>
      <c r="E182" s="132"/>
      <c r="R182" s="132"/>
      <c r="S182" s="21"/>
      <c r="T182" s="21"/>
    </row>
    <row r="183" spans="2:20" ht="15" x14ac:dyDescent="0.2">
      <c r="B183" s="132"/>
      <c r="D183" s="132"/>
      <c r="E183" s="132"/>
      <c r="R183" s="132"/>
      <c r="S183" s="21"/>
      <c r="T183" s="21"/>
    </row>
    <row r="184" spans="2:20" ht="15" x14ac:dyDescent="0.2">
      <c r="B184" s="132"/>
      <c r="D184" s="132"/>
      <c r="E184" s="132"/>
      <c r="R184" s="132"/>
      <c r="S184" s="21"/>
      <c r="T184" s="21"/>
    </row>
    <row r="185" spans="2:20" ht="15" x14ac:dyDescent="0.2">
      <c r="B185" s="132"/>
      <c r="D185" s="132"/>
      <c r="E185" s="132"/>
      <c r="R185" s="132"/>
      <c r="S185" s="21"/>
      <c r="T185" s="21"/>
    </row>
    <row r="186" spans="2:20" ht="15" x14ac:dyDescent="0.2">
      <c r="B186" s="132"/>
      <c r="D186" s="132"/>
      <c r="E186" s="132"/>
      <c r="R186" s="132"/>
      <c r="S186" s="21"/>
      <c r="T186" s="21"/>
    </row>
    <row r="187" spans="2:20" ht="15" x14ac:dyDescent="0.2">
      <c r="B187" s="132"/>
      <c r="D187" s="132"/>
      <c r="E187" s="132"/>
      <c r="R187" s="132"/>
      <c r="S187" s="21"/>
      <c r="T187" s="21"/>
    </row>
    <row r="188" spans="2:20" ht="15" x14ac:dyDescent="0.2">
      <c r="B188" s="132"/>
      <c r="D188" s="132"/>
      <c r="E188" s="132"/>
      <c r="R188" s="132"/>
      <c r="S188" s="21"/>
      <c r="T188" s="21"/>
    </row>
    <row r="189" spans="2:20" ht="15" x14ac:dyDescent="0.2">
      <c r="B189" s="132"/>
      <c r="D189" s="132"/>
      <c r="E189" s="132"/>
      <c r="R189" s="132"/>
      <c r="S189" s="21"/>
      <c r="T189" s="21"/>
    </row>
    <row r="190" spans="2:20" ht="15" x14ac:dyDescent="0.2">
      <c r="B190" s="132"/>
      <c r="D190" s="132"/>
      <c r="E190" s="132"/>
      <c r="R190" s="132"/>
      <c r="S190" s="21"/>
      <c r="T190" s="21"/>
    </row>
    <row r="191" spans="2:20" ht="15" x14ac:dyDescent="0.2">
      <c r="B191" s="132"/>
      <c r="D191" s="132"/>
      <c r="E191" s="132"/>
      <c r="R191" s="132"/>
      <c r="S191" s="21"/>
      <c r="T191" s="21"/>
    </row>
    <row r="192" spans="2:20" ht="15" x14ac:dyDescent="0.2">
      <c r="B192" s="132"/>
      <c r="D192" s="132"/>
      <c r="E192" s="132"/>
      <c r="R192" s="132"/>
      <c r="S192" s="21"/>
      <c r="T192" s="21"/>
    </row>
    <row r="193" spans="2:20" ht="15" x14ac:dyDescent="0.2">
      <c r="B193" s="132"/>
      <c r="D193" s="132"/>
      <c r="E193" s="132"/>
      <c r="R193" s="132"/>
      <c r="S193" s="21"/>
      <c r="T193" s="21"/>
    </row>
    <row r="194" spans="2:20" ht="15" x14ac:dyDescent="0.2">
      <c r="B194" s="132"/>
      <c r="D194" s="132"/>
      <c r="E194" s="132"/>
      <c r="R194" s="132"/>
      <c r="S194" s="21"/>
      <c r="T194" s="21"/>
    </row>
    <row r="195" spans="2:20" ht="15" x14ac:dyDescent="0.2">
      <c r="B195" s="132"/>
      <c r="D195" s="132"/>
      <c r="E195" s="132"/>
      <c r="R195" s="132"/>
      <c r="S195" s="21"/>
      <c r="T195" s="21"/>
    </row>
    <row r="196" spans="2:20" ht="15" x14ac:dyDescent="0.2">
      <c r="B196" s="132"/>
      <c r="D196" s="132"/>
      <c r="E196" s="132"/>
      <c r="R196" s="132"/>
      <c r="S196" s="21"/>
      <c r="T196" s="21"/>
    </row>
    <row r="197" spans="2:20" ht="15" x14ac:dyDescent="0.2">
      <c r="B197" s="132"/>
      <c r="D197" s="132"/>
      <c r="E197" s="132"/>
      <c r="R197" s="132"/>
      <c r="S197" s="21"/>
      <c r="T197" s="21"/>
    </row>
    <row r="198" spans="2:20" ht="15" x14ac:dyDescent="0.2">
      <c r="B198" s="132"/>
      <c r="D198" s="132"/>
      <c r="E198" s="132"/>
      <c r="R198" s="132"/>
      <c r="S198" s="21"/>
      <c r="T198" s="21"/>
    </row>
    <row r="199" spans="2:20" ht="15" x14ac:dyDescent="0.2">
      <c r="B199" s="132"/>
      <c r="D199" s="132"/>
      <c r="E199" s="132"/>
      <c r="R199" s="132"/>
      <c r="S199" s="21"/>
      <c r="T199" s="21"/>
    </row>
    <row r="200" spans="2:20" ht="15" x14ac:dyDescent="0.2">
      <c r="B200" s="132"/>
      <c r="D200" s="132"/>
      <c r="E200" s="132"/>
      <c r="R200" s="132"/>
      <c r="S200" s="21"/>
      <c r="T200" s="21"/>
    </row>
    <row r="201" spans="2:20" ht="15" x14ac:dyDescent="0.2">
      <c r="B201" s="132"/>
      <c r="D201" s="132"/>
      <c r="E201" s="132"/>
      <c r="R201" s="132"/>
      <c r="S201" s="21"/>
      <c r="T201" s="21"/>
    </row>
    <row r="202" spans="2:20" ht="15" x14ac:dyDescent="0.2">
      <c r="B202" s="132"/>
      <c r="D202" s="132"/>
      <c r="E202" s="132"/>
      <c r="R202" s="132"/>
      <c r="S202" s="21"/>
      <c r="T202" s="21"/>
    </row>
    <row r="203" spans="2:20" ht="15" x14ac:dyDescent="0.2">
      <c r="B203" s="132"/>
      <c r="D203" s="132"/>
      <c r="E203" s="132"/>
      <c r="R203" s="132"/>
      <c r="S203" s="21"/>
      <c r="T203" s="21"/>
    </row>
    <row r="204" spans="2:20" ht="15" x14ac:dyDescent="0.2">
      <c r="B204" s="132"/>
      <c r="D204" s="132"/>
      <c r="E204" s="132"/>
      <c r="R204" s="132"/>
      <c r="S204" s="21"/>
      <c r="T204" s="21"/>
    </row>
    <row r="205" spans="2:20" ht="15" x14ac:dyDescent="0.2">
      <c r="B205" s="132"/>
      <c r="D205" s="132"/>
      <c r="E205" s="132"/>
      <c r="R205" s="132"/>
      <c r="S205" s="21"/>
      <c r="T205" s="21"/>
    </row>
    <row r="206" spans="2:20" ht="15" x14ac:dyDescent="0.2">
      <c r="B206" s="132"/>
      <c r="D206" s="132"/>
      <c r="E206" s="132"/>
      <c r="R206" s="132"/>
      <c r="S206" s="21"/>
      <c r="T206" s="21"/>
    </row>
    <row r="207" spans="2:20" ht="15" x14ac:dyDescent="0.2">
      <c r="B207" s="132"/>
      <c r="D207" s="132"/>
      <c r="E207" s="132"/>
      <c r="R207" s="132"/>
      <c r="S207" s="21"/>
      <c r="T207" s="21"/>
    </row>
    <row r="208" spans="2:20" ht="15" x14ac:dyDescent="0.2">
      <c r="B208" s="132"/>
      <c r="D208" s="132"/>
      <c r="E208" s="132"/>
      <c r="R208" s="132"/>
      <c r="S208" s="21"/>
      <c r="T208" s="21"/>
    </row>
    <row r="209" spans="2:20" ht="15" x14ac:dyDescent="0.2">
      <c r="B209" s="132"/>
      <c r="D209" s="132"/>
      <c r="E209" s="132"/>
      <c r="R209" s="132"/>
      <c r="S209" s="21"/>
      <c r="T209" s="21"/>
    </row>
    <row r="210" spans="2:20" ht="15" x14ac:dyDescent="0.2">
      <c r="B210" s="132"/>
      <c r="D210" s="132"/>
      <c r="E210" s="132"/>
      <c r="R210" s="132"/>
      <c r="S210" s="21"/>
      <c r="T210" s="21"/>
    </row>
    <row r="211" spans="2:20" ht="15" x14ac:dyDescent="0.2">
      <c r="B211" s="132"/>
      <c r="D211" s="132"/>
      <c r="E211" s="132"/>
      <c r="R211" s="132"/>
      <c r="S211" s="21"/>
      <c r="T211" s="21"/>
    </row>
    <row r="212" spans="2:20" ht="15" x14ac:dyDescent="0.2">
      <c r="B212" s="132"/>
      <c r="D212" s="132"/>
      <c r="E212" s="132"/>
      <c r="R212" s="132"/>
      <c r="S212" s="21"/>
      <c r="T212" s="21"/>
    </row>
    <row r="213" spans="2:20" ht="15" x14ac:dyDescent="0.2">
      <c r="B213" s="132"/>
      <c r="D213" s="132"/>
      <c r="E213" s="132"/>
      <c r="R213" s="132"/>
      <c r="S213" s="21"/>
      <c r="T213" s="21"/>
    </row>
    <row r="214" spans="2:20" ht="15" x14ac:dyDescent="0.2">
      <c r="B214" s="132"/>
      <c r="D214" s="132"/>
      <c r="E214" s="132"/>
      <c r="R214" s="132"/>
      <c r="S214" s="21"/>
      <c r="T214" s="21"/>
    </row>
    <row r="215" spans="2:20" ht="15" x14ac:dyDescent="0.2">
      <c r="B215" s="132"/>
      <c r="D215" s="132"/>
      <c r="E215" s="132"/>
      <c r="R215" s="132"/>
      <c r="S215" s="21"/>
      <c r="T215" s="21"/>
    </row>
    <row r="216" spans="2:20" ht="15" x14ac:dyDescent="0.2">
      <c r="B216" s="132"/>
      <c r="D216" s="132"/>
      <c r="E216" s="132"/>
      <c r="R216" s="132"/>
      <c r="S216" s="21"/>
      <c r="T216" s="21"/>
    </row>
    <row r="217" spans="2:20" ht="15" x14ac:dyDescent="0.2">
      <c r="B217" s="132"/>
      <c r="D217" s="132"/>
      <c r="E217" s="132"/>
      <c r="R217" s="132"/>
      <c r="S217" s="21"/>
      <c r="T217" s="21"/>
    </row>
    <row r="218" spans="2:20" ht="15" x14ac:dyDescent="0.2">
      <c r="B218" s="132"/>
      <c r="D218" s="132"/>
      <c r="E218" s="132"/>
      <c r="R218" s="132"/>
      <c r="S218" s="21"/>
      <c r="T218" s="21"/>
    </row>
    <row r="219" spans="2:20" ht="15" x14ac:dyDescent="0.2">
      <c r="B219" s="132"/>
      <c r="D219" s="132"/>
      <c r="E219" s="132"/>
      <c r="R219" s="132"/>
      <c r="S219" s="21"/>
      <c r="T219" s="21"/>
    </row>
    <row r="220" spans="2:20" ht="15" x14ac:dyDescent="0.2">
      <c r="B220" s="132"/>
      <c r="D220" s="132"/>
      <c r="E220" s="132"/>
      <c r="R220" s="132"/>
      <c r="S220" s="21"/>
      <c r="T220" s="21"/>
    </row>
    <row r="221" spans="2:20" ht="15" x14ac:dyDescent="0.2">
      <c r="B221" s="132"/>
      <c r="D221" s="132"/>
      <c r="E221" s="132"/>
      <c r="R221" s="132"/>
      <c r="S221" s="21"/>
      <c r="T221" s="21"/>
    </row>
    <row r="222" spans="2:20" ht="15" x14ac:dyDescent="0.2">
      <c r="B222" s="132"/>
      <c r="D222" s="132"/>
      <c r="E222" s="132"/>
      <c r="R222" s="132"/>
      <c r="S222" s="21"/>
      <c r="T222" s="21"/>
    </row>
    <row r="223" spans="2:20" ht="15" x14ac:dyDescent="0.2">
      <c r="B223" s="132"/>
      <c r="D223" s="132"/>
      <c r="E223" s="132"/>
      <c r="R223" s="132"/>
      <c r="S223" s="21"/>
      <c r="T223" s="21"/>
    </row>
    <row r="224" spans="2:20" ht="15" x14ac:dyDescent="0.2">
      <c r="B224" s="132"/>
      <c r="D224" s="132"/>
      <c r="E224" s="132"/>
      <c r="R224" s="132"/>
      <c r="S224" s="21"/>
      <c r="T224" s="21"/>
    </row>
    <row r="225" spans="2:20" ht="15" x14ac:dyDescent="0.2">
      <c r="B225" s="132"/>
      <c r="D225" s="132"/>
      <c r="E225" s="132"/>
      <c r="R225" s="132"/>
      <c r="S225" s="21"/>
      <c r="T225" s="21"/>
    </row>
    <row r="226" spans="2:20" ht="15" x14ac:dyDescent="0.2">
      <c r="B226" s="132"/>
      <c r="D226" s="132"/>
      <c r="E226" s="132"/>
      <c r="R226" s="132"/>
      <c r="S226" s="21"/>
      <c r="T226" s="21"/>
    </row>
    <row r="227" spans="2:20" ht="15" x14ac:dyDescent="0.2">
      <c r="B227" s="132"/>
      <c r="D227" s="132"/>
      <c r="E227" s="132"/>
      <c r="R227" s="132"/>
      <c r="S227" s="21"/>
      <c r="T227" s="21"/>
    </row>
    <row r="228" spans="2:20" ht="15" x14ac:dyDescent="0.2">
      <c r="B228" s="132"/>
      <c r="D228" s="132"/>
      <c r="E228" s="132"/>
      <c r="R228" s="132"/>
      <c r="S228" s="21"/>
      <c r="T228" s="21"/>
    </row>
    <row r="229" spans="2:20" ht="15" x14ac:dyDescent="0.2">
      <c r="B229" s="132"/>
      <c r="D229" s="132"/>
      <c r="E229" s="132"/>
      <c r="R229" s="132"/>
      <c r="S229" s="21"/>
      <c r="T229" s="21"/>
    </row>
    <row r="230" spans="2:20" ht="15" x14ac:dyDescent="0.2">
      <c r="B230" s="132"/>
      <c r="D230" s="132"/>
      <c r="E230" s="132"/>
      <c r="R230" s="132"/>
      <c r="S230" s="21"/>
      <c r="T230" s="21"/>
    </row>
    <row r="231" spans="2:20" ht="15" x14ac:dyDescent="0.2">
      <c r="B231" s="132"/>
      <c r="D231" s="132"/>
      <c r="E231" s="132"/>
      <c r="R231" s="132"/>
      <c r="S231" s="21"/>
      <c r="T231" s="21"/>
    </row>
    <row r="232" spans="2:20" ht="15" x14ac:dyDescent="0.2">
      <c r="B232" s="132"/>
      <c r="S232" s="21"/>
      <c r="T232" s="21"/>
    </row>
    <row r="233" spans="2:20" ht="15" x14ac:dyDescent="0.2">
      <c r="B233" s="132"/>
      <c r="S233" s="21"/>
      <c r="T233" s="21"/>
    </row>
    <row r="234" spans="2:20" ht="15" x14ac:dyDescent="0.2">
      <c r="B234" s="132"/>
      <c r="S234" s="21"/>
      <c r="T234" s="21"/>
    </row>
    <row r="235" spans="2:20" ht="15" x14ac:dyDescent="0.2">
      <c r="B235" s="132"/>
      <c r="S235" s="21"/>
      <c r="T235" s="21"/>
    </row>
    <row r="236" spans="2:20" ht="15" x14ac:dyDescent="0.2">
      <c r="B236" s="132"/>
      <c r="S236" s="21"/>
      <c r="T236" s="21"/>
    </row>
    <row r="237" spans="2:20" ht="15" x14ac:dyDescent="0.2">
      <c r="B237" s="132"/>
      <c r="S237" s="21"/>
      <c r="T237" s="21"/>
    </row>
    <row r="238" spans="2:20" ht="15" x14ac:dyDescent="0.2">
      <c r="B238" s="132"/>
      <c r="S238" s="21"/>
      <c r="T238" s="21"/>
    </row>
    <row r="239" spans="2:20" ht="15" x14ac:dyDescent="0.2">
      <c r="B239" s="132"/>
      <c r="S239" s="21"/>
      <c r="T239" s="21"/>
    </row>
    <row r="240" spans="2:20" ht="15" x14ac:dyDescent="0.2">
      <c r="B240" s="132"/>
      <c r="S240" s="21"/>
      <c r="T240" s="21"/>
    </row>
    <row r="241" spans="2:20" ht="15" x14ac:dyDescent="0.2">
      <c r="B241" s="132"/>
      <c r="S241" s="21"/>
      <c r="T241" s="21"/>
    </row>
    <row r="242" spans="2:20" ht="15" x14ac:dyDescent="0.2">
      <c r="B242" s="132"/>
      <c r="S242" s="21"/>
      <c r="T242" s="21"/>
    </row>
    <row r="243" spans="2:20" ht="15" x14ac:dyDescent="0.2">
      <c r="B243" s="132"/>
      <c r="S243" s="21"/>
      <c r="T243" s="21"/>
    </row>
    <row r="244" spans="2:20" ht="15" x14ac:dyDescent="0.2">
      <c r="B244" s="132"/>
      <c r="S244" s="21"/>
      <c r="T244" s="21"/>
    </row>
    <row r="245" spans="2:20" ht="13.5" customHeight="1" x14ac:dyDescent="0.2">
      <c r="B245" s="132"/>
      <c r="S245" s="21"/>
      <c r="T245" s="21"/>
    </row>
    <row r="246" spans="2:20" ht="15" x14ac:dyDescent="0.2">
      <c r="B246" s="132"/>
      <c r="C246" s="135"/>
      <c r="S246" s="21"/>
      <c r="T246" s="21"/>
    </row>
    <row r="247" spans="2:20" ht="15" x14ac:dyDescent="0.2">
      <c r="B247" s="132"/>
      <c r="C247" s="135"/>
      <c r="S247" s="21"/>
      <c r="T247" s="21"/>
    </row>
    <row r="248" spans="2:20" ht="15" x14ac:dyDescent="0.2">
      <c r="B248" s="132"/>
      <c r="C248" s="135"/>
      <c r="S248" s="21"/>
      <c r="T248" s="21"/>
    </row>
    <row r="249" spans="2:20" ht="15" x14ac:dyDescent="0.2">
      <c r="B249" s="132"/>
      <c r="C249" s="135"/>
      <c r="S249" s="21"/>
      <c r="T249" s="21"/>
    </row>
    <row r="250" spans="2:20" ht="15" x14ac:dyDescent="0.2">
      <c r="B250" s="132"/>
      <c r="C250" s="135"/>
      <c r="S250" s="21"/>
      <c r="T250" s="21"/>
    </row>
    <row r="251" spans="2:20" ht="15" x14ac:dyDescent="0.2">
      <c r="B251" s="132"/>
      <c r="C251" s="135"/>
      <c r="S251" s="21"/>
      <c r="T251" s="21"/>
    </row>
    <row r="252" spans="2:20" ht="15" x14ac:dyDescent="0.2">
      <c r="B252" s="132"/>
      <c r="C252" s="135"/>
      <c r="S252" s="21"/>
      <c r="T252" s="21"/>
    </row>
    <row r="253" spans="2:20" ht="15" x14ac:dyDescent="0.2">
      <c r="B253" s="132"/>
      <c r="C253" s="135"/>
      <c r="S253" s="21"/>
      <c r="T253" s="21"/>
    </row>
    <row r="254" spans="2:20" ht="15" x14ac:dyDescent="0.2">
      <c r="B254" s="132"/>
      <c r="C254" s="135"/>
      <c r="S254" s="21"/>
      <c r="T254" s="21"/>
    </row>
    <row r="255" spans="2:20" ht="15" x14ac:dyDescent="0.2">
      <c r="B255" s="132"/>
      <c r="C255" s="135"/>
      <c r="S255" s="21"/>
      <c r="T255" s="21"/>
    </row>
    <row r="256" spans="2:20" ht="15" x14ac:dyDescent="0.2">
      <c r="B256" s="132"/>
      <c r="C256" s="135"/>
      <c r="S256" s="21"/>
      <c r="T256" s="21"/>
    </row>
    <row r="257" spans="2:20" ht="15" x14ac:dyDescent="0.2">
      <c r="B257" s="132"/>
      <c r="C257" s="135"/>
      <c r="S257" s="21"/>
      <c r="T257" s="21"/>
    </row>
    <row r="258" spans="2:20" ht="15" x14ac:dyDescent="0.2">
      <c r="B258" s="132"/>
      <c r="C258" s="135"/>
      <c r="S258" s="21"/>
      <c r="T258" s="21"/>
    </row>
    <row r="259" spans="2:20" ht="15" x14ac:dyDescent="0.2">
      <c r="B259" s="132"/>
      <c r="C259" s="135"/>
      <c r="S259" s="21"/>
      <c r="T259" s="21"/>
    </row>
    <row r="260" spans="2:20" ht="15" x14ac:dyDescent="0.2">
      <c r="B260" s="132"/>
      <c r="C260" s="135"/>
      <c r="S260" s="21"/>
      <c r="T260" s="21"/>
    </row>
    <row r="261" spans="2:20" ht="15" x14ac:dyDescent="0.2">
      <c r="B261" s="132"/>
      <c r="C261" s="135"/>
      <c r="S261" s="21"/>
      <c r="T261" s="21"/>
    </row>
    <row r="262" spans="2:20" ht="15" x14ac:dyDescent="0.2">
      <c r="B262" s="132"/>
      <c r="C262" s="135"/>
      <c r="S262" s="21"/>
      <c r="T262" s="21"/>
    </row>
    <row r="263" spans="2:20" ht="15" x14ac:dyDescent="0.2">
      <c r="B263" s="132"/>
      <c r="C263" s="135"/>
      <c r="S263" s="21"/>
      <c r="T263" s="21"/>
    </row>
    <row r="264" spans="2:20" ht="15" x14ac:dyDescent="0.2">
      <c r="B264" s="132"/>
      <c r="C264" s="135"/>
      <c r="S264" s="21"/>
      <c r="T264" s="21"/>
    </row>
    <row r="265" spans="2:20" ht="15" x14ac:dyDescent="0.2">
      <c r="B265" s="132"/>
      <c r="C265" s="135"/>
      <c r="S265" s="21"/>
      <c r="T265" s="21"/>
    </row>
    <row r="266" spans="2:20" ht="15" x14ac:dyDescent="0.2">
      <c r="B266" s="132"/>
      <c r="C266" s="135"/>
      <c r="S266" s="21"/>
      <c r="T266" s="21"/>
    </row>
    <row r="267" spans="2:20" ht="15" x14ac:dyDescent="0.2">
      <c r="B267" s="132"/>
      <c r="C267" s="135"/>
      <c r="S267" s="21"/>
      <c r="T267" s="21"/>
    </row>
    <row r="268" spans="2:20" ht="15" x14ac:dyDescent="0.2">
      <c r="B268" s="132"/>
      <c r="C268" s="135"/>
      <c r="S268" s="21"/>
      <c r="T268" s="21"/>
    </row>
    <row r="269" spans="2:20" ht="15" x14ac:dyDescent="0.2">
      <c r="B269" s="132"/>
      <c r="C269" s="135"/>
      <c r="S269" s="21"/>
      <c r="T269" s="21"/>
    </row>
    <row r="270" spans="2:20" ht="15" x14ac:dyDescent="0.2">
      <c r="B270" s="132"/>
      <c r="C270" s="135"/>
      <c r="S270" s="21"/>
      <c r="T270" s="21"/>
    </row>
    <row r="271" spans="2:20" ht="15" x14ac:dyDescent="0.2">
      <c r="B271" s="132"/>
      <c r="C271" s="135"/>
      <c r="S271" s="21"/>
      <c r="T271" s="21"/>
    </row>
    <row r="272" spans="2:20" ht="15" x14ac:dyDescent="0.2">
      <c r="B272" s="132"/>
      <c r="C272" s="135"/>
      <c r="S272" s="21"/>
      <c r="T272" s="21"/>
    </row>
    <row r="273" spans="2:20" ht="15" x14ac:dyDescent="0.2">
      <c r="B273" s="132"/>
      <c r="C273" s="135"/>
      <c r="S273" s="21"/>
      <c r="T273" s="21"/>
    </row>
    <row r="274" spans="2:20" ht="15" x14ac:dyDescent="0.2">
      <c r="B274" s="132"/>
      <c r="C274" s="135"/>
      <c r="S274" s="21"/>
      <c r="T274" s="21"/>
    </row>
    <row r="275" spans="2:20" ht="15" x14ac:dyDescent="0.2">
      <c r="B275" s="132"/>
      <c r="C275" s="135"/>
      <c r="S275" s="21"/>
      <c r="T275" s="21"/>
    </row>
    <row r="276" spans="2:20" ht="15" x14ac:dyDescent="0.2">
      <c r="B276" s="132"/>
      <c r="C276" s="135"/>
      <c r="S276" s="21"/>
      <c r="T276" s="21"/>
    </row>
    <row r="277" spans="2:20" ht="15" x14ac:dyDescent="0.2">
      <c r="B277" s="132"/>
      <c r="C277" s="135"/>
      <c r="S277" s="21"/>
      <c r="T277" s="21"/>
    </row>
    <row r="278" spans="2:20" ht="15" x14ac:dyDescent="0.2">
      <c r="B278" s="132"/>
      <c r="C278" s="135"/>
      <c r="S278" s="21"/>
      <c r="T278" s="21"/>
    </row>
    <row r="279" spans="2:20" ht="15" x14ac:dyDescent="0.2">
      <c r="B279" s="132"/>
      <c r="C279" s="135"/>
      <c r="S279" s="21"/>
      <c r="T279" s="21"/>
    </row>
    <row r="280" spans="2:20" ht="15" x14ac:dyDescent="0.2">
      <c r="B280" s="132"/>
      <c r="C280" s="135"/>
      <c r="S280" s="21"/>
      <c r="T280" s="21"/>
    </row>
    <row r="281" spans="2:20" ht="15" x14ac:dyDescent="0.2">
      <c r="B281" s="132"/>
      <c r="C281" s="135"/>
      <c r="S281" s="21"/>
      <c r="T281" s="21"/>
    </row>
    <row r="282" spans="2:20" ht="15" x14ac:dyDescent="0.2">
      <c r="B282" s="132"/>
      <c r="C282" s="135"/>
      <c r="S282" s="21"/>
      <c r="T282" s="21"/>
    </row>
    <row r="283" spans="2:20" ht="15" x14ac:dyDescent="0.2">
      <c r="B283" s="132"/>
      <c r="C283" s="135"/>
      <c r="S283" s="21"/>
      <c r="T283" s="21"/>
    </row>
    <row r="284" spans="2:20" ht="15" x14ac:dyDescent="0.2">
      <c r="B284" s="132"/>
      <c r="C284" s="135"/>
      <c r="S284" s="21"/>
      <c r="T284" s="21"/>
    </row>
    <row r="285" spans="2:20" ht="15" x14ac:dyDescent="0.2">
      <c r="B285" s="132"/>
      <c r="C285" s="135"/>
      <c r="S285" s="21"/>
      <c r="T285" s="21"/>
    </row>
    <row r="286" spans="2:20" ht="15" x14ac:dyDescent="0.2">
      <c r="B286" s="132"/>
      <c r="C286" s="135"/>
      <c r="S286" s="21"/>
      <c r="T286" s="21"/>
    </row>
    <row r="287" spans="2:20" ht="15" x14ac:dyDescent="0.2">
      <c r="B287" s="132"/>
      <c r="C287" s="135"/>
      <c r="S287" s="21"/>
      <c r="T287" s="21"/>
    </row>
    <row r="288" spans="2:20" ht="15" x14ac:dyDescent="0.2">
      <c r="B288" s="132"/>
      <c r="C288" s="135"/>
      <c r="S288" s="21"/>
      <c r="T288" s="21"/>
    </row>
    <row r="289" spans="2:20" ht="15" x14ac:dyDescent="0.2">
      <c r="B289" s="132"/>
      <c r="C289" s="135"/>
      <c r="S289" s="21"/>
      <c r="T289" s="21"/>
    </row>
    <row r="290" spans="2:20" ht="15" x14ac:dyDescent="0.2">
      <c r="B290" s="132"/>
      <c r="C290" s="135"/>
      <c r="S290" s="21"/>
      <c r="T290" s="21"/>
    </row>
    <row r="291" spans="2:20" ht="15" x14ac:dyDescent="0.2">
      <c r="B291" s="132"/>
      <c r="C291" s="135"/>
      <c r="S291" s="21"/>
      <c r="T291" s="21"/>
    </row>
    <row r="292" spans="2:20" ht="15" x14ac:dyDescent="0.2">
      <c r="B292" s="132"/>
      <c r="C292" s="135"/>
      <c r="S292" s="21"/>
      <c r="T292" s="21"/>
    </row>
    <row r="293" spans="2:20" ht="15" x14ac:dyDescent="0.2">
      <c r="B293" s="132"/>
      <c r="C293" s="135"/>
      <c r="S293" s="21"/>
      <c r="T293" s="21"/>
    </row>
    <row r="294" spans="2:20" ht="15" x14ac:dyDescent="0.2">
      <c r="B294" s="132"/>
      <c r="C294" s="135"/>
      <c r="S294" s="21"/>
      <c r="T294" s="21"/>
    </row>
    <row r="295" spans="2:20" ht="15" x14ac:dyDescent="0.2">
      <c r="B295" s="132"/>
      <c r="C295" s="135"/>
      <c r="S295" s="21"/>
      <c r="T295" s="21"/>
    </row>
    <row r="296" spans="2:20" ht="15" x14ac:dyDescent="0.2">
      <c r="B296" s="132"/>
      <c r="C296" s="135"/>
      <c r="S296" s="21"/>
      <c r="T296" s="21"/>
    </row>
    <row r="297" spans="2:20" ht="15" x14ac:dyDescent="0.2">
      <c r="B297" s="132"/>
      <c r="C297" s="135"/>
      <c r="S297" s="21"/>
      <c r="T297" s="21"/>
    </row>
    <row r="298" spans="2:20" ht="15" x14ac:dyDescent="0.2">
      <c r="B298" s="132"/>
      <c r="C298" s="135"/>
      <c r="S298" s="21"/>
      <c r="T298" s="21"/>
    </row>
    <row r="299" spans="2:20" ht="15" x14ac:dyDescent="0.2">
      <c r="B299" s="132"/>
      <c r="C299" s="135"/>
      <c r="S299" s="21"/>
      <c r="T299" s="21"/>
    </row>
    <row r="300" spans="2:20" ht="15" x14ac:dyDescent="0.2">
      <c r="B300" s="132"/>
      <c r="C300" s="135"/>
      <c r="S300" s="21"/>
      <c r="T300" s="21"/>
    </row>
    <row r="301" spans="2:20" x14ac:dyDescent="0.2">
      <c r="B301" s="132"/>
      <c r="C301" s="135"/>
    </row>
    <row r="302" spans="2:20" x14ac:dyDescent="0.2">
      <c r="B302" s="132"/>
      <c r="C302" s="135"/>
    </row>
    <row r="303" spans="2:20" x14ac:dyDescent="0.2">
      <c r="B303" s="132"/>
      <c r="C303" s="135"/>
    </row>
    <row r="304" spans="2:20" x14ac:dyDescent="0.2">
      <c r="B304" s="132"/>
      <c r="C304" s="135"/>
    </row>
    <row r="305" spans="2:20" x14ac:dyDescent="0.2">
      <c r="B305" s="132"/>
      <c r="C305" s="135"/>
    </row>
    <row r="306" spans="2:20" x14ac:dyDescent="0.2">
      <c r="B306" s="132"/>
      <c r="C306" s="135"/>
    </row>
    <row r="307" spans="2:20" x14ac:dyDescent="0.2">
      <c r="B307" s="132"/>
      <c r="C307" s="135"/>
    </row>
    <row r="308" spans="2:20" x14ac:dyDescent="0.2">
      <c r="B308" s="132"/>
      <c r="C308" s="135"/>
    </row>
    <row r="309" spans="2:20" x14ac:dyDescent="0.2">
      <c r="B309" s="132"/>
      <c r="C309" s="135"/>
    </row>
    <row r="310" spans="2:20" x14ac:dyDescent="0.2">
      <c r="B310" s="132"/>
      <c r="C310" s="135"/>
    </row>
    <row r="311" spans="2:20" x14ac:dyDescent="0.2">
      <c r="B311" s="132"/>
      <c r="C311" s="135"/>
    </row>
    <row r="312" spans="2:20" x14ac:dyDescent="0.2">
      <c r="B312" s="132"/>
      <c r="C312" s="135"/>
      <c r="D312" s="132"/>
      <c r="E312" s="132"/>
      <c r="R312" s="132"/>
      <c r="S312" s="132"/>
      <c r="T312" s="132"/>
    </row>
    <row r="313" spans="2:20" x14ac:dyDescent="0.2">
      <c r="B313" s="132"/>
      <c r="C313" s="135"/>
      <c r="D313" s="132"/>
      <c r="E313" s="132"/>
      <c r="R313" s="132"/>
      <c r="S313" s="132"/>
      <c r="T313" s="132"/>
    </row>
    <row r="314" spans="2:20" x14ac:dyDescent="0.2">
      <c r="B314" s="132"/>
      <c r="C314" s="135"/>
      <c r="D314" s="132"/>
      <c r="E314" s="132"/>
      <c r="R314" s="132"/>
      <c r="S314" s="132"/>
      <c r="T314" s="132"/>
    </row>
    <row r="315" spans="2:20" x14ac:dyDescent="0.2">
      <c r="B315" s="132"/>
      <c r="C315" s="135"/>
      <c r="D315" s="132"/>
      <c r="E315" s="132"/>
      <c r="R315" s="132"/>
      <c r="S315" s="132"/>
      <c r="T315" s="132"/>
    </row>
    <row r="316" spans="2:20" x14ac:dyDescent="0.2">
      <c r="B316" s="132"/>
      <c r="C316" s="135"/>
      <c r="D316" s="132"/>
      <c r="E316" s="132"/>
      <c r="R316" s="132"/>
      <c r="S316" s="132"/>
      <c r="T316" s="132"/>
    </row>
    <row r="317" spans="2:20" x14ac:dyDescent="0.2">
      <c r="B317" s="132"/>
      <c r="C317" s="135"/>
      <c r="D317" s="132"/>
      <c r="E317" s="132"/>
      <c r="R317" s="132"/>
      <c r="S317" s="132"/>
      <c r="T317" s="132"/>
    </row>
    <row r="318" spans="2:20" x14ac:dyDescent="0.2">
      <c r="B318" s="132"/>
      <c r="C318" s="135"/>
      <c r="D318" s="132"/>
      <c r="E318" s="132"/>
      <c r="R318" s="132"/>
      <c r="S318" s="132"/>
      <c r="T318" s="132"/>
    </row>
    <row r="319" spans="2:20" x14ac:dyDescent="0.2">
      <c r="B319" s="132"/>
      <c r="C319" s="135"/>
      <c r="D319" s="132"/>
      <c r="E319" s="132"/>
      <c r="R319" s="132"/>
      <c r="S319" s="132"/>
      <c r="T319" s="132"/>
    </row>
    <row r="320" spans="2:20" x14ac:dyDescent="0.2">
      <c r="B320" s="132"/>
      <c r="C320" s="135"/>
      <c r="D320" s="132"/>
      <c r="E320" s="132"/>
      <c r="R320" s="132"/>
      <c r="S320" s="132"/>
      <c r="T320" s="132"/>
    </row>
    <row r="321" spans="2:20" x14ac:dyDescent="0.2">
      <c r="B321" s="132"/>
      <c r="C321" s="135"/>
      <c r="D321" s="132"/>
      <c r="E321" s="132"/>
      <c r="R321" s="132"/>
      <c r="S321" s="132"/>
      <c r="T321" s="132"/>
    </row>
    <row r="322" spans="2:20" x14ac:dyDescent="0.2">
      <c r="B322" s="132"/>
      <c r="C322" s="135"/>
      <c r="D322" s="132"/>
      <c r="E322" s="132"/>
      <c r="R322" s="132"/>
      <c r="S322" s="132"/>
      <c r="T322" s="132"/>
    </row>
    <row r="323" spans="2:20" x14ac:dyDescent="0.2">
      <c r="B323" s="132"/>
      <c r="C323" s="135"/>
      <c r="D323" s="132"/>
      <c r="E323" s="132"/>
      <c r="R323" s="132"/>
      <c r="S323" s="132"/>
      <c r="T323" s="132"/>
    </row>
    <row r="324" spans="2:20" x14ac:dyDescent="0.2">
      <c r="B324" s="132"/>
      <c r="C324" s="135"/>
      <c r="D324" s="132"/>
      <c r="E324" s="132"/>
      <c r="R324" s="132"/>
      <c r="S324" s="132"/>
      <c r="T324" s="132"/>
    </row>
    <row r="325" spans="2:20" x14ac:dyDescent="0.2">
      <c r="B325" s="132"/>
      <c r="C325" s="135"/>
      <c r="D325" s="132"/>
      <c r="E325" s="132"/>
      <c r="R325" s="132"/>
      <c r="S325" s="132"/>
      <c r="T325" s="132"/>
    </row>
    <row r="326" spans="2:20" x14ac:dyDescent="0.2">
      <c r="B326" s="132"/>
      <c r="C326" s="135"/>
      <c r="D326" s="132"/>
      <c r="E326" s="132"/>
      <c r="R326" s="132"/>
      <c r="S326" s="132"/>
      <c r="T326" s="132"/>
    </row>
    <row r="327" spans="2:20" x14ac:dyDescent="0.2">
      <c r="B327" s="132"/>
      <c r="C327" s="135"/>
      <c r="D327" s="132"/>
      <c r="E327" s="132"/>
      <c r="R327" s="132"/>
      <c r="S327" s="132"/>
      <c r="T327" s="132"/>
    </row>
    <row r="328" spans="2:20" x14ac:dyDescent="0.2">
      <c r="B328" s="132"/>
      <c r="C328" s="135"/>
      <c r="D328" s="132"/>
      <c r="E328" s="132"/>
      <c r="R328" s="132"/>
      <c r="S328" s="132"/>
      <c r="T328" s="132"/>
    </row>
    <row r="329" spans="2:20" x14ac:dyDescent="0.2">
      <c r="B329" s="132"/>
      <c r="C329" s="135"/>
      <c r="D329" s="132"/>
      <c r="E329" s="132"/>
      <c r="R329" s="132"/>
      <c r="S329" s="132"/>
      <c r="T329" s="132"/>
    </row>
    <row r="330" spans="2:20" x14ac:dyDescent="0.2">
      <c r="B330" s="132"/>
      <c r="C330" s="135"/>
      <c r="D330" s="132"/>
      <c r="E330" s="132"/>
      <c r="R330" s="132"/>
      <c r="S330" s="132"/>
      <c r="T330" s="132"/>
    </row>
    <row r="331" spans="2:20" x14ac:dyDescent="0.2">
      <c r="B331" s="132"/>
      <c r="C331" s="135"/>
      <c r="D331" s="132"/>
      <c r="E331" s="132"/>
      <c r="R331" s="132"/>
      <c r="S331" s="132"/>
      <c r="T331" s="132"/>
    </row>
    <row r="332" spans="2:20" x14ac:dyDescent="0.2">
      <c r="B332" s="132"/>
      <c r="C332" s="135"/>
      <c r="D332" s="132"/>
      <c r="E332" s="132"/>
      <c r="R332" s="132"/>
      <c r="S332" s="132"/>
      <c r="T332" s="132"/>
    </row>
    <row r="333" spans="2:20" x14ac:dyDescent="0.2">
      <c r="B333" s="132"/>
      <c r="C333" s="135"/>
      <c r="D333" s="132"/>
      <c r="E333" s="132"/>
      <c r="R333" s="132"/>
      <c r="S333" s="132"/>
      <c r="T333" s="132"/>
    </row>
    <row r="334" spans="2:20" x14ac:dyDescent="0.2">
      <c r="B334" s="132"/>
      <c r="C334" s="135"/>
      <c r="D334" s="132"/>
      <c r="E334" s="132"/>
      <c r="R334" s="132"/>
      <c r="S334" s="132"/>
      <c r="T334" s="132"/>
    </row>
    <row r="335" spans="2:20" x14ac:dyDescent="0.2">
      <c r="B335" s="132"/>
      <c r="C335" s="135"/>
      <c r="D335" s="132"/>
      <c r="E335" s="132"/>
      <c r="R335" s="132"/>
      <c r="S335" s="132"/>
      <c r="T335" s="132"/>
    </row>
    <row r="336" spans="2:20" x14ac:dyDescent="0.2">
      <c r="B336" s="132"/>
      <c r="C336" s="135"/>
      <c r="D336" s="132"/>
      <c r="E336" s="132"/>
      <c r="R336" s="132"/>
      <c r="S336" s="132"/>
      <c r="T336" s="132"/>
    </row>
    <row r="337" spans="2:20" x14ac:dyDescent="0.2">
      <c r="B337" s="132"/>
      <c r="C337" s="135"/>
      <c r="D337" s="132"/>
      <c r="E337" s="132"/>
      <c r="R337" s="132"/>
      <c r="S337" s="132"/>
      <c r="T337" s="132"/>
    </row>
    <row r="338" spans="2:20" x14ac:dyDescent="0.2">
      <c r="B338" s="132"/>
      <c r="C338" s="135"/>
      <c r="D338" s="132"/>
      <c r="E338" s="132"/>
      <c r="R338" s="132"/>
      <c r="S338" s="132"/>
      <c r="T338" s="132"/>
    </row>
    <row r="339" spans="2:20" x14ac:dyDescent="0.2">
      <c r="B339" s="132"/>
      <c r="C339" s="135"/>
      <c r="D339" s="132"/>
      <c r="E339" s="132"/>
      <c r="R339" s="132"/>
      <c r="S339" s="132"/>
      <c r="T339" s="132"/>
    </row>
    <row r="340" spans="2:20" x14ac:dyDescent="0.2">
      <c r="B340" s="132"/>
      <c r="C340" s="135"/>
      <c r="D340" s="132"/>
      <c r="E340" s="132"/>
      <c r="R340" s="132"/>
      <c r="S340" s="132"/>
      <c r="T340" s="132"/>
    </row>
    <row r="341" spans="2:20" x14ac:dyDescent="0.2">
      <c r="B341" s="132"/>
      <c r="C341" s="135"/>
      <c r="D341" s="132"/>
      <c r="E341" s="132"/>
      <c r="R341" s="132"/>
      <c r="S341" s="132"/>
      <c r="T341" s="132"/>
    </row>
    <row r="342" spans="2:20" x14ac:dyDescent="0.2">
      <c r="B342" s="132"/>
      <c r="C342" s="135"/>
      <c r="D342" s="132"/>
      <c r="E342" s="132"/>
      <c r="R342" s="132"/>
      <c r="S342" s="132"/>
      <c r="T342" s="132"/>
    </row>
    <row r="343" spans="2:20" x14ac:dyDescent="0.2">
      <c r="B343" s="132"/>
      <c r="C343" s="135"/>
      <c r="D343" s="132"/>
      <c r="E343" s="132"/>
      <c r="R343" s="132"/>
      <c r="S343" s="132"/>
      <c r="T343" s="132"/>
    </row>
    <row r="344" spans="2:20" x14ac:dyDescent="0.2">
      <c r="B344" s="132"/>
      <c r="C344" s="135"/>
      <c r="D344" s="132"/>
      <c r="E344" s="132"/>
      <c r="R344" s="132"/>
      <c r="S344" s="132"/>
      <c r="T344" s="132"/>
    </row>
    <row r="345" spans="2:20" x14ac:dyDescent="0.2">
      <c r="B345" s="132"/>
      <c r="C345" s="135"/>
      <c r="D345" s="132"/>
      <c r="E345" s="132"/>
      <c r="R345" s="132"/>
      <c r="S345" s="132"/>
      <c r="T345" s="132"/>
    </row>
    <row r="346" spans="2:20" x14ac:dyDescent="0.2">
      <c r="B346" s="132"/>
      <c r="C346" s="135"/>
      <c r="D346" s="132"/>
      <c r="E346" s="132"/>
      <c r="R346" s="132"/>
      <c r="S346" s="132"/>
      <c r="T346" s="132"/>
    </row>
    <row r="347" spans="2:20" x14ac:dyDescent="0.2">
      <c r="B347" s="132"/>
      <c r="C347" s="135"/>
      <c r="D347" s="132"/>
      <c r="E347" s="132"/>
      <c r="R347" s="132"/>
      <c r="S347" s="132"/>
      <c r="T347" s="132"/>
    </row>
    <row r="348" spans="2:20" x14ac:dyDescent="0.2">
      <c r="B348" s="132"/>
      <c r="C348" s="135"/>
      <c r="D348" s="132"/>
      <c r="E348" s="132"/>
      <c r="R348" s="132"/>
      <c r="S348" s="132"/>
      <c r="T348" s="132"/>
    </row>
    <row r="349" spans="2:20" x14ac:dyDescent="0.2">
      <c r="B349" s="132"/>
      <c r="C349" s="135"/>
      <c r="D349" s="132"/>
      <c r="E349" s="132"/>
      <c r="R349" s="132"/>
      <c r="S349" s="132"/>
      <c r="T349" s="132"/>
    </row>
    <row r="350" spans="2:20" x14ac:dyDescent="0.2">
      <c r="B350" s="132"/>
      <c r="C350" s="135"/>
      <c r="D350" s="132"/>
      <c r="E350" s="132"/>
      <c r="R350" s="132"/>
      <c r="S350" s="132"/>
      <c r="T350" s="132"/>
    </row>
    <row r="351" spans="2:20" x14ac:dyDescent="0.2">
      <c r="B351" s="132"/>
      <c r="C351" s="135"/>
      <c r="D351" s="132"/>
      <c r="E351" s="132"/>
      <c r="R351" s="132"/>
      <c r="S351" s="132"/>
      <c r="T351" s="132"/>
    </row>
    <row r="352" spans="2:20" x14ac:dyDescent="0.2">
      <c r="B352" s="132"/>
      <c r="C352" s="135"/>
      <c r="D352" s="132"/>
      <c r="E352" s="132"/>
      <c r="R352" s="132"/>
      <c r="S352" s="132"/>
      <c r="T352" s="132"/>
    </row>
    <row r="353" spans="2:20" x14ac:dyDescent="0.2">
      <c r="B353" s="132"/>
      <c r="C353" s="135"/>
      <c r="D353" s="132"/>
      <c r="E353" s="132"/>
      <c r="R353" s="132"/>
      <c r="S353" s="132"/>
      <c r="T353" s="132"/>
    </row>
    <row r="354" spans="2:20" x14ac:dyDescent="0.2">
      <c r="B354" s="132"/>
      <c r="C354" s="135"/>
      <c r="D354" s="132"/>
      <c r="E354" s="132"/>
      <c r="R354" s="132"/>
      <c r="S354" s="132"/>
      <c r="T354" s="132"/>
    </row>
    <row r="355" spans="2:20" x14ac:dyDescent="0.2">
      <c r="B355" s="132"/>
      <c r="C355" s="135"/>
      <c r="D355" s="132"/>
      <c r="E355" s="132"/>
      <c r="R355" s="132"/>
      <c r="S355" s="132"/>
      <c r="T355" s="132"/>
    </row>
    <row r="356" spans="2:20" x14ac:dyDescent="0.2">
      <c r="B356" s="132"/>
      <c r="C356" s="135"/>
      <c r="D356" s="132"/>
      <c r="E356" s="132"/>
      <c r="R356" s="132"/>
      <c r="S356" s="132"/>
      <c r="T356" s="132"/>
    </row>
    <row r="357" spans="2:20" x14ac:dyDescent="0.2">
      <c r="B357" s="132"/>
      <c r="C357" s="135"/>
      <c r="D357" s="132"/>
      <c r="E357" s="132"/>
      <c r="R357" s="132"/>
      <c r="S357" s="132"/>
      <c r="T357" s="132"/>
    </row>
    <row r="358" spans="2:20" x14ac:dyDescent="0.2">
      <c r="B358" s="132"/>
      <c r="C358" s="135"/>
      <c r="D358" s="132"/>
      <c r="E358" s="132"/>
      <c r="R358" s="132"/>
      <c r="S358" s="132"/>
      <c r="T358" s="132"/>
    </row>
    <row r="359" spans="2:20" x14ac:dyDescent="0.2">
      <c r="B359" s="132"/>
      <c r="C359" s="135"/>
      <c r="D359" s="132"/>
      <c r="E359" s="132"/>
      <c r="R359" s="132"/>
      <c r="S359" s="132"/>
      <c r="T359" s="132"/>
    </row>
    <row r="360" spans="2:20" x14ac:dyDescent="0.2">
      <c r="B360" s="132"/>
      <c r="C360" s="135"/>
      <c r="D360" s="132"/>
      <c r="E360" s="132"/>
      <c r="R360" s="132"/>
      <c r="S360" s="132"/>
      <c r="T360" s="132"/>
    </row>
    <row r="361" spans="2:20" x14ac:dyDescent="0.2">
      <c r="B361" s="132"/>
      <c r="C361" s="135"/>
      <c r="D361" s="132"/>
      <c r="E361" s="132"/>
      <c r="R361" s="132"/>
      <c r="S361" s="132"/>
      <c r="T361" s="132"/>
    </row>
    <row r="362" spans="2:20" x14ac:dyDescent="0.2">
      <c r="B362" s="132"/>
      <c r="C362" s="135"/>
      <c r="D362" s="132"/>
      <c r="E362" s="132"/>
      <c r="R362" s="132"/>
      <c r="S362" s="132"/>
      <c r="T362" s="132"/>
    </row>
    <row r="363" spans="2:20" x14ac:dyDescent="0.2">
      <c r="B363" s="132"/>
      <c r="C363" s="135"/>
      <c r="D363" s="132"/>
      <c r="E363" s="132"/>
      <c r="R363" s="132"/>
      <c r="S363" s="132"/>
      <c r="T363" s="132"/>
    </row>
    <row r="364" spans="2:20" x14ac:dyDescent="0.2">
      <c r="B364" s="132"/>
      <c r="C364" s="135"/>
      <c r="D364" s="132"/>
      <c r="E364" s="132"/>
      <c r="R364" s="132"/>
      <c r="S364" s="132"/>
      <c r="T364" s="132"/>
    </row>
    <row r="365" spans="2:20" x14ac:dyDescent="0.2">
      <c r="B365" s="132"/>
      <c r="C365" s="135"/>
      <c r="D365" s="132"/>
      <c r="E365" s="132"/>
      <c r="R365" s="132"/>
      <c r="S365" s="132"/>
      <c r="T365" s="132"/>
    </row>
    <row r="366" spans="2:20" x14ac:dyDescent="0.2">
      <c r="B366" s="132"/>
      <c r="C366" s="135"/>
      <c r="D366" s="132"/>
      <c r="E366" s="132"/>
      <c r="R366" s="132"/>
      <c r="S366" s="132"/>
      <c r="T366" s="132"/>
    </row>
    <row r="367" spans="2:20" x14ac:dyDescent="0.2">
      <c r="B367" s="132"/>
      <c r="C367" s="135"/>
      <c r="D367" s="132"/>
      <c r="E367" s="132"/>
      <c r="R367" s="132"/>
      <c r="S367" s="132"/>
      <c r="T367" s="132"/>
    </row>
    <row r="368" spans="2:20" x14ac:dyDescent="0.2">
      <c r="B368" s="132"/>
      <c r="C368" s="135"/>
      <c r="D368" s="132"/>
      <c r="E368" s="132"/>
      <c r="R368" s="132"/>
      <c r="S368" s="132"/>
      <c r="T368" s="132"/>
    </row>
    <row r="369" spans="2:20" x14ac:dyDescent="0.2">
      <c r="B369" s="132"/>
      <c r="C369" s="135"/>
      <c r="D369" s="132"/>
      <c r="E369" s="132"/>
      <c r="R369" s="132"/>
      <c r="S369" s="132"/>
      <c r="T369" s="132"/>
    </row>
    <row r="370" spans="2:20" x14ac:dyDescent="0.2">
      <c r="B370" s="132"/>
      <c r="C370" s="135"/>
      <c r="D370" s="132"/>
      <c r="E370" s="132"/>
      <c r="R370" s="132"/>
      <c r="S370" s="132"/>
      <c r="T370" s="132"/>
    </row>
    <row r="371" spans="2:20" x14ac:dyDescent="0.2">
      <c r="B371" s="132"/>
      <c r="C371" s="135"/>
      <c r="D371" s="132"/>
      <c r="E371" s="132"/>
      <c r="R371" s="132"/>
      <c r="S371" s="132"/>
      <c r="T371" s="132"/>
    </row>
    <row r="372" spans="2:20" x14ac:dyDescent="0.2">
      <c r="B372" s="132"/>
      <c r="C372" s="135"/>
      <c r="D372" s="132"/>
      <c r="E372" s="132"/>
      <c r="R372" s="132"/>
      <c r="S372" s="132"/>
      <c r="T372" s="132"/>
    </row>
    <row r="373" spans="2:20" x14ac:dyDescent="0.2">
      <c r="B373" s="132"/>
      <c r="C373" s="135"/>
      <c r="D373" s="132"/>
      <c r="E373" s="132"/>
      <c r="R373" s="132"/>
      <c r="S373" s="132"/>
      <c r="T373" s="132"/>
    </row>
    <row r="374" spans="2:20" x14ac:dyDescent="0.2">
      <c r="B374" s="132"/>
      <c r="C374" s="135"/>
      <c r="D374" s="132"/>
      <c r="E374" s="132"/>
      <c r="R374" s="132"/>
      <c r="S374" s="132"/>
      <c r="T374" s="132"/>
    </row>
    <row r="375" spans="2:20" x14ac:dyDescent="0.2">
      <c r="B375" s="132"/>
      <c r="C375" s="135"/>
      <c r="D375" s="132"/>
      <c r="E375" s="132"/>
      <c r="R375" s="132"/>
      <c r="S375" s="132"/>
      <c r="T375" s="132"/>
    </row>
    <row r="376" spans="2:20" x14ac:dyDescent="0.2">
      <c r="B376" s="132"/>
      <c r="C376" s="135"/>
      <c r="D376" s="132"/>
      <c r="E376" s="132"/>
      <c r="R376" s="132"/>
      <c r="S376" s="132"/>
      <c r="T376" s="132"/>
    </row>
    <row r="377" spans="2:20" x14ac:dyDescent="0.2">
      <c r="B377" s="132"/>
      <c r="C377" s="135"/>
      <c r="D377" s="132"/>
      <c r="E377" s="132"/>
      <c r="R377" s="132"/>
      <c r="S377" s="132"/>
      <c r="T377" s="132"/>
    </row>
    <row r="378" spans="2:20" x14ac:dyDescent="0.2">
      <c r="B378" s="132"/>
      <c r="C378" s="135"/>
      <c r="D378" s="132"/>
      <c r="E378" s="132"/>
      <c r="R378" s="132"/>
      <c r="S378" s="132"/>
      <c r="T378" s="132"/>
    </row>
    <row r="379" spans="2:20" x14ac:dyDescent="0.2">
      <c r="B379" s="132"/>
      <c r="C379" s="135"/>
      <c r="D379" s="132"/>
      <c r="E379" s="132"/>
      <c r="R379" s="132"/>
      <c r="S379" s="132"/>
      <c r="T379" s="132"/>
    </row>
    <row r="380" spans="2:20" x14ac:dyDescent="0.2">
      <c r="B380" s="132"/>
      <c r="C380" s="135"/>
      <c r="D380" s="132"/>
      <c r="E380" s="132"/>
      <c r="R380" s="132"/>
      <c r="S380" s="132"/>
      <c r="T380" s="132"/>
    </row>
    <row r="381" spans="2:20" x14ac:dyDescent="0.2">
      <c r="B381" s="132"/>
      <c r="C381" s="135"/>
      <c r="D381" s="132"/>
      <c r="E381" s="132"/>
      <c r="R381" s="132"/>
      <c r="S381" s="132"/>
      <c r="T381" s="132"/>
    </row>
    <row r="382" spans="2:20" x14ac:dyDescent="0.2">
      <c r="B382" s="132"/>
      <c r="C382" s="135"/>
      <c r="D382" s="132"/>
      <c r="E382" s="132"/>
      <c r="R382" s="132"/>
      <c r="S382" s="132"/>
      <c r="T382" s="132"/>
    </row>
    <row r="383" spans="2:20" x14ac:dyDescent="0.2">
      <c r="B383" s="132"/>
      <c r="C383" s="135"/>
      <c r="D383" s="132"/>
      <c r="E383" s="132"/>
      <c r="R383" s="132"/>
      <c r="S383" s="132"/>
      <c r="T383" s="132"/>
    </row>
    <row r="384" spans="2:20" x14ac:dyDescent="0.2">
      <c r="B384" s="132"/>
      <c r="C384" s="135"/>
      <c r="D384" s="132"/>
      <c r="E384" s="132"/>
      <c r="R384" s="132"/>
      <c r="S384" s="132"/>
      <c r="T384" s="132"/>
    </row>
    <row r="385" spans="2:20" x14ac:dyDescent="0.2">
      <c r="B385" s="132"/>
      <c r="C385" s="135"/>
      <c r="D385" s="132"/>
      <c r="E385" s="132"/>
      <c r="R385" s="132"/>
      <c r="S385" s="132"/>
      <c r="T385" s="132"/>
    </row>
    <row r="386" spans="2:20" x14ac:dyDescent="0.2">
      <c r="B386" s="132"/>
      <c r="C386" s="135"/>
      <c r="D386" s="132"/>
      <c r="E386" s="132"/>
      <c r="R386" s="132"/>
      <c r="S386" s="132"/>
      <c r="T386" s="132"/>
    </row>
    <row r="387" spans="2:20" x14ac:dyDescent="0.2">
      <c r="B387" s="132"/>
      <c r="C387" s="135"/>
      <c r="D387" s="132"/>
      <c r="E387" s="132"/>
      <c r="R387" s="132"/>
      <c r="S387" s="132"/>
      <c r="T387" s="132"/>
    </row>
    <row r="388" spans="2:20" x14ac:dyDescent="0.2">
      <c r="B388" s="132"/>
      <c r="C388" s="135"/>
      <c r="D388" s="132"/>
      <c r="E388" s="132"/>
      <c r="R388" s="132"/>
      <c r="S388" s="132"/>
      <c r="T388" s="132"/>
    </row>
    <row r="389" spans="2:20" x14ac:dyDescent="0.2">
      <c r="B389" s="132"/>
      <c r="C389" s="135"/>
      <c r="D389" s="132"/>
      <c r="E389" s="132"/>
      <c r="R389" s="132"/>
      <c r="S389" s="132"/>
      <c r="T389" s="132"/>
    </row>
    <row r="390" spans="2:20" x14ac:dyDescent="0.2">
      <c r="B390" s="132"/>
      <c r="C390" s="135"/>
      <c r="D390" s="132"/>
      <c r="E390" s="132"/>
      <c r="R390" s="132"/>
      <c r="S390" s="132"/>
      <c r="T390" s="132"/>
    </row>
    <row r="391" spans="2:20" x14ac:dyDescent="0.2">
      <c r="B391" s="132"/>
      <c r="C391" s="135"/>
      <c r="D391" s="132"/>
      <c r="E391" s="132"/>
      <c r="R391" s="132"/>
      <c r="S391" s="132"/>
      <c r="T391" s="132"/>
    </row>
    <row r="392" spans="2:20" x14ac:dyDescent="0.2">
      <c r="B392" s="132"/>
      <c r="C392" s="135"/>
      <c r="D392" s="132"/>
      <c r="E392" s="132"/>
      <c r="R392" s="132"/>
      <c r="S392" s="132"/>
      <c r="T392" s="132"/>
    </row>
    <row r="393" spans="2:20" x14ac:dyDescent="0.2">
      <c r="B393" s="132"/>
      <c r="C393" s="135"/>
      <c r="D393" s="132"/>
      <c r="E393" s="132"/>
      <c r="R393" s="132"/>
      <c r="S393" s="132"/>
      <c r="T393" s="132"/>
    </row>
    <row r="394" spans="2:20" x14ac:dyDescent="0.2">
      <c r="B394" s="132"/>
      <c r="C394" s="135"/>
      <c r="D394" s="132"/>
      <c r="E394" s="132"/>
      <c r="R394" s="132"/>
      <c r="S394" s="132"/>
      <c r="T394" s="132"/>
    </row>
    <row r="395" spans="2:20" x14ac:dyDescent="0.2">
      <c r="B395" s="132"/>
      <c r="C395" s="135"/>
      <c r="D395" s="132"/>
      <c r="E395" s="132"/>
      <c r="R395" s="132"/>
      <c r="S395" s="132"/>
      <c r="T395" s="132"/>
    </row>
    <row r="396" spans="2:20" x14ac:dyDescent="0.2">
      <c r="B396" s="132"/>
      <c r="C396" s="135"/>
      <c r="D396" s="132"/>
      <c r="E396" s="132"/>
      <c r="R396" s="132"/>
      <c r="S396" s="132"/>
      <c r="T396" s="132"/>
    </row>
    <row r="397" spans="2:20" x14ac:dyDescent="0.2">
      <c r="B397" s="132"/>
      <c r="C397" s="135"/>
      <c r="D397" s="132"/>
      <c r="E397" s="132"/>
      <c r="R397" s="132"/>
      <c r="S397" s="132"/>
      <c r="T397" s="132"/>
    </row>
    <row r="398" spans="2:20" x14ac:dyDescent="0.2">
      <c r="B398" s="132"/>
      <c r="C398" s="135"/>
      <c r="D398" s="132"/>
      <c r="E398" s="132"/>
      <c r="R398" s="132"/>
      <c r="S398" s="132"/>
      <c r="T398" s="132"/>
    </row>
    <row r="399" spans="2:20" x14ac:dyDescent="0.2">
      <c r="B399" s="132"/>
      <c r="C399" s="135"/>
      <c r="D399" s="132"/>
      <c r="E399" s="132"/>
      <c r="R399" s="132"/>
      <c r="S399" s="132"/>
      <c r="T399" s="132"/>
    </row>
    <row r="400" spans="2:20" x14ac:dyDescent="0.2">
      <c r="B400" s="132"/>
      <c r="C400" s="135"/>
      <c r="D400" s="132"/>
      <c r="E400" s="132"/>
      <c r="R400" s="132"/>
      <c r="S400" s="132"/>
      <c r="T400" s="132"/>
    </row>
    <row r="401" spans="2:20" x14ac:dyDescent="0.2">
      <c r="B401" s="132"/>
      <c r="C401" s="135"/>
      <c r="D401" s="132"/>
      <c r="E401" s="132"/>
      <c r="R401" s="132"/>
      <c r="S401" s="132"/>
      <c r="T401" s="132"/>
    </row>
    <row r="402" spans="2:20" x14ac:dyDescent="0.2">
      <c r="B402" s="132"/>
      <c r="C402" s="135"/>
      <c r="D402" s="132"/>
      <c r="E402" s="132"/>
      <c r="R402" s="132"/>
      <c r="S402" s="132"/>
      <c r="T402" s="132"/>
    </row>
    <row r="403" spans="2:20" x14ac:dyDescent="0.2">
      <c r="B403" s="132"/>
      <c r="C403" s="135"/>
      <c r="D403" s="132"/>
      <c r="E403" s="132"/>
      <c r="R403" s="132"/>
      <c r="S403" s="132"/>
      <c r="T403" s="132"/>
    </row>
    <row r="404" spans="2:20" x14ac:dyDescent="0.2">
      <c r="B404" s="132"/>
      <c r="C404" s="135"/>
      <c r="D404" s="132"/>
      <c r="E404" s="132"/>
      <c r="R404" s="132"/>
      <c r="S404" s="132"/>
      <c r="T404" s="132"/>
    </row>
    <row r="405" spans="2:20" x14ac:dyDescent="0.2">
      <c r="B405" s="132"/>
      <c r="C405" s="135"/>
      <c r="D405" s="132"/>
      <c r="E405" s="132"/>
      <c r="R405" s="132"/>
      <c r="S405" s="132"/>
      <c r="T405" s="132"/>
    </row>
    <row r="406" spans="2:20" x14ac:dyDescent="0.2">
      <c r="B406" s="132"/>
      <c r="C406" s="135"/>
      <c r="D406" s="132"/>
      <c r="E406" s="132"/>
      <c r="R406" s="132"/>
      <c r="S406" s="132"/>
      <c r="T406" s="132"/>
    </row>
    <row r="407" spans="2:20" x14ac:dyDescent="0.2">
      <c r="B407" s="132"/>
      <c r="C407" s="135"/>
      <c r="D407" s="132"/>
      <c r="E407" s="132"/>
      <c r="R407" s="132"/>
      <c r="S407" s="132"/>
      <c r="T407" s="132"/>
    </row>
    <row r="408" spans="2:20" x14ac:dyDescent="0.2">
      <c r="B408" s="132"/>
      <c r="C408" s="135"/>
      <c r="D408" s="132"/>
      <c r="E408" s="132"/>
      <c r="R408" s="132"/>
      <c r="S408" s="132"/>
      <c r="T408" s="132"/>
    </row>
    <row r="409" spans="2:20" x14ac:dyDescent="0.2">
      <c r="B409" s="132"/>
      <c r="C409" s="135"/>
      <c r="D409" s="132"/>
      <c r="E409" s="132"/>
      <c r="R409" s="132"/>
      <c r="S409" s="132"/>
      <c r="T409" s="132"/>
    </row>
    <row r="410" spans="2:20" x14ac:dyDescent="0.2">
      <c r="B410" s="132"/>
      <c r="C410" s="135"/>
      <c r="D410" s="132"/>
      <c r="E410" s="132"/>
      <c r="R410" s="132"/>
      <c r="S410" s="132"/>
      <c r="T410" s="132"/>
    </row>
    <row r="411" spans="2:20" x14ac:dyDescent="0.2">
      <c r="B411" s="132"/>
      <c r="C411" s="135"/>
      <c r="D411" s="132"/>
      <c r="E411" s="132"/>
      <c r="R411" s="132"/>
      <c r="S411" s="132"/>
      <c r="T411" s="132"/>
    </row>
    <row r="412" spans="2:20" x14ac:dyDescent="0.2">
      <c r="B412" s="132"/>
      <c r="C412" s="135"/>
      <c r="D412" s="132"/>
      <c r="E412" s="132"/>
      <c r="R412" s="132"/>
      <c r="S412" s="132"/>
      <c r="T412" s="132"/>
    </row>
    <row r="413" spans="2:20" x14ac:dyDescent="0.2">
      <c r="B413" s="132"/>
      <c r="C413" s="135"/>
      <c r="D413" s="132"/>
      <c r="E413" s="132"/>
      <c r="R413" s="132"/>
      <c r="S413" s="132"/>
      <c r="T413" s="132"/>
    </row>
    <row r="414" spans="2:20" x14ac:dyDescent="0.2">
      <c r="B414" s="132"/>
      <c r="C414" s="135"/>
      <c r="D414" s="132"/>
      <c r="E414" s="132"/>
      <c r="R414" s="132"/>
      <c r="S414" s="132"/>
      <c r="T414" s="132"/>
    </row>
    <row r="415" spans="2:20" x14ac:dyDescent="0.2">
      <c r="B415" s="132"/>
      <c r="C415" s="135"/>
      <c r="D415" s="132"/>
      <c r="E415" s="132"/>
      <c r="R415" s="132"/>
      <c r="S415" s="132"/>
      <c r="T415" s="132"/>
    </row>
    <row r="416" spans="2:20" x14ac:dyDescent="0.2">
      <c r="B416" s="132"/>
      <c r="C416" s="135"/>
      <c r="D416" s="132"/>
      <c r="E416" s="132"/>
      <c r="R416" s="132"/>
      <c r="S416" s="132"/>
      <c r="T416" s="132"/>
    </row>
    <row r="417" spans="2:20" x14ac:dyDescent="0.2">
      <c r="B417" s="132"/>
      <c r="C417" s="135"/>
      <c r="D417" s="132"/>
      <c r="E417" s="132"/>
      <c r="R417" s="132"/>
      <c r="S417" s="132"/>
      <c r="T417" s="132"/>
    </row>
    <row r="418" spans="2:20" x14ac:dyDescent="0.2">
      <c r="B418" s="132"/>
      <c r="C418" s="135"/>
      <c r="D418" s="132"/>
      <c r="E418" s="132"/>
      <c r="R418" s="132"/>
      <c r="S418" s="132"/>
      <c r="T418" s="132"/>
    </row>
    <row r="419" spans="2:20" x14ac:dyDescent="0.2">
      <c r="B419" s="132"/>
      <c r="C419" s="135"/>
      <c r="D419" s="132"/>
      <c r="E419" s="132"/>
      <c r="R419" s="132"/>
      <c r="S419" s="132"/>
      <c r="T419" s="132"/>
    </row>
    <row r="420" spans="2:20" x14ac:dyDescent="0.2">
      <c r="B420" s="132"/>
      <c r="C420" s="135"/>
      <c r="D420" s="132"/>
      <c r="E420" s="132"/>
      <c r="R420" s="132"/>
      <c r="S420" s="132"/>
      <c r="T420" s="132"/>
    </row>
    <row r="421" spans="2:20" x14ac:dyDescent="0.2">
      <c r="B421" s="132"/>
      <c r="C421" s="135"/>
      <c r="D421" s="132"/>
      <c r="E421" s="132"/>
      <c r="R421" s="132"/>
      <c r="S421" s="132"/>
      <c r="T421" s="132"/>
    </row>
    <row r="422" spans="2:20" x14ac:dyDescent="0.2">
      <c r="B422" s="132"/>
      <c r="C422" s="135"/>
      <c r="D422" s="132"/>
      <c r="E422" s="132"/>
      <c r="R422" s="132"/>
      <c r="S422" s="132"/>
      <c r="T422" s="132"/>
    </row>
    <row r="423" spans="2:20" x14ac:dyDescent="0.2">
      <c r="B423" s="132"/>
      <c r="C423" s="135"/>
      <c r="D423" s="132"/>
      <c r="E423" s="132"/>
      <c r="R423" s="132"/>
      <c r="S423" s="132"/>
      <c r="T423" s="132"/>
    </row>
    <row r="424" spans="2:20" x14ac:dyDescent="0.2">
      <c r="B424" s="132"/>
      <c r="C424" s="135"/>
      <c r="D424" s="132"/>
      <c r="E424" s="132"/>
      <c r="R424" s="132"/>
      <c r="S424" s="132"/>
      <c r="T424" s="132"/>
    </row>
    <row r="425" spans="2:20" x14ac:dyDescent="0.2">
      <c r="B425" s="132"/>
      <c r="C425" s="135"/>
      <c r="D425" s="132"/>
      <c r="E425" s="132"/>
      <c r="R425" s="132"/>
      <c r="S425" s="132"/>
      <c r="T425" s="132"/>
    </row>
    <row r="426" spans="2:20" x14ac:dyDescent="0.2">
      <c r="B426" s="132"/>
      <c r="C426" s="135"/>
      <c r="D426" s="132"/>
      <c r="E426" s="132"/>
      <c r="R426" s="132"/>
      <c r="S426" s="132"/>
      <c r="T426" s="132"/>
    </row>
    <row r="427" spans="2:20" x14ac:dyDescent="0.2">
      <c r="B427" s="132"/>
      <c r="C427" s="135"/>
      <c r="D427" s="132"/>
      <c r="E427" s="132"/>
      <c r="R427" s="132"/>
      <c r="S427" s="132"/>
      <c r="T427" s="132"/>
    </row>
    <row r="428" spans="2:20" x14ac:dyDescent="0.2">
      <c r="B428" s="132"/>
      <c r="C428" s="135"/>
      <c r="D428" s="132"/>
      <c r="E428" s="132"/>
      <c r="R428" s="132"/>
      <c r="S428" s="132"/>
      <c r="T428" s="132"/>
    </row>
    <row r="429" spans="2:20" x14ac:dyDescent="0.2">
      <c r="B429" s="132"/>
      <c r="C429" s="135"/>
      <c r="D429" s="132"/>
      <c r="E429" s="132"/>
      <c r="R429" s="132"/>
      <c r="S429" s="132"/>
      <c r="T429" s="132"/>
    </row>
    <row r="430" spans="2:20" x14ac:dyDescent="0.2">
      <c r="B430" s="132"/>
      <c r="C430" s="135"/>
      <c r="D430" s="132"/>
      <c r="E430" s="132"/>
      <c r="R430" s="132"/>
      <c r="S430" s="132"/>
      <c r="T430" s="132"/>
    </row>
    <row r="431" spans="2:20" x14ac:dyDescent="0.2">
      <c r="B431" s="132"/>
      <c r="C431" s="135"/>
      <c r="D431" s="132"/>
      <c r="E431" s="132"/>
      <c r="R431" s="132"/>
      <c r="S431" s="132"/>
      <c r="T431" s="132"/>
    </row>
    <row r="432" spans="2:20" x14ac:dyDescent="0.2">
      <c r="B432" s="132"/>
      <c r="C432" s="135"/>
      <c r="D432" s="132"/>
      <c r="E432" s="132"/>
      <c r="R432" s="132"/>
      <c r="S432" s="132"/>
      <c r="T432" s="132"/>
    </row>
    <row r="433" spans="2:20" x14ac:dyDescent="0.2">
      <c r="B433" s="132"/>
      <c r="C433" s="135"/>
      <c r="D433" s="132"/>
      <c r="E433" s="132"/>
      <c r="R433" s="132"/>
      <c r="S433" s="132"/>
      <c r="T433" s="132"/>
    </row>
    <row r="434" spans="2:20" x14ac:dyDescent="0.2">
      <c r="B434" s="132"/>
      <c r="C434" s="135"/>
      <c r="D434" s="132"/>
      <c r="E434" s="132"/>
      <c r="R434" s="132"/>
      <c r="S434" s="132"/>
      <c r="T434" s="132"/>
    </row>
    <row r="435" spans="2:20" x14ac:dyDescent="0.2">
      <c r="B435" s="132"/>
      <c r="C435" s="135"/>
      <c r="D435" s="132"/>
      <c r="E435" s="132"/>
      <c r="R435" s="132"/>
      <c r="S435" s="132"/>
      <c r="T435" s="132"/>
    </row>
    <row r="436" spans="2:20" x14ac:dyDescent="0.2">
      <c r="B436" s="132"/>
      <c r="C436" s="135"/>
      <c r="D436" s="132"/>
      <c r="E436" s="132"/>
      <c r="R436" s="132"/>
      <c r="S436" s="132"/>
      <c r="T436" s="132"/>
    </row>
    <row r="437" spans="2:20" x14ac:dyDescent="0.2">
      <c r="B437" s="132"/>
      <c r="C437" s="135"/>
      <c r="D437" s="132"/>
      <c r="E437" s="132"/>
      <c r="R437" s="132"/>
      <c r="S437" s="132"/>
      <c r="T437" s="132"/>
    </row>
    <row r="438" spans="2:20" x14ac:dyDescent="0.2">
      <c r="B438" s="132"/>
      <c r="C438" s="135"/>
      <c r="D438" s="132"/>
      <c r="E438" s="132"/>
      <c r="R438" s="132"/>
      <c r="S438" s="132"/>
      <c r="T438" s="132"/>
    </row>
    <row r="439" spans="2:20" x14ac:dyDescent="0.2">
      <c r="B439" s="132"/>
      <c r="C439" s="135"/>
      <c r="D439" s="132"/>
      <c r="E439" s="132"/>
      <c r="R439" s="132"/>
      <c r="S439" s="132"/>
      <c r="T439" s="132"/>
    </row>
    <row r="440" spans="2:20" x14ac:dyDescent="0.2">
      <c r="B440" s="132"/>
      <c r="C440" s="135"/>
      <c r="D440" s="132"/>
      <c r="E440" s="132"/>
      <c r="R440" s="132"/>
      <c r="S440" s="132"/>
      <c r="T440" s="132"/>
    </row>
    <row r="441" spans="2:20" x14ac:dyDescent="0.2">
      <c r="B441" s="132"/>
      <c r="C441" s="135"/>
      <c r="D441" s="132"/>
      <c r="E441" s="132"/>
      <c r="R441" s="132"/>
      <c r="S441" s="132"/>
      <c r="T441" s="132"/>
    </row>
    <row r="442" spans="2:20" x14ac:dyDescent="0.2">
      <c r="B442" s="132"/>
      <c r="C442" s="135"/>
      <c r="D442" s="132"/>
      <c r="E442" s="132"/>
      <c r="R442" s="132"/>
      <c r="S442" s="132"/>
      <c r="T442" s="132"/>
    </row>
    <row r="443" spans="2:20" x14ac:dyDescent="0.2">
      <c r="B443" s="132"/>
      <c r="C443" s="135"/>
      <c r="D443" s="132"/>
      <c r="E443" s="132"/>
      <c r="R443" s="132"/>
      <c r="S443" s="132"/>
      <c r="T443" s="132"/>
    </row>
    <row r="444" spans="2:20" x14ac:dyDescent="0.2">
      <c r="B444" s="132"/>
      <c r="C444" s="135"/>
      <c r="D444" s="132"/>
      <c r="E444" s="132"/>
      <c r="R444" s="132"/>
      <c r="S444" s="132"/>
      <c r="T444" s="132"/>
    </row>
    <row r="445" spans="2:20" x14ac:dyDescent="0.2">
      <c r="B445" s="132"/>
      <c r="C445" s="135"/>
      <c r="D445" s="132"/>
      <c r="E445" s="132"/>
      <c r="R445" s="132"/>
      <c r="S445" s="132"/>
      <c r="T445" s="132"/>
    </row>
    <row r="446" spans="2:20" x14ac:dyDescent="0.2">
      <c r="B446" s="132"/>
      <c r="C446" s="135"/>
      <c r="D446" s="132"/>
      <c r="E446" s="132"/>
      <c r="R446" s="132"/>
      <c r="S446" s="132"/>
      <c r="T446" s="132"/>
    </row>
    <row r="447" spans="2:20" x14ac:dyDescent="0.2">
      <c r="B447" s="132"/>
      <c r="C447" s="135"/>
      <c r="D447" s="132"/>
      <c r="E447" s="132"/>
      <c r="R447" s="132"/>
      <c r="S447" s="132"/>
      <c r="T447" s="132"/>
    </row>
    <row r="448" spans="2:20" x14ac:dyDescent="0.2">
      <c r="B448" s="132"/>
      <c r="C448" s="135"/>
      <c r="D448" s="132"/>
      <c r="E448" s="132"/>
      <c r="R448" s="132"/>
      <c r="S448" s="132"/>
      <c r="T448" s="132"/>
    </row>
    <row r="449" spans="2:20" x14ac:dyDescent="0.2">
      <c r="B449" s="132"/>
      <c r="C449" s="135"/>
      <c r="D449" s="132"/>
      <c r="E449" s="132"/>
      <c r="R449" s="132"/>
      <c r="S449" s="132"/>
      <c r="T449" s="132"/>
    </row>
    <row r="450" spans="2:20" x14ac:dyDescent="0.2">
      <c r="B450" s="132"/>
      <c r="C450" s="135"/>
      <c r="D450" s="132"/>
      <c r="E450" s="132"/>
      <c r="R450" s="132"/>
      <c r="S450" s="132"/>
      <c r="T450" s="132"/>
    </row>
    <row r="451" spans="2:20" x14ac:dyDescent="0.2">
      <c r="B451" s="132"/>
      <c r="C451" s="135"/>
      <c r="D451" s="132"/>
      <c r="E451" s="132"/>
      <c r="R451" s="132"/>
      <c r="S451" s="132"/>
      <c r="T451" s="132"/>
    </row>
    <row r="452" spans="2:20" x14ac:dyDescent="0.2">
      <c r="B452" s="132"/>
      <c r="C452" s="135"/>
      <c r="D452" s="132"/>
      <c r="E452" s="132"/>
      <c r="R452" s="132"/>
      <c r="S452" s="132"/>
      <c r="T452" s="132"/>
    </row>
    <row r="453" spans="2:20" x14ac:dyDescent="0.2">
      <c r="B453" s="132"/>
      <c r="C453" s="135"/>
      <c r="D453" s="132"/>
      <c r="E453" s="132"/>
      <c r="R453" s="132"/>
      <c r="S453" s="132"/>
      <c r="T453" s="132"/>
    </row>
    <row r="454" spans="2:20" x14ac:dyDescent="0.2">
      <c r="B454" s="132"/>
      <c r="C454" s="135"/>
      <c r="D454" s="132"/>
      <c r="E454" s="132"/>
      <c r="R454" s="132"/>
      <c r="S454" s="132"/>
      <c r="T454" s="132"/>
    </row>
    <row r="455" spans="2:20" x14ac:dyDescent="0.2">
      <c r="B455" s="132"/>
      <c r="C455" s="135"/>
      <c r="D455" s="132"/>
      <c r="E455" s="132"/>
      <c r="R455" s="132"/>
      <c r="S455" s="132"/>
      <c r="T455" s="132"/>
    </row>
    <row r="456" spans="2:20" x14ac:dyDescent="0.2">
      <c r="B456" s="132"/>
      <c r="C456" s="135"/>
      <c r="D456" s="132"/>
      <c r="E456" s="132"/>
      <c r="R456" s="132"/>
      <c r="S456" s="132"/>
      <c r="T456" s="132"/>
    </row>
    <row r="457" spans="2:20" x14ac:dyDescent="0.2">
      <c r="B457" s="132"/>
      <c r="C457" s="135"/>
      <c r="D457" s="132"/>
      <c r="E457" s="132"/>
      <c r="R457" s="132"/>
      <c r="S457" s="132"/>
      <c r="T457" s="132"/>
    </row>
    <row r="458" spans="2:20" x14ac:dyDescent="0.2">
      <c r="B458" s="132"/>
      <c r="C458" s="135"/>
      <c r="D458" s="132"/>
      <c r="E458" s="132"/>
      <c r="R458" s="132"/>
      <c r="S458" s="132"/>
      <c r="T458" s="132"/>
    </row>
    <row r="459" spans="2:20" x14ac:dyDescent="0.2">
      <c r="B459" s="132"/>
      <c r="C459" s="135"/>
      <c r="D459" s="132"/>
      <c r="E459" s="132"/>
      <c r="R459" s="132"/>
      <c r="S459" s="132"/>
      <c r="T459" s="132"/>
    </row>
    <row r="460" spans="2:20" x14ac:dyDescent="0.2">
      <c r="B460" s="132"/>
      <c r="C460" s="135"/>
      <c r="D460" s="132"/>
      <c r="E460" s="132"/>
      <c r="R460" s="132"/>
      <c r="S460" s="132"/>
      <c r="T460" s="132"/>
    </row>
    <row r="461" spans="2:20" x14ac:dyDescent="0.2">
      <c r="B461" s="132"/>
      <c r="C461" s="135"/>
      <c r="D461" s="132"/>
      <c r="E461" s="132"/>
      <c r="R461" s="132"/>
      <c r="S461" s="132"/>
      <c r="T461" s="132"/>
    </row>
    <row r="462" spans="2:20" x14ac:dyDescent="0.2">
      <c r="B462" s="132"/>
      <c r="C462" s="135"/>
      <c r="D462" s="132"/>
      <c r="E462" s="132"/>
      <c r="R462" s="132"/>
      <c r="S462" s="132"/>
      <c r="T462" s="132"/>
    </row>
    <row r="463" spans="2:20" x14ac:dyDescent="0.2">
      <c r="B463" s="132"/>
      <c r="C463" s="135"/>
      <c r="D463" s="132"/>
      <c r="E463" s="132"/>
      <c r="R463" s="132"/>
      <c r="S463" s="132"/>
      <c r="T463" s="132"/>
    </row>
    <row r="464" spans="2:20" x14ac:dyDescent="0.2">
      <c r="B464" s="132"/>
      <c r="C464" s="135"/>
      <c r="D464" s="132"/>
      <c r="E464" s="132"/>
      <c r="R464" s="132"/>
      <c r="S464" s="132"/>
      <c r="T464" s="132"/>
    </row>
    <row r="465" spans="2:20" x14ac:dyDescent="0.2">
      <c r="B465" s="132"/>
      <c r="C465" s="135"/>
      <c r="D465" s="132"/>
      <c r="E465" s="132"/>
      <c r="R465" s="132"/>
      <c r="S465" s="132"/>
      <c r="T465" s="132"/>
    </row>
    <row r="466" spans="2:20" x14ac:dyDescent="0.2">
      <c r="B466" s="132"/>
      <c r="C466" s="135"/>
      <c r="D466" s="132"/>
      <c r="E466" s="132"/>
      <c r="R466" s="132"/>
      <c r="S466" s="132"/>
      <c r="T466" s="132"/>
    </row>
    <row r="467" spans="2:20" x14ac:dyDescent="0.2">
      <c r="B467" s="132"/>
      <c r="C467" s="135"/>
      <c r="D467" s="132"/>
      <c r="E467" s="132"/>
      <c r="R467" s="132"/>
      <c r="S467" s="132"/>
      <c r="T467" s="132"/>
    </row>
    <row r="468" spans="2:20" x14ac:dyDescent="0.2">
      <c r="B468" s="132"/>
      <c r="C468" s="135"/>
      <c r="D468" s="132"/>
      <c r="E468" s="132"/>
      <c r="R468" s="132"/>
      <c r="S468" s="132"/>
      <c r="T468" s="132"/>
    </row>
    <row r="469" spans="2:20" x14ac:dyDescent="0.2">
      <c r="B469" s="132"/>
      <c r="C469" s="135"/>
      <c r="D469" s="132"/>
      <c r="E469" s="132"/>
      <c r="R469" s="132"/>
      <c r="S469" s="132"/>
      <c r="T469" s="132"/>
    </row>
    <row r="470" spans="2:20" x14ac:dyDescent="0.2">
      <c r="B470" s="132"/>
      <c r="C470" s="135"/>
      <c r="D470" s="132"/>
      <c r="E470" s="132"/>
      <c r="R470" s="132"/>
      <c r="S470" s="132"/>
      <c r="T470" s="132"/>
    </row>
    <row r="471" spans="2:20" x14ac:dyDescent="0.2">
      <c r="B471" s="132"/>
      <c r="C471" s="135"/>
      <c r="D471" s="132"/>
      <c r="E471" s="132"/>
      <c r="R471" s="132"/>
      <c r="S471" s="132"/>
      <c r="T471" s="132"/>
    </row>
    <row r="472" spans="2:20" x14ac:dyDescent="0.2">
      <c r="B472" s="132"/>
      <c r="C472" s="135"/>
      <c r="D472" s="132"/>
      <c r="E472" s="132"/>
      <c r="R472" s="132"/>
      <c r="S472" s="132"/>
      <c r="T472" s="132"/>
    </row>
    <row r="473" spans="2:20" x14ac:dyDescent="0.2">
      <c r="B473" s="132"/>
      <c r="C473" s="135"/>
      <c r="D473" s="132"/>
      <c r="E473" s="132"/>
      <c r="R473" s="132"/>
      <c r="S473" s="132"/>
      <c r="T473" s="132"/>
    </row>
    <row r="474" spans="2:20" x14ac:dyDescent="0.2">
      <c r="B474" s="132"/>
      <c r="C474" s="135"/>
      <c r="D474" s="132"/>
      <c r="E474" s="132"/>
      <c r="R474" s="132"/>
      <c r="S474" s="132"/>
      <c r="T474" s="132"/>
    </row>
    <row r="475" spans="2:20" x14ac:dyDescent="0.2">
      <c r="B475" s="132"/>
      <c r="C475" s="135"/>
      <c r="D475" s="132"/>
      <c r="E475" s="132"/>
      <c r="R475" s="132"/>
      <c r="S475" s="132"/>
      <c r="T475" s="132"/>
    </row>
    <row r="476" spans="2:20" x14ac:dyDescent="0.2">
      <c r="B476" s="132"/>
      <c r="C476" s="135"/>
      <c r="D476" s="132"/>
      <c r="E476" s="132"/>
      <c r="R476" s="132"/>
      <c r="S476" s="132"/>
      <c r="T476" s="132"/>
    </row>
    <row r="477" spans="2:20" x14ac:dyDescent="0.2">
      <c r="B477" s="132"/>
      <c r="C477" s="135"/>
      <c r="D477" s="132"/>
      <c r="E477" s="132"/>
      <c r="R477" s="132"/>
      <c r="S477" s="132"/>
      <c r="T477" s="132"/>
    </row>
    <row r="478" spans="2:20" x14ac:dyDescent="0.2">
      <c r="B478" s="132"/>
      <c r="C478" s="135"/>
      <c r="D478" s="132"/>
      <c r="E478" s="132"/>
      <c r="R478" s="132"/>
      <c r="S478" s="132"/>
      <c r="T478" s="132"/>
    </row>
    <row r="479" spans="2:20" x14ac:dyDescent="0.2">
      <c r="B479" s="132"/>
      <c r="C479" s="135"/>
      <c r="D479" s="132"/>
      <c r="E479" s="132"/>
      <c r="R479" s="132"/>
      <c r="S479" s="132"/>
      <c r="T479" s="132"/>
    </row>
    <row r="480" spans="2:20" x14ac:dyDescent="0.2">
      <c r="B480" s="132"/>
      <c r="C480" s="135"/>
      <c r="D480" s="132"/>
      <c r="E480" s="132"/>
      <c r="R480" s="132"/>
      <c r="S480" s="132"/>
      <c r="T480" s="132"/>
    </row>
    <row r="481" spans="2:20" x14ac:dyDescent="0.2">
      <c r="B481" s="132"/>
      <c r="C481" s="135"/>
      <c r="D481" s="132"/>
      <c r="E481" s="132"/>
      <c r="R481" s="132"/>
      <c r="S481" s="132"/>
      <c r="T481" s="132"/>
    </row>
    <row r="482" spans="2:20" x14ac:dyDescent="0.2">
      <c r="B482" s="132"/>
      <c r="C482" s="135"/>
      <c r="D482" s="132"/>
      <c r="E482" s="132"/>
      <c r="R482" s="132"/>
      <c r="S482" s="132"/>
      <c r="T482" s="132"/>
    </row>
    <row r="483" spans="2:20" x14ac:dyDescent="0.2">
      <c r="B483" s="132"/>
      <c r="C483" s="135"/>
      <c r="D483" s="132"/>
      <c r="E483" s="132"/>
      <c r="R483" s="132"/>
      <c r="S483" s="132"/>
      <c r="T483" s="132"/>
    </row>
    <row r="484" spans="2:20" x14ac:dyDescent="0.2">
      <c r="B484" s="132"/>
      <c r="C484" s="135"/>
      <c r="D484" s="132"/>
      <c r="E484" s="132"/>
      <c r="R484" s="132"/>
      <c r="S484" s="132"/>
      <c r="T484" s="132"/>
    </row>
    <row r="485" spans="2:20" x14ac:dyDescent="0.2">
      <c r="B485" s="132"/>
      <c r="C485" s="135"/>
      <c r="D485" s="132"/>
      <c r="E485" s="132"/>
      <c r="R485" s="132"/>
      <c r="S485" s="132"/>
      <c r="T485" s="132"/>
    </row>
    <row r="486" spans="2:20" x14ac:dyDescent="0.2">
      <c r="B486" s="132"/>
      <c r="C486" s="135"/>
      <c r="D486" s="132"/>
      <c r="E486" s="132"/>
      <c r="R486" s="132"/>
      <c r="S486" s="132"/>
      <c r="T486" s="132"/>
    </row>
    <row r="487" spans="2:20" x14ac:dyDescent="0.2">
      <c r="B487" s="132"/>
      <c r="C487" s="135"/>
      <c r="D487" s="132"/>
      <c r="E487" s="132"/>
      <c r="R487" s="132"/>
      <c r="S487" s="132"/>
      <c r="T487" s="132"/>
    </row>
    <row r="488" spans="2:20" x14ac:dyDescent="0.2">
      <c r="B488" s="132"/>
      <c r="C488" s="135"/>
      <c r="D488" s="132"/>
      <c r="E488" s="132"/>
      <c r="R488" s="132"/>
      <c r="S488" s="132"/>
      <c r="T488" s="132"/>
    </row>
    <row r="489" spans="2:20" x14ac:dyDescent="0.2">
      <c r="B489" s="132"/>
      <c r="C489" s="135"/>
      <c r="D489" s="132"/>
      <c r="E489" s="132"/>
      <c r="R489" s="132"/>
      <c r="S489" s="132"/>
      <c r="T489" s="132"/>
    </row>
    <row r="490" spans="2:20" x14ac:dyDescent="0.2">
      <c r="B490" s="132"/>
      <c r="C490" s="135"/>
      <c r="D490" s="132"/>
      <c r="E490" s="132"/>
      <c r="R490" s="132"/>
      <c r="S490" s="132"/>
      <c r="T490" s="132"/>
    </row>
    <row r="491" spans="2:20" x14ac:dyDescent="0.2">
      <c r="B491" s="132"/>
      <c r="C491" s="135"/>
      <c r="D491" s="132"/>
      <c r="E491" s="132"/>
      <c r="R491" s="132"/>
      <c r="S491" s="132"/>
      <c r="T491" s="132"/>
    </row>
    <row r="492" spans="2:20" x14ac:dyDescent="0.2">
      <c r="B492" s="132"/>
      <c r="C492" s="135"/>
      <c r="D492" s="132"/>
      <c r="E492" s="132"/>
      <c r="R492" s="132"/>
      <c r="S492" s="132"/>
      <c r="T492" s="132"/>
    </row>
    <row r="493" spans="2:20" x14ac:dyDescent="0.2">
      <c r="B493" s="132"/>
      <c r="C493" s="135"/>
      <c r="D493" s="132"/>
      <c r="E493" s="132"/>
      <c r="R493" s="132"/>
      <c r="S493" s="132"/>
      <c r="T493" s="132"/>
    </row>
    <row r="494" spans="2:20" x14ac:dyDescent="0.2">
      <c r="B494" s="132"/>
      <c r="C494" s="135"/>
      <c r="D494" s="132"/>
      <c r="E494" s="132"/>
      <c r="R494" s="132"/>
      <c r="S494" s="132"/>
      <c r="T494" s="132"/>
    </row>
    <row r="495" spans="2:20" x14ac:dyDescent="0.2">
      <c r="B495" s="132"/>
      <c r="C495" s="135"/>
      <c r="D495" s="132"/>
      <c r="E495" s="132"/>
      <c r="R495" s="132"/>
      <c r="S495" s="132"/>
      <c r="T495" s="132"/>
    </row>
    <row r="496" spans="2:20" x14ac:dyDescent="0.2">
      <c r="B496" s="132"/>
      <c r="C496" s="135"/>
      <c r="D496" s="132"/>
      <c r="E496" s="132"/>
      <c r="R496" s="132"/>
      <c r="S496" s="132"/>
      <c r="T496" s="132"/>
    </row>
    <row r="497" spans="2:20" x14ac:dyDescent="0.2">
      <c r="B497" s="132"/>
      <c r="C497" s="135"/>
      <c r="D497" s="132"/>
      <c r="E497" s="132"/>
      <c r="R497" s="132"/>
      <c r="S497" s="132"/>
      <c r="T497" s="132"/>
    </row>
    <row r="498" spans="2:20" x14ac:dyDescent="0.2">
      <c r="B498" s="132"/>
      <c r="C498" s="135"/>
      <c r="D498" s="132"/>
      <c r="E498" s="132"/>
      <c r="R498" s="132"/>
      <c r="S498" s="132"/>
      <c r="T498" s="132"/>
    </row>
    <row r="499" spans="2:20" x14ac:dyDescent="0.2">
      <c r="B499" s="132"/>
      <c r="C499" s="135"/>
      <c r="D499" s="132"/>
      <c r="E499" s="132"/>
      <c r="R499" s="132"/>
      <c r="S499" s="132"/>
      <c r="T499" s="132"/>
    </row>
    <row r="500" spans="2:20" x14ac:dyDescent="0.2">
      <c r="B500" s="132"/>
      <c r="C500" s="135"/>
      <c r="D500" s="132"/>
      <c r="E500" s="132"/>
      <c r="R500" s="132"/>
      <c r="S500" s="132"/>
      <c r="T500" s="132"/>
    </row>
    <row r="501" spans="2:20" x14ac:dyDescent="0.2">
      <c r="B501" s="132"/>
      <c r="C501" s="135"/>
      <c r="D501" s="132"/>
      <c r="E501" s="132"/>
      <c r="R501" s="132"/>
      <c r="S501" s="132"/>
      <c r="T501" s="132"/>
    </row>
    <row r="502" spans="2:20" x14ac:dyDescent="0.2">
      <c r="B502" s="132"/>
      <c r="C502" s="135"/>
      <c r="D502" s="132"/>
      <c r="E502" s="132"/>
      <c r="R502" s="132"/>
      <c r="S502" s="132"/>
      <c r="T502" s="132"/>
    </row>
    <row r="503" spans="2:20" x14ac:dyDescent="0.2">
      <c r="B503" s="132"/>
      <c r="C503" s="135"/>
      <c r="D503" s="132"/>
      <c r="E503" s="132"/>
      <c r="R503" s="132"/>
      <c r="S503" s="132"/>
      <c r="T503" s="132"/>
    </row>
    <row r="504" spans="2:20" x14ac:dyDescent="0.2">
      <c r="B504" s="132"/>
      <c r="C504" s="135"/>
      <c r="D504" s="132"/>
      <c r="E504" s="132"/>
      <c r="R504" s="132"/>
      <c r="S504" s="132"/>
      <c r="T504" s="132"/>
    </row>
    <row r="505" spans="2:20" x14ac:dyDescent="0.2">
      <c r="B505" s="132"/>
      <c r="C505" s="135"/>
      <c r="D505" s="132"/>
      <c r="E505" s="132"/>
      <c r="R505" s="132"/>
      <c r="S505" s="132"/>
      <c r="T505" s="132"/>
    </row>
    <row r="506" spans="2:20" x14ac:dyDescent="0.2">
      <c r="B506" s="132"/>
      <c r="C506" s="135"/>
      <c r="D506" s="132"/>
      <c r="E506" s="132"/>
      <c r="R506" s="132"/>
      <c r="S506" s="132"/>
      <c r="T506" s="132"/>
    </row>
    <row r="507" spans="2:20" x14ac:dyDescent="0.2">
      <c r="B507" s="132"/>
      <c r="C507" s="135"/>
      <c r="D507" s="132"/>
      <c r="E507" s="132"/>
      <c r="R507" s="132"/>
      <c r="S507" s="132"/>
      <c r="T507" s="132"/>
    </row>
    <row r="508" spans="2:20" x14ac:dyDescent="0.2">
      <c r="B508" s="132"/>
      <c r="C508" s="135"/>
      <c r="D508" s="132"/>
      <c r="E508" s="132"/>
      <c r="R508" s="132"/>
      <c r="S508" s="132"/>
      <c r="T508" s="132"/>
    </row>
    <row r="509" spans="2:20" x14ac:dyDescent="0.2">
      <c r="B509" s="132"/>
      <c r="C509" s="135"/>
      <c r="D509" s="132"/>
      <c r="E509" s="132"/>
      <c r="R509" s="132"/>
      <c r="S509" s="132"/>
      <c r="T509" s="132"/>
    </row>
    <row r="510" spans="2:20" x14ac:dyDescent="0.2">
      <c r="B510" s="132"/>
      <c r="C510" s="135"/>
      <c r="D510" s="132"/>
      <c r="E510" s="132"/>
      <c r="R510" s="132"/>
      <c r="S510" s="132"/>
      <c r="T510" s="132"/>
    </row>
    <row r="511" spans="2:20" x14ac:dyDescent="0.2">
      <c r="B511" s="132"/>
      <c r="C511" s="135"/>
      <c r="D511" s="132"/>
      <c r="E511" s="132"/>
      <c r="R511" s="132"/>
      <c r="S511" s="132"/>
      <c r="T511" s="132"/>
    </row>
    <row r="512" spans="2:20" x14ac:dyDescent="0.2">
      <c r="B512" s="132"/>
      <c r="C512" s="250"/>
      <c r="D512" s="132"/>
      <c r="E512" s="132"/>
      <c r="R512" s="132"/>
      <c r="S512" s="132"/>
      <c r="T512" s="132"/>
    </row>
    <row r="513" spans="2:20" x14ac:dyDescent="0.2">
      <c r="B513" s="132"/>
      <c r="C513" s="135"/>
      <c r="D513" s="132"/>
      <c r="E513" s="132"/>
      <c r="R513" s="132"/>
      <c r="S513" s="132"/>
      <c r="T513" s="132"/>
    </row>
    <row r="514" spans="2:20" x14ac:dyDescent="0.2">
      <c r="B514" s="132"/>
      <c r="C514" s="135"/>
      <c r="D514" s="132"/>
      <c r="E514" s="132"/>
      <c r="R514" s="132"/>
      <c r="S514" s="132"/>
      <c r="T514" s="132"/>
    </row>
    <row r="515" spans="2:20" x14ac:dyDescent="0.2">
      <c r="B515" s="132"/>
      <c r="C515" s="135"/>
      <c r="D515" s="132"/>
      <c r="E515" s="132"/>
      <c r="R515" s="132"/>
      <c r="S515" s="132"/>
      <c r="T515" s="132"/>
    </row>
    <row r="516" spans="2:20" x14ac:dyDescent="0.2">
      <c r="B516" s="132"/>
      <c r="C516" s="135"/>
      <c r="D516" s="132"/>
      <c r="E516" s="132"/>
      <c r="R516" s="132"/>
      <c r="S516" s="132"/>
      <c r="T516" s="132"/>
    </row>
    <row r="517" spans="2:20" x14ac:dyDescent="0.2">
      <c r="B517" s="132"/>
      <c r="C517" s="135"/>
      <c r="D517" s="132"/>
      <c r="E517" s="132"/>
      <c r="R517" s="132"/>
      <c r="S517" s="132"/>
      <c r="T517" s="132"/>
    </row>
    <row r="518" spans="2:20" x14ac:dyDescent="0.2">
      <c r="B518" s="132"/>
      <c r="C518" s="135"/>
      <c r="D518" s="132"/>
      <c r="E518" s="132"/>
      <c r="R518" s="132"/>
      <c r="S518" s="132"/>
      <c r="T518" s="132"/>
    </row>
    <row r="519" spans="2:20" x14ac:dyDescent="0.2">
      <c r="B519" s="132"/>
      <c r="C519" s="135"/>
      <c r="D519" s="132"/>
      <c r="E519" s="132"/>
      <c r="R519" s="132"/>
      <c r="S519" s="132"/>
      <c r="T519" s="132"/>
    </row>
    <row r="520" spans="2:20" x14ac:dyDescent="0.2">
      <c r="B520" s="132"/>
      <c r="C520" s="135"/>
      <c r="D520" s="132"/>
      <c r="E520" s="132"/>
      <c r="R520" s="132"/>
      <c r="S520" s="132"/>
      <c r="T520" s="132"/>
    </row>
    <row r="521" spans="2:20" x14ac:dyDescent="0.2">
      <c r="B521" s="132"/>
      <c r="C521" s="135"/>
      <c r="D521" s="132"/>
      <c r="E521" s="132"/>
      <c r="R521" s="132"/>
      <c r="S521" s="132"/>
      <c r="T521" s="132"/>
    </row>
    <row r="522" spans="2:20" x14ac:dyDescent="0.2">
      <c r="B522" s="132"/>
      <c r="C522" s="135"/>
      <c r="D522" s="132"/>
      <c r="E522" s="132"/>
      <c r="R522" s="132"/>
      <c r="S522" s="132"/>
      <c r="T522" s="132"/>
    </row>
    <row r="523" spans="2:20" x14ac:dyDescent="0.2">
      <c r="B523" s="132"/>
      <c r="C523" s="135"/>
      <c r="D523" s="132"/>
      <c r="E523" s="132"/>
      <c r="R523" s="132"/>
      <c r="S523" s="132"/>
      <c r="T523" s="132"/>
    </row>
    <row r="524" spans="2:20" x14ac:dyDescent="0.2">
      <c r="B524" s="132"/>
      <c r="C524" s="135"/>
      <c r="D524" s="132"/>
      <c r="E524" s="132"/>
      <c r="R524" s="132"/>
      <c r="S524" s="132"/>
      <c r="T524" s="132"/>
    </row>
    <row r="525" spans="2:20" x14ac:dyDescent="0.2">
      <c r="B525" s="132"/>
      <c r="C525" s="135"/>
      <c r="D525" s="132"/>
      <c r="E525" s="132"/>
      <c r="R525" s="132"/>
      <c r="S525" s="132"/>
      <c r="T525" s="132"/>
    </row>
    <row r="526" spans="2:20" x14ac:dyDescent="0.2">
      <c r="B526" s="132"/>
      <c r="C526" s="135"/>
      <c r="D526" s="132"/>
      <c r="E526" s="132"/>
      <c r="R526" s="132"/>
      <c r="S526" s="132"/>
      <c r="T526" s="132"/>
    </row>
    <row r="527" spans="2:20" x14ac:dyDescent="0.2">
      <c r="B527" s="132"/>
      <c r="C527" s="135"/>
      <c r="D527" s="132"/>
      <c r="E527" s="132"/>
      <c r="R527" s="132"/>
      <c r="S527" s="132"/>
      <c r="T527" s="132"/>
    </row>
    <row r="528" spans="2:20" x14ac:dyDescent="0.2">
      <c r="B528" s="132"/>
      <c r="C528" s="135"/>
      <c r="D528" s="132"/>
      <c r="E528" s="132"/>
      <c r="R528" s="132"/>
      <c r="S528" s="132"/>
      <c r="T528" s="132"/>
    </row>
    <row r="529" spans="2:20" x14ac:dyDescent="0.2">
      <c r="B529" s="132"/>
      <c r="C529" s="135"/>
      <c r="D529" s="132"/>
      <c r="E529" s="132"/>
      <c r="R529" s="132"/>
      <c r="S529" s="132"/>
      <c r="T529" s="132"/>
    </row>
    <row r="530" spans="2:20" x14ac:dyDescent="0.2">
      <c r="B530" s="132"/>
      <c r="C530" s="135"/>
      <c r="D530" s="132"/>
      <c r="E530" s="132"/>
      <c r="R530" s="132"/>
      <c r="S530" s="132"/>
      <c r="T530" s="132"/>
    </row>
    <row r="531" spans="2:20" x14ac:dyDescent="0.2">
      <c r="B531" s="132"/>
      <c r="C531" s="135"/>
      <c r="D531" s="132"/>
      <c r="E531" s="132"/>
      <c r="R531" s="132"/>
      <c r="S531" s="132"/>
      <c r="T531" s="132"/>
    </row>
    <row r="532" spans="2:20" x14ac:dyDescent="0.2">
      <c r="B532" s="132"/>
      <c r="C532" s="135"/>
      <c r="D532" s="132"/>
      <c r="E532" s="132"/>
      <c r="R532" s="132"/>
      <c r="S532" s="132"/>
      <c r="T532" s="132"/>
    </row>
    <row r="533" spans="2:20" x14ac:dyDescent="0.2">
      <c r="B533" s="132"/>
      <c r="C533" s="135"/>
      <c r="D533" s="132"/>
      <c r="E533" s="132"/>
      <c r="R533" s="132"/>
      <c r="S533" s="132"/>
      <c r="T533" s="132"/>
    </row>
    <row r="534" spans="2:20" x14ac:dyDescent="0.2">
      <c r="B534" s="132"/>
      <c r="C534" s="135"/>
      <c r="D534" s="132"/>
      <c r="E534" s="132"/>
      <c r="R534" s="132"/>
      <c r="S534" s="132"/>
      <c r="T534" s="132"/>
    </row>
    <row r="535" spans="2:20" x14ac:dyDescent="0.2">
      <c r="B535" s="132"/>
      <c r="C535" s="135"/>
      <c r="D535" s="132"/>
      <c r="E535" s="132"/>
      <c r="R535" s="132"/>
      <c r="S535" s="132"/>
      <c r="T535" s="132"/>
    </row>
    <row r="536" spans="2:20" x14ac:dyDescent="0.2">
      <c r="B536" s="132"/>
      <c r="C536" s="135"/>
      <c r="D536" s="132"/>
      <c r="E536" s="132"/>
      <c r="R536" s="132"/>
      <c r="S536" s="132"/>
      <c r="T536" s="132"/>
    </row>
    <row r="537" spans="2:20" x14ac:dyDescent="0.2">
      <c r="B537" s="132"/>
      <c r="C537" s="135"/>
      <c r="D537" s="132"/>
      <c r="E537" s="132"/>
      <c r="R537" s="132"/>
      <c r="S537" s="132"/>
      <c r="T537" s="132"/>
    </row>
    <row r="538" spans="2:20" x14ac:dyDescent="0.2">
      <c r="B538" s="132"/>
      <c r="C538" s="135"/>
      <c r="D538" s="132"/>
      <c r="E538" s="132"/>
      <c r="R538" s="132"/>
      <c r="S538" s="132"/>
      <c r="T538" s="132"/>
    </row>
    <row r="539" spans="2:20" x14ac:dyDescent="0.2">
      <c r="B539" s="132"/>
      <c r="C539" s="135"/>
      <c r="D539" s="132"/>
      <c r="E539" s="132"/>
      <c r="R539" s="132"/>
      <c r="S539" s="132"/>
      <c r="T539" s="132"/>
    </row>
    <row r="540" spans="2:20" x14ac:dyDescent="0.2">
      <c r="B540" s="132"/>
      <c r="C540" s="135"/>
      <c r="D540" s="132"/>
      <c r="E540" s="132"/>
      <c r="R540" s="132"/>
      <c r="S540" s="132"/>
      <c r="T540" s="132"/>
    </row>
    <row r="541" spans="2:20" x14ac:dyDescent="0.2">
      <c r="B541" s="132"/>
      <c r="C541" s="135"/>
      <c r="D541" s="132"/>
      <c r="E541" s="132"/>
      <c r="R541" s="132"/>
      <c r="S541" s="132"/>
      <c r="T541" s="132"/>
    </row>
    <row r="542" spans="2:20" x14ac:dyDescent="0.2">
      <c r="B542" s="132"/>
      <c r="C542" s="135"/>
      <c r="D542" s="132"/>
      <c r="E542" s="132"/>
      <c r="R542" s="132"/>
      <c r="S542" s="132"/>
      <c r="T542" s="132"/>
    </row>
    <row r="543" spans="2:20" x14ac:dyDescent="0.2">
      <c r="B543" s="132"/>
      <c r="C543" s="135"/>
      <c r="D543" s="132"/>
      <c r="E543" s="132"/>
      <c r="R543" s="132"/>
      <c r="S543" s="132"/>
      <c r="T543" s="132"/>
    </row>
    <row r="544" spans="2:20" x14ac:dyDescent="0.2">
      <c r="B544" s="132"/>
      <c r="C544" s="135"/>
      <c r="D544" s="132"/>
      <c r="E544" s="132"/>
      <c r="R544" s="132"/>
      <c r="S544" s="132"/>
      <c r="T544" s="132"/>
    </row>
    <row r="545" spans="2:20" x14ac:dyDescent="0.2">
      <c r="B545" s="132"/>
      <c r="C545" s="135"/>
      <c r="D545" s="132"/>
      <c r="E545" s="132"/>
      <c r="R545" s="132"/>
      <c r="S545" s="132"/>
      <c r="T545" s="132"/>
    </row>
    <row r="546" spans="2:20" x14ac:dyDescent="0.2">
      <c r="B546" s="132"/>
      <c r="C546" s="135"/>
      <c r="D546" s="132"/>
      <c r="E546" s="132"/>
      <c r="R546" s="132"/>
      <c r="S546" s="132"/>
      <c r="T546" s="132"/>
    </row>
    <row r="547" spans="2:20" x14ac:dyDescent="0.2">
      <c r="B547" s="132"/>
      <c r="C547" s="135"/>
      <c r="D547" s="132"/>
      <c r="E547" s="132"/>
      <c r="R547" s="132"/>
      <c r="S547" s="132"/>
      <c r="T547" s="132"/>
    </row>
    <row r="548" spans="2:20" x14ac:dyDescent="0.2">
      <c r="B548" s="132"/>
      <c r="C548" s="135"/>
      <c r="D548" s="132"/>
      <c r="E548" s="132"/>
      <c r="R548" s="132"/>
      <c r="S548" s="132"/>
      <c r="T548" s="132"/>
    </row>
    <row r="549" spans="2:20" x14ac:dyDescent="0.2">
      <c r="B549" s="132"/>
      <c r="C549" s="135"/>
      <c r="D549" s="132"/>
      <c r="E549" s="132"/>
      <c r="R549" s="132"/>
      <c r="S549" s="132"/>
      <c r="T549" s="132"/>
    </row>
    <row r="550" spans="2:20" x14ac:dyDescent="0.2">
      <c r="B550" s="132"/>
      <c r="C550" s="135"/>
      <c r="D550" s="132"/>
      <c r="E550" s="132"/>
      <c r="R550" s="132"/>
      <c r="S550" s="132"/>
      <c r="T550" s="132"/>
    </row>
    <row r="551" spans="2:20" x14ac:dyDescent="0.2">
      <c r="B551" s="132"/>
      <c r="C551" s="135"/>
      <c r="D551" s="132"/>
      <c r="E551" s="132"/>
      <c r="R551" s="132"/>
      <c r="S551" s="132"/>
      <c r="T551" s="132"/>
    </row>
    <row r="552" spans="2:20" x14ac:dyDescent="0.2">
      <c r="B552" s="132"/>
      <c r="C552" s="135"/>
      <c r="D552" s="132"/>
      <c r="E552" s="132"/>
      <c r="R552" s="132"/>
      <c r="S552" s="132"/>
      <c r="T552" s="132"/>
    </row>
    <row r="553" spans="2:20" x14ac:dyDescent="0.2">
      <c r="B553" s="132"/>
      <c r="C553" s="135"/>
      <c r="D553" s="132"/>
      <c r="E553" s="132"/>
      <c r="R553" s="132"/>
      <c r="S553" s="132"/>
      <c r="T553" s="132"/>
    </row>
    <row r="554" spans="2:20" x14ac:dyDescent="0.2">
      <c r="B554" s="132"/>
      <c r="C554" s="135"/>
      <c r="D554" s="132"/>
      <c r="E554" s="132"/>
      <c r="R554" s="132"/>
      <c r="S554" s="132"/>
      <c r="T554" s="132"/>
    </row>
    <row r="555" spans="2:20" x14ac:dyDescent="0.2">
      <c r="B555" s="132"/>
      <c r="C555" s="135"/>
      <c r="D555" s="132"/>
      <c r="E555" s="132"/>
      <c r="R555" s="132"/>
      <c r="S555" s="132"/>
      <c r="T555" s="132"/>
    </row>
    <row r="556" spans="2:20" x14ac:dyDescent="0.2">
      <c r="B556" s="132"/>
      <c r="C556" s="135"/>
      <c r="D556" s="132"/>
      <c r="E556" s="132"/>
      <c r="R556" s="132"/>
      <c r="S556" s="132"/>
      <c r="T556" s="132"/>
    </row>
    <row r="557" spans="2:20" x14ac:dyDescent="0.2">
      <c r="B557" s="132"/>
      <c r="C557" s="135"/>
      <c r="D557" s="132"/>
      <c r="E557" s="132"/>
      <c r="R557" s="132"/>
      <c r="S557" s="132"/>
      <c r="T557" s="132"/>
    </row>
    <row r="558" spans="2:20" x14ac:dyDescent="0.2">
      <c r="B558" s="132"/>
      <c r="C558" s="135"/>
      <c r="D558" s="132"/>
      <c r="E558" s="132"/>
      <c r="R558" s="132"/>
      <c r="S558" s="132"/>
      <c r="T558" s="132"/>
    </row>
    <row r="559" spans="2:20" x14ac:dyDescent="0.2">
      <c r="B559" s="132"/>
      <c r="C559" s="135"/>
      <c r="D559" s="132"/>
      <c r="E559" s="132"/>
      <c r="R559" s="132"/>
      <c r="S559" s="132"/>
      <c r="T559" s="132"/>
    </row>
    <row r="560" spans="2:20" x14ac:dyDescent="0.2">
      <c r="B560" s="132"/>
      <c r="C560" s="135"/>
      <c r="D560" s="132"/>
      <c r="E560" s="132"/>
      <c r="R560" s="132"/>
      <c r="S560" s="132"/>
      <c r="T560" s="132"/>
    </row>
    <row r="561" spans="2:20" x14ac:dyDescent="0.2">
      <c r="B561" s="132"/>
      <c r="C561" s="135"/>
      <c r="D561" s="132"/>
      <c r="E561" s="132"/>
      <c r="R561" s="132"/>
      <c r="S561" s="132"/>
      <c r="T561" s="132"/>
    </row>
    <row r="562" spans="2:20" x14ac:dyDescent="0.2">
      <c r="B562" s="132"/>
      <c r="C562" s="135"/>
      <c r="D562" s="132"/>
      <c r="E562" s="132"/>
      <c r="R562" s="132"/>
      <c r="S562" s="132"/>
      <c r="T562" s="132"/>
    </row>
    <row r="563" spans="2:20" x14ac:dyDescent="0.2">
      <c r="B563" s="132"/>
      <c r="C563" s="135"/>
      <c r="D563" s="132"/>
      <c r="E563" s="132"/>
      <c r="R563" s="132"/>
      <c r="S563" s="132"/>
      <c r="T563" s="132"/>
    </row>
    <row r="564" spans="2:20" x14ac:dyDescent="0.2">
      <c r="B564" s="132"/>
      <c r="C564" s="135"/>
      <c r="D564" s="132"/>
      <c r="E564" s="132"/>
      <c r="R564" s="132"/>
      <c r="S564" s="132"/>
      <c r="T564" s="132"/>
    </row>
    <row r="565" spans="2:20" x14ac:dyDescent="0.2">
      <c r="B565" s="132"/>
      <c r="C565" s="135"/>
      <c r="D565" s="132"/>
      <c r="E565" s="132"/>
      <c r="R565" s="132"/>
      <c r="S565" s="132"/>
      <c r="T565" s="132"/>
    </row>
    <row r="566" spans="2:20" x14ac:dyDescent="0.2">
      <c r="B566" s="132"/>
      <c r="C566" s="135"/>
      <c r="D566" s="132"/>
      <c r="E566" s="132"/>
      <c r="R566" s="132"/>
      <c r="S566" s="132"/>
      <c r="T566" s="132"/>
    </row>
    <row r="567" spans="2:20" x14ac:dyDescent="0.2">
      <c r="B567" s="132"/>
      <c r="C567" s="135"/>
      <c r="D567" s="132"/>
      <c r="E567" s="132"/>
      <c r="R567" s="132"/>
      <c r="S567" s="132"/>
      <c r="T567" s="132"/>
    </row>
    <row r="568" spans="2:20" x14ac:dyDescent="0.2">
      <c r="B568" s="132"/>
      <c r="C568" s="135"/>
      <c r="D568" s="132"/>
      <c r="E568" s="132"/>
      <c r="R568" s="132"/>
      <c r="S568" s="132"/>
      <c r="T568" s="132"/>
    </row>
    <row r="569" spans="2:20" x14ac:dyDescent="0.2">
      <c r="B569" s="132"/>
      <c r="C569" s="135"/>
      <c r="D569" s="132"/>
      <c r="E569" s="132"/>
      <c r="R569" s="132"/>
      <c r="S569" s="132"/>
      <c r="T569" s="132"/>
    </row>
    <row r="570" spans="2:20" x14ac:dyDescent="0.2">
      <c r="B570" s="132"/>
      <c r="C570" s="135"/>
      <c r="D570" s="132"/>
      <c r="E570" s="132"/>
      <c r="R570" s="132"/>
      <c r="S570" s="132"/>
      <c r="T570" s="132"/>
    </row>
    <row r="571" spans="2:20" x14ac:dyDescent="0.2">
      <c r="B571" s="132"/>
      <c r="C571" s="135"/>
      <c r="D571" s="132"/>
      <c r="E571" s="132"/>
      <c r="R571" s="132"/>
      <c r="S571" s="132"/>
      <c r="T571" s="132"/>
    </row>
    <row r="572" spans="2:20" x14ac:dyDescent="0.2">
      <c r="B572" s="132"/>
      <c r="C572" s="135"/>
      <c r="D572" s="132"/>
      <c r="E572" s="132"/>
      <c r="R572" s="132"/>
      <c r="S572" s="132"/>
      <c r="T572" s="132"/>
    </row>
    <row r="573" spans="2:20" x14ac:dyDescent="0.2">
      <c r="B573" s="132"/>
      <c r="C573" s="135"/>
      <c r="D573" s="132"/>
      <c r="E573" s="132"/>
      <c r="R573" s="132"/>
      <c r="S573" s="132"/>
      <c r="T573" s="132"/>
    </row>
    <row r="574" spans="2:20" x14ac:dyDescent="0.2">
      <c r="B574" s="132"/>
      <c r="C574" s="135"/>
      <c r="D574" s="132"/>
      <c r="E574" s="132"/>
      <c r="R574" s="132"/>
      <c r="S574" s="132"/>
      <c r="T574" s="132"/>
    </row>
    <row r="575" spans="2:20" x14ac:dyDescent="0.2">
      <c r="B575" s="132"/>
      <c r="C575" s="135"/>
      <c r="D575" s="132"/>
      <c r="E575" s="132"/>
      <c r="R575" s="132"/>
      <c r="S575" s="132"/>
      <c r="T575" s="132"/>
    </row>
    <row r="576" spans="2:20" x14ac:dyDescent="0.2">
      <c r="B576" s="132"/>
      <c r="C576" s="135"/>
      <c r="D576" s="132"/>
      <c r="E576" s="132"/>
      <c r="R576" s="132"/>
      <c r="S576" s="132"/>
      <c r="T576" s="132"/>
    </row>
    <row r="577" spans="2:20" x14ac:dyDescent="0.2">
      <c r="B577" s="132"/>
      <c r="C577" s="135"/>
      <c r="D577" s="132"/>
      <c r="E577" s="132"/>
      <c r="R577" s="132"/>
      <c r="S577" s="132"/>
      <c r="T577" s="132"/>
    </row>
    <row r="578" spans="2:20" x14ac:dyDescent="0.2">
      <c r="B578" s="132"/>
      <c r="C578" s="135"/>
      <c r="D578" s="132"/>
      <c r="E578" s="132"/>
      <c r="R578" s="132"/>
      <c r="S578" s="132"/>
      <c r="T578" s="132"/>
    </row>
    <row r="579" spans="2:20" x14ac:dyDescent="0.2">
      <c r="B579" s="132"/>
      <c r="C579" s="135"/>
      <c r="D579" s="132"/>
      <c r="E579" s="132"/>
      <c r="R579" s="132"/>
      <c r="S579" s="132"/>
      <c r="T579" s="132"/>
    </row>
    <row r="580" spans="2:20" x14ac:dyDescent="0.2">
      <c r="B580" s="132"/>
      <c r="C580" s="135"/>
      <c r="D580" s="132"/>
      <c r="E580" s="132"/>
      <c r="R580" s="132"/>
      <c r="S580" s="132"/>
      <c r="T580" s="132"/>
    </row>
    <row r="581" spans="2:20" x14ac:dyDescent="0.2">
      <c r="B581" s="132"/>
      <c r="C581" s="135"/>
      <c r="D581" s="132"/>
      <c r="E581" s="132"/>
      <c r="R581" s="132"/>
      <c r="S581" s="132"/>
      <c r="T581" s="132"/>
    </row>
    <row r="582" spans="2:20" x14ac:dyDescent="0.2">
      <c r="B582" s="132"/>
      <c r="C582" s="135"/>
      <c r="D582" s="132"/>
      <c r="E582" s="132"/>
      <c r="R582" s="132"/>
      <c r="S582" s="132"/>
      <c r="T582" s="132"/>
    </row>
    <row r="583" spans="2:20" x14ac:dyDescent="0.2">
      <c r="B583" s="132"/>
      <c r="C583" s="135"/>
      <c r="D583" s="132"/>
      <c r="E583" s="132"/>
      <c r="R583" s="132"/>
      <c r="S583" s="132"/>
      <c r="T583" s="132"/>
    </row>
    <row r="584" spans="2:20" x14ac:dyDescent="0.2">
      <c r="B584" s="132"/>
      <c r="C584" s="135"/>
      <c r="D584" s="132"/>
      <c r="E584" s="132"/>
      <c r="R584" s="132"/>
      <c r="S584" s="132"/>
      <c r="T584" s="132"/>
    </row>
    <row r="585" spans="2:20" x14ac:dyDescent="0.2">
      <c r="B585" s="132"/>
      <c r="C585" s="135"/>
      <c r="D585" s="132"/>
      <c r="E585" s="132"/>
      <c r="R585" s="132"/>
      <c r="S585" s="132"/>
      <c r="T585" s="132"/>
    </row>
    <row r="586" spans="2:20" x14ac:dyDescent="0.2">
      <c r="B586" s="132"/>
      <c r="C586" s="135"/>
      <c r="D586" s="132"/>
      <c r="E586" s="132"/>
      <c r="R586" s="132"/>
      <c r="S586" s="132"/>
      <c r="T586" s="132"/>
    </row>
    <row r="587" spans="2:20" x14ac:dyDescent="0.2">
      <c r="B587" s="132"/>
      <c r="C587" s="135"/>
      <c r="D587" s="132"/>
      <c r="E587" s="132"/>
      <c r="R587" s="132"/>
      <c r="S587" s="132"/>
      <c r="T587" s="132"/>
    </row>
    <row r="588" spans="2:20" x14ac:dyDescent="0.2">
      <c r="B588" s="132"/>
      <c r="C588" s="135"/>
      <c r="D588" s="132"/>
      <c r="E588" s="132"/>
      <c r="R588" s="132"/>
      <c r="S588" s="132"/>
      <c r="T588" s="132"/>
    </row>
    <row r="589" spans="2:20" x14ac:dyDescent="0.2">
      <c r="B589" s="132"/>
      <c r="C589" s="135"/>
      <c r="D589" s="132"/>
      <c r="E589" s="132"/>
      <c r="R589" s="132"/>
      <c r="S589" s="132"/>
      <c r="T589" s="132"/>
    </row>
    <row r="590" spans="2:20" x14ac:dyDescent="0.2">
      <c r="B590" s="132"/>
      <c r="C590" s="135"/>
      <c r="D590" s="132"/>
      <c r="E590" s="132"/>
      <c r="R590" s="132"/>
      <c r="S590" s="132"/>
      <c r="T590" s="132"/>
    </row>
    <row r="591" spans="2:20" x14ac:dyDescent="0.2">
      <c r="B591" s="132"/>
      <c r="C591" s="135"/>
      <c r="D591" s="132"/>
      <c r="E591" s="132"/>
      <c r="R591" s="132"/>
      <c r="S591" s="132"/>
      <c r="T591" s="132"/>
    </row>
    <row r="592" spans="2:20" x14ac:dyDescent="0.2">
      <c r="B592" s="132"/>
      <c r="C592" s="135"/>
      <c r="D592" s="132"/>
      <c r="E592" s="132"/>
      <c r="R592" s="132"/>
      <c r="S592" s="132"/>
      <c r="T592" s="132"/>
    </row>
    <row r="593" spans="2:20" x14ac:dyDescent="0.2">
      <c r="B593" s="132"/>
      <c r="C593" s="135"/>
      <c r="D593" s="132"/>
      <c r="E593" s="132"/>
      <c r="R593" s="132"/>
      <c r="S593" s="132"/>
      <c r="T593" s="132"/>
    </row>
    <row r="594" spans="2:20" x14ac:dyDescent="0.2">
      <c r="B594" s="132"/>
      <c r="C594" s="135"/>
      <c r="D594" s="132"/>
      <c r="E594" s="132"/>
      <c r="R594" s="132"/>
      <c r="S594" s="132"/>
      <c r="T594" s="132"/>
    </row>
    <row r="595" spans="2:20" x14ac:dyDescent="0.2">
      <c r="B595" s="132"/>
      <c r="C595" s="135"/>
      <c r="D595" s="132"/>
      <c r="E595" s="132"/>
      <c r="R595" s="132"/>
      <c r="S595" s="132"/>
      <c r="T595" s="132"/>
    </row>
    <row r="596" spans="2:20" x14ac:dyDescent="0.2">
      <c r="B596" s="132"/>
      <c r="C596" s="135"/>
      <c r="D596" s="132"/>
      <c r="E596" s="132"/>
      <c r="R596" s="132"/>
      <c r="S596" s="132"/>
      <c r="T596" s="132"/>
    </row>
    <row r="597" spans="2:20" x14ac:dyDescent="0.2">
      <c r="B597" s="132"/>
      <c r="C597" s="135"/>
      <c r="D597" s="132"/>
      <c r="E597" s="132"/>
      <c r="R597" s="132"/>
      <c r="S597" s="132"/>
      <c r="T597" s="132"/>
    </row>
    <row r="598" spans="2:20" x14ac:dyDescent="0.2">
      <c r="B598" s="132"/>
      <c r="C598" s="135"/>
      <c r="D598" s="132"/>
      <c r="E598" s="132"/>
      <c r="R598" s="132"/>
      <c r="S598" s="132"/>
      <c r="T598" s="132"/>
    </row>
    <row r="599" spans="2:20" x14ac:dyDescent="0.2">
      <c r="B599" s="132"/>
      <c r="C599" s="135"/>
      <c r="D599" s="132"/>
      <c r="E599" s="132"/>
      <c r="R599" s="132"/>
      <c r="S599" s="132"/>
      <c r="T599" s="132"/>
    </row>
    <row r="600" spans="2:20" x14ac:dyDescent="0.2">
      <c r="B600" s="132"/>
      <c r="C600" s="135"/>
      <c r="D600" s="132"/>
      <c r="E600" s="132"/>
      <c r="R600" s="132"/>
      <c r="S600" s="132"/>
      <c r="T600" s="132"/>
    </row>
    <row r="601" spans="2:20" x14ac:dyDescent="0.2">
      <c r="B601" s="132"/>
      <c r="C601" s="135"/>
      <c r="D601" s="132"/>
      <c r="E601" s="132"/>
      <c r="R601" s="132"/>
      <c r="S601" s="132"/>
      <c r="T601" s="132"/>
    </row>
    <row r="602" spans="2:20" x14ac:dyDescent="0.2">
      <c r="B602" s="132"/>
      <c r="C602" s="135"/>
      <c r="D602" s="132"/>
      <c r="E602" s="132"/>
      <c r="R602" s="132"/>
      <c r="S602" s="132"/>
      <c r="T602" s="132"/>
    </row>
    <row r="603" spans="2:20" x14ac:dyDescent="0.2">
      <c r="B603" s="132"/>
      <c r="C603" s="135"/>
      <c r="D603" s="132"/>
      <c r="E603" s="132"/>
      <c r="R603" s="132"/>
      <c r="S603" s="132"/>
      <c r="T603" s="132"/>
    </row>
    <row r="604" spans="2:20" x14ac:dyDescent="0.2">
      <c r="B604" s="132"/>
      <c r="C604" s="135"/>
      <c r="D604" s="132"/>
      <c r="E604" s="132"/>
      <c r="R604" s="132"/>
      <c r="S604" s="132"/>
      <c r="T604" s="132"/>
    </row>
    <row r="605" spans="2:20" x14ac:dyDescent="0.2">
      <c r="B605" s="132"/>
      <c r="C605" s="135"/>
      <c r="D605" s="132"/>
      <c r="E605" s="132"/>
      <c r="R605" s="132"/>
      <c r="S605" s="132"/>
      <c r="T605" s="132"/>
    </row>
    <row r="606" spans="2:20" x14ac:dyDescent="0.2">
      <c r="B606" s="132"/>
      <c r="C606" s="135"/>
      <c r="D606" s="132"/>
      <c r="E606" s="132"/>
      <c r="R606" s="132"/>
      <c r="S606" s="132"/>
      <c r="T606" s="132"/>
    </row>
    <row r="607" spans="2:20" x14ac:dyDescent="0.2">
      <c r="B607" s="132"/>
      <c r="C607" s="135"/>
      <c r="D607" s="132"/>
      <c r="E607" s="132"/>
      <c r="R607" s="132"/>
      <c r="S607" s="132"/>
      <c r="T607" s="132"/>
    </row>
    <row r="608" spans="2:20" x14ac:dyDescent="0.2">
      <c r="B608" s="132"/>
      <c r="C608" s="135"/>
      <c r="D608" s="132"/>
      <c r="E608" s="132"/>
      <c r="R608" s="132"/>
      <c r="S608" s="132"/>
      <c r="T608" s="132"/>
    </row>
    <row r="609" spans="2:20" x14ac:dyDescent="0.2">
      <c r="B609" s="132"/>
      <c r="C609" s="135"/>
      <c r="D609" s="132"/>
      <c r="E609" s="132"/>
      <c r="R609" s="132"/>
      <c r="S609" s="132"/>
      <c r="T609" s="132"/>
    </row>
    <row r="610" spans="2:20" x14ac:dyDescent="0.2">
      <c r="B610" s="132"/>
      <c r="C610" s="135"/>
      <c r="D610" s="132"/>
      <c r="E610" s="132"/>
      <c r="R610" s="132"/>
      <c r="S610" s="132"/>
      <c r="T610" s="132"/>
    </row>
    <row r="611" spans="2:20" x14ac:dyDescent="0.2">
      <c r="B611" s="132"/>
      <c r="C611" s="135"/>
      <c r="D611" s="132"/>
      <c r="E611" s="132"/>
      <c r="R611" s="132"/>
      <c r="S611" s="132"/>
      <c r="T611" s="132"/>
    </row>
    <row r="612" spans="2:20" x14ac:dyDescent="0.2">
      <c r="B612" s="132"/>
      <c r="C612" s="135"/>
      <c r="D612" s="132"/>
      <c r="E612" s="132"/>
      <c r="R612" s="132"/>
      <c r="S612" s="132"/>
      <c r="T612" s="132"/>
    </row>
    <row r="613" spans="2:20" x14ac:dyDescent="0.2">
      <c r="B613" s="132"/>
      <c r="C613" s="135"/>
      <c r="D613" s="132"/>
      <c r="E613" s="132"/>
      <c r="R613" s="132"/>
      <c r="S613" s="132"/>
      <c r="T613" s="132"/>
    </row>
    <row r="614" spans="2:20" x14ac:dyDescent="0.2">
      <c r="B614" s="132"/>
      <c r="C614" s="135"/>
      <c r="D614" s="132"/>
      <c r="E614" s="132"/>
      <c r="R614" s="132"/>
      <c r="S614" s="132"/>
      <c r="T614" s="132"/>
    </row>
    <row r="615" spans="2:20" x14ac:dyDescent="0.2">
      <c r="B615" s="132"/>
      <c r="C615" s="135"/>
      <c r="D615" s="132"/>
      <c r="E615" s="132"/>
      <c r="R615" s="132"/>
      <c r="S615" s="132"/>
      <c r="T615" s="132"/>
    </row>
    <row r="616" spans="2:20" x14ac:dyDescent="0.2">
      <c r="B616" s="132"/>
      <c r="C616" s="135"/>
      <c r="D616" s="132"/>
      <c r="E616" s="132"/>
      <c r="R616" s="132"/>
      <c r="S616" s="132"/>
      <c r="T616" s="132"/>
    </row>
    <row r="617" spans="2:20" x14ac:dyDescent="0.2">
      <c r="B617" s="132"/>
      <c r="C617" s="135"/>
      <c r="D617" s="132"/>
      <c r="E617" s="132"/>
      <c r="R617" s="132"/>
      <c r="S617" s="132"/>
      <c r="T617" s="132"/>
    </row>
    <row r="618" spans="2:20" x14ac:dyDescent="0.2">
      <c r="B618" s="132"/>
      <c r="C618" s="135"/>
      <c r="D618" s="132"/>
      <c r="E618" s="132"/>
      <c r="R618" s="132"/>
      <c r="S618" s="132"/>
      <c r="T618" s="132"/>
    </row>
    <row r="619" spans="2:20" x14ac:dyDescent="0.2">
      <c r="B619" s="132"/>
      <c r="C619" s="135"/>
      <c r="D619" s="132"/>
      <c r="E619" s="132"/>
      <c r="R619" s="132"/>
      <c r="S619" s="132"/>
      <c r="T619" s="132"/>
    </row>
    <row r="620" spans="2:20" x14ac:dyDescent="0.2">
      <c r="B620" s="132"/>
      <c r="C620" s="135"/>
      <c r="D620" s="132"/>
      <c r="E620" s="132"/>
      <c r="R620" s="132"/>
      <c r="S620" s="132"/>
      <c r="T620" s="132"/>
    </row>
    <row r="621" spans="2:20" x14ac:dyDescent="0.2">
      <c r="B621" s="132"/>
      <c r="C621" s="135"/>
      <c r="D621" s="132"/>
      <c r="E621" s="132"/>
      <c r="R621" s="132"/>
      <c r="S621" s="132"/>
      <c r="T621" s="132"/>
    </row>
    <row r="622" spans="2:20" x14ac:dyDescent="0.2">
      <c r="B622" s="132"/>
      <c r="C622" s="135"/>
      <c r="D622" s="132"/>
      <c r="E622" s="132"/>
      <c r="R622" s="132"/>
      <c r="S622" s="132"/>
      <c r="T622" s="132"/>
    </row>
    <row r="623" spans="2:20" x14ac:dyDescent="0.2">
      <c r="B623" s="132"/>
      <c r="C623" s="135"/>
      <c r="D623" s="132"/>
      <c r="E623" s="132"/>
      <c r="R623" s="132"/>
      <c r="S623" s="132"/>
      <c r="T623" s="132"/>
    </row>
    <row r="624" spans="2:20" x14ac:dyDescent="0.2">
      <c r="B624" s="132"/>
      <c r="C624" s="135"/>
      <c r="D624" s="132"/>
      <c r="E624" s="132"/>
      <c r="R624" s="132"/>
      <c r="S624" s="132"/>
      <c r="T624" s="132"/>
    </row>
    <row r="625" spans="2:20" x14ac:dyDescent="0.2">
      <c r="B625" s="132"/>
      <c r="C625" s="135"/>
      <c r="D625" s="132"/>
      <c r="E625" s="132"/>
      <c r="R625" s="132"/>
      <c r="S625" s="132"/>
      <c r="T625" s="132"/>
    </row>
    <row r="626" spans="2:20" x14ac:dyDescent="0.2">
      <c r="B626" s="132"/>
      <c r="C626" s="135"/>
      <c r="D626" s="132"/>
      <c r="E626" s="132"/>
      <c r="R626" s="132"/>
      <c r="S626" s="132"/>
      <c r="T626" s="132"/>
    </row>
    <row r="627" spans="2:20" x14ac:dyDescent="0.2">
      <c r="B627" s="132"/>
      <c r="C627" s="135"/>
      <c r="D627" s="132"/>
      <c r="E627" s="132"/>
      <c r="R627" s="132"/>
      <c r="S627" s="132"/>
      <c r="T627" s="132"/>
    </row>
    <row r="628" spans="2:20" x14ac:dyDescent="0.2">
      <c r="B628" s="132"/>
      <c r="C628" s="135"/>
      <c r="D628" s="132"/>
      <c r="E628" s="132"/>
      <c r="R628" s="132"/>
      <c r="S628" s="132"/>
      <c r="T628" s="132"/>
    </row>
    <row r="629" spans="2:20" x14ac:dyDescent="0.2">
      <c r="B629" s="132"/>
      <c r="C629" s="135"/>
      <c r="D629" s="132"/>
      <c r="E629" s="132"/>
      <c r="R629" s="132"/>
      <c r="S629" s="132"/>
      <c r="T629" s="132"/>
    </row>
    <row r="630" spans="2:20" x14ac:dyDescent="0.2">
      <c r="B630" s="132"/>
      <c r="C630" s="135"/>
      <c r="D630" s="132"/>
      <c r="E630" s="132"/>
      <c r="R630" s="132"/>
      <c r="S630" s="132"/>
      <c r="T630" s="132"/>
    </row>
    <row r="631" spans="2:20" x14ac:dyDescent="0.2">
      <c r="B631" s="132"/>
      <c r="C631" s="135"/>
      <c r="D631" s="132"/>
      <c r="E631" s="132"/>
      <c r="R631" s="132"/>
      <c r="S631" s="132"/>
      <c r="T631" s="132"/>
    </row>
    <row r="632" spans="2:20" x14ac:dyDescent="0.2">
      <c r="B632" s="132"/>
      <c r="C632" s="135"/>
      <c r="D632" s="132"/>
      <c r="E632" s="132"/>
      <c r="R632" s="132"/>
      <c r="S632" s="132"/>
      <c r="T632" s="132"/>
    </row>
    <row r="633" spans="2:20" x14ac:dyDescent="0.2">
      <c r="B633" s="132"/>
      <c r="C633" s="135"/>
      <c r="D633" s="132"/>
      <c r="E633" s="132"/>
      <c r="R633" s="132"/>
      <c r="S633" s="132"/>
      <c r="T633" s="132"/>
    </row>
    <row r="634" spans="2:20" x14ac:dyDescent="0.2">
      <c r="B634" s="132"/>
      <c r="C634" s="135"/>
      <c r="D634" s="132"/>
      <c r="E634" s="132"/>
      <c r="R634" s="132"/>
      <c r="S634" s="132"/>
      <c r="T634" s="132"/>
    </row>
    <row r="635" spans="2:20" x14ac:dyDescent="0.2">
      <c r="B635" s="132"/>
      <c r="C635" s="135"/>
      <c r="D635" s="132"/>
      <c r="E635" s="132"/>
      <c r="R635" s="132"/>
      <c r="S635" s="132"/>
      <c r="T635" s="132"/>
    </row>
    <row r="636" spans="2:20" x14ac:dyDescent="0.2">
      <c r="B636" s="132"/>
      <c r="C636" s="135"/>
      <c r="D636" s="132"/>
      <c r="E636" s="132"/>
      <c r="R636" s="132"/>
      <c r="S636" s="132"/>
      <c r="T636" s="132"/>
    </row>
    <row r="637" spans="2:20" x14ac:dyDescent="0.2">
      <c r="B637" s="132"/>
      <c r="C637" s="135"/>
      <c r="D637" s="132"/>
      <c r="E637" s="132"/>
      <c r="R637" s="132"/>
      <c r="S637" s="132"/>
      <c r="T637" s="132"/>
    </row>
    <row r="638" spans="2:20" x14ac:dyDescent="0.2">
      <c r="B638" s="132"/>
      <c r="C638" s="135"/>
      <c r="D638" s="132"/>
      <c r="E638" s="132"/>
      <c r="R638" s="132"/>
      <c r="S638" s="132"/>
      <c r="T638" s="132"/>
    </row>
    <row r="639" spans="2:20" x14ac:dyDescent="0.2">
      <c r="B639" s="132"/>
      <c r="C639" s="135"/>
      <c r="D639" s="132"/>
      <c r="E639" s="132"/>
      <c r="R639" s="132"/>
      <c r="S639" s="132"/>
      <c r="T639" s="132"/>
    </row>
    <row r="640" spans="2:20" x14ac:dyDescent="0.2">
      <c r="B640" s="132"/>
      <c r="C640" s="135"/>
      <c r="D640" s="132"/>
      <c r="E640" s="132"/>
      <c r="R640" s="132"/>
      <c r="S640" s="132"/>
      <c r="T640" s="132"/>
    </row>
    <row r="641" spans="2:20" x14ac:dyDescent="0.2">
      <c r="B641" s="132"/>
      <c r="C641" s="135"/>
      <c r="D641" s="132"/>
      <c r="E641" s="132"/>
      <c r="R641" s="132"/>
      <c r="S641" s="132"/>
      <c r="T641" s="132"/>
    </row>
    <row r="642" spans="2:20" x14ac:dyDescent="0.2">
      <c r="B642" s="132"/>
      <c r="C642" s="135"/>
      <c r="D642" s="132"/>
      <c r="E642" s="132"/>
      <c r="R642" s="132"/>
      <c r="S642" s="132"/>
      <c r="T642" s="132"/>
    </row>
    <row r="643" spans="2:20" x14ac:dyDescent="0.2">
      <c r="B643" s="132"/>
      <c r="C643" s="135"/>
      <c r="D643" s="132"/>
      <c r="E643" s="132"/>
      <c r="R643" s="132"/>
      <c r="S643" s="132"/>
      <c r="T643" s="132"/>
    </row>
    <row r="644" spans="2:20" x14ac:dyDescent="0.2">
      <c r="B644" s="132"/>
      <c r="C644" s="135"/>
      <c r="D644" s="132"/>
      <c r="E644" s="132"/>
      <c r="R644" s="132"/>
      <c r="S644" s="132"/>
      <c r="T644" s="132"/>
    </row>
    <row r="645" spans="2:20" x14ac:dyDescent="0.2">
      <c r="B645" s="132"/>
      <c r="C645" s="135"/>
      <c r="D645" s="132"/>
      <c r="E645" s="132"/>
      <c r="R645" s="132"/>
      <c r="S645" s="132"/>
      <c r="T645" s="132"/>
    </row>
    <row r="646" spans="2:20" x14ac:dyDescent="0.2">
      <c r="B646" s="132"/>
      <c r="C646" s="135"/>
      <c r="D646" s="132"/>
      <c r="E646" s="132"/>
      <c r="R646" s="132"/>
      <c r="S646" s="132"/>
      <c r="T646" s="132"/>
    </row>
    <row r="647" spans="2:20" x14ac:dyDescent="0.2">
      <c r="B647" s="132"/>
      <c r="C647" s="135"/>
      <c r="D647" s="132"/>
      <c r="E647" s="132"/>
      <c r="R647" s="132"/>
      <c r="S647" s="132"/>
      <c r="T647" s="132"/>
    </row>
    <row r="648" spans="2:20" x14ac:dyDescent="0.2">
      <c r="B648" s="132"/>
      <c r="C648" s="135"/>
      <c r="D648" s="132"/>
      <c r="E648" s="132"/>
      <c r="R648" s="132"/>
      <c r="S648" s="132"/>
      <c r="T648" s="132"/>
    </row>
    <row r="649" spans="2:20" x14ac:dyDescent="0.2">
      <c r="B649" s="132"/>
      <c r="C649" s="135"/>
      <c r="D649" s="132"/>
      <c r="E649" s="132"/>
      <c r="R649" s="132"/>
      <c r="S649" s="132"/>
      <c r="T649" s="132"/>
    </row>
    <row r="650" spans="2:20" x14ac:dyDescent="0.2">
      <c r="B650" s="132"/>
      <c r="C650" s="135"/>
      <c r="D650" s="132"/>
      <c r="E650" s="132"/>
      <c r="R650" s="132"/>
      <c r="S650" s="132"/>
      <c r="T650" s="132"/>
    </row>
    <row r="651" spans="2:20" x14ac:dyDescent="0.2">
      <c r="B651" s="132"/>
      <c r="C651" s="135"/>
      <c r="D651" s="132"/>
      <c r="E651" s="132"/>
      <c r="R651" s="132"/>
      <c r="S651" s="132"/>
      <c r="T651" s="132"/>
    </row>
    <row r="652" spans="2:20" x14ac:dyDescent="0.2">
      <c r="B652" s="132"/>
      <c r="C652" s="135"/>
      <c r="D652" s="132"/>
      <c r="E652" s="132"/>
      <c r="R652" s="132"/>
      <c r="S652" s="132"/>
      <c r="T652" s="132"/>
    </row>
    <row r="653" spans="2:20" x14ac:dyDescent="0.2">
      <c r="B653" s="132"/>
      <c r="C653" s="135"/>
      <c r="D653" s="132"/>
      <c r="E653" s="132"/>
      <c r="R653" s="132"/>
      <c r="S653" s="132"/>
      <c r="T653" s="132"/>
    </row>
    <row r="654" spans="2:20" x14ac:dyDescent="0.2">
      <c r="B654" s="132"/>
      <c r="C654" s="135"/>
      <c r="D654" s="132"/>
      <c r="E654" s="132"/>
      <c r="R654" s="132"/>
      <c r="S654" s="132"/>
      <c r="T654" s="132"/>
    </row>
    <row r="655" spans="2:20" x14ac:dyDescent="0.2">
      <c r="B655" s="132"/>
      <c r="C655" s="135"/>
      <c r="D655" s="132"/>
      <c r="E655" s="132"/>
      <c r="R655" s="132"/>
      <c r="S655" s="132"/>
      <c r="T655" s="132"/>
    </row>
    <row r="656" spans="2:20" x14ac:dyDescent="0.2">
      <c r="B656" s="132"/>
      <c r="C656" s="135"/>
      <c r="D656" s="132"/>
      <c r="E656" s="132"/>
      <c r="R656" s="132"/>
      <c r="S656" s="132"/>
      <c r="T656" s="132"/>
    </row>
    <row r="657" spans="2:20" x14ac:dyDescent="0.2">
      <c r="B657" s="132"/>
      <c r="C657" s="135"/>
      <c r="D657" s="132"/>
      <c r="E657" s="132"/>
      <c r="R657" s="132"/>
      <c r="S657" s="132"/>
      <c r="T657" s="132"/>
    </row>
    <row r="658" spans="2:20" x14ac:dyDescent="0.2">
      <c r="B658" s="132"/>
      <c r="C658" s="135"/>
      <c r="D658" s="132"/>
      <c r="E658" s="132"/>
      <c r="R658" s="132"/>
      <c r="S658" s="132"/>
      <c r="T658" s="132"/>
    </row>
    <row r="659" spans="2:20" x14ac:dyDescent="0.2">
      <c r="B659" s="132"/>
      <c r="C659" s="135"/>
      <c r="D659" s="132"/>
      <c r="E659" s="132"/>
      <c r="R659" s="132"/>
      <c r="S659" s="132"/>
      <c r="T659" s="132"/>
    </row>
    <row r="660" spans="2:20" x14ac:dyDescent="0.2">
      <c r="B660" s="132"/>
      <c r="C660" s="135"/>
      <c r="D660" s="132"/>
      <c r="E660" s="132"/>
      <c r="R660" s="132"/>
      <c r="S660" s="132"/>
      <c r="T660" s="132"/>
    </row>
    <row r="661" spans="2:20" x14ac:dyDescent="0.2">
      <c r="B661" s="132"/>
      <c r="C661" s="135"/>
      <c r="D661" s="132"/>
      <c r="E661" s="132"/>
      <c r="R661" s="132"/>
      <c r="S661" s="132"/>
      <c r="T661" s="132"/>
    </row>
    <row r="662" spans="2:20" x14ac:dyDescent="0.2">
      <c r="B662" s="132"/>
      <c r="C662" s="135"/>
      <c r="D662" s="132"/>
      <c r="E662" s="132"/>
      <c r="R662" s="132"/>
      <c r="S662" s="132"/>
      <c r="T662" s="132"/>
    </row>
    <row r="663" spans="2:20" x14ac:dyDescent="0.2">
      <c r="B663" s="132"/>
      <c r="C663" s="135"/>
      <c r="D663" s="132"/>
      <c r="E663" s="132"/>
      <c r="R663" s="132"/>
      <c r="S663" s="132"/>
      <c r="T663" s="132"/>
    </row>
    <row r="664" spans="2:20" x14ac:dyDescent="0.2">
      <c r="B664" s="132"/>
      <c r="C664" s="135"/>
      <c r="D664" s="132"/>
      <c r="E664" s="132"/>
      <c r="R664" s="132"/>
      <c r="S664" s="132"/>
      <c r="T664" s="132"/>
    </row>
    <row r="665" spans="2:20" x14ac:dyDescent="0.2">
      <c r="B665" s="132"/>
      <c r="C665" s="135"/>
      <c r="D665" s="132"/>
      <c r="E665" s="132"/>
      <c r="R665" s="132"/>
      <c r="S665" s="132"/>
      <c r="T665" s="132"/>
    </row>
    <row r="666" spans="2:20" x14ac:dyDescent="0.2">
      <c r="B666" s="132"/>
      <c r="C666" s="135"/>
      <c r="D666" s="132"/>
      <c r="E666" s="132"/>
      <c r="R666" s="132"/>
      <c r="S666" s="132"/>
      <c r="T666" s="132"/>
    </row>
    <row r="667" spans="2:20" x14ac:dyDescent="0.2">
      <c r="B667" s="132"/>
      <c r="C667" s="135"/>
      <c r="D667" s="132"/>
      <c r="E667" s="132"/>
      <c r="R667" s="132"/>
      <c r="S667" s="132"/>
      <c r="T667" s="132"/>
    </row>
    <row r="668" spans="2:20" x14ac:dyDescent="0.2">
      <c r="B668" s="132"/>
      <c r="C668" s="135"/>
      <c r="D668" s="132"/>
      <c r="E668" s="132"/>
      <c r="R668" s="132"/>
      <c r="S668" s="132"/>
      <c r="T668" s="132"/>
    </row>
    <row r="669" spans="2:20" x14ac:dyDescent="0.2">
      <c r="B669" s="132"/>
      <c r="C669" s="135"/>
      <c r="D669" s="132"/>
      <c r="E669" s="132"/>
      <c r="R669" s="132"/>
      <c r="S669" s="132"/>
      <c r="T669" s="132"/>
    </row>
    <row r="670" spans="2:20" x14ac:dyDescent="0.2">
      <c r="B670" s="132"/>
      <c r="C670" s="135"/>
      <c r="D670" s="132"/>
      <c r="E670" s="132"/>
      <c r="R670" s="132"/>
      <c r="S670" s="132"/>
      <c r="T670" s="132"/>
    </row>
    <row r="671" spans="2:20" x14ac:dyDescent="0.2">
      <c r="B671" s="132"/>
      <c r="C671" s="135"/>
      <c r="D671" s="132"/>
      <c r="E671" s="132"/>
      <c r="R671" s="132"/>
      <c r="S671" s="132"/>
      <c r="T671" s="132"/>
    </row>
    <row r="672" spans="2:20" x14ac:dyDescent="0.2">
      <c r="B672" s="132"/>
      <c r="C672" s="135"/>
      <c r="D672" s="132"/>
      <c r="E672" s="132"/>
      <c r="R672" s="132"/>
      <c r="S672" s="132"/>
      <c r="T672" s="132"/>
    </row>
    <row r="673" spans="2:20" x14ac:dyDescent="0.2">
      <c r="B673" s="132"/>
      <c r="C673" s="135"/>
      <c r="D673" s="132"/>
      <c r="E673" s="132"/>
      <c r="R673" s="132"/>
      <c r="S673" s="132"/>
      <c r="T673" s="132"/>
    </row>
    <row r="674" spans="2:20" x14ac:dyDescent="0.2">
      <c r="B674" s="132"/>
      <c r="C674" s="135"/>
      <c r="D674" s="132"/>
      <c r="E674" s="132"/>
      <c r="R674" s="132"/>
      <c r="S674" s="132"/>
      <c r="T674" s="132"/>
    </row>
    <row r="675" spans="2:20" x14ac:dyDescent="0.2">
      <c r="B675" s="132"/>
      <c r="C675" s="135"/>
      <c r="D675" s="132"/>
      <c r="E675" s="132"/>
      <c r="R675" s="132"/>
      <c r="S675" s="132"/>
      <c r="T675" s="132"/>
    </row>
    <row r="676" spans="2:20" x14ac:dyDescent="0.2">
      <c r="B676" s="132"/>
      <c r="C676" s="135"/>
      <c r="D676" s="132"/>
      <c r="E676" s="132"/>
      <c r="R676" s="132"/>
      <c r="S676" s="132"/>
      <c r="T676" s="132"/>
    </row>
    <row r="677" spans="2:20" x14ac:dyDescent="0.2">
      <c r="B677" s="132"/>
      <c r="C677" s="135"/>
      <c r="D677" s="132"/>
      <c r="E677" s="132"/>
      <c r="R677" s="132"/>
      <c r="S677" s="132"/>
      <c r="T677" s="132"/>
    </row>
    <row r="678" spans="2:20" x14ac:dyDescent="0.2">
      <c r="B678" s="132"/>
      <c r="C678" s="135"/>
      <c r="D678" s="132"/>
      <c r="E678" s="132"/>
      <c r="R678" s="132"/>
      <c r="S678" s="132"/>
      <c r="T678" s="132"/>
    </row>
    <row r="679" spans="2:20" x14ac:dyDescent="0.2">
      <c r="B679" s="132"/>
      <c r="C679" s="135"/>
      <c r="D679" s="132"/>
      <c r="E679" s="132"/>
      <c r="R679" s="132"/>
      <c r="S679" s="132"/>
      <c r="T679" s="132"/>
    </row>
    <row r="680" spans="2:20" x14ac:dyDescent="0.2">
      <c r="B680" s="132"/>
      <c r="C680" s="135"/>
      <c r="D680" s="132"/>
      <c r="E680" s="132"/>
      <c r="R680" s="132"/>
      <c r="S680" s="132"/>
      <c r="T680" s="132"/>
    </row>
    <row r="681" spans="2:20" x14ac:dyDescent="0.2">
      <c r="B681" s="132"/>
      <c r="C681" s="135"/>
      <c r="D681" s="132"/>
      <c r="E681" s="132"/>
      <c r="R681" s="132"/>
      <c r="S681" s="132"/>
      <c r="T681" s="132"/>
    </row>
    <row r="682" spans="2:20" x14ac:dyDescent="0.2">
      <c r="B682" s="132"/>
      <c r="C682" s="135"/>
      <c r="D682" s="132"/>
      <c r="E682" s="132"/>
      <c r="R682" s="132"/>
      <c r="S682" s="132"/>
      <c r="T682" s="132"/>
    </row>
    <row r="683" spans="2:20" x14ac:dyDescent="0.2">
      <c r="B683" s="132"/>
      <c r="C683" s="135"/>
      <c r="D683" s="132"/>
      <c r="E683" s="132"/>
      <c r="R683" s="132"/>
      <c r="S683" s="132"/>
      <c r="T683" s="132"/>
    </row>
    <row r="684" spans="2:20" x14ac:dyDescent="0.2">
      <c r="B684" s="132"/>
      <c r="C684" s="135"/>
      <c r="D684" s="132"/>
      <c r="E684" s="132"/>
      <c r="R684" s="132"/>
      <c r="S684" s="132"/>
      <c r="T684" s="132"/>
    </row>
    <row r="685" spans="2:20" x14ac:dyDescent="0.2">
      <c r="B685" s="132"/>
      <c r="C685" s="135"/>
      <c r="D685" s="132"/>
      <c r="E685" s="132"/>
      <c r="R685" s="132"/>
      <c r="S685" s="132"/>
      <c r="T685" s="132"/>
    </row>
    <row r="686" spans="2:20" x14ac:dyDescent="0.2">
      <c r="B686" s="132"/>
      <c r="C686" s="135"/>
      <c r="D686" s="132"/>
      <c r="E686" s="132"/>
      <c r="R686" s="132"/>
      <c r="S686" s="132"/>
      <c r="T686" s="132"/>
    </row>
    <row r="687" spans="2:20" x14ac:dyDescent="0.2">
      <c r="B687" s="132"/>
      <c r="C687" s="135"/>
      <c r="D687" s="132"/>
      <c r="E687" s="132"/>
      <c r="R687" s="132"/>
      <c r="S687" s="132"/>
      <c r="T687" s="132"/>
    </row>
    <row r="688" spans="2:20" x14ac:dyDescent="0.2">
      <c r="B688" s="132"/>
      <c r="C688" s="135"/>
      <c r="D688" s="132"/>
      <c r="E688" s="132"/>
      <c r="R688" s="132"/>
      <c r="S688" s="132"/>
      <c r="T688" s="132"/>
    </row>
    <row r="689" spans="2:20" x14ac:dyDescent="0.2">
      <c r="B689" s="132"/>
      <c r="C689" s="135"/>
      <c r="D689" s="132"/>
      <c r="E689" s="132"/>
      <c r="R689" s="132"/>
      <c r="S689" s="132"/>
      <c r="T689" s="132"/>
    </row>
    <row r="690" spans="2:20" x14ac:dyDescent="0.2">
      <c r="B690" s="132"/>
      <c r="C690" s="135"/>
      <c r="D690" s="132"/>
      <c r="E690" s="132"/>
      <c r="R690" s="132"/>
      <c r="S690" s="132"/>
      <c r="T690" s="132"/>
    </row>
    <row r="691" spans="2:20" x14ac:dyDescent="0.2">
      <c r="B691" s="132"/>
      <c r="C691" s="135"/>
      <c r="D691" s="132"/>
      <c r="E691" s="132"/>
      <c r="R691" s="132"/>
      <c r="S691" s="132"/>
      <c r="T691" s="132"/>
    </row>
    <row r="692" spans="2:20" x14ac:dyDescent="0.2">
      <c r="B692" s="132"/>
      <c r="C692" s="135"/>
      <c r="D692" s="132"/>
      <c r="E692" s="132"/>
      <c r="R692" s="132"/>
      <c r="S692" s="132"/>
      <c r="T692" s="132"/>
    </row>
    <row r="693" spans="2:20" x14ac:dyDescent="0.2">
      <c r="B693" s="132"/>
      <c r="C693" s="135"/>
      <c r="D693" s="132"/>
      <c r="E693" s="132"/>
      <c r="R693" s="132"/>
      <c r="S693" s="132"/>
      <c r="T693" s="132"/>
    </row>
    <row r="694" spans="2:20" x14ac:dyDescent="0.2">
      <c r="B694" s="132"/>
      <c r="C694" s="135"/>
      <c r="D694" s="132"/>
      <c r="E694" s="132"/>
      <c r="R694" s="132"/>
      <c r="S694" s="132"/>
      <c r="T694" s="132"/>
    </row>
    <row r="695" spans="2:20" x14ac:dyDescent="0.2">
      <c r="B695" s="132"/>
      <c r="C695" s="135"/>
      <c r="D695" s="132"/>
      <c r="E695" s="132"/>
      <c r="R695" s="132"/>
      <c r="S695" s="132"/>
      <c r="T695" s="132"/>
    </row>
    <row r="696" spans="2:20" x14ac:dyDescent="0.2">
      <c r="B696" s="132"/>
      <c r="C696" s="135"/>
      <c r="D696" s="132"/>
      <c r="E696" s="132"/>
      <c r="R696" s="132"/>
      <c r="S696" s="132"/>
      <c r="T696" s="132"/>
    </row>
    <row r="697" spans="2:20" x14ac:dyDescent="0.2">
      <c r="B697" s="132"/>
      <c r="C697" s="135"/>
      <c r="D697" s="132"/>
      <c r="E697" s="132"/>
      <c r="R697" s="132"/>
      <c r="S697" s="132"/>
      <c r="T697" s="132"/>
    </row>
    <row r="698" spans="2:20" x14ac:dyDescent="0.2">
      <c r="B698" s="132"/>
      <c r="C698" s="135"/>
      <c r="D698" s="132"/>
      <c r="E698" s="132"/>
      <c r="R698" s="132"/>
      <c r="S698" s="132"/>
      <c r="T698" s="132"/>
    </row>
    <row r="699" spans="2:20" x14ac:dyDescent="0.2">
      <c r="B699" s="132"/>
      <c r="C699" s="135"/>
      <c r="D699" s="132"/>
      <c r="E699" s="132"/>
      <c r="R699" s="132"/>
      <c r="S699" s="132"/>
      <c r="T699" s="132"/>
    </row>
    <row r="700" spans="2:20" x14ac:dyDescent="0.2">
      <c r="B700" s="132"/>
      <c r="C700" s="135"/>
      <c r="D700" s="132"/>
      <c r="E700" s="132"/>
      <c r="R700" s="132"/>
      <c r="S700" s="132"/>
      <c r="T700" s="132"/>
    </row>
    <row r="701" spans="2:20" x14ac:dyDescent="0.2">
      <c r="B701" s="132"/>
      <c r="C701" s="135"/>
      <c r="D701" s="132"/>
      <c r="E701" s="132"/>
      <c r="R701" s="132"/>
      <c r="S701" s="132"/>
      <c r="T701" s="132"/>
    </row>
    <row r="702" spans="2:20" x14ac:dyDescent="0.2">
      <c r="B702" s="132"/>
      <c r="C702" s="135"/>
      <c r="D702" s="132"/>
      <c r="E702" s="132"/>
      <c r="R702" s="132"/>
      <c r="S702" s="132"/>
      <c r="T702" s="132"/>
    </row>
    <row r="703" spans="2:20" x14ac:dyDescent="0.2">
      <c r="B703" s="132"/>
      <c r="C703" s="135"/>
      <c r="D703" s="132"/>
      <c r="E703" s="132"/>
      <c r="R703" s="132"/>
      <c r="S703" s="132"/>
      <c r="T703" s="132"/>
    </row>
    <row r="704" spans="2:20" x14ac:dyDescent="0.2">
      <c r="B704" s="132"/>
      <c r="C704" s="135"/>
      <c r="D704" s="132"/>
      <c r="E704" s="132"/>
      <c r="R704" s="132"/>
      <c r="S704" s="132"/>
      <c r="T704" s="132"/>
    </row>
    <row r="705" spans="2:20" x14ac:dyDescent="0.2">
      <c r="B705" s="132"/>
      <c r="C705" s="135"/>
      <c r="D705" s="132"/>
      <c r="E705" s="132"/>
      <c r="R705" s="132"/>
      <c r="S705" s="132"/>
      <c r="T705" s="132"/>
    </row>
    <row r="706" spans="2:20" x14ac:dyDescent="0.2">
      <c r="B706" s="132"/>
      <c r="C706" s="135"/>
      <c r="D706" s="132"/>
      <c r="E706" s="132"/>
      <c r="R706" s="132"/>
      <c r="S706" s="132"/>
      <c r="T706" s="132"/>
    </row>
    <row r="707" spans="2:20" x14ac:dyDescent="0.2">
      <c r="B707" s="132"/>
      <c r="C707" s="135"/>
      <c r="D707" s="132"/>
      <c r="E707" s="132"/>
      <c r="R707" s="132"/>
      <c r="S707" s="132"/>
      <c r="T707" s="132"/>
    </row>
    <row r="708" spans="2:20" x14ac:dyDescent="0.2">
      <c r="B708" s="132"/>
      <c r="C708" s="135"/>
      <c r="D708" s="132"/>
      <c r="E708" s="132"/>
      <c r="R708" s="132"/>
      <c r="S708" s="132"/>
      <c r="T708" s="132"/>
    </row>
    <row r="709" spans="2:20" x14ac:dyDescent="0.2">
      <c r="B709" s="132"/>
      <c r="C709" s="135"/>
      <c r="D709" s="132"/>
      <c r="E709" s="132"/>
      <c r="R709" s="132"/>
      <c r="S709" s="132"/>
      <c r="T709" s="132"/>
    </row>
    <row r="710" spans="2:20" x14ac:dyDescent="0.2">
      <c r="B710" s="132"/>
      <c r="C710" s="135"/>
      <c r="D710" s="132"/>
      <c r="E710" s="132"/>
      <c r="R710" s="132"/>
      <c r="S710" s="132"/>
      <c r="T710" s="132"/>
    </row>
    <row r="711" spans="2:20" x14ac:dyDescent="0.2">
      <c r="B711" s="132"/>
      <c r="C711" s="135"/>
      <c r="D711" s="132"/>
      <c r="E711" s="132"/>
      <c r="R711" s="132"/>
      <c r="S711" s="132"/>
      <c r="T711" s="132"/>
    </row>
    <row r="712" spans="2:20" x14ac:dyDescent="0.2">
      <c r="B712" s="132"/>
      <c r="C712" s="135"/>
      <c r="D712" s="132"/>
      <c r="E712" s="132"/>
      <c r="R712" s="132"/>
      <c r="S712" s="132"/>
      <c r="T712" s="132"/>
    </row>
    <row r="713" spans="2:20" x14ac:dyDescent="0.2">
      <c r="B713" s="132"/>
      <c r="C713" s="135"/>
      <c r="D713" s="132"/>
      <c r="E713" s="132"/>
      <c r="R713" s="132"/>
      <c r="S713" s="132"/>
      <c r="T713" s="132"/>
    </row>
    <row r="714" spans="2:20" x14ac:dyDescent="0.2">
      <c r="B714" s="132"/>
      <c r="C714" s="135"/>
      <c r="D714" s="132"/>
      <c r="E714" s="132"/>
      <c r="R714" s="132"/>
      <c r="S714" s="132"/>
      <c r="T714" s="132"/>
    </row>
    <row r="715" spans="2:20" x14ac:dyDescent="0.2">
      <c r="B715" s="132"/>
      <c r="C715" s="135"/>
      <c r="D715" s="132"/>
      <c r="E715" s="132"/>
      <c r="R715" s="132"/>
      <c r="S715" s="132"/>
      <c r="T715" s="132"/>
    </row>
    <row r="716" spans="2:20" x14ac:dyDescent="0.2">
      <c r="B716" s="132"/>
      <c r="C716" s="135"/>
      <c r="D716" s="132"/>
      <c r="E716" s="132"/>
      <c r="R716" s="132"/>
      <c r="S716" s="132"/>
      <c r="T716" s="132"/>
    </row>
    <row r="717" spans="2:20" x14ac:dyDescent="0.2">
      <c r="B717" s="132"/>
      <c r="C717" s="135"/>
      <c r="D717" s="132"/>
      <c r="E717" s="132"/>
      <c r="R717" s="132"/>
      <c r="S717" s="132"/>
      <c r="T717" s="132"/>
    </row>
    <row r="718" spans="2:20" x14ac:dyDescent="0.2">
      <c r="B718" s="132"/>
      <c r="C718" s="135"/>
      <c r="D718" s="132"/>
      <c r="E718" s="132"/>
      <c r="R718" s="132"/>
      <c r="S718" s="132"/>
      <c r="T718" s="132"/>
    </row>
    <row r="719" spans="2:20" x14ac:dyDescent="0.2">
      <c r="B719" s="132"/>
      <c r="C719" s="135"/>
      <c r="D719" s="132"/>
      <c r="E719" s="132"/>
      <c r="R719" s="132"/>
      <c r="S719" s="132"/>
      <c r="T719" s="132"/>
    </row>
    <row r="720" spans="2:20" x14ac:dyDescent="0.2">
      <c r="B720" s="132"/>
      <c r="C720" s="135"/>
      <c r="D720" s="132"/>
      <c r="E720" s="132"/>
      <c r="R720" s="132"/>
      <c r="S720" s="132"/>
      <c r="T720" s="132"/>
    </row>
    <row r="721" spans="2:20" x14ac:dyDescent="0.2">
      <c r="B721" s="132"/>
      <c r="C721" s="135"/>
      <c r="D721" s="132"/>
      <c r="E721" s="132"/>
      <c r="R721" s="132"/>
      <c r="S721" s="132"/>
      <c r="T721" s="132"/>
    </row>
    <row r="722" spans="2:20" x14ac:dyDescent="0.2">
      <c r="B722" s="132"/>
      <c r="C722" s="135"/>
      <c r="D722" s="132"/>
      <c r="E722" s="132"/>
      <c r="R722" s="132"/>
      <c r="S722" s="132"/>
      <c r="T722" s="132"/>
    </row>
    <row r="723" spans="2:20" x14ac:dyDescent="0.2">
      <c r="B723" s="132"/>
      <c r="C723" s="135"/>
      <c r="D723" s="132"/>
      <c r="E723" s="132"/>
      <c r="R723" s="132"/>
      <c r="S723" s="132"/>
      <c r="T723" s="132"/>
    </row>
    <row r="724" spans="2:20" x14ac:dyDescent="0.2">
      <c r="B724" s="132"/>
      <c r="C724" s="135"/>
      <c r="D724" s="132"/>
      <c r="E724" s="132"/>
      <c r="R724" s="132"/>
      <c r="S724" s="132"/>
      <c r="T724" s="132"/>
    </row>
    <row r="725" spans="2:20" x14ac:dyDescent="0.2">
      <c r="B725" s="132"/>
      <c r="C725" s="135"/>
      <c r="D725" s="132"/>
      <c r="E725" s="132"/>
      <c r="R725" s="132"/>
      <c r="S725" s="132"/>
      <c r="T725" s="132"/>
    </row>
    <row r="726" spans="2:20" x14ac:dyDescent="0.2">
      <c r="B726" s="132"/>
      <c r="C726" s="135"/>
      <c r="D726" s="132"/>
      <c r="E726" s="132"/>
      <c r="R726" s="132"/>
      <c r="S726" s="132"/>
      <c r="T726" s="132"/>
    </row>
    <row r="727" spans="2:20" x14ac:dyDescent="0.2">
      <c r="B727" s="132"/>
      <c r="C727" s="135"/>
      <c r="D727" s="132"/>
      <c r="E727" s="132"/>
      <c r="R727" s="132"/>
      <c r="S727" s="132"/>
      <c r="T727" s="132"/>
    </row>
    <row r="728" spans="2:20" x14ac:dyDescent="0.2">
      <c r="B728" s="132"/>
      <c r="C728" s="135"/>
      <c r="D728" s="132"/>
      <c r="E728" s="132"/>
      <c r="R728" s="132"/>
      <c r="S728" s="132"/>
      <c r="T728" s="132"/>
    </row>
    <row r="729" spans="2:20" x14ac:dyDescent="0.2">
      <c r="B729" s="132"/>
      <c r="C729" s="135"/>
      <c r="D729" s="132"/>
      <c r="E729" s="132"/>
      <c r="R729" s="132"/>
      <c r="S729" s="132"/>
      <c r="T729" s="132"/>
    </row>
    <row r="730" spans="2:20" x14ac:dyDescent="0.2">
      <c r="B730" s="132"/>
      <c r="C730" s="135"/>
      <c r="D730" s="132"/>
      <c r="E730" s="132"/>
      <c r="R730" s="132"/>
      <c r="S730" s="132"/>
      <c r="T730" s="132"/>
    </row>
    <row r="731" spans="2:20" x14ac:dyDescent="0.2">
      <c r="B731" s="132"/>
      <c r="C731" s="135"/>
      <c r="D731" s="132"/>
      <c r="E731" s="132"/>
      <c r="R731" s="132"/>
      <c r="S731" s="132"/>
      <c r="T731" s="132"/>
    </row>
    <row r="732" spans="2:20" x14ac:dyDescent="0.2">
      <c r="B732" s="132"/>
      <c r="C732" s="135"/>
      <c r="D732" s="132"/>
      <c r="E732" s="132"/>
      <c r="R732" s="132"/>
      <c r="S732" s="132"/>
      <c r="T732" s="132"/>
    </row>
    <row r="733" spans="2:20" x14ac:dyDescent="0.2">
      <c r="B733" s="132"/>
      <c r="C733" s="135"/>
      <c r="D733" s="132"/>
      <c r="E733" s="132"/>
      <c r="R733" s="132"/>
      <c r="S733" s="132"/>
      <c r="T733" s="132"/>
    </row>
    <row r="734" spans="2:20" x14ac:dyDescent="0.2">
      <c r="B734" s="132"/>
      <c r="C734" s="135"/>
      <c r="D734" s="132"/>
      <c r="E734" s="132"/>
      <c r="R734" s="132"/>
      <c r="S734" s="132"/>
      <c r="T734" s="132"/>
    </row>
    <row r="735" spans="2:20" x14ac:dyDescent="0.2">
      <c r="B735" s="132"/>
      <c r="C735" s="135"/>
      <c r="D735" s="132"/>
      <c r="E735" s="132"/>
      <c r="R735" s="132"/>
      <c r="S735" s="132"/>
      <c r="T735" s="132"/>
    </row>
    <row r="736" spans="2:20" x14ac:dyDescent="0.2">
      <c r="B736" s="132"/>
      <c r="C736" s="135"/>
      <c r="D736" s="132"/>
      <c r="E736" s="132"/>
      <c r="R736" s="132"/>
      <c r="S736" s="132"/>
      <c r="T736" s="132"/>
    </row>
    <row r="737" spans="2:20" x14ac:dyDescent="0.2">
      <c r="B737" s="132"/>
      <c r="C737" s="135"/>
      <c r="D737" s="132"/>
      <c r="E737" s="132"/>
      <c r="R737" s="132"/>
      <c r="S737" s="132"/>
      <c r="T737" s="132"/>
    </row>
    <row r="738" spans="2:20" x14ac:dyDescent="0.2">
      <c r="B738" s="132"/>
      <c r="C738" s="135"/>
      <c r="D738" s="132"/>
      <c r="E738" s="132"/>
      <c r="R738" s="132"/>
      <c r="S738" s="132"/>
      <c r="T738" s="132"/>
    </row>
    <row r="739" spans="2:20" x14ac:dyDescent="0.2">
      <c r="B739" s="132"/>
      <c r="C739" s="135"/>
      <c r="D739" s="132"/>
      <c r="E739" s="132"/>
      <c r="R739" s="132"/>
      <c r="S739" s="132"/>
      <c r="T739" s="132"/>
    </row>
    <row r="740" spans="2:20" x14ac:dyDescent="0.2">
      <c r="B740" s="132"/>
      <c r="C740" s="135"/>
      <c r="D740" s="132"/>
      <c r="E740" s="132"/>
      <c r="R740" s="132"/>
      <c r="S740" s="132"/>
      <c r="T740" s="132"/>
    </row>
    <row r="741" spans="2:20" x14ac:dyDescent="0.2">
      <c r="B741" s="132"/>
      <c r="C741" s="135"/>
      <c r="D741" s="132"/>
      <c r="E741" s="132"/>
      <c r="R741" s="132"/>
      <c r="S741" s="132"/>
      <c r="T741" s="132"/>
    </row>
    <row r="742" spans="2:20" x14ac:dyDescent="0.2">
      <c r="B742" s="132"/>
      <c r="C742" s="135"/>
      <c r="D742" s="132"/>
      <c r="E742" s="132"/>
      <c r="R742" s="132"/>
      <c r="S742" s="132"/>
      <c r="T742" s="132"/>
    </row>
    <row r="743" spans="2:20" x14ac:dyDescent="0.2">
      <c r="B743" s="132"/>
      <c r="C743" s="135"/>
      <c r="D743" s="132"/>
      <c r="E743" s="132"/>
      <c r="R743" s="132"/>
      <c r="S743" s="132"/>
      <c r="T743" s="132"/>
    </row>
    <row r="744" spans="2:20" x14ac:dyDescent="0.2">
      <c r="B744" s="132"/>
      <c r="C744" s="135"/>
      <c r="D744" s="132"/>
      <c r="E744" s="132"/>
      <c r="R744" s="132"/>
      <c r="S744" s="132"/>
      <c r="T744" s="132"/>
    </row>
    <row r="745" spans="2:20" x14ac:dyDescent="0.2">
      <c r="B745" s="132"/>
      <c r="C745" s="135"/>
      <c r="D745" s="132"/>
      <c r="E745" s="132"/>
      <c r="R745" s="132"/>
      <c r="S745" s="132"/>
      <c r="T745" s="132"/>
    </row>
    <row r="746" spans="2:20" x14ac:dyDescent="0.2">
      <c r="B746" s="132"/>
      <c r="C746" s="135"/>
      <c r="D746" s="132"/>
      <c r="E746" s="132"/>
      <c r="R746" s="132"/>
      <c r="S746" s="132"/>
      <c r="T746" s="132"/>
    </row>
    <row r="747" spans="2:20" x14ac:dyDescent="0.2">
      <c r="B747" s="132"/>
      <c r="C747" s="135"/>
      <c r="D747" s="132"/>
      <c r="E747" s="132"/>
      <c r="R747" s="132"/>
      <c r="S747" s="132"/>
      <c r="T747" s="132"/>
    </row>
    <row r="748" spans="2:20" x14ac:dyDescent="0.2">
      <c r="B748" s="132"/>
      <c r="C748" s="135"/>
      <c r="D748" s="132"/>
      <c r="E748" s="132"/>
      <c r="R748" s="132"/>
      <c r="S748" s="132"/>
      <c r="T748" s="132"/>
    </row>
    <row r="749" spans="2:20" x14ac:dyDescent="0.2">
      <c r="B749" s="132"/>
      <c r="C749" s="135"/>
      <c r="D749" s="132"/>
      <c r="E749" s="132"/>
      <c r="R749" s="132"/>
      <c r="S749" s="132"/>
      <c r="T749" s="132"/>
    </row>
    <row r="750" spans="2:20" x14ac:dyDescent="0.2">
      <c r="B750" s="132"/>
      <c r="C750" s="135"/>
      <c r="D750" s="132"/>
      <c r="E750" s="132"/>
      <c r="R750" s="132"/>
      <c r="S750" s="132"/>
      <c r="T750" s="132"/>
    </row>
    <row r="751" spans="2:20" x14ac:dyDescent="0.2">
      <c r="B751" s="132"/>
      <c r="C751" s="135"/>
      <c r="D751" s="132"/>
      <c r="E751" s="132"/>
      <c r="R751" s="132"/>
      <c r="S751" s="132"/>
      <c r="T751" s="132"/>
    </row>
    <row r="752" spans="2:20" x14ac:dyDescent="0.2">
      <c r="B752" s="132"/>
      <c r="C752" s="135"/>
      <c r="D752" s="132"/>
      <c r="E752" s="132"/>
      <c r="R752" s="132"/>
      <c r="S752" s="132"/>
      <c r="T752" s="132"/>
    </row>
    <row r="753" spans="2:20" x14ac:dyDescent="0.2">
      <c r="B753" s="132"/>
      <c r="C753" s="135"/>
      <c r="D753" s="132"/>
      <c r="E753" s="132"/>
      <c r="R753" s="132"/>
      <c r="S753" s="132"/>
      <c r="T753" s="132"/>
    </row>
    <row r="754" spans="2:20" x14ac:dyDescent="0.2">
      <c r="B754" s="132"/>
      <c r="C754" s="135"/>
      <c r="D754" s="132"/>
      <c r="E754" s="132"/>
      <c r="R754" s="132"/>
      <c r="S754" s="132"/>
      <c r="T754" s="132"/>
    </row>
    <row r="755" spans="2:20" x14ac:dyDescent="0.2">
      <c r="B755" s="132"/>
      <c r="C755" s="135"/>
      <c r="D755" s="132"/>
      <c r="E755" s="132"/>
      <c r="R755" s="132"/>
      <c r="S755" s="132"/>
      <c r="T755" s="132"/>
    </row>
    <row r="756" spans="2:20" x14ac:dyDescent="0.2">
      <c r="B756" s="132"/>
      <c r="C756" s="135"/>
      <c r="D756" s="132"/>
      <c r="E756" s="132"/>
      <c r="R756" s="132"/>
      <c r="S756" s="132"/>
      <c r="T756" s="132"/>
    </row>
    <row r="757" spans="2:20" x14ac:dyDescent="0.2">
      <c r="B757" s="132"/>
      <c r="C757" s="135"/>
      <c r="D757" s="132"/>
      <c r="E757" s="132"/>
      <c r="R757" s="132"/>
      <c r="S757" s="132"/>
      <c r="T757" s="132"/>
    </row>
    <row r="758" spans="2:20" x14ac:dyDescent="0.2">
      <c r="B758" s="132"/>
      <c r="C758" s="135"/>
      <c r="D758" s="132"/>
      <c r="E758" s="132"/>
      <c r="R758" s="132"/>
      <c r="S758" s="132"/>
      <c r="T758" s="132"/>
    </row>
    <row r="759" spans="2:20" x14ac:dyDescent="0.2">
      <c r="B759" s="132"/>
      <c r="C759" s="135"/>
      <c r="D759" s="132"/>
      <c r="E759" s="132"/>
      <c r="R759" s="132"/>
      <c r="S759" s="132"/>
      <c r="T759" s="132"/>
    </row>
    <row r="760" spans="2:20" x14ac:dyDescent="0.2">
      <c r="B760" s="132"/>
      <c r="C760" s="135"/>
      <c r="D760" s="132"/>
      <c r="E760" s="132"/>
      <c r="R760" s="132"/>
      <c r="S760" s="132"/>
      <c r="T760" s="132"/>
    </row>
    <row r="761" spans="2:20" x14ac:dyDescent="0.2">
      <c r="B761" s="132"/>
      <c r="C761" s="135"/>
      <c r="D761" s="132"/>
      <c r="E761" s="132"/>
      <c r="R761" s="132"/>
      <c r="S761" s="132"/>
      <c r="T761" s="132"/>
    </row>
    <row r="762" spans="2:20" x14ac:dyDescent="0.2">
      <c r="B762" s="132"/>
      <c r="C762" s="135"/>
      <c r="D762" s="132"/>
      <c r="E762" s="132"/>
      <c r="R762" s="132"/>
      <c r="S762" s="132"/>
      <c r="T762" s="132"/>
    </row>
    <row r="763" spans="2:20" x14ac:dyDescent="0.2">
      <c r="B763" s="132"/>
      <c r="C763" s="135"/>
      <c r="D763" s="132"/>
      <c r="E763" s="132"/>
      <c r="R763" s="132"/>
      <c r="S763" s="132"/>
      <c r="T763" s="132"/>
    </row>
    <row r="764" spans="2:20" x14ac:dyDescent="0.2">
      <c r="B764" s="132"/>
      <c r="C764" s="135"/>
      <c r="D764" s="132"/>
      <c r="E764" s="132"/>
      <c r="R764" s="132"/>
      <c r="S764" s="132"/>
      <c r="T764" s="132"/>
    </row>
    <row r="765" spans="2:20" x14ac:dyDescent="0.2">
      <c r="B765" s="132"/>
      <c r="C765" s="135"/>
      <c r="D765" s="132"/>
      <c r="E765" s="132"/>
      <c r="R765" s="132"/>
      <c r="S765" s="132"/>
      <c r="T765" s="132"/>
    </row>
    <row r="766" spans="2:20" x14ac:dyDescent="0.2">
      <c r="B766" s="132"/>
      <c r="C766" s="135"/>
      <c r="D766" s="132"/>
      <c r="E766" s="132"/>
      <c r="R766" s="132"/>
      <c r="S766" s="132"/>
      <c r="T766" s="132"/>
    </row>
    <row r="767" spans="2:20" x14ac:dyDescent="0.2">
      <c r="B767" s="132"/>
      <c r="C767" s="135"/>
      <c r="D767" s="132"/>
      <c r="E767" s="132"/>
      <c r="R767" s="132"/>
      <c r="S767" s="132"/>
      <c r="T767" s="132"/>
    </row>
    <row r="768" spans="2:20" x14ac:dyDescent="0.2">
      <c r="B768" s="132"/>
      <c r="C768" s="135"/>
      <c r="D768" s="132"/>
      <c r="E768" s="132"/>
      <c r="R768" s="132"/>
      <c r="S768" s="132"/>
      <c r="T768" s="132"/>
    </row>
    <row r="769" spans="2:20" x14ac:dyDescent="0.2">
      <c r="B769" s="132"/>
      <c r="C769" s="135"/>
      <c r="D769" s="132"/>
      <c r="E769" s="132"/>
      <c r="R769" s="132"/>
      <c r="S769" s="132"/>
      <c r="T769" s="132"/>
    </row>
    <row r="770" spans="2:20" x14ac:dyDescent="0.2">
      <c r="B770" s="132"/>
      <c r="C770" s="135"/>
      <c r="D770" s="132"/>
      <c r="E770" s="132"/>
      <c r="R770" s="132"/>
      <c r="S770" s="132"/>
      <c r="T770" s="132"/>
    </row>
    <row r="771" spans="2:20" x14ac:dyDescent="0.2">
      <c r="B771" s="132"/>
      <c r="C771" s="135"/>
      <c r="D771" s="132"/>
      <c r="E771" s="132"/>
      <c r="R771" s="132"/>
      <c r="S771" s="132"/>
      <c r="T771" s="132"/>
    </row>
    <row r="772" spans="2:20" x14ac:dyDescent="0.2">
      <c r="B772" s="132"/>
      <c r="C772" s="135"/>
      <c r="D772" s="132"/>
      <c r="E772" s="132"/>
      <c r="R772" s="132"/>
      <c r="S772" s="132"/>
      <c r="T772" s="132"/>
    </row>
    <row r="773" spans="2:20" x14ac:dyDescent="0.2">
      <c r="B773" s="132"/>
      <c r="C773" s="135"/>
      <c r="D773" s="132"/>
      <c r="E773" s="132"/>
      <c r="R773" s="132"/>
      <c r="S773" s="132"/>
      <c r="T773" s="132"/>
    </row>
    <row r="774" spans="2:20" x14ac:dyDescent="0.2">
      <c r="B774" s="132"/>
      <c r="C774" s="135"/>
      <c r="D774" s="132"/>
      <c r="E774" s="132"/>
      <c r="R774" s="132"/>
      <c r="S774" s="132"/>
      <c r="T774" s="132"/>
    </row>
    <row r="775" spans="2:20" x14ac:dyDescent="0.2">
      <c r="B775" s="132"/>
      <c r="C775" s="135"/>
      <c r="D775" s="132"/>
      <c r="E775" s="132"/>
      <c r="R775" s="132"/>
      <c r="S775" s="132"/>
      <c r="T775" s="132"/>
    </row>
    <row r="776" spans="2:20" x14ac:dyDescent="0.2">
      <c r="B776" s="132"/>
      <c r="C776" s="135"/>
      <c r="D776" s="132"/>
      <c r="E776" s="132"/>
      <c r="R776" s="132"/>
      <c r="S776" s="132"/>
      <c r="T776" s="132"/>
    </row>
    <row r="777" spans="2:20" x14ac:dyDescent="0.2">
      <c r="B777" s="132"/>
      <c r="C777" s="135"/>
      <c r="D777" s="132"/>
      <c r="E777" s="132"/>
      <c r="R777" s="132"/>
      <c r="S777" s="132"/>
      <c r="T777" s="132"/>
    </row>
    <row r="778" spans="2:20" x14ac:dyDescent="0.2">
      <c r="B778" s="132"/>
      <c r="C778" s="135"/>
      <c r="D778" s="132"/>
      <c r="E778" s="132"/>
      <c r="R778" s="132"/>
      <c r="S778" s="132"/>
      <c r="T778" s="132"/>
    </row>
    <row r="779" spans="2:20" x14ac:dyDescent="0.2">
      <c r="B779" s="132"/>
      <c r="C779" s="135"/>
      <c r="D779" s="132"/>
      <c r="E779" s="132"/>
      <c r="R779" s="132"/>
      <c r="S779" s="132"/>
      <c r="T779" s="132"/>
    </row>
    <row r="780" spans="2:20" x14ac:dyDescent="0.2">
      <c r="B780" s="132"/>
      <c r="C780" s="135"/>
      <c r="D780" s="132"/>
      <c r="E780" s="132"/>
      <c r="R780" s="132"/>
      <c r="S780" s="132"/>
      <c r="T780" s="132"/>
    </row>
    <row r="781" spans="2:20" x14ac:dyDescent="0.2">
      <c r="B781" s="132"/>
      <c r="C781" s="135"/>
      <c r="D781" s="132"/>
      <c r="E781" s="132"/>
      <c r="R781" s="132"/>
      <c r="S781" s="132"/>
      <c r="T781" s="132"/>
    </row>
    <row r="782" spans="2:20" x14ac:dyDescent="0.2">
      <c r="B782" s="132"/>
      <c r="C782" s="135"/>
      <c r="D782" s="132"/>
      <c r="E782" s="132"/>
      <c r="R782" s="132"/>
      <c r="S782" s="132"/>
      <c r="T782" s="132"/>
    </row>
    <row r="783" spans="2:20" x14ac:dyDescent="0.2">
      <c r="B783" s="132"/>
      <c r="C783" s="135"/>
      <c r="D783" s="132"/>
      <c r="E783" s="132"/>
      <c r="R783" s="132"/>
      <c r="S783" s="132"/>
      <c r="T783" s="132"/>
    </row>
    <row r="784" spans="2:20" x14ac:dyDescent="0.2">
      <c r="B784" s="132"/>
      <c r="C784" s="135"/>
      <c r="D784" s="132"/>
      <c r="E784" s="132"/>
      <c r="R784" s="132"/>
      <c r="S784" s="132"/>
      <c r="T784" s="132"/>
    </row>
    <row r="785" spans="2:20" x14ac:dyDescent="0.2">
      <c r="B785" s="132"/>
      <c r="C785" s="135"/>
      <c r="D785" s="132"/>
      <c r="E785" s="132"/>
      <c r="R785" s="132"/>
      <c r="S785" s="132"/>
      <c r="T785" s="132"/>
    </row>
    <row r="786" spans="2:20" x14ac:dyDescent="0.2">
      <c r="B786" s="132"/>
      <c r="C786" s="135"/>
      <c r="D786" s="132"/>
      <c r="E786" s="132"/>
      <c r="R786" s="132"/>
      <c r="S786" s="132"/>
      <c r="T786" s="132"/>
    </row>
    <row r="787" spans="2:20" x14ac:dyDescent="0.2">
      <c r="B787" s="132"/>
      <c r="C787" s="135"/>
      <c r="D787" s="132"/>
      <c r="E787" s="132"/>
      <c r="R787" s="132"/>
      <c r="S787" s="132"/>
      <c r="T787" s="132"/>
    </row>
    <row r="788" spans="2:20" x14ac:dyDescent="0.2">
      <c r="B788" s="132"/>
      <c r="C788" s="135"/>
      <c r="D788" s="132"/>
      <c r="E788" s="132"/>
      <c r="R788" s="132"/>
      <c r="S788" s="132"/>
      <c r="T788" s="132"/>
    </row>
    <row r="789" spans="2:20" x14ac:dyDescent="0.2">
      <c r="B789" s="132"/>
      <c r="C789" s="135"/>
      <c r="D789" s="132"/>
      <c r="E789" s="132"/>
      <c r="R789" s="132"/>
      <c r="S789" s="132"/>
      <c r="T789" s="132"/>
    </row>
    <row r="790" spans="2:20" x14ac:dyDescent="0.2">
      <c r="B790" s="132"/>
      <c r="C790" s="135"/>
      <c r="D790" s="132"/>
      <c r="E790" s="132"/>
      <c r="R790" s="132"/>
      <c r="S790" s="132"/>
      <c r="T790" s="132"/>
    </row>
    <row r="791" spans="2:20" x14ac:dyDescent="0.2">
      <c r="B791" s="132"/>
      <c r="C791" s="135"/>
      <c r="D791" s="132"/>
      <c r="E791" s="132"/>
      <c r="R791" s="132"/>
      <c r="S791" s="132"/>
      <c r="T791" s="132"/>
    </row>
    <row r="792" spans="2:20" x14ac:dyDescent="0.2">
      <c r="B792" s="132"/>
      <c r="C792" s="135"/>
      <c r="D792" s="132"/>
      <c r="E792" s="132"/>
      <c r="R792" s="132"/>
      <c r="S792" s="132"/>
      <c r="T792" s="132"/>
    </row>
    <row r="793" spans="2:20" x14ac:dyDescent="0.2">
      <c r="B793" s="132"/>
      <c r="C793" s="135"/>
      <c r="D793" s="132"/>
      <c r="E793" s="132"/>
      <c r="R793" s="132"/>
      <c r="S793" s="132"/>
      <c r="T793" s="132"/>
    </row>
    <row r="794" spans="2:20" x14ac:dyDescent="0.2">
      <c r="B794" s="132"/>
      <c r="C794" s="135"/>
      <c r="D794" s="132"/>
      <c r="E794" s="132"/>
      <c r="R794" s="132"/>
      <c r="S794" s="132"/>
      <c r="T794" s="132"/>
    </row>
    <row r="795" spans="2:20" x14ac:dyDescent="0.2">
      <c r="B795" s="132"/>
      <c r="C795" s="135"/>
      <c r="D795" s="132"/>
      <c r="E795" s="132"/>
      <c r="R795" s="132"/>
      <c r="S795" s="132"/>
      <c r="T795" s="132"/>
    </row>
    <row r="796" spans="2:20" x14ac:dyDescent="0.2">
      <c r="B796" s="132"/>
      <c r="C796" s="135"/>
      <c r="D796" s="132"/>
      <c r="E796" s="132"/>
      <c r="R796" s="132"/>
      <c r="S796" s="132"/>
      <c r="T796" s="132"/>
    </row>
    <row r="797" spans="2:20" x14ac:dyDescent="0.2">
      <c r="B797" s="132"/>
      <c r="C797" s="135"/>
      <c r="D797" s="132"/>
      <c r="E797" s="132"/>
      <c r="R797" s="132"/>
      <c r="S797" s="132"/>
      <c r="T797" s="132"/>
    </row>
    <row r="798" spans="2:20" x14ac:dyDescent="0.2">
      <c r="B798" s="132"/>
      <c r="C798" s="135"/>
      <c r="D798" s="132"/>
      <c r="E798" s="132"/>
      <c r="R798" s="132"/>
      <c r="S798" s="132"/>
      <c r="T798" s="132"/>
    </row>
    <row r="799" spans="2:20" x14ac:dyDescent="0.2">
      <c r="B799" s="132"/>
      <c r="C799" s="135"/>
      <c r="D799" s="132"/>
      <c r="E799" s="132"/>
      <c r="R799" s="132"/>
      <c r="S799" s="132"/>
      <c r="T799" s="132"/>
    </row>
    <row r="800" spans="2:20" x14ac:dyDescent="0.2">
      <c r="B800" s="132"/>
      <c r="C800" s="135"/>
      <c r="D800" s="132"/>
      <c r="E800" s="132"/>
      <c r="R800" s="132"/>
      <c r="S800" s="132"/>
      <c r="T800" s="132"/>
    </row>
    <row r="801" spans="2:20" x14ac:dyDescent="0.2">
      <c r="B801" s="132"/>
      <c r="C801" s="135"/>
      <c r="D801" s="132"/>
      <c r="E801" s="132"/>
      <c r="R801" s="132"/>
      <c r="S801" s="132"/>
      <c r="T801" s="132"/>
    </row>
    <row r="802" spans="2:20" x14ac:dyDescent="0.2">
      <c r="B802" s="132"/>
      <c r="C802" s="135"/>
      <c r="D802" s="132"/>
      <c r="E802" s="132"/>
      <c r="R802" s="132"/>
      <c r="S802" s="132"/>
      <c r="T802" s="132"/>
    </row>
    <row r="803" spans="2:20" x14ac:dyDescent="0.2">
      <c r="B803" s="132"/>
      <c r="C803" s="135"/>
      <c r="D803" s="132"/>
      <c r="E803" s="132"/>
      <c r="R803" s="132"/>
      <c r="S803" s="132"/>
      <c r="T803" s="132"/>
    </row>
    <row r="804" spans="2:20" x14ac:dyDescent="0.2">
      <c r="B804" s="132"/>
      <c r="C804" s="135"/>
      <c r="D804" s="132"/>
      <c r="E804" s="132"/>
      <c r="R804" s="132"/>
      <c r="S804" s="132"/>
      <c r="T804" s="132"/>
    </row>
    <row r="805" spans="2:20" x14ac:dyDescent="0.2">
      <c r="B805" s="132"/>
      <c r="C805" s="135"/>
      <c r="D805" s="132"/>
      <c r="E805" s="132"/>
      <c r="R805" s="132"/>
      <c r="S805" s="132"/>
      <c r="T805" s="132"/>
    </row>
    <row r="806" spans="2:20" x14ac:dyDescent="0.2">
      <c r="B806" s="132"/>
      <c r="C806" s="135"/>
      <c r="D806" s="132"/>
      <c r="E806" s="132"/>
      <c r="R806" s="132"/>
      <c r="S806" s="132"/>
      <c r="T806" s="132"/>
    </row>
    <row r="807" spans="2:20" x14ac:dyDescent="0.2">
      <c r="B807" s="132"/>
      <c r="C807" s="135"/>
      <c r="D807" s="132"/>
      <c r="E807" s="132"/>
      <c r="R807" s="132"/>
      <c r="S807" s="132"/>
      <c r="T807" s="132"/>
    </row>
    <row r="808" spans="2:20" x14ac:dyDescent="0.2">
      <c r="B808" s="132"/>
      <c r="C808" s="135"/>
      <c r="D808" s="132"/>
      <c r="E808" s="132"/>
      <c r="R808" s="132"/>
      <c r="S808" s="132"/>
      <c r="T808" s="132"/>
    </row>
    <row r="809" spans="2:20" x14ac:dyDescent="0.2">
      <c r="B809" s="132"/>
      <c r="C809" s="135"/>
      <c r="D809" s="132"/>
      <c r="E809" s="132"/>
      <c r="R809" s="132"/>
      <c r="S809" s="132"/>
      <c r="T809" s="132"/>
    </row>
    <row r="810" spans="2:20" x14ac:dyDescent="0.2">
      <c r="B810" s="132"/>
      <c r="C810" s="135"/>
      <c r="D810" s="132"/>
      <c r="E810" s="132"/>
      <c r="R810" s="132"/>
      <c r="S810" s="132"/>
      <c r="T810" s="132"/>
    </row>
    <row r="811" spans="2:20" x14ac:dyDescent="0.2">
      <c r="B811" s="132"/>
      <c r="C811" s="135"/>
      <c r="D811" s="132"/>
      <c r="E811" s="132"/>
      <c r="R811" s="132"/>
      <c r="S811" s="132"/>
      <c r="T811" s="132"/>
    </row>
    <row r="812" spans="2:20" x14ac:dyDescent="0.2">
      <c r="B812" s="132"/>
      <c r="C812" s="135"/>
      <c r="D812" s="132"/>
      <c r="E812" s="132"/>
      <c r="R812" s="132"/>
      <c r="S812" s="132"/>
      <c r="T812" s="132"/>
    </row>
    <row r="813" spans="2:20" x14ac:dyDescent="0.2">
      <c r="B813" s="132"/>
      <c r="C813" s="135"/>
      <c r="D813" s="132"/>
      <c r="E813" s="132"/>
      <c r="R813" s="132"/>
      <c r="S813" s="132"/>
      <c r="T813" s="132"/>
    </row>
    <row r="814" spans="2:20" x14ac:dyDescent="0.2">
      <c r="B814" s="132"/>
      <c r="C814" s="135"/>
      <c r="D814" s="132"/>
      <c r="E814" s="132"/>
      <c r="R814" s="132"/>
      <c r="S814" s="132"/>
      <c r="T814" s="132"/>
    </row>
    <row r="815" spans="2:20" x14ac:dyDescent="0.2">
      <c r="B815" s="132"/>
      <c r="C815" s="135"/>
      <c r="D815" s="132"/>
      <c r="E815" s="132"/>
      <c r="R815" s="132"/>
      <c r="S815" s="132"/>
      <c r="T815" s="132"/>
    </row>
    <row r="816" spans="2:20" x14ac:dyDescent="0.2">
      <c r="B816" s="132"/>
      <c r="C816" s="135"/>
      <c r="D816" s="132"/>
      <c r="E816" s="132"/>
      <c r="R816" s="132"/>
      <c r="S816" s="132"/>
      <c r="T816" s="132"/>
    </row>
    <row r="817" spans="2:20" x14ac:dyDescent="0.2">
      <c r="B817" s="132"/>
      <c r="C817" s="135"/>
      <c r="D817" s="132"/>
      <c r="E817" s="132"/>
      <c r="R817" s="132"/>
      <c r="S817" s="132"/>
      <c r="T817" s="132"/>
    </row>
    <row r="818" spans="2:20" x14ac:dyDescent="0.2">
      <c r="B818" s="132"/>
      <c r="C818" s="135"/>
      <c r="D818" s="132"/>
      <c r="E818" s="132"/>
      <c r="R818" s="132"/>
      <c r="S818" s="132"/>
      <c r="T818" s="132"/>
    </row>
    <row r="819" spans="2:20" x14ac:dyDescent="0.2">
      <c r="B819" s="132"/>
      <c r="C819" s="135"/>
      <c r="D819" s="132"/>
      <c r="E819" s="132"/>
      <c r="R819" s="132"/>
      <c r="S819" s="132"/>
      <c r="T819" s="132"/>
    </row>
    <row r="820" spans="2:20" x14ac:dyDescent="0.2">
      <c r="B820" s="132"/>
      <c r="C820" s="135"/>
      <c r="D820" s="132"/>
      <c r="E820" s="132"/>
      <c r="R820" s="132"/>
      <c r="S820" s="132"/>
      <c r="T820" s="132"/>
    </row>
    <row r="821" spans="2:20" x14ac:dyDescent="0.2">
      <c r="B821" s="132"/>
      <c r="C821" s="135"/>
      <c r="D821" s="132"/>
      <c r="E821" s="132"/>
      <c r="R821" s="132"/>
      <c r="S821" s="132"/>
      <c r="T821" s="132"/>
    </row>
    <row r="822" spans="2:20" x14ac:dyDescent="0.2">
      <c r="B822" s="132"/>
      <c r="C822" s="135"/>
      <c r="D822" s="132"/>
      <c r="E822" s="132"/>
      <c r="R822" s="132"/>
      <c r="S822" s="132"/>
      <c r="T822" s="132"/>
    </row>
    <row r="823" spans="2:20" x14ac:dyDescent="0.2">
      <c r="B823" s="132"/>
      <c r="C823" s="135"/>
      <c r="D823" s="132"/>
      <c r="E823" s="132"/>
      <c r="R823" s="132"/>
      <c r="S823" s="132"/>
      <c r="T823" s="132"/>
    </row>
    <row r="824" spans="2:20" x14ac:dyDescent="0.2">
      <c r="B824" s="132"/>
      <c r="C824" s="135"/>
      <c r="D824" s="132"/>
      <c r="E824" s="132"/>
      <c r="R824" s="132"/>
      <c r="S824" s="132"/>
      <c r="T824" s="132"/>
    </row>
    <row r="825" spans="2:20" x14ac:dyDescent="0.2">
      <c r="B825" s="132"/>
      <c r="C825" s="135"/>
      <c r="D825" s="132"/>
      <c r="E825" s="132"/>
      <c r="R825" s="132"/>
      <c r="S825" s="132"/>
      <c r="T825" s="132"/>
    </row>
    <row r="826" spans="2:20" x14ac:dyDescent="0.2">
      <c r="B826" s="132"/>
      <c r="C826" s="135"/>
      <c r="D826" s="132"/>
      <c r="E826" s="132"/>
      <c r="R826" s="132"/>
      <c r="S826" s="132"/>
      <c r="T826" s="132"/>
    </row>
    <row r="827" spans="2:20" x14ac:dyDescent="0.2">
      <c r="B827" s="132"/>
      <c r="C827" s="135"/>
      <c r="D827" s="132"/>
      <c r="E827" s="132"/>
      <c r="R827" s="132"/>
      <c r="S827" s="132"/>
      <c r="T827" s="132"/>
    </row>
    <row r="828" spans="2:20" x14ac:dyDescent="0.2">
      <c r="B828" s="132"/>
      <c r="C828" s="135"/>
      <c r="D828" s="132"/>
      <c r="E828" s="132"/>
      <c r="R828" s="132"/>
      <c r="S828" s="132"/>
      <c r="T828" s="132"/>
    </row>
    <row r="829" spans="2:20" x14ac:dyDescent="0.2">
      <c r="B829" s="132"/>
      <c r="C829" s="135"/>
      <c r="D829" s="132"/>
      <c r="E829" s="132"/>
      <c r="R829" s="132"/>
      <c r="S829" s="132"/>
      <c r="T829" s="132"/>
    </row>
    <row r="830" spans="2:20" x14ac:dyDescent="0.2">
      <c r="B830" s="132"/>
      <c r="C830" s="135"/>
      <c r="D830" s="132"/>
      <c r="E830" s="132"/>
      <c r="R830" s="132"/>
      <c r="S830" s="132"/>
      <c r="T830" s="132"/>
    </row>
    <row r="831" spans="2:20" x14ac:dyDescent="0.2">
      <c r="B831" s="132"/>
      <c r="C831" s="135"/>
      <c r="D831" s="132"/>
      <c r="E831" s="132"/>
      <c r="R831" s="132"/>
      <c r="S831" s="132"/>
      <c r="T831" s="132"/>
    </row>
    <row r="832" spans="2:20" x14ac:dyDescent="0.2">
      <c r="B832" s="132"/>
      <c r="C832" s="135"/>
      <c r="D832" s="132"/>
      <c r="E832" s="132"/>
      <c r="R832" s="132"/>
      <c r="S832" s="132"/>
      <c r="T832" s="132"/>
    </row>
    <row r="833" spans="2:20" x14ac:dyDescent="0.2">
      <c r="B833" s="132"/>
      <c r="C833" s="135"/>
      <c r="D833" s="132"/>
      <c r="E833" s="132"/>
      <c r="R833" s="132"/>
      <c r="S833" s="132"/>
      <c r="T833" s="132"/>
    </row>
    <row r="834" spans="2:20" x14ac:dyDescent="0.2">
      <c r="B834" s="132"/>
      <c r="C834" s="135"/>
      <c r="D834" s="132"/>
      <c r="E834" s="132"/>
      <c r="R834" s="132"/>
      <c r="S834" s="132"/>
      <c r="T834" s="132"/>
    </row>
    <row r="835" spans="2:20" x14ac:dyDescent="0.2">
      <c r="B835" s="132"/>
      <c r="C835" s="135"/>
      <c r="D835" s="132"/>
      <c r="E835" s="132"/>
      <c r="R835" s="132"/>
      <c r="S835" s="132"/>
      <c r="T835" s="132"/>
    </row>
    <row r="836" spans="2:20" x14ac:dyDescent="0.2">
      <c r="B836" s="132"/>
      <c r="C836" s="135"/>
      <c r="D836" s="132"/>
      <c r="E836" s="132"/>
      <c r="R836" s="132"/>
      <c r="S836" s="132"/>
      <c r="T836" s="132"/>
    </row>
    <row r="837" spans="2:20" x14ac:dyDescent="0.2">
      <c r="B837" s="132"/>
      <c r="C837" s="135"/>
      <c r="D837" s="132"/>
      <c r="E837" s="132"/>
      <c r="R837" s="132"/>
      <c r="S837" s="132"/>
      <c r="T837" s="132"/>
    </row>
    <row r="838" spans="2:20" x14ac:dyDescent="0.2">
      <c r="B838" s="132"/>
      <c r="C838" s="135"/>
      <c r="D838" s="132"/>
      <c r="E838" s="132"/>
      <c r="R838" s="132"/>
      <c r="S838" s="132"/>
      <c r="T838" s="132"/>
    </row>
    <row r="839" spans="2:20" x14ac:dyDescent="0.2">
      <c r="B839" s="132"/>
      <c r="C839" s="135"/>
      <c r="D839" s="132"/>
      <c r="E839" s="132"/>
      <c r="R839" s="132"/>
      <c r="S839" s="132"/>
      <c r="T839" s="132"/>
    </row>
    <row r="840" spans="2:20" x14ac:dyDescent="0.2">
      <c r="B840" s="132"/>
      <c r="C840" s="135"/>
      <c r="D840" s="132"/>
      <c r="E840" s="132"/>
      <c r="R840" s="132"/>
      <c r="S840" s="132"/>
      <c r="T840" s="132"/>
    </row>
    <row r="841" spans="2:20" x14ac:dyDescent="0.2">
      <c r="B841" s="132"/>
      <c r="C841" s="135"/>
      <c r="D841" s="132"/>
      <c r="E841" s="132"/>
      <c r="R841" s="132"/>
      <c r="S841" s="132"/>
      <c r="T841" s="132"/>
    </row>
    <row r="842" spans="2:20" x14ac:dyDescent="0.2">
      <c r="B842" s="132"/>
      <c r="C842" s="135"/>
      <c r="D842" s="132"/>
      <c r="E842" s="132"/>
      <c r="R842" s="132"/>
      <c r="S842" s="132"/>
      <c r="T842" s="132"/>
    </row>
    <row r="843" spans="2:20" x14ac:dyDescent="0.2">
      <c r="B843" s="132"/>
      <c r="C843" s="135"/>
      <c r="D843" s="132"/>
      <c r="E843" s="132"/>
      <c r="R843" s="132"/>
      <c r="S843" s="132"/>
      <c r="T843" s="132"/>
    </row>
    <row r="844" spans="2:20" x14ac:dyDescent="0.2">
      <c r="B844" s="132"/>
      <c r="C844" s="135"/>
      <c r="D844" s="132"/>
      <c r="E844" s="132"/>
      <c r="R844" s="132"/>
      <c r="S844" s="132"/>
      <c r="T844" s="132"/>
    </row>
    <row r="845" spans="2:20" x14ac:dyDescent="0.2">
      <c r="B845" s="132"/>
      <c r="C845" s="135"/>
      <c r="D845" s="132"/>
      <c r="E845" s="132"/>
      <c r="R845" s="132"/>
      <c r="S845" s="132"/>
      <c r="T845" s="132"/>
    </row>
    <row r="846" spans="2:20" x14ac:dyDescent="0.2">
      <c r="B846" s="132"/>
      <c r="C846" s="135"/>
      <c r="D846" s="132"/>
      <c r="E846" s="132"/>
      <c r="R846" s="132"/>
      <c r="S846" s="132"/>
      <c r="T846" s="132"/>
    </row>
    <row r="847" spans="2:20" x14ac:dyDescent="0.2">
      <c r="B847" s="132"/>
      <c r="C847" s="135"/>
      <c r="D847" s="132"/>
      <c r="E847" s="132"/>
      <c r="R847" s="132"/>
      <c r="S847" s="132"/>
      <c r="T847" s="132"/>
    </row>
    <row r="848" spans="2:20" x14ac:dyDescent="0.2">
      <c r="B848" s="132"/>
      <c r="C848" s="135"/>
      <c r="D848" s="132"/>
      <c r="E848" s="132"/>
      <c r="R848" s="132"/>
      <c r="S848" s="132"/>
      <c r="T848" s="132"/>
    </row>
    <row r="849" spans="2:20" x14ac:dyDescent="0.2">
      <c r="B849" s="132"/>
      <c r="C849" s="135"/>
      <c r="D849" s="132"/>
      <c r="E849" s="132"/>
      <c r="R849" s="132"/>
      <c r="S849" s="132"/>
      <c r="T849" s="132"/>
    </row>
    <row r="850" spans="2:20" x14ac:dyDescent="0.2">
      <c r="B850" s="132"/>
      <c r="C850" s="135"/>
      <c r="D850" s="132"/>
      <c r="E850" s="132"/>
      <c r="R850" s="132"/>
      <c r="S850" s="132"/>
      <c r="T850" s="132"/>
    </row>
    <row r="851" spans="2:20" x14ac:dyDescent="0.2">
      <c r="B851" s="132"/>
      <c r="C851" s="135"/>
      <c r="D851" s="132"/>
      <c r="E851" s="132"/>
      <c r="R851" s="132"/>
      <c r="S851" s="132"/>
      <c r="T851" s="132"/>
    </row>
    <row r="852" spans="2:20" x14ac:dyDescent="0.2">
      <c r="B852" s="132"/>
      <c r="C852" s="135"/>
      <c r="D852" s="132"/>
      <c r="E852" s="132"/>
      <c r="R852" s="132"/>
      <c r="S852" s="132"/>
      <c r="T852" s="132"/>
    </row>
    <row r="853" spans="2:20" x14ac:dyDescent="0.2">
      <c r="B853" s="132"/>
      <c r="C853" s="135"/>
      <c r="D853" s="132"/>
      <c r="E853" s="132"/>
      <c r="R853" s="132"/>
      <c r="S853" s="132"/>
      <c r="T853" s="132"/>
    </row>
    <row r="854" spans="2:20" x14ac:dyDescent="0.2">
      <c r="B854" s="132"/>
      <c r="C854" s="135"/>
      <c r="D854" s="132"/>
      <c r="E854" s="132"/>
      <c r="R854" s="132"/>
      <c r="S854" s="132"/>
      <c r="T854" s="132"/>
    </row>
    <row r="855" spans="2:20" x14ac:dyDescent="0.2">
      <c r="B855" s="132"/>
      <c r="C855" s="135"/>
      <c r="D855" s="132"/>
      <c r="E855" s="132"/>
      <c r="R855" s="132"/>
      <c r="S855" s="132"/>
      <c r="T855" s="132"/>
    </row>
    <row r="856" spans="2:20" x14ac:dyDescent="0.2">
      <c r="B856" s="132"/>
      <c r="C856" s="135"/>
      <c r="D856" s="132"/>
      <c r="E856" s="132"/>
      <c r="R856" s="132"/>
      <c r="S856" s="132"/>
      <c r="T856" s="132"/>
    </row>
    <row r="857" spans="2:20" x14ac:dyDescent="0.2">
      <c r="B857" s="132"/>
      <c r="C857" s="135"/>
      <c r="D857" s="132"/>
      <c r="E857" s="132"/>
      <c r="R857" s="132"/>
      <c r="S857" s="132"/>
      <c r="T857" s="132"/>
    </row>
    <row r="858" spans="2:20" x14ac:dyDescent="0.2">
      <c r="B858" s="132"/>
      <c r="C858" s="135"/>
      <c r="D858" s="132"/>
      <c r="E858" s="132"/>
      <c r="R858" s="132"/>
      <c r="S858" s="132"/>
      <c r="T858" s="132"/>
    </row>
    <row r="859" spans="2:20" x14ac:dyDescent="0.2">
      <c r="B859" s="132"/>
      <c r="C859" s="135"/>
      <c r="D859" s="132"/>
      <c r="E859" s="132"/>
      <c r="R859" s="132"/>
      <c r="S859" s="132"/>
      <c r="T859" s="132"/>
    </row>
    <row r="860" spans="2:20" x14ac:dyDescent="0.2">
      <c r="B860" s="132"/>
      <c r="C860" s="135"/>
      <c r="D860" s="132"/>
      <c r="E860" s="132"/>
      <c r="R860" s="132"/>
      <c r="S860" s="132"/>
      <c r="T860" s="132"/>
    </row>
    <row r="861" spans="2:20" x14ac:dyDescent="0.2">
      <c r="B861" s="132"/>
      <c r="C861" s="135"/>
      <c r="D861" s="132"/>
      <c r="E861" s="132"/>
      <c r="R861" s="132"/>
      <c r="S861" s="132"/>
      <c r="T861" s="132"/>
    </row>
    <row r="862" spans="2:20" x14ac:dyDescent="0.2">
      <c r="B862" s="132"/>
      <c r="C862" s="135"/>
      <c r="D862" s="132"/>
      <c r="E862" s="132"/>
      <c r="R862" s="132"/>
      <c r="S862" s="132"/>
      <c r="T862" s="132"/>
    </row>
    <row r="863" spans="2:20" x14ac:dyDescent="0.2">
      <c r="B863" s="132"/>
      <c r="C863" s="135"/>
      <c r="D863" s="132"/>
      <c r="E863" s="132"/>
      <c r="R863" s="132"/>
      <c r="S863" s="132"/>
      <c r="T863" s="132"/>
    </row>
    <row r="864" spans="2:20" x14ac:dyDescent="0.2">
      <c r="B864" s="132"/>
      <c r="C864" s="135"/>
      <c r="D864" s="132"/>
      <c r="E864" s="132"/>
      <c r="R864" s="132"/>
      <c r="S864" s="132"/>
      <c r="T864" s="132"/>
    </row>
    <row r="865" spans="2:20" x14ac:dyDescent="0.2">
      <c r="B865" s="132"/>
      <c r="C865" s="135"/>
      <c r="D865" s="132"/>
      <c r="E865" s="132"/>
      <c r="R865" s="132"/>
      <c r="S865" s="132"/>
      <c r="T865" s="132"/>
    </row>
    <row r="866" spans="2:20" x14ac:dyDescent="0.2">
      <c r="B866" s="132"/>
      <c r="C866" s="135"/>
      <c r="D866" s="132"/>
      <c r="E866" s="132"/>
      <c r="R866" s="132"/>
      <c r="S866" s="132"/>
      <c r="T866" s="132"/>
    </row>
    <row r="867" spans="2:20" x14ac:dyDescent="0.2">
      <c r="B867" s="132"/>
      <c r="C867" s="135"/>
      <c r="D867" s="132"/>
      <c r="E867" s="132"/>
      <c r="R867" s="132"/>
      <c r="S867" s="132"/>
      <c r="T867" s="132"/>
    </row>
    <row r="868" spans="2:20" x14ac:dyDescent="0.2">
      <c r="B868" s="132"/>
      <c r="C868" s="135"/>
      <c r="D868" s="132"/>
      <c r="E868" s="132"/>
      <c r="R868" s="132"/>
      <c r="S868" s="132"/>
      <c r="T868" s="132"/>
    </row>
    <row r="869" spans="2:20" x14ac:dyDescent="0.2">
      <c r="B869" s="132"/>
      <c r="C869" s="135"/>
      <c r="D869" s="132"/>
      <c r="E869" s="132"/>
      <c r="R869" s="132"/>
      <c r="S869" s="132"/>
      <c r="T869" s="132"/>
    </row>
    <row r="870" spans="2:20" x14ac:dyDescent="0.2">
      <c r="B870" s="132"/>
      <c r="C870" s="135"/>
      <c r="D870" s="132"/>
      <c r="E870" s="132"/>
      <c r="R870" s="132"/>
      <c r="S870" s="132"/>
      <c r="T870" s="132"/>
    </row>
    <row r="871" spans="2:20" x14ac:dyDescent="0.2">
      <c r="B871" s="132"/>
      <c r="C871" s="135"/>
      <c r="D871" s="132"/>
      <c r="E871" s="132"/>
      <c r="R871" s="132"/>
      <c r="S871" s="132"/>
      <c r="T871" s="132"/>
    </row>
    <row r="872" spans="2:20" x14ac:dyDescent="0.2">
      <c r="B872" s="132"/>
      <c r="C872" s="135"/>
      <c r="D872" s="132"/>
      <c r="E872" s="132"/>
      <c r="R872" s="132"/>
      <c r="S872" s="132"/>
      <c r="T872" s="132"/>
    </row>
    <row r="873" spans="2:20" x14ac:dyDescent="0.2">
      <c r="B873" s="132"/>
      <c r="C873" s="135"/>
      <c r="D873" s="132"/>
      <c r="E873" s="132"/>
      <c r="R873" s="132"/>
      <c r="S873" s="132"/>
      <c r="T873" s="132"/>
    </row>
    <row r="874" spans="2:20" x14ac:dyDescent="0.2">
      <c r="B874" s="132"/>
      <c r="C874" s="135"/>
      <c r="D874" s="132"/>
      <c r="E874" s="132"/>
      <c r="R874" s="132"/>
      <c r="S874" s="132"/>
      <c r="T874" s="132"/>
    </row>
    <row r="875" spans="2:20" x14ac:dyDescent="0.2">
      <c r="B875" s="132"/>
      <c r="C875" s="135"/>
      <c r="D875" s="132"/>
      <c r="E875" s="132"/>
      <c r="R875" s="132"/>
      <c r="S875" s="132"/>
      <c r="T875" s="132"/>
    </row>
    <row r="876" spans="2:20" x14ac:dyDescent="0.2">
      <c r="B876" s="132"/>
      <c r="C876" s="135"/>
      <c r="D876" s="132"/>
      <c r="E876" s="132"/>
      <c r="R876" s="132"/>
      <c r="S876" s="132"/>
      <c r="T876" s="132"/>
    </row>
    <row r="877" spans="2:20" x14ac:dyDescent="0.2">
      <c r="B877" s="132"/>
      <c r="C877" s="135"/>
      <c r="D877" s="132"/>
      <c r="E877" s="132"/>
      <c r="R877" s="132"/>
      <c r="S877" s="132"/>
      <c r="T877" s="132"/>
    </row>
    <row r="878" spans="2:20" x14ac:dyDescent="0.2">
      <c r="B878" s="132"/>
      <c r="C878" s="135"/>
      <c r="D878" s="132"/>
      <c r="E878" s="132"/>
      <c r="R878" s="132"/>
      <c r="S878" s="132"/>
      <c r="T878" s="132"/>
    </row>
    <row r="879" spans="2:20" x14ac:dyDescent="0.2">
      <c r="B879" s="132"/>
      <c r="C879" s="135"/>
      <c r="D879" s="132"/>
      <c r="E879" s="132"/>
      <c r="R879" s="132"/>
      <c r="S879" s="132"/>
      <c r="T879" s="132"/>
    </row>
    <row r="880" spans="2:20" x14ac:dyDescent="0.2">
      <c r="B880" s="132"/>
      <c r="C880" s="135"/>
      <c r="D880" s="132"/>
      <c r="E880" s="132"/>
      <c r="R880" s="132"/>
      <c r="S880" s="132"/>
      <c r="T880" s="132"/>
    </row>
    <row r="881" spans="2:20" x14ac:dyDescent="0.2">
      <c r="B881" s="132"/>
      <c r="C881" s="135"/>
      <c r="D881" s="132"/>
      <c r="E881" s="132"/>
      <c r="R881" s="132"/>
      <c r="S881" s="132"/>
      <c r="T881" s="132"/>
    </row>
    <row r="882" spans="2:20" x14ac:dyDescent="0.2">
      <c r="B882" s="132"/>
      <c r="C882" s="135"/>
      <c r="D882" s="132"/>
      <c r="E882" s="132"/>
      <c r="R882" s="132"/>
      <c r="S882" s="132"/>
      <c r="T882" s="132"/>
    </row>
    <row r="883" spans="2:20" x14ac:dyDescent="0.2">
      <c r="B883" s="132"/>
      <c r="C883" s="135"/>
      <c r="D883" s="132"/>
      <c r="E883" s="132"/>
      <c r="R883" s="132"/>
      <c r="S883" s="132"/>
      <c r="T883" s="132"/>
    </row>
    <row r="884" spans="2:20" x14ac:dyDescent="0.2">
      <c r="B884" s="132"/>
      <c r="C884" s="135"/>
      <c r="D884" s="132"/>
      <c r="E884" s="132"/>
      <c r="R884" s="132"/>
      <c r="S884" s="132"/>
      <c r="T884" s="132"/>
    </row>
    <row r="885" spans="2:20" x14ac:dyDescent="0.2">
      <c r="B885" s="132"/>
      <c r="C885" s="135"/>
      <c r="D885" s="132"/>
      <c r="E885" s="132"/>
      <c r="R885" s="132"/>
      <c r="S885" s="132"/>
      <c r="T885" s="132"/>
    </row>
    <row r="886" spans="2:20" x14ac:dyDescent="0.2">
      <c r="B886" s="132"/>
      <c r="C886" s="135"/>
      <c r="D886" s="132"/>
      <c r="E886" s="132"/>
      <c r="R886" s="132"/>
      <c r="S886" s="132"/>
      <c r="T886" s="132"/>
    </row>
    <row r="887" spans="2:20" x14ac:dyDescent="0.2">
      <c r="B887" s="132"/>
      <c r="C887" s="135"/>
      <c r="D887" s="132"/>
      <c r="E887" s="132"/>
      <c r="R887" s="132"/>
      <c r="S887" s="132"/>
      <c r="T887" s="132"/>
    </row>
    <row r="888" spans="2:20" x14ac:dyDescent="0.2">
      <c r="B888" s="132"/>
      <c r="C888" s="135"/>
      <c r="D888" s="132"/>
      <c r="E888" s="132"/>
      <c r="R888" s="132"/>
      <c r="S888" s="132"/>
      <c r="T888" s="132"/>
    </row>
    <row r="889" spans="2:20" x14ac:dyDescent="0.2">
      <c r="B889" s="132"/>
      <c r="C889" s="135"/>
      <c r="D889" s="132"/>
      <c r="E889" s="132"/>
      <c r="R889" s="132"/>
      <c r="S889" s="132"/>
      <c r="T889" s="132"/>
    </row>
    <row r="890" spans="2:20" x14ac:dyDescent="0.2">
      <c r="B890" s="132"/>
      <c r="C890" s="135"/>
      <c r="D890" s="132"/>
      <c r="E890" s="132"/>
      <c r="R890" s="132"/>
      <c r="S890" s="132"/>
      <c r="T890" s="132"/>
    </row>
    <row r="891" spans="2:20" x14ac:dyDescent="0.2">
      <c r="B891" s="132"/>
      <c r="C891" s="135"/>
      <c r="D891" s="132"/>
      <c r="E891" s="132"/>
      <c r="R891" s="132"/>
      <c r="S891" s="132"/>
      <c r="T891" s="132"/>
    </row>
    <row r="892" spans="2:20" x14ac:dyDescent="0.2">
      <c r="B892" s="132"/>
      <c r="C892" s="135"/>
      <c r="D892" s="132"/>
      <c r="E892" s="132"/>
      <c r="R892" s="132"/>
      <c r="S892" s="132"/>
      <c r="T892" s="132"/>
    </row>
    <row r="893" spans="2:20" x14ac:dyDescent="0.2">
      <c r="B893" s="132"/>
      <c r="C893" s="135"/>
      <c r="D893" s="132"/>
      <c r="E893" s="132"/>
      <c r="R893" s="132"/>
      <c r="S893" s="132"/>
      <c r="T893" s="132"/>
    </row>
    <row r="894" spans="2:20" x14ac:dyDescent="0.2">
      <c r="B894" s="132"/>
      <c r="C894" s="135"/>
      <c r="D894" s="132"/>
      <c r="E894" s="132"/>
      <c r="R894" s="132"/>
      <c r="S894" s="132"/>
      <c r="T894" s="132"/>
    </row>
    <row r="895" spans="2:20" x14ac:dyDescent="0.2">
      <c r="B895" s="132"/>
      <c r="C895" s="135"/>
      <c r="D895" s="132"/>
      <c r="E895" s="132"/>
      <c r="R895" s="132"/>
      <c r="S895" s="132"/>
      <c r="T895" s="132"/>
    </row>
    <row r="896" spans="2:20" x14ac:dyDescent="0.2">
      <c r="B896" s="132"/>
      <c r="C896" s="135"/>
      <c r="D896" s="132"/>
      <c r="E896" s="132"/>
      <c r="R896" s="132"/>
      <c r="S896" s="132"/>
      <c r="T896" s="132"/>
    </row>
    <row r="897" spans="2:20" x14ac:dyDescent="0.2">
      <c r="B897" s="132"/>
      <c r="C897" s="135"/>
      <c r="D897" s="132"/>
      <c r="E897" s="132"/>
      <c r="R897" s="132"/>
      <c r="S897" s="132"/>
      <c r="T897" s="132"/>
    </row>
    <row r="898" spans="2:20" x14ac:dyDescent="0.2">
      <c r="B898" s="132"/>
      <c r="C898" s="135"/>
      <c r="D898" s="132"/>
      <c r="E898" s="132"/>
      <c r="R898" s="132"/>
      <c r="S898" s="132"/>
      <c r="T898" s="132"/>
    </row>
    <row r="899" spans="2:20" x14ac:dyDescent="0.2">
      <c r="B899" s="132"/>
      <c r="C899" s="135"/>
      <c r="D899" s="132"/>
      <c r="E899" s="132"/>
      <c r="R899" s="132"/>
      <c r="S899" s="132"/>
      <c r="T899" s="132"/>
    </row>
    <row r="900" spans="2:20" x14ac:dyDescent="0.2">
      <c r="B900" s="132"/>
      <c r="C900" s="135"/>
      <c r="D900" s="132"/>
      <c r="E900" s="132"/>
      <c r="R900" s="132"/>
      <c r="S900" s="132"/>
      <c r="T900" s="132"/>
    </row>
    <row r="901" spans="2:20" x14ac:dyDescent="0.2">
      <c r="B901" s="132"/>
      <c r="C901" s="135"/>
      <c r="D901" s="132"/>
      <c r="E901" s="132"/>
      <c r="R901" s="132"/>
      <c r="S901" s="132"/>
      <c r="T901" s="132"/>
    </row>
    <row r="902" spans="2:20" x14ac:dyDescent="0.2">
      <c r="B902" s="132"/>
      <c r="C902" s="135"/>
      <c r="D902" s="132"/>
      <c r="E902" s="132"/>
      <c r="R902" s="132"/>
      <c r="S902" s="132"/>
      <c r="T902" s="132"/>
    </row>
    <row r="903" spans="2:20" x14ac:dyDescent="0.2">
      <c r="B903" s="132"/>
      <c r="C903" s="135"/>
      <c r="D903" s="132"/>
      <c r="E903" s="132"/>
      <c r="R903" s="132"/>
      <c r="S903" s="132"/>
      <c r="T903" s="132"/>
    </row>
    <row r="904" spans="2:20" x14ac:dyDescent="0.2">
      <c r="B904" s="132"/>
      <c r="C904" s="135"/>
      <c r="D904" s="132"/>
      <c r="E904" s="132"/>
      <c r="R904" s="132"/>
      <c r="S904" s="132"/>
      <c r="T904" s="132"/>
    </row>
    <row r="905" spans="2:20" x14ac:dyDescent="0.2">
      <c r="B905" s="132"/>
      <c r="C905" s="135"/>
      <c r="D905" s="132"/>
      <c r="E905" s="132"/>
      <c r="R905" s="132"/>
      <c r="S905" s="132"/>
      <c r="T905" s="132"/>
    </row>
    <row r="906" spans="2:20" x14ac:dyDescent="0.2">
      <c r="B906" s="132"/>
      <c r="C906" s="135"/>
      <c r="D906" s="132"/>
      <c r="E906" s="132"/>
      <c r="R906" s="132"/>
      <c r="S906" s="132"/>
      <c r="T906" s="132"/>
    </row>
    <row r="907" spans="2:20" x14ac:dyDescent="0.2">
      <c r="B907" s="132"/>
      <c r="C907" s="135"/>
      <c r="D907" s="132"/>
      <c r="E907" s="132"/>
      <c r="R907" s="132"/>
      <c r="S907" s="132"/>
      <c r="T907" s="132"/>
    </row>
    <row r="908" spans="2:20" x14ac:dyDescent="0.2">
      <c r="B908" s="132"/>
      <c r="C908" s="135"/>
      <c r="D908" s="132"/>
      <c r="E908" s="132"/>
      <c r="R908" s="132"/>
      <c r="S908" s="132"/>
      <c r="T908" s="132"/>
    </row>
    <row r="909" spans="2:20" x14ac:dyDescent="0.2">
      <c r="B909" s="132"/>
      <c r="C909" s="135"/>
      <c r="D909" s="132"/>
      <c r="E909" s="132"/>
      <c r="R909" s="132"/>
      <c r="S909" s="132"/>
      <c r="T909" s="132"/>
    </row>
    <row r="910" spans="2:20" x14ac:dyDescent="0.2">
      <c r="B910" s="132"/>
      <c r="C910" s="135"/>
      <c r="D910" s="132"/>
      <c r="E910" s="132"/>
      <c r="R910" s="132"/>
      <c r="S910" s="132"/>
      <c r="T910" s="132"/>
    </row>
    <row r="911" spans="2:20" x14ac:dyDescent="0.2">
      <c r="B911" s="132"/>
      <c r="C911" s="135"/>
      <c r="D911" s="132"/>
      <c r="E911" s="132"/>
      <c r="R911" s="132"/>
      <c r="S911" s="132"/>
      <c r="T911" s="132"/>
    </row>
    <row r="912" spans="2:20" x14ac:dyDescent="0.2">
      <c r="B912" s="132"/>
      <c r="C912" s="135"/>
      <c r="D912" s="132"/>
      <c r="E912" s="132"/>
      <c r="R912" s="132"/>
      <c r="S912" s="132"/>
      <c r="T912" s="132"/>
    </row>
    <row r="913" spans="2:20" x14ac:dyDescent="0.2">
      <c r="B913" s="132"/>
      <c r="C913" s="135"/>
      <c r="D913" s="132"/>
      <c r="E913" s="132"/>
      <c r="R913" s="132"/>
      <c r="S913" s="132"/>
      <c r="T913" s="132"/>
    </row>
    <row r="914" spans="2:20" x14ac:dyDescent="0.2">
      <c r="B914" s="132"/>
      <c r="C914" s="135"/>
      <c r="D914" s="132"/>
      <c r="E914" s="132"/>
      <c r="R914" s="132"/>
      <c r="S914" s="132"/>
      <c r="T914" s="132"/>
    </row>
    <row r="915" spans="2:20" x14ac:dyDescent="0.2">
      <c r="B915" s="132"/>
      <c r="C915" s="135"/>
      <c r="D915" s="132"/>
      <c r="E915" s="132"/>
      <c r="R915" s="132"/>
      <c r="S915" s="132"/>
      <c r="T915" s="132"/>
    </row>
    <row r="916" spans="2:20" x14ac:dyDescent="0.2">
      <c r="B916" s="132"/>
      <c r="C916" s="135"/>
      <c r="D916" s="132"/>
      <c r="E916" s="132"/>
      <c r="R916" s="132"/>
      <c r="S916" s="132"/>
      <c r="T916" s="132"/>
    </row>
    <row r="917" spans="2:20" x14ac:dyDescent="0.2">
      <c r="B917" s="132"/>
      <c r="C917" s="135"/>
      <c r="D917" s="132"/>
      <c r="E917" s="132"/>
      <c r="R917" s="132"/>
      <c r="S917" s="132"/>
      <c r="T917" s="132"/>
    </row>
    <row r="918" spans="2:20" x14ac:dyDescent="0.2">
      <c r="B918" s="132"/>
      <c r="C918" s="135"/>
      <c r="D918" s="132"/>
      <c r="E918" s="132"/>
      <c r="R918" s="132"/>
      <c r="S918" s="132"/>
      <c r="T918" s="132"/>
    </row>
    <row r="919" spans="2:20" x14ac:dyDescent="0.2">
      <c r="B919" s="132"/>
      <c r="C919" s="135"/>
      <c r="D919" s="132"/>
      <c r="E919" s="132"/>
      <c r="R919" s="132"/>
      <c r="S919" s="132"/>
      <c r="T919" s="132"/>
    </row>
    <row r="920" spans="2:20" x14ac:dyDescent="0.2">
      <c r="B920" s="132"/>
      <c r="C920" s="135"/>
      <c r="D920" s="132"/>
      <c r="E920" s="132"/>
      <c r="R920" s="132"/>
      <c r="S920" s="132"/>
      <c r="T920" s="132"/>
    </row>
    <row r="921" spans="2:20" x14ac:dyDescent="0.2">
      <c r="B921" s="132"/>
      <c r="C921" s="135"/>
      <c r="D921" s="132"/>
      <c r="E921" s="132"/>
      <c r="R921" s="132"/>
      <c r="S921" s="132"/>
      <c r="T921" s="132"/>
    </row>
    <row r="922" spans="2:20" x14ac:dyDescent="0.2">
      <c r="B922" s="132"/>
      <c r="C922" s="135"/>
      <c r="D922" s="132"/>
      <c r="E922" s="132"/>
      <c r="R922" s="132"/>
      <c r="S922" s="132"/>
      <c r="T922" s="132"/>
    </row>
    <row r="923" spans="2:20" x14ac:dyDescent="0.2">
      <c r="B923" s="132"/>
      <c r="C923" s="135"/>
      <c r="D923" s="132"/>
      <c r="E923" s="132"/>
      <c r="R923" s="132"/>
      <c r="S923" s="132"/>
      <c r="T923" s="132"/>
    </row>
    <row r="924" spans="2:20" x14ac:dyDescent="0.2">
      <c r="B924" s="132"/>
      <c r="C924" s="135"/>
      <c r="D924" s="132"/>
      <c r="E924" s="132"/>
      <c r="R924" s="132"/>
      <c r="S924" s="132"/>
      <c r="T924" s="132"/>
    </row>
    <row r="925" spans="2:20" x14ac:dyDescent="0.2">
      <c r="B925" s="132"/>
      <c r="C925" s="135"/>
      <c r="D925" s="132"/>
      <c r="E925" s="132"/>
      <c r="R925" s="132"/>
      <c r="S925" s="132"/>
      <c r="T925" s="132"/>
    </row>
    <row r="926" spans="2:20" x14ac:dyDescent="0.2">
      <c r="B926" s="132"/>
      <c r="C926" s="135"/>
      <c r="D926" s="132"/>
      <c r="E926" s="132"/>
      <c r="R926" s="132"/>
      <c r="S926" s="132"/>
      <c r="T926" s="132"/>
    </row>
    <row r="927" spans="2:20" x14ac:dyDescent="0.2">
      <c r="B927" s="132"/>
      <c r="C927" s="135"/>
      <c r="D927" s="132"/>
      <c r="E927" s="132"/>
      <c r="R927" s="132"/>
      <c r="S927" s="132"/>
      <c r="T927" s="132"/>
    </row>
    <row r="928" spans="2:20" x14ac:dyDescent="0.2">
      <c r="B928" s="132"/>
      <c r="C928" s="135"/>
      <c r="D928" s="132"/>
      <c r="E928" s="132"/>
      <c r="R928" s="132"/>
      <c r="S928" s="132"/>
      <c r="T928" s="132"/>
    </row>
    <row r="929" spans="2:20" x14ac:dyDescent="0.2">
      <c r="B929" s="132"/>
      <c r="C929" s="135"/>
      <c r="D929" s="132"/>
      <c r="E929" s="132"/>
      <c r="R929" s="132"/>
      <c r="S929" s="132"/>
      <c r="T929" s="132"/>
    </row>
    <row r="930" spans="2:20" x14ac:dyDescent="0.2">
      <c r="B930" s="132"/>
      <c r="C930" s="135"/>
      <c r="D930" s="132"/>
      <c r="E930" s="132"/>
      <c r="R930" s="132"/>
      <c r="S930" s="132"/>
      <c r="T930" s="132"/>
    </row>
    <row r="931" spans="2:20" x14ac:dyDescent="0.2">
      <c r="B931" s="132"/>
      <c r="C931" s="135"/>
      <c r="D931" s="132"/>
      <c r="E931" s="132"/>
      <c r="R931" s="132"/>
      <c r="S931" s="132"/>
      <c r="T931" s="132"/>
    </row>
    <row r="932" spans="2:20" x14ac:dyDescent="0.2">
      <c r="B932" s="132"/>
      <c r="C932" s="135"/>
      <c r="D932" s="132"/>
      <c r="E932" s="132"/>
      <c r="R932" s="132"/>
      <c r="S932" s="132"/>
      <c r="T932" s="132"/>
    </row>
    <row r="933" spans="2:20" x14ac:dyDescent="0.2">
      <c r="B933" s="132"/>
      <c r="C933" s="135"/>
      <c r="D933" s="132"/>
      <c r="E933" s="132"/>
      <c r="R933" s="132"/>
      <c r="S933" s="132"/>
      <c r="T933" s="132"/>
    </row>
    <row r="934" spans="2:20" x14ac:dyDescent="0.2">
      <c r="B934" s="132"/>
      <c r="C934" s="135"/>
      <c r="D934" s="132"/>
      <c r="E934" s="132"/>
      <c r="R934" s="132"/>
      <c r="S934" s="132"/>
      <c r="T934" s="132"/>
    </row>
    <row r="935" spans="2:20" x14ac:dyDescent="0.2">
      <c r="B935" s="132"/>
      <c r="C935" s="135"/>
      <c r="D935" s="132"/>
      <c r="E935" s="132"/>
      <c r="R935" s="132"/>
      <c r="S935" s="132"/>
      <c r="T935" s="132"/>
    </row>
    <row r="936" spans="2:20" x14ac:dyDescent="0.2">
      <c r="B936" s="132"/>
      <c r="C936" s="135"/>
      <c r="D936" s="132"/>
      <c r="E936" s="132"/>
      <c r="R936" s="132"/>
      <c r="S936" s="132"/>
      <c r="T936" s="132"/>
    </row>
    <row r="937" spans="2:20" x14ac:dyDescent="0.2">
      <c r="B937" s="132"/>
      <c r="C937" s="135"/>
      <c r="D937" s="132"/>
      <c r="E937" s="132"/>
      <c r="R937" s="132"/>
      <c r="S937" s="132"/>
      <c r="T937" s="132"/>
    </row>
    <row r="938" spans="2:20" x14ac:dyDescent="0.2">
      <c r="B938" s="132"/>
      <c r="C938" s="135"/>
      <c r="D938" s="132"/>
      <c r="E938" s="132"/>
      <c r="R938" s="132"/>
      <c r="S938" s="132"/>
      <c r="T938" s="132"/>
    </row>
    <row r="939" spans="2:20" x14ac:dyDescent="0.2">
      <c r="B939" s="132"/>
      <c r="C939" s="135"/>
      <c r="D939" s="132"/>
      <c r="E939" s="132"/>
      <c r="R939" s="132"/>
      <c r="S939" s="132"/>
      <c r="T939" s="132"/>
    </row>
    <row r="940" spans="2:20" x14ac:dyDescent="0.2">
      <c r="B940" s="132"/>
      <c r="C940" s="135"/>
      <c r="D940" s="132"/>
      <c r="E940" s="132"/>
      <c r="R940" s="132"/>
      <c r="S940" s="132"/>
      <c r="T940" s="132"/>
    </row>
    <row r="941" spans="2:20" x14ac:dyDescent="0.2">
      <c r="B941" s="132"/>
      <c r="C941" s="135"/>
      <c r="D941" s="132"/>
      <c r="E941" s="132"/>
      <c r="R941" s="132"/>
      <c r="S941" s="132"/>
      <c r="T941" s="132"/>
    </row>
    <row r="942" spans="2:20" x14ac:dyDescent="0.2">
      <c r="B942" s="132"/>
      <c r="C942" s="135"/>
      <c r="D942" s="132"/>
      <c r="E942" s="132"/>
      <c r="R942" s="132"/>
      <c r="S942" s="132"/>
      <c r="T942" s="132"/>
    </row>
    <row r="943" spans="2:20" x14ac:dyDescent="0.2">
      <c r="B943" s="132"/>
      <c r="C943" s="135"/>
      <c r="D943" s="132"/>
      <c r="E943" s="132"/>
      <c r="R943" s="132"/>
      <c r="S943" s="132"/>
      <c r="T943" s="132"/>
    </row>
    <row r="944" spans="2:20" x14ac:dyDescent="0.2">
      <c r="B944" s="132"/>
      <c r="C944" s="135"/>
      <c r="D944" s="132"/>
      <c r="E944" s="132"/>
      <c r="R944" s="132"/>
      <c r="S944" s="132"/>
      <c r="T944" s="132"/>
    </row>
    <row r="945" spans="2:20" x14ac:dyDescent="0.2">
      <c r="B945" s="132"/>
      <c r="C945" s="135"/>
      <c r="D945" s="132"/>
      <c r="E945" s="132"/>
      <c r="R945" s="132"/>
      <c r="S945" s="132"/>
      <c r="T945" s="132"/>
    </row>
    <row r="946" spans="2:20" x14ac:dyDescent="0.2">
      <c r="B946" s="132"/>
      <c r="C946" s="135"/>
      <c r="D946" s="132"/>
      <c r="E946" s="132"/>
      <c r="R946" s="132"/>
      <c r="S946" s="132"/>
      <c r="T946" s="132"/>
    </row>
    <row r="947" spans="2:20" x14ac:dyDescent="0.2">
      <c r="B947" s="132"/>
      <c r="C947" s="135"/>
      <c r="D947" s="132"/>
      <c r="E947" s="132"/>
      <c r="R947" s="132"/>
      <c r="S947" s="132"/>
      <c r="T947" s="132"/>
    </row>
    <row r="948" spans="2:20" x14ac:dyDescent="0.2">
      <c r="B948" s="132"/>
      <c r="C948" s="135"/>
      <c r="D948" s="132"/>
      <c r="E948" s="132"/>
      <c r="R948" s="132"/>
      <c r="S948" s="132"/>
      <c r="T948" s="132"/>
    </row>
    <row r="949" spans="2:20" x14ac:dyDescent="0.2">
      <c r="B949" s="132"/>
      <c r="C949" s="135"/>
      <c r="D949" s="132"/>
      <c r="E949" s="132"/>
      <c r="R949" s="132"/>
      <c r="S949" s="132"/>
      <c r="T949" s="132"/>
    </row>
    <row r="950" spans="2:20" x14ac:dyDescent="0.2">
      <c r="B950" s="132"/>
      <c r="C950" s="135"/>
      <c r="D950" s="132"/>
      <c r="E950" s="132"/>
      <c r="R950" s="132"/>
      <c r="S950" s="132"/>
      <c r="T950" s="132"/>
    </row>
    <row r="951" spans="2:20" x14ac:dyDescent="0.2">
      <c r="B951" s="132"/>
      <c r="C951" s="135"/>
      <c r="D951" s="132"/>
      <c r="E951" s="132"/>
      <c r="R951" s="132"/>
      <c r="S951" s="132"/>
      <c r="T951" s="132"/>
    </row>
    <row r="952" spans="2:20" x14ac:dyDescent="0.2">
      <c r="B952" s="132"/>
      <c r="C952" s="135"/>
      <c r="D952" s="132"/>
      <c r="E952" s="132"/>
      <c r="R952" s="132"/>
      <c r="S952" s="132"/>
      <c r="T952" s="132"/>
    </row>
    <row r="953" spans="2:20" x14ac:dyDescent="0.2">
      <c r="B953" s="132"/>
      <c r="C953" s="135"/>
      <c r="D953" s="132"/>
      <c r="E953" s="132"/>
      <c r="R953" s="132"/>
      <c r="S953" s="132"/>
      <c r="T953" s="132"/>
    </row>
    <row r="954" spans="2:20" x14ac:dyDescent="0.2">
      <c r="B954" s="132"/>
      <c r="C954" s="135"/>
      <c r="D954" s="132"/>
      <c r="E954" s="132"/>
      <c r="R954" s="132"/>
      <c r="S954" s="132"/>
      <c r="T954" s="132"/>
    </row>
    <row r="955" spans="2:20" x14ac:dyDescent="0.2">
      <c r="B955" s="132"/>
      <c r="C955" s="135"/>
      <c r="D955" s="132"/>
      <c r="E955" s="132"/>
      <c r="R955" s="132"/>
      <c r="S955" s="132"/>
      <c r="T955" s="132"/>
    </row>
    <row r="956" spans="2:20" x14ac:dyDescent="0.2">
      <c r="B956" s="132"/>
      <c r="C956" s="135"/>
      <c r="D956" s="132"/>
      <c r="E956" s="132"/>
      <c r="R956" s="132"/>
      <c r="S956" s="132"/>
      <c r="T956" s="132"/>
    </row>
    <row r="957" spans="2:20" x14ac:dyDescent="0.2">
      <c r="B957" s="132"/>
      <c r="C957" s="135"/>
      <c r="D957" s="132"/>
      <c r="E957" s="132"/>
      <c r="R957" s="132"/>
      <c r="S957" s="132"/>
      <c r="T957" s="132"/>
    </row>
    <row r="958" spans="2:20" x14ac:dyDescent="0.2">
      <c r="B958" s="132"/>
      <c r="C958" s="135"/>
      <c r="D958" s="132"/>
      <c r="E958" s="132"/>
      <c r="R958" s="132"/>
      <c r="S958" s="132"/>
      <c r="T958" s="132"/>
    </row>
    <row r="959" spans="2:20" x14ac:dyDescent="0.2">
      <c r="B959" s="132"/>
      <c r="C959" s="135"/>
      <c r="D959" s="132"/>
      <c r="E959" s="132"/>
      <c r="R959" s="132"/>
      <c r="S959" s="132"/>
      <c r="T959" s="132"/>
    </row>
    <row r="960" spans="2:20" x14ac:dyDescent="0.2">
      <c r="B960" s="132"/>
      <c r="C960" s="135"/>
      <c r="D960" s="132"/>
      <c r="E960" s="132"/>
      <c r="R960" s="132"/>
      <c r="S960" s="132"/>
      <c r="T960" s="132"/>
    </row>
    <row r="961" spans="2:20" x14ac:dyDescent="0.2">
      <c r="B961" s="132"/>
      <c r="C961" s="135"/>
      <c r="D961" s="132"/>
      <c r="E961" s="132"/>
      <c r="R961" s="132"/>
      <c r="S961" s="132"/>
      <c r="T961" s="132"/>
    </row>
    <row r="962" spans="2:20" x14ac:dyDescent="0.2">
      <c r="B962" s="132"/>
      <c r="C962" s="135"/>
      <c r="D962" s="132"/>
      <c r="E962" s="132"/>
      <c r="R962" s="132"/>
      <c r="S962" s="132"/>
      <c r="T962" s="132"/>
    </row>
    <row r="963" spans="2:20" x14ac:dyDescent="0.2">
      <c r="B963" s="132"/>
      <c r="C963" s="135"/>
      <c r="D963" s="132"/>
      <c r="E963" s="132"/>
      <c r="R963" s="132"/>
      <c r="S963" s="132"/>
      <c r="T963" s="132"/>
    </row>
    <row r="964" spans="2:20" x14ac:dyDescent="0.2">
      <c r="B964" s="132"/>
      <c r="C964" s="135"/>
      <c r="D964" s="132"/>
      <c r="E964" s="132"/>
      <c r="R964" s="132"/>
      <c r="S964" s="132"/>
      <c r="T964" s="132"/>
    </row>
    <row r="965" spans="2:20" x14ac:dyDescent="0.2">
      <c r="B965" s="132"/>
      <c r="C965" s="135"/>
      <c r="D965" s="132"/>
      <c r="E965" s="132"/>
      <c r="R965" s="132"/>
      <c r="S965" s="132"/>
      <c r="T965" s="132"/>
    </row>
    <row r="966" spans="2:20" x14ac:dyDescent="0.2">
      <c r="B966" s="132"/>
      <c r="C966" s="135"/>
      <c r="D966" s="132"/>
      <c r="E966" s="132"/>
      <c r="R966" s="132"/>
      <c r="S966" s="132"/>
      <c r="T966" s="132"/>
    </row>
    <row r="967" spans="2:20" x14ac:dyDescent="0.2">
      <c r="B967" s="132"/>
      <c r="C967" s="135"/>
      <c r="D967" s="132"/>
      <c r="E967" s="132"/>
      <c r="R967" s="132"/>
      <c r="S967" s="132"/>
      <c r="T967" s="132"/>
    </row>
    <row r="968" spans="2:20" x14ac:dyDescent="0.2">
      <c r="B968" s="132"/>
      <c r="C968" s="135"/>
      <c r="D968" s="132"/>
      <c r="E968" s="132"/>
      <c r="R968" s="132"/>
      <c r="S968" s="132"/>
      <c r="T968" s="132"/>
    </row>
    <row r="969" spans="2:20" x14ac:dyDescent="0.2">
      <c r="B969" s="132"/>
      <c r="C969" s="135"/>
      <c r="D969" s="132"/>
      <c r="E969" s="132"/>
      <c r="R969" s="132"/>
      <c r="S969" s="132"/>
      <c r="T969" s="132"/>
    </row>
    <row r="970" spans="2:20" x14ac:dyDescent="0.2">
      <c r="B970" s="132"/>
      <c r="C970" s="135"/>
      <c r="D970" s="132"/>
      <c r="E970" s="132"/>
      <c r="R970" s="132"/>
      <c r="S970" s="132"/>
      <c r="T970" s="132"/>
    </row>
    <row r="971" spans="2:20" x14ac:dyDescent="0.2">
      <c r="B971" s="132"/>
      <c r="C971" s="135"/>
      <c r="D971" s="132"/>
      <c r="E971" s="132"/>
      <c r="R971" s="132"/>
      <c r="S971" s="132"/>
      <c r="T971" s="132"/>
    </row>
    <row r="972" spans="2:20" x14ac:dyDescent="0.2">
      <c r="B972" s="132"/>
      <c r="C972" s="135"/>
      <c r="D972" s="132"/>
      <c r="E972" s="132"/>
      <c r="R972" s="132"/>
      <c r="S972" s="132"/>
      <c r="T972" s="132"/>
    </row>
    <row r="973" spans="2:20" x14ac:dyDescent="0.2">
      <c r="B973" s="132"/>
      <c r="C973" s="135"/>
      <c r="D973" s="132"/>
      <c r="E973" s="132"/>
      <c r="R973" s="132"/>
      <c r="S973" s="132"/>
      <c r="T973" s="132"/>
    </row>
    <row r="974" spans="2:20" x14ac:dyDescent="0.2">
      <c r="B974" s="132"/>
      <c r="C974" s="135"/>
      <c r="D974" s="132"/>
      <c r="E974" s="132"/>
      <c r="R974" s="132"/>
      <c r="S974" s="132"/>
      <c r="T974" s="132"/>
    </row>
    <row r="975" spans="2:20" x14ac:dyDescent="0.2">
      <c r="B975" s="132"/>
      <c r="C975" s="135"/>
      <c r="D975" s="132"/>
      <c r="E975" s="132"/>
      <c r="R975" s="132"/>
      <c r="S975" s="132"/>
      <c r="T975" s="132"/>
    </row>
    <row r="976" spans="2:20" x14ac:dyDescent="0.2">
      <c r="B976" s="132"/>
      <c r="C976" s="135"/>
      <c r="D976" s="132"/>
      <c r="E976" s="132"/>
      <c r="R976" s="132"/>
      <c r="S976" s="132"/>
      <c r="T976" s="132"/>
    </row>
    <row r="977" spans="2:20" x14ac:dyDescent="0.2">
      <c r="B977" s="132"/>
      <c r="C977" s="135"/>
      <c r="D977" s="132"/>
      <c r="E977" s="132"/>
      <c r="R977" s="132"/>
      <c r="S977" s="132"/>
      <c r="T977" s="132"/>
    </row>
    <row r="978" spans="2:20" x14ac:dyDescent="0.2">
      <c r="B978" s="132"/>
      <c r="C978" s="135"/>
      <c r="D978" s="132"/>
      <c r="E978" s="132"/>
      <c r="R978" s="132"/>
      <c r="S978" s="132"/>
      <c r="T978" s="132"/>
    </row>
    <row r="979" spans="2:20" x14ac:dyDescent="0.2">
      <c r="B979" s="132"/>
      <c r="C979" s="135"/>
      <c r="D979" s="132"/>
      <c r="E979" s="132"/>
      <c r="R979" s="132"/>
      <c r="S979" s="132"/>
      <c r="T979" s="132"/>
    </row>
    <row r="980" spans="2:20" x14ac:dyDescent="0.2">
      <c r="B980" s="132"/>
      <c r="C980" s="135"/>
      <c r="D980" s="132"/>
      <c r="E980" s="132"/>
      <c r="R980" s="132"/>
      <c r="S980" s="132"/>
      <c r="T980" s="132"/>
    </row>
    <row r="981" spans="2:20" x14ac:dyDescent="0.2">
      <c r="B981" s="132"/>
      <c r="C981" s="135"/>
      <c r="D981" s="132"/>
      <c r="E981" s="132"/>
      <c r="R981" s="132"/>
      <c r="S981" s="132"/>
      <c r="T981" s="132"/>
    </row>
    <row r="982" spans="2:20" x14ac:dyDescent="0.2">
      <c r="B982" s="132"/>
      <c r="C982" s="135"/>
      <c r="D982" s="132"/>
      <c r="E982" s="132"/>
      <c r="R982" s="132"/>
      <c r="S982" s="132"/>
      <c r="T982" s="132"/>
    </row>
    <row r="983" spans="2:20" x14ac:dyDescent="0.2">
      <c r="B983" s="132"/>
      <c r="C983" s="135"/>
      <c r="D983" s="132"/>
      <c r="E983" s="132"/>
      <c r="R983" s="132"/>
      <c r="S983" s="132"/>
      <c r="T983" s="132"/>
    </row>
    <row r="984" spans="2:20" x14ac:dyDescent="0.2">
      <c r="B984" s="132"/>
      <c r="C984" s="135"/>
      <c r="D984" s="132"/>
      <c r="E984" s="132"/>
      <c r="R984" s="132"/>
      <c r="S984" s="132"/>
      <c r="T984" s="132"/>
    </row>
    <row r="985" spans="2:20" x14ac:dyDescent="0.2">
      <c r="B985" s="132"/>
      <c r="C985" s="135"/>
      <c r="D985" s="132"/>
      <c r="E985" s="132"/>
      <c r="R985" s="132"/>
      <c r="S985" s="132"/>
      <c r="T985" s="132"/>
    </row>
    <row r="986" spans="2:20" x14ac:dyDescent="0.2">
      <c r="B986" s="132"/>
      <c r="C986" s="135"/>
      <c r="D986" s="132"/>
      <c r="E986" s="132"/>
      <c r="R986" s="132"/>
      <c r="S986" s="132"/>
      <c r="T986" s="132"/>
    </row>
    <row r="987" spans="2:20" x14ac:dyDescent="0.2">
      <c r="B987" s="132"/>
      <c r="C987" s="135"/>
      <c r="D987" s="132"/>
      <c r="E987" s="132"/>
      <c r="R987" s="132"/>
      <c r="S987" s="132"/>
      <c r="T987" s="132"/>
    </row>
    <row r="988" spans="2:20" x14ac:dyDescent="0.2">
      <c r="B988" s="132"/>
      <c r="C988" s="135"/>
      <c r="D988" s="132"/>
      <c r="E988" s="132"/>
      <c r="R988" s="132"/>
      <c r="S988" s="132"/>
      <c r="T988" s="132"/>
    </row>
    <row r="989" spans="2:20" x14ac:dyDescent="0.2">
      <c r="B989" s="132"/>
      <c r="C989" s="135"/>
      <c r="D989" s="132"/>
      <c r="E989" s="132"/>
      <c r="R989" s="132"/>
      <c r="S989" s="132"/>
      <c r="T989" s="132"/>
    </row>
    <row r="990" spans="2:20" x14ac:dyDescent="0.2">
      <c r="B990" s="132"/>
      <c r="C990" s="135"/>
      <c r="D990" s="132"/>
      <c r="E990" s="132"/>
      <c r="R990" s="132"/>
      <c r="S990" s="132"/>
      <c r="T990" s="132"/>
    </row>
    <row r="991" spans="2:20" x14ac:dyDescent="0.2">
      <c r="B991" s="132"/>
      <c r="C991" s="135"/>
      <c r="D991" s="132"/>
      <c r="E991" s="132"/>
      <c r="R991" s="132"/>
      <c r="S991" s="132"/>
      <c r="T991" s="132"/>
    </row>
    <row r="992" spans="2:20" x14ac:dyDescent="0.2">
      <c r="B992" s="132"/>
      <c r="C992" s="135"/>
      <c r="D992" s="132"/>
      <c r="E992" s="132"/>
      <c r="R992" s="132"/>
      <c r="S992" s="132"/>
      <c r="T992" s="132"/>
    </row>
    <row r="993" spans="2:20" x14ac:dyDescent="0.2">
      <c r="B993" s="132"/>
      <c r="C993" s="135"/>
      <c r="D993" s="132"/>
      <c r="E993" s="132"/>
      <c r="R993" s="132"/>
      <c r="S993" s="132"/>
      <c r="T993" s="132"/>
    </row>
    <row r="994" spans="2:20" x14ac:dyDescent="0.2">
      <c r="B994" s="132"/>
      <c r="C994" s="135"/>
      <c r="D994" s="132"/>
      <c r="E994" s="132"/>
      <c r="R994" s="132"/>
      <c r="S994" s="132"/>
      <c r="T994" s="132"/>
    </row>
    <row r="995" spans="2:20" x14ac:dyDescent="0.2">
      <c r="B995" s="132"/>
      <c r="C995" s="135"/>
      <c r="D995" s="132"/>
      <c r="E995" s="132"/>
      <c r="R995" s="132"/>
      <c r="S995" s="132"/>
      <c r="T995" s="132"/>
    </row>
    <row r="996" spans="2:20" x14ac:dyDescent="0.2">
      <c r="B996" s="132"/>
      <c r="C996" s="135"/>
      <c r="D996" s="132"/>
      <c r="E996" s="132"/>
      <c r="R996" s="132"/>
      <c r="S996" s="132"/>
      <c r="T996" s="132"/>
    </row>
    <row r="997" spans="2:20" x14ac:dyDescent="0.2">
      <c r="B997" s="132"/>
      <c r="C997" s="135"/>
      <c r="D997" s="132"/>
      <c r="E997" s="132"/>
      <c r="R997" s="132"/>
      <c r="S997" s="132"/>
      <c r="T997" s="132"/>
    </row>
    <row r="998" spans="2:20" x14ac:dyDescent="0.2">
      <c r="B998" s="132"/>
      <c r="C998" s="135"/>
      <c r="D998" s="132"/>
      <c r="E998" s="132"/>
      <c r="R998" s="132"/>
      <c r="S998" s="132"/>
      <c r="T998" s="132"/>
    </row>
    <row r="999" spans="2:20" x14ac:dyDescent="0.2">
      <c r="B999" s="132"/>
      <c r="C999" s="135"/>
      <c r="D999" s="132"/>
      <c r="E999" s="132"/>
      <c r="R999" s="132"/>
      <c r="S999" s="132"/>
      <c r="T999" s="132"/>
    </row>
    <row r="1000" spans="2:20" x14ac:dyDescent="0.2">
      <c r="B1000" s="132"/>
      <c r="C1000" s="135"/>
      <c r="D1000" s="132"/>
      <c r="E1000" s="132"/>
      <c r="R1000" s="132"/>
      <c r="S1000" s="132"/>
      <c r="T1000" s="132"/>
    </row>
    <row r="1001" spans="2:20" x14ac:dyDescent="0.2">
      <c r="B1001" s="132"/>
      <c r="C1001" s="135"/>
      <c r="D1001" s="132"/>
      <c r="E1001" s="132"/>
      <c r="R1001" s="132"/>
      <c r="S1001" s="132"/>
      <c r="T1001" s="132"/>
    </row>
    <row r="1002" spans="2:20" x14ac:dyDescent="0.2">
      <c r="B1002" s="132"/>
      <c r="C1002" s="135"/>
      <c r="D1002" s="132"/>
      <c r="E1002" s="132"/>
      <c r="R1002" s="132"/>
      <c r="S1002" s="132"/>
      <c r="T1002" s="132"/>
    </row>
    <row r="1003" spans="2:20" x14ac:dyDescent="0.2">
      <c r="B1003" s="132"/>
      <c r="C1003" s="135"/>
      <c r="D1003" s="132"/>
      <c r="E1003" s="132"/>
      <c r="R1003" s="132"/>
      <c r="S1003" s="132"/>
      <c r="T1003" s="132"/>
    </row>
    <row r="1004" spans="2:20" x14ac:dyDescent="0.2">
      <c r="B1004" s="132"/>
      <c r="C1004" s="135"/>
      <c r="D1004" s="132"/>
      <c r="E1004" s="132"/>
      <c r="R1004" s="132"/>
      <c r="S1004" s="132"/>
      <c r="T1004" s="132"/>
    </row>
    <row r="1005" spans="2:20" x14ac:dyDescent="0.2">
      <c r="B1005" s="132"/>
      <c r="C1005" s="135"/>
      <c r="D1005" s="132"/>
      <c r="E1005" s="132"/>
      <c r="R1005" s="132"/>
      <c r="S1005" s="132"/>
      <c r="T1005" s="132"/>
    </row>
    <row r="1006" spans="2:20" x14ac:dyDescent="0.2">
      <c r="B1006" s="132"/>
      <c r="C1006" s="135"/>
      <c r="D1006" s="132"/>
      <c r="E1006" s="132"/>
      <c r="R1006" s="132"/>
      <c r="S1006" s="132"/>
      <c r="T1006" s="132"/>
    </row>
    <row r="1007" spans="2:20" x14ac:dyDescent="0.2">
      <c r="B1007" s="132"/>
      <c r="C1007" s="135"/>
      <c r="D1007" s="132"/>
      <c r="E1007" s="132"/>
      <c r="R1007" s="132"/>
      <c r="S1007" s="132"/>
      <c r="T1007" s="132"/>
    </row>
    <row r="1008" spans="2:20" x14ac:dyDescent="0.2">
      <c r="B1008" s="132"/>
      <c r="C1008" s="135"/>
      <c r="D1008" s="132"/>
      <c r="E1008" s="132"/>
      <c r="R1008" s="132"/>
      <c r="S1008" s="132"/>
      <c r="T1008" s="132"/>
    </row>
    <row r="1009" spans="2:20" x14ac:dyDescent="0.2">
      <c r="B1009" s="132"/>
      <c r="C1009" s="135"/>
      <c r="D1009" s="132"/>
      <c r="E1009" s="132"/>
      <c r="R1009" s="132"/>
      <c r="S1009" s="132"/>
      <c r="T1009" s="132"/>
    </row>
    <row r="1010" spans="2:20" x14ac:dyDescent="0.2">
      <c r="B1010" s="132"/>
      <c r="C1010" s="135"/>
      <c r="D1010" s="132"/>
      <c r="E1010" s="132"/>
      <c r="R1010" s="132"/>
      <c r="S1010" s="132"/>
      <c r="T1010" s="132"/>
    </row>
    <row r="1011" spans="2:20" x14ac:dyDescent="0.2">
      <c r="B1011" s="132"/>
      <c r="C1011" s="135"/>
      <c r="D1011" s="132"/>
      <c r="E1011" s="132"/>
      <c r="R1011" s="132"/>
      <c r="S1011" s="132"/>
      <c r="T1011" s="132"/>
    </row>
    <row r="1012" spans="2:20" x14ac:dyDescent="0.2">
      <c r="B1012" s="132"/>
      <c r="C1012" s="135"/>
      <c r="D1012" s="132"/>
      <c r="E1012" s="132"/>
      <c r="R1012" s="132"/>
      <c r="S1012" s="132"/>
      <c r="T1012" s="132"/>
    </row>
    <row r="1013" spans="2:20" x14ac:dyDescent="0.2">
      <c r="B1013" s="132"/>
      <c r="C1013" s="135"/>
      <c r="D1013" s="132"/>
      <c r="E1013" s="132"/>
      <c r="R1013" s="132"/>
      <c r="S1013" s="132"/>
      <c r="T1013" s="132"/>
    </row>
    <row r="1014" spans="2:20" x14ac:dyDescent="0.2">
      <c r="B1014" s="132"/>
      <c r="C1014" s="135"/>
      <c r="D1014" s="132"/>
      <c r="E1014" s="132"/>
      <c r="R1014" s="132"/>
      <c r="S1014" s="132"/>
      <c r="T1014" s="132"/>
    </row>
    <row r="1015" spans="2:20" x14ac:dyDescent="0.2">
      <c r="B1015" s="132"/>
      <c r="C1015" s="135"/>
      <c r="D1015" s="132"/>
      <c r="E1015" s="132"/>
      <c r="R1015" s="132"/>
      <c r="S1015" s="132"/>
      <c r="T1015" s="132"/>
    </row>
    <row r="1016" spans="2:20" x14ac:dyDescent="0.2">
      <c r="B1016" s="132"/>
      <c r="C1016" s="135"/>
      <c r="D1016" s="132"/>
      <c r="E1016" s="132"/>
      <c r="R1016" s="132"/>
      <c r="S1016" s="132"/>
      <c r="T1016" s="132"/>
    </row>
    <row r="1017" spans="2:20" x14ac:dyDescent="0.2">
      <c r="B1017" s="132"/>
      <c r="C1017" s="135"/>
      <c r="D1017" s="132"/>
      <c r="E1017" s="132"/>
      <c r="R1017" s="132"/>
      <c r="S1017" s="132"/>
      <c r="T1017" s="132"/>
    </row>
    <row r="1018" spans="2:20" x14ac:dyDescent="0.2">
      <c r="B1018" s="132"/>
      <c r="C1018" s="135"/>
      <c r="D1018" s="132"/>
      <c r="E1018" s="132"/>
      <c r="R1018" s="132"/>
      <c r="S1018" s="132"/>
      <c r="T1018" s="132"/>
    </row>
    <row r="1019" spans="2:20" x14ac:dyDescent="0.2">
      <c r="B1019" s="132"/>
      <c r="C1019" s="135"/>
      <c r="D1019" s="132"/>
      <c r="E1019" s="132"/>
      <c r="R1019" s="132"/>
      <c r="S1019" s="132"/>
      <c r="T1019" s="132"/>
    </row>
    <row r="1020" spans="2:20" x14ac:dyDescent="0.2">
      <c r="B1020" s="132"/>
      <c r="C1020" s="135"/>
      <c r="D1020" s="132"/>
      <c r="E1020" s="132"/>
      <c r="R1020" s="132"/>
      <c r="S1020" s="132"/>
      <c r="T1020" s="132"/>
    </row>
    <row r="1021" spans="2:20" x14ac:dyDescent="0.2">
      <c r="B1021" s="132"/>
      <c r="C1021" s="135"/>
      <c r="D1021" s="132"/>
      <c r="E1021" s="132"/>
      <c r="R1021" s="132"/>
      <c r="S1021" s="132"/>
      <c r="T1021" s="132"/>
    </row>
    <row r="1022" spans="2:20" x14ac:dyDescent="0.2">
      <c r="B1022" s="132"/>
      <c r="C1022" s="135"/>
      <c r="D1022" s="132"/>
      <c r="E1022" s="132"/>
      <c r="R1022" s="132"/>
      <c r="S1022" s="132"/>
      <c r="T1022" s="132"/>
    </row>
    <row r="1023" spans="2:20" x14ac:dyDescent="0.2">
      <c r="B1023" s="132"/>
      <c r="C1023" s="135"/>
      <c r="D1023" s="132"/>
      <c r="E1023" s="132"/>
      <c r="R1023" s="132"/>
      <c r="S1023" s="132"/>
      <c r="T1023" s="132"/>
    </row>
    <row r="1024" spans="2:20" x14ac:dyDescent="0.2">
      <c r="B1024" s="132"/>
      <c r="C1024" s="135"/>
      <c r="D1024" s="132"/>
      <c r="E1024" s="132"/>
      <c r="R1024" s="132"/>
      <c r="S1024" s="132"/>
      <c r="T1024" s="132"/>
    </row>
    <row r="1025" spans="2:20" x14ac:dyDescent="0.2">
      <c r="B1025" s="132"/>
      <c r="C1025" s="135"/>
      <c r="D1025" s="132"/>
      <c r="E1025" s="132"/>
      <c r="R1025" s="132"/>
      <c r="S1025" s="132"/>
      <c r="T1025" s="132"/>
    </row>
    <row r="1026" spans="2:20" x14ac:dyDescent="0.2">
      <c r="B1026" s="132"/>
      <c r="C1026" s="135"/>
      <c r="D1026" s="132"/>
      <c r="E1026" s="132"/>
      <c r="R1026" s="132"/>
      <c r="S1026" s="132"/>
      <c r="T1026" s="132"/>
    </row>
    <row r="1027" spans="2:20" x14ac:dyDescent="0.2">
      <c r="B1027" s="132"/>
      <c r="C1027" s="135"/>
      <c r="D1027" s="132"/>
      <c r="E1027" s="132"/>
      <c r="R1027" s="132"/>
      <c r="S1027" s="132"/>
      <c r="T1027" s="132"/>
    </row>
    <row r="1028" spans="2:20" x14ac:dyDescent="0.2">
      <c r="B1028" s="132"/>
      <c r="C1028" s="135"/>
      <c r="D1028" s="132"/>
      <c r="E1028" s="132"/>
      <c r="R1028" s="132"/>
      <c r="S1028" s="132"/>
      <c r="T1028" s="132"/>
    </row>
    <row r="1029" spans="2:20" x14ac:dyDescent="0.2">
      <c r="B1029" s="132"/>
      <c r="C1029" s="135"/>
      <c r="D1029" s="132"/>
      <c r="E1029" s="132"/>
      <c r="R1029" s="132"/>
      <c r="S1029" s="132"/>
      <c r="T1029" s="132"/>
    </row>
    <row r="1030" spans="2:20" x14ac:dyDescent="0.2">
      <c r="B1030" s="132"/>
      <c r="C1030" s="135"/>
      <c r="D1030" s="132"/>
      <c r="E1030" s="132"/>
      <c r="R1030" s="132"/>
      <c r="S1030" s="132"/>
      <c r="T1030" s="132"/>
    </row>
    <row r="1031" spans="2:20" x14ac:dyDescent="0.2">
      <c r="B1031" s="132"/>
      <c r="C1031" s="135"/>
      <c r="D1031" s="132"/>
      <c r="E1031" s="132"/>
      <c r="R1031" s="132"/>
      <c r="S1031" s="132"/>
      <c r="T1031" s="132"/>
    </row>
    <row r="1032" spans="2:20" x14ac:dyDescent="0.2">
      <c r="B1032" s="132"/>
      <c r="C1032" s="135"/>
      <c r="D1032" s="132"/>
      <c r="E1032" s="132"/>
      <c r="R1032" s="132"/>
      <c r="S1032" s="132"/>
      <c r="T1032" s="132"/>
    </row>
    <row r="1033" spans="2:20" x14ac:dyDescent="0.2">
      <c r="B1033" s="132"/>
      <c r="C1033" s="135"/>
      <c r="D1033" s="132"/>
      <c r="E1033" s="132"/>
      <c r="R1033" s="132"/>
      <c r="S1033" s="132"/>
      <c r="T1033" s="132"/>
    </row>
    <row r="1034" spans="2:20" x14ac:dyDescent="0.2">
      <c r="B1034" s="132"/>
      <c r="C1034" s="135"/>
      <c r="D1034" s="132"/>
      <c r="E1034" s="132"/>
      <c r="R1034" s="132"/>
      <c r="S1034" s="132"/>
      <c r="T1034" s="132"/>
    </row>
    <row r="1035" spans="2:20" x14ac:dyDescent="0.2">
      <c r="B1035" s="132"/>
      <c r="C1035" s="135"/>
      <c r="D1035" s="132"/>
      <c r="E1035" s="132"/>
      <c r="R1035" s="132"/>
      <c r="S1035" s="132"/>
      <c r="T1035" s="132"/>
    </row>
    <row r="1036" spans="2:20" x14ac:dyDescent="0.2">
      <c r="B1036" s="132"/>
      <c r="C1036" s="135"/>
      <c r="D1036" s="132"/>
      <c r="E1036" s="132"/>
      <c r="R1036" s="132"/>
      <c r="S1036" s="132"/>
      <c r="T1036" s="132"/>
    </row>
    <row r="1037" spans="2:20" x14ac:dyDescent="0.2">
      <c r="B1037" s="132"/>
      <c r="C1037" s="135"/>
      <c r="D1037" s="132"/>
      <c r="E1037" s="132"/>
      <c r="R1037" s="132"/>
      <c r="S1037" s="132"/>
      <c r="T1037" s="132"/>
    </row>
    <row r="1038" spans="2:20" x14ac:dyDescent="0.2">
      <c r="B1038" s="132"/>
      <c r="C1038" s="135"/>
      <c r="D1038" s="132"/>
      <c r="E1038" s="132"/>
      <c r="R1038" s="132"/>
      <c r="S1038" s="132"/>
      <c r="T1038" s="132"/>
    </row>
    <row r="1039" spans="2:20" x14ac:dyDescent="0.2">
      <c r="B1039" s="132"/>
      <c r="C1039" s="135"/>
      <c r="D1039" s="132"/>
      <c r="E1039" s="132"/>
      <c r="R1039" s="132"/>
      <c r="S1039" s="132"/>
      <c r="T1039" s="132"/>
    </row>
    <row r="1040" spans="2:20" x14ac:dyDescent="0.2">
      <c r="B1040" s="132"/>
      <c r="C1040" s="135"/>
      <c r="D1040" s="132"/>
      <c r="E1040" s="132"/>
      <c r="R1040" s="132"/>
      <c r="S1040" s="132"/>
      <c r="T1040" s="132"/>
    </row>
    <row r="1041" spans="2:20" x14ac:dyDescent="0.2">
      <c r="B1041" s="132"/>
      <c r="C1041" s="135"/>
      <c r="D1041" s="132"/>
      <c r="E1041" s="132"/>
      <c r="R1041" s="132"/>
      <c r="S1041" s="132"/>
      <c r="T1041" s="132"/>
    </row>
    <row r="1042" spans="2:20" x14ac:dyDescent="0.2">
      <c r="B1042" s="132"/>
      <c r="C1042" s="135"/>
      <c r="D1042" s="132"/>
      <c r="E1042" s="132"/>
      <c r="R1042" s="132"/>
      <c r="S1042" s="132"/>
      <c r="T1042" s="132"/>
    </row>
    <row r="1043" spans="2:20" x14ac:dyDescent="0.2">
      <c r="B1043" s="132"/>
      <c r="C1043" s="135"/>
      <c r="D1043" s="132"/>
      <c r="E1043" s="132"/>
      <c r="R1043" s="132"/>
      <c r="S1043" s="132"/>
      <c r="T1043" s="132"/>
    </row>
    <row r="1044" spans="2:20" x14ac:dyDescent="0.2">
      <c r="B1044" s="132"/>
      <c r="C1044" s="135"/>
      <c r="D1044" s="132"/>
      <c r="E1044" s="132"/>
      <c r="R1044" s="132"/>
      <c r="S1044" s="132"/>
      <c r="T1044" s="132"/>
    </row>
    <row r="1045" spans="2:20" x14ac:dyDescent="0.2">
      <c r="B1045" s="132"/>
      <c r="C1045" s="135"/>
      <c r="D1045" s="132"/>
      <c r="E1045" s="132"/>
      <c r="R1045" s="132"/>
      <c r="S1045" s="132"/>
      <c r="T1045" s="132"/>
    </row>
    <row r="1046" spans="2:20" x14ac:dyDescent="0.2">
      <c r="B1046" s="132"/>
      <c r="C1046" s="135"/>
      <c r="D1046" s="132"/>
      <c r="E1046" s="132"/>
      <c r="R1046" s="132"/>
      <c r="S1046" s="132"/>
      <c r="T1046" s="132"/>
    </row>
    <row r="1047" spans="2:20" x14ac:dyDescent="0.2">
      <c r="B1047" s="132"/>
      <c r="C1047" s="135"/>
      <c r="D1047" s="132"/>
      <c r="E1047" s="132"/>
      <c r="R1047" s="132"/>
      <c r="S1047" s="132"/>
      <c r="T1047" s="132"/>
    </row>
    <row r="1048" spans="2:20" x14ac:dyDescent="0.2">
      <c r="B1048" s="132"/>
      <c r="C1048" s="135"/>
      <c r="D1048" s="132"/>
      <c r="E1048" s="132"/>
      <c r="R1048" s="132"/>
      <c r="S1048" s="132"/>
      <c r="T1048" s="132"/>
    </row>
    <row r="1049" spans="2:20" x14ac:dyDescent="0.2">
      <c r="B1049" s="132"/>
      <c r="C1049" s="135"/>
      <c r="D1049" s="132"/>
      <c r="E1049" s="132"/>
      <c r="R1049" s="132"/>
      <c r="S1049" s="132"/>
      <c r="T1049" s="132"/>
    </row>
    <row r="1050" spans="2:20" x14ac:dyDescent="0.2">
      <c r="B1050" s="132"/>
      <c r="C1050" s="135"/>
      <c r="D1050" s="132"/>
      <c r="E1050" s="132"/>
      <c r="R1050" s="132"/>
      <c r="S1050" s="132"/>
      <c r="T1050" s="132"/>
    </row>
    <row r="1051" spans="2:20" x14ac:dyDescent="0.2">
      <c r="B1051" s="132"/>
      <c r="C1051" s="135"/>
      <c r="D1051" s="132"/>
      <c r="E1051" s="132"/>
      <c r="R1051" s="132"/>
      <c r="S1051" s="132"/>
      <c r="T1051" s="132"/>
    </row>
    <row r="1052" spans="2:20" x14ac:dyDescent="0.2">
      <c r="B1052" s="132"/>
      <c r="C1052" s="135"/>
      <c r="D1052" s="132"/>
      <c r="E1052" s="132"/>
      <c r="R1052" s="132"/>
      <c r="S1052" s="132"/>
      <c r="T1052" s="132"/>
    </row>
    <row r="1053" spans="2:20" x14ac:dyDescent="0.2">
      <c r="B1053" s="132"/>
      <c r="C1053" s="135"/>
      <c r="D1053" s="132"/>
      <c r="E1053" s="132"/>
      <c r="R1053" s="132"/>
      <c r="S1053" s="132"/>
      <c r="T1053" s="132"/>
    </row>
    <row r="1054" spans="2:20" x14ac:dyDescent="0.2">
      <c r="B1054" s="132"/>
      <c r="C1054" s="135"/>
      <c r="D1054" s="132"/>
      <c r="E1054" s="132"/>
      <c r="R1054" s="132"/>
      <c r="S1054" s="132"/>
      <c r="T1054" s="132"/>
    </row>
    <row r="1055" spans="2:20" x14ac:dyDescent="0.2">
      <c r="B1055" s="132"/>
      <c r="C1055" s="135"/>
      <c r="D1055" s="132"/>
      <c r="E1055" s="132"/>
      <c r="R1055" s="132"/>
      <c r="S1055" s="132"/>
      <c r="T1055" s="132"/>
    </row>
    <row r="1056" spans="2:20" x14ac:dyDescent="0.2">
      <c r="B1056" s="132"/>
      <c r="C1056" s="135"/>
      <c r="D1056" s="132"/>
      <c r="E1056" s="132"/>
      <c r="R1056" s="132"/>
      <c r="S1056" s="132"/>
      <c r="T1056" s="132"/>
    </row>
    <row r="1057" spans="2:20" x14ac:dyDescent="0.2">
      <c r="B1057" s="132"/>
      <c r="C1057" s="135"/>
      <c r="D1057" s="132"/>
      <c r="E1057" s="132"/>
      <c r="R1057" s="132"/>
      <c r="S1057" s="132"/>
      <c r="T1057" s="132"/>
    </row>
    <row r="1058" spans="2:20" x14ac:dyDescent="0.2">
      <c r="B1058" s="132"/>
      <c r="C1058" s="135"/>
      <c r="D1058" s="132"/>
      <c r="E1058" s="132"/>
      <c r="R1058" s="132"/>
      <c r="S1058" s="132"/>
      <c r="T1058" s="132"/>
    </row>
    <row r="1059" spans="2:20" x14ac:dyDescent="0.2">
      <c r="B1059" s="132"/>
      <c r="C1059" s="135"/>
      <c r="D1059" s="132"/>
      <c r="E1059" s="132"/>
      <c r="R1059" s="132"/>
      <c r="S1059" s="132"/>
      <c r="T1059" s="132"/>
    </row>
    <row r="1060" spans="2:20" x14ac:dyDescent="0.2">
      <c r="B1060" s="132"/>
      <c r="C1060" s="135"/>
      <c r="D1060" s="132"/>
      <c r="E1060" s="132"/>
      <c r="R1060" s="132"/>
      <c r="S1060" s="132"/>
      <c r="T1060" s="132"/>
    </row>
    <row r="1061" spans="2:20" x14ac:dyDescent="0.2">
      <c r="B1061" s="132"/>
      <c r="C1061" s="135"/>
      <c r="D1061" s="132"/>
      <c r="E1061" s="132"/>
      <c r="R1061" s="132"/>
      <c r="S1061" s="132"/>
      <c r="T1061" s="132"/>
    </row>
    <row r="1062" spans="2:20" x14ac:dyDescent="0.2">
      <c r="B1062" s="132"/>
      <c r="C1062" s="135"/>
      <c r="D1062" s="132"/>
      <c r="E1062" s="132"/>
      <c r="R1062" s="132"/>
      <c r="S1062" s="132"/>
      <c r="T1062" s="132"/>
    </row>
    <row r="1063" spans="2:20" x14ac:dyDescent="0.2">
      <c r="B1063" s="132"/>
      <c r="C1063" s="135"/>
      <c r="D1063" s="132"/>
      <c r="E1063" s="132"/>
      <c r="R1063" s="132"/>
      <c r="S1063" s="132"/>
      <c r="T1063" s="132"/>
    </row>
    <row r="1064" spans="2:20" x14ac:dyDescent="0.2">
      <c r="B1064" s="132"/>
      <c r="C1064" s="135"/>
      <c r="D1064" s="132"/>
      <c r="E1064" s="132"/>
      <c r="R1064" s="132"/>
      <c r="S1064" s="132"/>
      <c r="T1064" s="132"/>
    </row>
    <row r="1065" spans="2:20" x14ac:dyDescent="0.2">
      <c r="B1065" s="132"/>
      <c r="C1065" s="135"/>
      <c r="D1065" s="132"/>
      <c r="E1065" s="132"/>
      <c r="R1065" s="132"/>
      <c r="S1065" s="132"/>
      <c r="T1065" s="132"/>
    </row>
    <row r="1066" spans="2:20" x14ac:dyDescent="0.2">
      <c r="B1066" s="132"/>
      <c r="C1066" s="135"/>
      <c r="D1066" s="132"/>
      <c r="E1066" s="132"/>
      <c r="R1066" s="132"/>
      <c r="S1066" s="132"/>
      <c r="T1066" s="132"/>
    </row>
    <row r="1067" spans="2:20" x14ac:dyDescent="0.2">
      <c r="B1067" s="132"/>
      <c r="C1067" s="135"/>
      <c r="D1067" s="132"/>
      <c r="E1067" s="132"/>
      <c r="R1067" s="132"/>
      <c r="S1067" s="132"/>
      <c r="T1067" s="132"/>
    </row>
    <row r="1068" spans="2:20" x14ac:dyDescent="0.2">
      <c r="B1068" s="132"/>
      <c r="C1068" s="135"/>
      <c r="D1068" s="132"/>
      <c r="E1068" s="132"/>
      <c r="R1068" s="132"/>
      <c r="S1068" s="132"/>
      <c r="T1068" s="132"/>
    </row>
    <row r="1069" spans="2:20" x14ac:dyDescent="0.2">
      <c r="B1069" s="132"/>
      <c r="C1069" s="135"/>
      <c r="D1069" s="132"/>
      <c r="E1069" s="132"/>
      <c r="R1069" s="132"/>
      <c r="S1069" s="132"/>
      <c r="T1069" s="132"/>
    </row>
    <row r="1070" spans="2:20" x14ac:dyDescent="0.2">
      <c r="B1070" s="132"/>
      <c r="C1070" s="135"/>
      <c r="D1070" s="132"/>
      <c r="E1070" s="132"/>
      <c r="R1070" s="132"/>
      <c r="S1070" s="132"/>
      <c r="T1070" s="132"/>
    </row>
    <row r="1071" spans="2:20" x14ac:dyDescent="0.2">
      <c r="B1071" s="132"/>
      <c r="C1071" s="135"/>
      <c r="D1071" s="132"/>
      <c r="E1071" s="132"/>
      <c r="R1071" s="132"/>
      <c r="S1071" s="132"/>
      <c r="T1071" s="132"/>
    </row>
    <row r="1072" spans="2:20" x14ac:dyDescent="0.2">
      <c r="B1072" s="132"/>
      <c r="C1072" s="135"/>
      <c r="D1072" s="132"/>
      <c r="E1072" s="132"/>
      <c r="R1072" s="132"/>
      <c r="S1072" s="132"/>
      <c r="T1072" s="132"/>
    </row>
    <row r="1073" spans="2:20" x14ac:dyDescent="0.2">
      <c r="B1073" s="132"/>
      <c r="C1073" s="135"/>
      <c r="D1073" s="132"/>
      <c r="E1073" s="132"/>
      <c r="R1073" s="132"/>
      <c r="S1073" s="132"/>
      <c r="T1073" s="132"/>
    </row>
    <row r="1074" spans="2:20" x14ac:dyDescent="0.2">
      <c r="B1074" s="132"/>
      <c r="C1074" s="135"/>
      <c r="D1074" s="132"/>
      <c r="E1074" s="132"/>
      <c r="R1074" s="132"/>
      <c r="S1074" s="132"/>
      <c r="T1074" s="132"/>
    </row>
    <row r="1075" spans="2:20" x14ac:dyDescent="0.2">
      <c r="B1075" s="132"/>
      <c r="C1075" s="135"/>
      <c r="D1075" s="132"/>
      <c r="E1075" s="132"/>
      <c r="R1075" s="132"/>
      <c r="S1075" s="132"/>
      <c r="T1075" s="132"/>
    </row>
    <row r="1076" spans="2:20" x14ac:dyDescent="0.2">
      <c r="B1076" s="132"/>
      <c r="C1076" s="135"/>
      <c r="D1076" s="132"/>
      <c r="E1076" s="132"/>
      <c r="R1076" s="132"/>
      <c r="S1076" s="132"/>
      <c r="T1076" s="132"/>
    </row>
    <row r="1077" spans="2:20" x14ac:dyDescent="0.2">
      <c r="B1077" s="132"/>
      <c r="C1077" s="135"/>
      <c r="D1077" s="132"/>
      <c r="E1077" s="132"/>
      <c r="R1077" s="132"/>
      <c r="S1077" s="132"/>
      <c r="T1077" s="132"/>
    </row>
    <row r="1078" spans="2:20" x14ac:dyDescent="0.2">
      <c r="B1078" s="132"/>
      <c r="C1078" s="135"/>
      <c r="D1078" s="132"/>
      <c r="E1078" s="132"/>
      <c r="R1078" s="132"/>
      <c r="S1078" s="132"/>
      <c r="T1078" s="132"/>
    </row>
    <row r="1079" spans="2:20" x14ac:dyDescent="0.2">
      <c r="B1079" s="132"/>
      <c r="C1079" s="135"/>
      <c r="D1079" s="132"/>
      <c r="E1079" s="132"/>
      <c r="R1079" s="132"/>
      <c r="S1079" s="132"/>
      <c r="T1079" s="132"/>
    </row>
    <row r="1080" spans="2:20" x14ac:dyDescent="0.2">
      <c r="B1080" s="132"/>
      <c r="C1080" s="135"/>
      <c r="D1080" s="132"/>
      <c r="E1080" s="132"/>
      <c r="R1080" s="132"/>
      <c r="S1080" s="132"/>
      <c r="T1080" s="132"/>
    </row>
    <row r="1081" spans="2:20" x14ac:dyDescent="0.2">
      <c r="B1081" s="132"/>
      <c r="C1081" s="135"/>
      <c r="D1081" s="132"/>
      <c r="E1081" s="132"/>
      <c r="R1081" s="132"/>
      <c r="S1081" s="132"/>
      <c r="T1081" s="132"/>
    </row>
    <row r="1082" spans="2:20" x14ac:dyDescent="0.2">
      <c r="B1082" s="132"/>
      <c r="C1082" s="135"/>
      <c r="D1082" s="132"/>
      <c r="E1082" s="132"/>
      <c r="R1082" s="132"/>
      <c r="S1082" s="132"/>
      <c r="T1082" s="132"/>
    </row>
    <row r="1083" spans="2:20" x14ac:dyDescent="0.2">
      <c r="B1083" s="132"/>
      <c r="C1083" s="135"/>
      <c r="D1083" s="132"/>
      <c r="E1083" s="132"/>
      <c r="R1083" s="132"/>
      <c r="S1083" s="132"/>
      <c r="T1083" s="132"/>
    </row>
    <row r="1084" spans="2:20" x14ac:dyDescent="0.2">
      <c r="B1084" s="132"/>
      <c r="C1084" s="135"/>
      <c r="D1084" s="132"/>
      <c r="E1084" s="132"/>
      <c r="R1084" s="132"/>
      <c r="S1084" s="132"/>
      <c r="T1084" s="132"/>
    </row>
    <row r="1085" spans="2:20" x14ac:dyDescent="0.2">
      <c r="B1085" s="132"/>
      <c r="C1085" s="135"/>
      <c r="D1085" s="132"/>
      <c r="E1085" s="132"/>
      <c r="R1085" s="132"/>
      <c r="S1085" s="132"/>
      <c r="T1085" s="132"/>
    </row>
    <row r="1086" spans="2:20" x14ac:dyDescent="0.2">
      <c r="B1086" s="132"/>
      <c r="C1086" s="135"/>
      <c r="D1086" s="132"/>
      <c r="E1086" s="132"/>
      <c r="R1086" s="132"/>
      <c r="S1086" s="132"/>
      <c r="T1086" s="132"/>
    </row>
    <row r="1087" spans="2:20" x14ac:dyDescent="0.2">
      <c r="B1087" s="132"/>
      <c r="C1087" s="135"/>
      <c r="D1087" s="132"/>
      <c r="E1087" s="132"/>
      <c r="R1087" s="132"/>
      <c r="S1087" s="132"/>
      <c r="T1087" s="132"/>
    </row>
    <row r="1088" spans="2:20" x14ac:dyDescent="0.2">
      <c r="B1088" s="132"/>
      <c r="C1088" s="135"/>
      <c r="D1088" s="132"/>
      <c r="E1088" s="132"/>
      <c r="R1088" s="132"/>
      <c r="S1088" s="132"/>
      <c r="T1088" s="132"/>
    </row>
    <row r="1089" spans="2:20" x14ac:dyDescent="0.2">
      <c r="B1089" s="132"/>
      <c r="C1089" s="135"/>
      <c r="D1089" s="132"/>
      <c r="E1089" s="132"/>
      <c r="R1089" s="132"/>
      <c r="S1089" s="132"/>
      <c r="T1089" s="132"/>
    </row>
    <row r="1090" spans="2:20" x14ac:dyDescent="0.2">
      <c r="B1090" s="132"/>
      <c r="C1090" s="135"/>
      <c r="D1090" s="132"/>
      <c r="E1090" s="132"/>
      <c r="R1090" s="132"/>
      <c r="S1090" s="132"/>
      <c r="T1090" s="132"/>
    </row>
    <row r="1091" spans="2:20" x14ac:dyDescent="0.2">
      <c r="B1091" s="132"/>
      <c r="C1091" s="135"/>
      <c r="D1091" s="132"/>
      <c r="E1091" s="132"/>
      <c r="R1091" s="132"/>
      <c r="S1091" s="132"/>
      <c r="T1091" s="132"/>
    </row>
    <row r="1092" spans="2:20" x14ac:dyDescent="0.2">
      <c r="B1092" s="132"/>
      <c r="C1092" s="135"/>
      <c r="D1092" s="132"/>
      <c r="E1092" s="132"/>
      <c r="R1092" s="132"/>
      <c r="S1092" s="132"/>
      <c r="T1092" s="132"/>
    </row>
    <row r="1093" spans="2:20" x14ac:dyDescent="0.2">
      <c r="B1093" s="132"/>
      <c r="C1093" s="135"/>
      <c r="D1093" s="132"/>
      <c r="E1093" s="132"/>
      <c r="R1093" s="132"/>
      <c r="S1093" s="132"/>
      <c r="T1093" s="132"/>
    </row>
    <row r="1094" spans="2:20" x14ac:dyDescent="0.2">
      <c r="B1094" s="132"/>
      <c r="C1094" s="135"/>
      <c r="D1094" s="132"/>
      <c r="E1094" s="132"/>
      <c r="R1094" s="132"/>
      <c r="S1094" s="132"/>
      <c r="T1094" s="132"/>
    </row>
    <row r="1095" spans="2:20" x14ac:dyDescent="0.2">
      <c r="B1095" s="132"/>
      <c r="C1095" s="135"/>
      <c r="D1095" s="132"/>
      <c r="E1095" s="132"/>
      <c r="R1095" s="132"/>
      <c r="S1095" s="132"/>
      <c r="T1095" s="132"/>
    </row>
    <row r="1096" spans="2:20" x14ac:dyDescent="0.2">
      <c r="B1096" s="132"/>
      <c r="C1096" s="135"/>
      <c r="D1096" s="132"/>
      <c r="E1096" s="132"/>
      <c r="R1096" s="132"/>
      <c r="S1096" s="132"/>
      <c r="T1096" s="132"/>
    </row>
    <row r="1097" spans="2:20" x14ac:dyDescent="0.2">
      <c r="B1097" s="132"/>
      <c r="C1097" s="135"/>
      <c r="D1097" s="132"/>
      <c r="E1097" s="132"/>
      <c r="R1097" s="132"/>
      <c r="S1097" s="132"/>
      <c r="T1097" s="132"/>
    </row>
    <row r="1098" spans="2:20" x14ac:dyDescent="0.2">
      <c r="B1098" s="132"/>
      <c r="C1098" s="135"/>
      <c r="D1098" s="132"/>
      <c r="E1098" s="132"/>
      <c r="R1098" s="132"/>
      <c r="S1098" s="132"/>
      <c r="T1098" s="132"/>
    </row>
    <row r="1099" spans="2:20" x14ac:dyDescent="0.2">
      <c r="B1099" s="132"/>
      <c r="C1099" s="135"/>
      <c r="D1099" s="132"/>
      <c r="E1099" s="132"/>
      <c r="R1099" s="132"/>
      <c r="S1099" s="132"/>
      <c r="T1099" s="132"/>
    </row>
    <row r="1100" spans="2:20" x14ac:dyDescent="0.2">
      <c r="B1100" s="132"/>
      <c r="C1100" s="135"/>
      <c r="D1100" s="132"/>
      <c r="E1100" s="132"/>
      <c r="R1100" s="132"/>
      <c r="S1100" s="132"/>
      <c r="T1100" s="132"/>
    </row>
    <row r="1101" spans="2:20" x14ac:dyDescent="0.2">
      <c r="B1101" s="132"/>
      <c r="C1101" s="135"/>
      <c r="D1101" s="132"/>
      <c r="E1101" s="132"/>
      <c r="R1101" s="132"/>
      <c r="S1101" s="132"/>
      <c r="T1101" s="132"/>
    </row>
    <row r="1102" spans="2:20" x14ac:dyDescent="0.2">
      <c r="B1102" s="132"/>
      <c r="C1102" s="135"/>
      <c r="D1102" s="132"/>
      <c r="E1102" s="132"/>
      <c r="R1102" s="132"/>
      <c r="S1102" s="132"/>
      <c r="T1102" s="132"/>
    </row>
    <row r="1103" spans="2:20" x14ac:dyDescent="0.2">
      <c r="B1103" s="132"/>
      <c r="C1103" s="135"/>
      <c r="D1103" s="132"/>
      <c r="E1103" s="132"/>
      <c r="R1103" s="132"/>
      <c r="S1103" s="132"/>
      <c r="T1103" s="132"/>
    </row>
    <row r="1104" spans="2:20" x14ac:dyDescent="0.2">
      <c r="B1104" s="132"/>
      <c r="C1104" s="135"/>
      <c r="D1104" s="132"/>
      <c r="E1104" s="132"/>
      <c r="R1104" s="132"/>
      <c r="S1104" s="132"/>
      <c r="T1104" s="132"/>
    </row>
    <row r="1105" spans="2:20" x14ac:dyDescent="0.2">
      <c r="B1105" s="132"/>
      <c r="C1105" s="135"/>
      <c r="D1105" s="132"/>
      <c r="E1105" s="132"/>
      <c r="R1105" s="132"/>
      <c r="S1105" s="132"/>
      <c r="T1105" s="132"/>
    </row>
    <row r="1106" spans="2:20" x14ac:dyDescent="0.2">
      <c r="B1106" s="132"/>
      <c r="C1106" s="135"/>
      <c r="D1106" s="132"/>
      <c r="E1106" s="132"/>
      <c r="R1106" s="132"/>
      <c r="S1106" s="132"/>
      <c r="T1106" s="132"/>
    </row>
    <row r="1107" spans="2:20" x14ac:dyDescent="0.2">
      <c r="B1107" s="132"/>
      <c r="C1107" s="135"/>
      <c r="D1107" s="132"/>
      <c r="E1107" s="132"/>
      <c r="R1107" s="132"/>
      <c r="S1107" s="132"/>
      <c r="T1107" s="132"/>
    </row>
    <row r="1108" spans="2:20" x14ac:dyDescent="0.2">
      <c r="B1108" s="132"/>
      <c r="C1108" s="135"/>
      <c r="D1108" s="132"/>
      <c r="E1108" s="132"/>
      <c r="R1108" s="132"/>
      <c r="S1108" s="132"/>
      <c r="T1108" s="132"/>
    </row>
    <row r="1109" spans="2:20" x14ac:dyDescent="0.2">
      <c r="B1109" s="132"/>
      <c r="C1109" s="135"/>
      <c r="D1109" s="132"/>
      <c r="E1109" s="132"/>
      <c r="R1109" s="132"/>
      <c r="S1109" s="132"/>
      <c r="T1109" s="132"/>
    </row>
    <row r="1110" spans="2:20" x14ac:dyDescent="0.2">
      <c r="B1110" s="132"/>
      <c r="C1110" s="135"/>
      <c r="D1110" s="132"/>
      <c r="E1110" s="132"/>
      <c r="R1110" s="132"/>
      <c r="S1110" s="132"/>
      <c r="T1110" s="132"/>
    </row>
    <row r="1111" spans="2:20" x14ac:dyDescent="0.2">
      <c r="B1111" s="132"/>
      <c r="C1111" s="135"/>
      <c r="D1111" s="132"/>
      <c r="E1111" s="132"/>
      <c r="R1111" s="132"/>
      <c r="S1111" s="132"/>
      <c r="T1111" s="132"/>
    </row>
    <row r="1112" spans="2:20" x14ac:dyDescent="0.2">
      <c r="B1112" s="132"/>
      <c r="C1112" s="135"/>
      <c r="D1112" s="132"/>
      <c r="E1112" s="132"/>
      <c r="R1112" s="132"/>
      <c r="S1112" s="132"/>
      <c r="T1112" s="132"/>
    </row>
    <row r="1113" spans="2:20" x14ac:dyDescent="0.2">
      <c r="B1113" s="132"/>
      <c r="C1113" s="135"/>
      <c r="D1113" s="132"/>
      <c r="E1113" s="132"/>
      <c r="R1113" s="132"/>
      <c r="S1113" s="132"/>
      <c r="T1113" s="132"/>
    </row>
    <row r="1114" spans="2:20" x14ac:dyDescent="0.2">
      <c r="B1114" s="132"/>
      <c r="C1114" s="135"/>
      <c r="D1114" s="132"/>
      <c r="E1114" s="132"/>
      <c r="R1114" s="132"/>
      <c r="S1114" s="132"/>
      <c r="T1114" s="132"/>
    </row>
    <row r="1115" spans="2:20" x14ac:dyDescent="0.2">
      <c r="B1115" s="132"/>
      <c r="C1115" s="135"/>
      <c r="D1115" s="132"/>
      <c r="E1115" s="132"/>
      <c r="R1115" s="132"/>
      <c r="S1115" s="132"/>
      <c r="T1115" s="132"/>
    </row>
    <row r="1116" spans="2:20" x14ac:dyDescent="0.2">
      <c r="B1116" s="132"/>
      <c r="C1116" s="135"/>
      <c r="D1116" s="132"/>
      <c r="E1116" s="132"/>
      <c r="R1116" s="132"/>
      <c r="S1116" s="132"/>
      <c r="T1116" s="132"/>
    </row>
    <row r="1117" spans="2:20" x14ac:dyDescent="0.2">
      <c r="B1117" s="132"/>
      <c r="C1117" s="135"/>
      <c r="D1117" s="132"/>
      <c r="E1117" s="132"/>
      <c r="R1117" s="132"/>
      <c r="S1117" s="132"/>
      <c r="T1117" s="132"/>
    </row>
    <row r="1118" spans="2:20" x14ac:dyDescent="0.2">
      <c r="B1118" s="132"/>
      <c r="C1118" s="135"/>
      <c r="D1118" s="132"/>
      <c r="E1118" s="132"/>
      <c r="R1118" s="132"/>
      <c r="S1118" s="132"/>
      <c r="T1118" s="132"/>
    </row>
    <row r="1119" spans="2:20" x14ac:dyDescent="0.2">
      <c r="B1119" s="132"/>
      <c r="C1119" s="135"/>
      <c r="D1119" s="132"/>
      <c r="E1119" s="132"/>
      <c r="R1119" s="132"/>
      <c r="S1119" s="132"/>
      <c r="T1119" s="132"/>
    </row>
    <row r="1120" spans="2:20" x14ac:dyDescent="0.2">
      <c r="B1120" s="132"/>
      <c r="C1120" s="135"/>
      <c r="D1120" s="132"/>
      <c r="E1120" s="132"/>
      <c r="R1120" s="132"/>
      <c r="S1120" s="132"/>
      <c r="T1120" s="132"/>
    </row>
    <row r="1121" spans="2:20" x14ac:dyDescent="0.2">
      <c r="B1121" s="132"/>
      <c r="C1121" s="135"/>
      <c r="D1121" s="132"/>
      <c r="E1121" s="132"/>
      <c r="R1121" s="132"/>
      <c r="S1121" s="132"/>
      <c r="T1121" s="132"/>
    </row>
    <row r="1122" spans="2:20" x14ac:dyDescent="0.2">
      <c r="B1122" s="132"/>
      <c r="C1122" s="135"/>
      <c r="D1122" s="132"/>
      <c r="E1122" s="132"/>
      <c r="R1122" s="132"/>
      <c r="S1122" s="132"/>
      <c r="T1122" s="132"/>
    </row>
    <row r="1123" spans="2:20" x14ac:dyDescent="0.2">
      <c r="B1123" s="132"/>
      <c r="C1123" s="135"/>
      <c r="D1123" s="132"/>
      <c r="E1123" s="132"/>
      <c r="R1123" s="132"/>
      <c r="S1123" s="132"/>
      <c r="T1123" s="132"/>
    </row>
    <row r="1124" spans="2:20" x14ac:dyDescent="0.2">
      <c r="B1124" s="132"/>
      <c r="C1124" s="135"/>
      <c r="D1124" s="132"/>
      <c r="E1124" s="132"/>
      <c r="R1124" s="132"/>
      <c r="S1124" s="132"/>
      <c r="T1124" s="132"/>
    </row>
    <row r="1125" spans="2:20" x14ac:dyDescent="0.2">
      <c r="B1125" s="132"/>
      <c r="C1125" s="135"/>
      <c r="D1125" s="132"/>
      <c r="E1125" s="132"/>
      <c r="R1125" s="132"/>
      <c r="S1125" s="132"/>
      <c r="T1125" s="132"/>
    </row>
    <row r="1126" spans="2:20" x14ac:dyDescent="0.2">
      <c r="B1126" s="132"/>
      <c r="C1126" s="135"/>
      <c r="D1126" s="132"/>
      <c r="E1126" s="132"/>
      <c r="R1126" s="132"/>
      <c r="S1126" s="132"/>
      <c r="T1126" s="132"/>
    </row>
    <row r="1127" spans="2:20" x14ac:dyDescent="0.2">
      <c r="B1127" s="132"/>
      <c r="C1127" s="135"/>
      <c r="D1127" s="132"/>
      <c r="E1127" s="132"/>
      <c r="R1127" s="132"/>
      <c r="S1127" s="132"/>
      <c r="T1127" s="132"/>
    </row>
    <row r="1128" spans="2:20" x14ac:dyDescent="0.2">
      <c r="B1128" s="132"/>
      <c r="C1128" s="135"/>
      <c r="D1128" s="132"/>
      <c r="E1128" s="132"/>
      <c r="R1128" s="132"/>
      <c r="S1128" s="132"/>
      <c r="T1128" s="132"/>
    </row>
    <row r="1129" spans="2:20" x14ac:dyDescent="0.2">
      <c r="B1129" s="132"/>
      <c r="C1129" s="135"/>
      <c r="D1129" s="132"/>
      <c r="E1129" s="132"/>
      <c r="R1129" s="132"/>
      <c r="S1129" s="132"/>
      <c r="T1129" s="132"/>
    </row>
    <row r="1130" spans="2:20" x14ac:dyDescent="0.2">
      <c r="B1130" s="132"/>
      <c r="C1130" s="135"/>
      <c r="D1130" s="132"/>
      <c r="E1130" s="132"/>
      <c r="R1130" s="132"/>
      <c r="S1130" s="132"/>
      <c r="T1130" s="132"/>
    </row>
    <row r="1131" spans="2:20" x14ac:dyDescent="0.2">
      <c r="B1131" s="132"/>
      <c r="C1131" s="135"/>
      <c r="D1131" s="132"/>
      <c r="E1131" s="132"/>
      <c r="R1131" s="132"/>
      <c r="S1131" s="132"/>
      <c r="T1131" s="132"/>
    </row>
    <row r="1132" spans="2:20" x14ac:dyDescent="0.2">
      <c r="B1132" s="132"/>
      <c r="C1132" s="135"/>
      <c r="D1132" s="132"/>
      <c r="E1132" s="132"/>
      <c r="R1132" s="132"/>
      <c r="S1132" s="132"/>
      <c r="T1132" s="132"/>
    </row>
    <row r="1133" spans="2:20" x14ac:dyDescent="0.2">
      <c r="B1133" s="132"/>
      <c r="C1133" s="135"/>
      <c r="D1133" s="132"/>
      <c r="E1133" s="132"/>
      <c r="R1133" s="132"/>
      <c r="S1133" s="132"/>
      <c r="T1133" s="132"/>
    </row>
    <row r="1134" spans="2:20" x14ac:dyDescent="0.2">
      <c r="B1134" s="132"/>
      <c r="C1134" s="135"/>
      <c r="D1134" s="132"/>
      <c r="E1134" s="132"/>
      <c r="R1134" s="132"/>
      <c r="S1134" s="132"/>
      <c r="T1134" s="132"/>
    </row>
    <row r="1135" spans="2:20" x14ac:dyDescent="0.2">
      <c r="B1135" s="132"/>
      <c r="C1135" s="135"/>
      <c r="D1135" s="132"/>
      <c r="E1135" s="132"/>
      <c r="R1135" s="132"/>
      <c r="S1135" s="132"/>
      <c r="T1135" s="132"/>
    </row>
    <row r="1136" spans="2:20" x14ac:dyDescent="0.2">
      <c r="B1136" s="132"/>
      <c r="C1136" s="135"/>
      <c r="D1136" s="132"/>
      <c r="E1136" s="132"/>
      <c r="R1136" s="132"/>
      <c r="S1136" s="132"/>
      <c r="T1136" s="132"/>
    </row>
    <row r="1137" spans="2:20" x14ac:dyDescent="0.2">
      <c r="B1137" s="132"/>
      <c r="C1137" s="135"/>
      <c r="D1137" s="132"/>
      <c r="E1137" s="132"/>
      <c r="R1137" s="132"/>
      <c r="S1137" s="132"/>
      <c r="T1137" s="132"/>
    </row>
    <row r="1138" spans="2:20" x14ac:dyDescent="0.2">
      <c r="B1138" s="132"/>
      <c r="C1138" s="135"/>
      <c r="D1138" s="132"/>
      <c r="E1138" s="132"/>
      <c r="R1138" s="132"/>
      <c r="S1138" s="132"/>
      <c r="T1138" s="132"/>
    </row>
    <row r="1139" spans="2:20" x14ac:dyDescent="0.2">
      <c r="B1139" s="132"/>
      <c r="C1139" s="135"/>
      <c r="D1139" s="132"/>
      <c r="E1139" s="132"/>
      <c r="R1139" s="132"/>
      <c r="S1139" s="132"/>
      <c r="T1139" s="132"/>
    </row>
    <row r="1140" spans="2:20" x14ac:dyDescent="0.2">
      <c r="B1140" s="132"/>
      <c r="C1140" s="135"/>
      <c r="D1140" s="132"/>
      <c r="E1140" s="132"/>
      <c r="R1140" s="132"/>
      <c r="S1140" s="132"/>
      <c r="T1140" s="132"/>
    </row>
    <row r="1141" spans="2:20" x14ac:dyDescent="0.2">
      <c r="B1141" s="132"/>
      <c r="C1141" s="135"/>
      <c r="D1141" s="132"/>
      <c r="E1141" s="132"/>
      <c r="R1141" s="132"/>
      <c r="S1141" s="132"/>
      <c r="T1141" s="132"/>
    </row>
    <row r="1142" spans="2:20" x14ac:dyDescent="0.2">
      <c r="B1142" s="132"/>
      <c r="C1142" s="135"/>
      <c r="D1142" s="132"/>
      <c r="E1142" s="132"/>
      <c r="R1142" s="132"/>
      <c r="S1142" s="132"/>
      <c r="T1142" s="132"/>
    </row>
    <row r="1143" spans="2:20" x14ac:dyDescent="0.2">
      <c r="B1143" s="132"/>
      <c r="C1143" s="135"/>
      <c r="D1143" s="132"/>
      <c r="E1143" s="132"/>
      <c r="R1143" s="132"/>
      <c r="S1143" s="132"/>
      <c r="T1143" s="132"/>
    </row>
    <row r="1144" spans="2:20" x14ac:dyDescent="0.2">
      <c r="B1144" s="132"/>
      <c r="C1144" s="135"/>
      <c r="D1144" s="132"/>
      <c r="E1144" s="132"/>
      <c r="R1144" s="132"/>
      <c r="S1144" s="132"/>
      <c r="T1144" s="132"/>
    </row>
    <row r="1145" spans="2:20" x14ac:dyDescent="0.2">
      <c r="B1145" s="132"/>
      <c r="C1145" s="135"/>
      <c r="D1145" s="132"/>
      <c r="E1145" s="132"/>
      <c r="R1145" s="132"/>
      <c r="S1145" s="132"/>
      <c r="T1145" s="132"/>
    </row>
    <row r="1146" spans="2:20" x14ac:dyDescent="0.2">
      <c r="B1146" s="132"/>
      <c r="C1146" s="135"/>
      <c r="D1146" s="132"/>
      <c r="E1146" s="132"/>
      <c r="R1146" s="132"/>
      <c r="S1146" s="132"/>
      <c r="T1146" s="132"/>
    </row>
    <row r="1147" spans="2:20" x14ac:dyDescent="0.2">
      <c r="B1147" s="132"/>
      <c r="C1147" s="135"/>
      <c r="D1147" s="132"/>
      <c r="E1147" s="132"/>
      <c r="R1147" s="132"/>
      <c r="S1147" s="132"/>
      <c r="T1147" s="132"/>
    </row>
    <row r="1148" spans="2:20" x14ac:dyDescent="0.2">
      <c r="B1148" s="132"/>
      <c r="C1148" s="135"/>
      <c r="D1148" s="132"/>
      <c r="E1148" s="132"/>
      <c r="R1148" s="132"/>
      <c r="S1148" s="132"/>
      <c r="T1148" s="132"/>
    </row>
    <row r="1149" spans="2:20" x14ac:dyDescent="0.2">
      <c r="B1149" s="132"/>
      <c r="C1149" s="135"/>
      <c r="D1149" s="132"/>
      <c r="E1149" s="132"/>
      <c r="R1149" s="132"/>
      <c r="S1149" s="132"/>
      <c r="T1149" s="132"/>
    </row>
    <row r="1150" spans="2:20" x14ac:dyDescent="0.2">
      <c r="B1150" s="132"/>
      <c r="C1150" s="135"/>
      <c r="D1150" s="132"/>
      <c r="E1150" s="132"/>
      <c r="R1150" s="132"/>
      <c r="S1150" s="132"/>
      <c r="T1150" s="132"/>
    </row>
    <row r="1151" spans="2:20" x14ac:dyDescent="0.2">
      <c r="B1151" s="132"/>
      <c r="C1151" s="135"/>
      <c r="D1151" s="132"/>
      <c r="E1151" s="132"/>
      <c r="R1151" s="132"/>
      <c r="S1151" s="132"/>
      <c r="T1151" s="132"/>
    </row>
    <row r="1152" spans="2:20" x14ac:dyDescent="0.2">
      <c r="B1152" s="132"/>
      <c r="C1152" s="135"/>
      <c r="D1152" s="132"/>
      <c r="E1152" s="132"/>
      <c r="R1152" s="132"/>
      <c r="S1152" s="132"/>
      <c r="T1152" s="132"/>
    </row>
    <row r="1153" spans="2:20" x14ac:dyDescent="0.2">
      <c r="B1153" s="132"/>
      <c r="C1153" s="135"/>
      <c r="D1153" s="132"/>
      <c r="E1153" s="132"/>
      <c r="R1153" s="132"/>
      <c r="S1153" s="132"/>
      <c r="T1153" s="132"/>
    </row>
    <row r="1154" spans="2:20" x14ac:dyDescent="0.2">
      <c r="B1154" s="132"/>
      <c r="C1154" s="135"/>
      <c r="D1154" s="132"/>
      <c r="E1154" s="132"/>
      <c r="R1154" s="132"/>
      <c r="S1154" s="132"/>
      <c r="T1154" s="132"/>
    </row>
    <row r="1155" spans="2:20" x14ac:dyDescent="0.2">
      <c r="B1155" s="132"/>
      <c r="C1155" s="135"/>
      <c r="D1155" s="132"/>
      <c r="E1155" s="132"/>
      <c r="R1155" s="132"/>
      <c r="S1155" s="132"/>
      <c r="T1155" s="132"/>
    </row>
    <row r="1156" spans="2:20" x14ac:dyDescent="0.2">
      <c r="B1156" s="132"/>
      <c r="C1156" s="135"/>
      <c r="D1156" s="132"/>
      <c r="E1156" s="132"/>
      <c r="R1156" s="132"/>
      <c r="S1156" s="132"/>
      <c r="T1156" s="132"/>
    </row>
    <row r="1157" spans="2:20" x14ac:dyDescent="0.2">
      <c r="B1157" s="132"/>
      <c r="C1157" s="135"/>
      <c r="D1157" s="132"/>
      <c r="E1157" s="132"/>
      <c r="R1157" s="132"/>
      <c r="S1157" s="132"/>
      <c r="T1157" s="132"/>
    </row>
    <row r="1158" spans="2:20" x14ac:dyDescent="0.2">
      <c r="B1158" s="132"/>
      <c r="C1158" s="135"/>
      <c r="D1158" s="132"/>
      <c r="E1158" s="132"/>
      <c r="R1158" s="132"/>
      <c r="S1158" s="132"/>
      <c r="T1158" s="132"/>
    </row>
    <row r="1159" spans="2:20" x14ac:dyDescent="0.2">
      <c r="B1159" s="132"/>
      <c r="C1159" s="135"/>
      <c r="D1159" s="132"/>
      <c r="E1159" s="132"/>
      <c r="R1159" s="132"/>
      <c r="S1159" s="132"/>
      <c r="T1159" s="132"/>
    </row>
    <row r="1160" spans="2:20" x14ac:dyDescent="0.2">
      <c r="B1160" s="132"/>
      <c r="C1160" s="135"/>
      <c r="D1160" s="132"/>
      <c r="E1160" s="132"/>
      <c r="R1160" s="132"/>
      <c r="S1160" s="132"/>
      <c r="T1160" s="132"/>
    </row>
    <row r="1161" spans="2:20" x14ac:dyDescent="0.2">
      <c r="B1161" s="132"/>
      <c r="C1161" s="135"/>
      <c r="D1161" s="132"/>
      <c r="E1161" s="132"/>
      <c r="R1161" s="132"/>
      <c r="S1161" s="132"/>
      <c r="T1161" s="132"/>
    </row>
    <row r="1162" spans="2:20" x14ac:dyDescent="0.2">
      <c r="B1162" s="132"/>
      <c r="C1162" s="135"/>
      <c r="D1162" s="132"/>
      <c r="E1162" s="132"/>
      <c r="R1162" s="132"/>
      <c r="S1162" s="132"/>
      <c r="T1162" s="132"/>
    </row>
    <row r="1163" spans="2:20" x14ac:dyDescent="0.2">
      <c r="B1163" s="132"/>
      <c r="C1163" s="135"/>
      <c r="D1163" s="132"/>
      <c r="E1163" s="132"/>
      <c r="R1163" s="132"/>
      <c r="S1163" s="132"/>
      <c r="T1163" s="132"/>
    </row>
    <row r="1164" spans="2:20" x14ac:dyDescent="0.2">
      <c r="B1164" s="132"/>
      <c r="C1164" s="135"/>
      <c r="D1164" s="132"/>
      <c r="E1164" s="132"/>
      <c r="R1164" s="132"/>
      <c r="S1164" s="132"/>
      <c r="T1164" s="132"/>
    </row>
    <row r="1165" spans="2:20" x14ac:dyDescent="0.2">
      <c r="B1165" s="132"/>
      <c r="C1165" s="135"/>
      <c r="D1165" s="132"/>
      <c r="E1165" s="132"/>
      <c r="R1165" s="132"/>
      <c r="S1165" s="132"/>
      <c r="T1165" s="132"/>
    </row>
    <row r="1166" spans="2:20" x14ac:dyDescent="0.2">
      <c r="B1166" s="132"/>
      <c r="C1166" s="135"/>
      <c r="D1166" s="132"/>
      <c r="E1166" s="132"/>
      <c r="R1166" s="132"/>
      <c r="S1166" s="132"/>
      <c r="T1166" s="132"/>
    </row>
    <row r="1167" spans="2:20" x14ac:dyDescent="0.2">
      <c r="B1167" s="132"/>
      <c r="C1167" s="135"/>
      <c r="D1167" s="132"/>
      <c r="E1167" s="132"/>
      <c r="R1167" s="132"/>
      <c r="S1167" s="132"/>
      <c r="T1167" s="132"/>
    </row>
    <row r="1168" spans="2:20" x14ac:dyDescent="0.2">
      <c r="B1168" s="132"/>
      <c r="C1168" s="135"/>
      <c r="D1168" s="132"/>
      <c r="E1168" s="132"/>
      <c r="R1168" s="132"/>
      <c r="S1168" s="132"/>
      <c r="T1168" s="132"/>
    </row>
    <row r="1169" spans="2:20" x14ac:dyDescent="0.2">
      <c r="B1169" s="132"/>
      <c r="C1169" s="135"/>
      <c r="D1169" s="132"/>
      <c r="E1169" s="132"/>
      <c r="R1169" s="132"/>
      <c r="S1169" s="132"/>
      <c r="T1169" s="132"/>
    </row>
    <row r="1170" spans="2:20" x14ac:dyDescent="0.2">
      <c r="B1170" s="132"/>
      <c r="C1170" s="135"/>
      <c r="D1170" s="132"/>
      <c r="E1170" s="132"/>
      <c r="R1170" s="132"/>
      <c r="S1170" s="132"/>
      <c r="T1170" s="132"/>
    </row>
    <row r="1171" spans="2:20" x14ac:dyDescent="0.2">
      <c r="B1171" s="132"/>
      <c r="C1171" s="135"/>
      <c r="D1171" s="132"/>
      <c r="E1171" s="132"/>
      <c r="R1171" s="132"/>
      <c r="S1171" s="132"/>
      <c r="T1171" s="132"/>
    </row>
    <row r="1172" spans="2:20" x14ac:dyDescent="0.2">
      <c r="B1172" s="132"/>
      <c r="C1172" s="135"/>
      <c r="D1172" s="132"/>
      <c r="E1172" s="132"/>
      <c r="R1172" s="132"/>
      <c r="S1172" s="132"/>
      <c r="T1172" s="132"/>
    </row>
    <row r="1173" spans="2:20" x14ac:dyDescent="0.2">
      <c r="B1173" s="132"/>
      <c r="C1173" s="135"/>
      <c r="D1173" s="132"/>
      <c r="E1173" s="132"/>
      <c r="R1173" s="132"/>
      <c r="S1173" s="132"/>
      <c r="T1173" s="132"/>
    </row>
    <row r="1174" spans="2:20" x14ac:dyDescent="0.2">
      <c r="B1174" s="132"/>
      <c r="C1174" s="135"/>
      <c r="D1174" s="132"/>
      <c r="E1174" s="132"/>
      <c r="R1174" s="132"/>
      <c r="S1174" s="132"/>
      <c r="T1174" s="132"/>
    </row>
    <row r="1175" spans="2:20" x14ac:dyDescent="0.2">
      <c r="B1175" s="132"/>
      <c r="C1175" s="135"/>
      <c r="D1175" s="132"/>
      <c r="E1175" s="132"/>
      <c r="R1175" s="132"/>
      <c r="S1175" s="132"/>
      <c r="T1175" s="132"/>
    </row>
    <row r="1176" spans="2:20" x14ac:dyDescent="0.2">
      <c r="B1176" s="132"/>
      <c r="C1176" s="135"/>
      <c r="D1176" s="132"/>
      <c r="E1176" s="132"/>
      <c r="R1176" s="132"/>
      <c r="S1176" s="132"/>
      <c r="T1176" s="132"/>
    </row>
    <row r="1177" spans="2:20" x14ac:dyDescent="0.2">
      <c r="B1177" s="132"/>
      <c r="C1177" s="135"/>
      <c r="D1177" s="132"/>
      <c r="E1177" s="132"/>
      <c r="R1177" s="132"/>
      <c r="S1177" s="132"/>
      <c r="T1177" s="132"/>
    </row>
    <row r="1178" spans="2:20" x14ac:dyDescent="0.2">
      <c r="B1178" s="132"/>
      <c r="C1178" s="135"/>
      <c r="D1178" s="132"/>
      <c r="E1178" s="132"/>
      <c r="R1178" s="132"/>
      <c r="S1178" s="132"/>
      <c r="T1178" s="132"/>
    </row>
    <row r="1179" spans="2:20" x14ac:dyDescent="0.2">
      <c r="B1179" s="132"/>
      <c r="C1179" s="135"/>
      <c r="D1179" s="132"/>
      <c r="E1179" s="132"/>
      <c r="R1179" s="132"/>
      <c r="S1179" s="132"/>
      <c r="T1179" s="132"/>
    </row>
    <row r="1180" spans="2:20" x14ac:dyDescent="0.2">
      <c r="B1180" s="132"/>
      <c r="C1180" s="135"/>
      <c r="D1180" s="132"/>
      <c r="E1180" s="132"/>
      <c r="R1180" s="132"/>
      <c r="S1180" s="132"/>
      <c r="T1180" s="132"/>
    </row>
    <row r="1181" spans="2:20" x14ac:dyDescent="0.2">
      <c r="B1181" s="132"/>
      <c r="C1181" s="135"/>
      <c r="D1181" s="132"/>
      <c r="E1181" s="132"/>
      <c r="R1181" s="132"/>
      <c r="S1181" s="132"/>
      <c r="T1181" s="132"/>
    </row>
    <row r="1182" spans="2:20" x14ac:dyDescent="0.2">
      <c r="B1182" s="132"/>
      <c r="C1182" s="135"/>
      <c r="D1182" s="132"/>
      <c r="E1182" s="132"/>
      <c r="R1182" s="132"/>
      <c r="S1182" s="132"/>
      <c r="T1182" s="132"/>
    </row>
    <row r="1183" spans="2:20" x14ac:dyDescent="0.2">
      <c r="B1183" s="132"/>
      <c r="C1183" s="135"/>
      <c r="D1183" s="132"/>
      <c r="E1183" s="132"/>
      <c r="R1183" s="132"/>
      <c r="S1183" s="132"/>
      <c r="T1183" s="132"/>
    </row>
    <row r="1184" spans="2:20" x14ac:dyDescent="0.2">
      <c r="B1184" s="132"/>
      <c r="C1184" s="135"/>
      <c r="D1184" s="132"/>
      <c r="E1184" s="132"/>
      <c r="R1184" s="132"/>
      <c r="S1184" s="132"/>
      <c r="T1184" s="132"/>
    </row>
    <row r="1185" spans="2:20" x14ac:dyDescent="0.2">
      <c r="B1185" s="132"/>
      <c r="C1185" s="135"/>
      <c r="D1185" s="132"/>
      <c r="E1185" s="132"/>
      <c r="R1185" s="132"/>
      <c r="S1185" s="132"/>
      <c r="T1185" s="132"/>
    </row>
    <row r="1186" spans="2:20" x14ac:dyDescent="0.2">
      <c r="B1186" s="132"/>
      <c r="C1186" s="135"/>
      <c r="D1186" s="132"/>
      <c r="E1186" s="132"/>
      <c r="R1186" s="132"/>
      <c r="S1186" s="132"/>
      <c r="T1186" s="132"/>
    </row>
    <row r="1187" spans="2:20" x14ac:dyDescent="0.2">
      <c r="B1187" s="132"/>
      <c r="C1187" s="135"/>
      <c r="D1187" s="132"/>
      <c r="E1187" s="132"/>
      <c r="R1187" s="132"/>
      <c r="S1187" s="132"/>
      <c r="T1187" s="132"/>
    </row>
    <row r="1188" spans="2:20" x14ac:dyDescent="0.2">
      <c r="B1188" s="132"/>
      <c r="C1188" s="135"/>
      <c r="D1188" s="132"/>
      <c r="E1188" s="132"/>
      <c r="R1188" s="132"/>
      <c r="S1188" s="132"/>
      <c r="T1188" s="132"/>
    </row>
    <row r="1189" spans="2:20" x14ac:dyDescent="0.2">
      <c r="B1189" s="132"/>
      <c r="C1189" s="135"/>
      <c r="D1189" s="132"/>
      <c r="E1189" s="132"/>
      <c r="R1189" s="132"/>
      <c r="S1189" s="132"/>
      <c r="T1189" s="132"/>
    </row>
    <row r="1190" spans="2:20" x14ac:dyDescent="0.2">
      <c r="B1190" s="132"/>
      <c r="C1190" s="135"/>
      <c r="D1190" s="132"/>
      <c r="E1190" s="132"/>
      <c r="R1190" s="132"/>
      <c r="S1190" s="132"/>
      <c r="T1190" s="132"/>
    </row>
    <row r="1191" spans="2:20" x14ac:dyDescent="0.2">
      <c r="B1191" s="132"/>
      <c r="C1191" s="135"/>
      <c r="D1191" s="132"/>
      <c r="E1191" s="132"/>
      <c r="R1191" s="132"/>
      <c r="S1191" s="132"/>
      <c r="T1191" s="132"/>
    </row>
    <row r="1192" spans="2:20" x14ac:dyDescent="0.2">
      <c r="B1192" s="132"/>
      <c r="C1192" s="135"/>
      <c r="D1192" s="132"/>
      <c r="E1192" s="132"/>
      <c r="R1192" s="132"/>
      <c r="S1192" s="132"/>
      <c r="T1192" s="132"/>
    </row>
    <row r="1193" spans="2:20" x14ac:dyDescent="0.2">
      <c r="B1193" s="132"/>
      <c r="C1193" s="135"/>
      <c r="D1193" s="132"/>
      <c r="E1193" s="132"/>
      <c r="R1193" s="132"/>
      <c r="S1193" s="132"/>
      <c r="T1193" s="132"/>
    </row>
    <row r="1194" spans="2:20" x14ac:dyDescent="0.2">
      <c r="B1194" s="132"/>
      <c r="C1194" s="135"/>
      <c r="D1194" s="132"/>
      <c r="E1194" s="132"/>
      <c r="R1194" s="132"/>
      <c r="S1194" s="132"/>
      <c r="T1194" s="132"/>
    </row>
    <row r="1195" spans="2:20" x14ac:dyDescent="0.2">
      <c r="B1195" s="132"/>
      <c r="C1195" s="135"/>
      <c r="D1195" s="132"/>
      <c r="E1195" s="132"/>
      <c r="R1195" s="132"/>
      <c r="S1195" s="132"/>
      <c r="T1195" s="132"/>
    </row>
    <row r="1196" spans="2:20" x14ac:dyDescent="0.2">
      <c r="B1196" s="132"/>
      <c r="C1196" s="135"/>
      <c r="D1196" s="132"/>
      <c r="E1196" s="132"/>
      <c r="R1196" s="132"/>
      <c r="S1196" s="132"/>
      <c r="T1196" s="132"/>
    </row>
    <row r="1197" spans="2:20" x14ac:dyDescent="0.2">
      <c r="B1197" s="132"/>
      <c r="C1197" s="135"/>
      <c r="D1197" s="132"/>
      <c r="E1197" s="132"/>
      <c r="R1197" s="132"/>
      <c r="S1197" s="132"/>
      <c r="T1197" s="132"/>
    </row>
    <row r="1198" spans="2:20" x14ac:dyDescent="0.2">
      <c r="B1198" s="132"/>
      <c r="C1198" s="135"/>
      <c r="D1198" s="132"/>
      <c r="E1198" s="132"/>
      <c r="R1198" s="132"/>
      <c r="S1198" s="132"/>
      <c r="T1198" s="132"/>
    </row>
    <row r="1199" spans="2:20" x14ac:dyDescent="0.2">
      <c r="B1199" s="132"/>
      <c r="C1199" s="135"/>
      <c r="D1199" s="132"/>
      <c r="E1199" s="132"/>
      <c r="R1199" s="132"/>
      <c r="S1199" s="132"/>
      <c r="T1199" s="132"/>
    </row>
    <row r="1200" spans="2:20" x14ac:dyDescent="0.2">
      <c r="B1200" s="132"/>
      <c r="C1200" s="135"/>
      <c r="D1200" s="132"/>
      <c r="E1200" s="132"/>
      <c r="R1200" s="132"/>
      <c r="S1200" s="132"/>
      <c r="T1200" s="132"/>
    </row>
    <row r="1201" spans="2:20" x14ac:dyDescent="0.2">
      <c r="B1201" s="132"/>
      <c r="C1201" s="135"/>
      <c r="D1201" s="132"/>
      <c r="E1201" s="132"/>
      <c r="R1201" s="132"/>
      <c r="S1201" s="132"/>
      <c r="T1201" s="132"/>
    </row>
    <row r="1202" spans="2:20" x14ac:dyDescent="0.2">
      <c r="B1202" s="132"/>
      <c r="C1202" s="135"/>
      <c r="D1202" s="132"/>
      <c r="E1202" s="132"/>
      <c r="R1202" s="132"/>
      <c r="S1202" s="132"/>
      <c r="T1202" s="132"/>
    </row>
    <row r="1203" spans="2:20" x14ac:dyDescent="0.2">
      <c r="B1203" s="132"/>
      <c r="C1203" s="135"/>
      <c r="D1203" s="132"/>
      <c r="E1203" s="132"/>
      <c r="R1203" s="132"/>
      <c r="S1203" s="132"/>
      <c r="T1203" s="132"/>
    </row>
    <row r="1204" spans="2:20" x14ac:dyDescent="0.2">
      <c r="B1204" s="132"/>
      <c r="C1204" s="135"/>
      <c r="D1204" s="132"/>
      <c r="E1204" s="132"/>
      <c r="R1204" s="132"/>
      <c r="S1204" s="132"/>
      <c r="T1204" s="132"/>
    </row>
    <row r="1205" spans="2:20" x14ac:dyDescent="0.2">
      <c r="B1205" s="132"/>
      <c r="C1205" s="135"/>
      <c r="D1205" s="132"/>
      <c r="E1205" s="132"/>
      <c r="R1205" s="132"/>
      <c r="S1205" s="132"/>
      <c r="T1205" s="132"/>
    </row>
    <row r="1206" spans="2:20" x14ac:dyDescent="0.2">
      <c r="B1206" s="132"/>
      <c r="C1206" s="135"/>
      <c r="D1206" s="132"/>
      <c r="E1206" s="132"/>
      <c r="R1206" s="132"/>
      <c r="S1206" s="132"/>
      <c r="T1206" s="132"/>
    </row>
    <row r="1207" spans="2:20" x14ac:dyDescent="0.2">
      <c r="B1207" s="132"/>
      <c r="C1207" s="135"/>
      <c r="D1207" s="132"/>
      <c r="E1207" s="132"/>
      <c r="R1207" s="132"/>
      <c r="S1207" s="132"/>
      <c r="T1207" s="132"/>
    </row>
    <row r="1208" spans="2:20" x14ac:dyDescent="0.2">
      <c r="B1208" s="132"/>
      <c r="C1208" s="135"/>
      <c r="D1208" s="132"/>
      <c r="E1208" s="132"/>
      <c r="R1208" s="132"/>
      <c r="S1208" s="132"/>
      <c r="T1208" s="132"/>
    </row>
    <row r="1209" spans="2:20" x14ac:dyDescent="0.2">
      <c r="B1209" s="132"/>
      <c r="C1209" s="135"/>
      <c r="D1209" s="132"/>
      <c r="E1209" s="132"/>
      <c r="R1209" s="132"/>
      <c r="S1209" s="132"/>
      <c r="T1209" s="132"/>
    </row>
    <row r="1210" spans="2:20" x14ac:dyDescent="0.2">
      <c r="B1210" s="132"/>
      <c r="C1210" s="135"/>
      <c r="D1210" s="132"/>
      <c r="E1210" s="132"/>
      <c r="R1210" s="132"/>
      <c r="S1210" s="132"/>
      <c r="T1210" s="132"/>
    </row>
    <row r="1211" spans="2:20" x14ac:dyDescent="0.2">
      <c r="B1211" s="132"/>
      <c r="C1211" s="135"/>
      <c r="D1211" s="132"/>
      <c r="E1211" s="132"/>
      <c r="R1211" s="132"/>
      <c r="S1211" s="132"/>
      <c r="T1211" s="132"/>
    </row>
    <row r="1212" spans="2:20" x14ac:dyDescent="0.2">
      <c r="B1212" s="132"/>
      <c r="C1212" s="135"/>
      <c r="D1212" s="132"/>
      <c r="E1212" s="132"/>
      <c r="R1212" s="132"/>
      <c r="S1212" s="132"/>
      <c r="T1212" s="132"/>
    </row>
    <row r="1213" spans="2:20" x14ac:dyDescent="0.2">
      <c r="B1213" s="132"/>
      <c r="C1213" s="135"/>
      <c r="D1213" s="132"/>
      <c r="E1213" s="132"/>
      <c r="R1213" s="132"/>
      <c r="S1213" s="132"/>
      <c r="T1213" s="132"/>
    </row>
    <row r="1214" spans="2:20" x14ac:dyDescent="0.2">
      <c r="B1214" s="132"/>
      <c r="C1214" s="135"/>
      <c r="D1214" s="132"/>
      <c r="E1214" s="132"/>
      <c r="R1214" s="132"/>
      <c r="S1214" s="132"/>
      <c r="T1214" s="132"/>
    </row>
    <row r="1215" spans="2:20" x14ac:dyDescent="0.2">
      <c r="B1215" s="132"/>
      <c r="C1215" s="135"/>
      <c r="D1215" s="132"/>
      <c r="E1215" s="132"/>
      <c r="R1215" s="132"/>
      <c r="S1215" s="132"/>
      <c r="T1215" s="132"/>
    </row>
    <row r="1216" spans="2:20" x14ac:dyDescent="0.2">
      <c r="B1216" s="132"/>
      <c r="C1216" s="135"/>
      <c r="D1216" s="132"/>
      <c r="E1216" s="132"/>
      <c r="R1216" s="132"/>
      <c r="S1216" s="132"/>
      <c r="T1216" s="132"/>
    </row>
    <row r="1217" spans="2:20" x14ac:dyDescent="0.2">
      <c r="B1217" s="132"/>
      <c r="C1217" s="135"/>
      <c r="D1217" s="132"/>
      <c r="E1217" s="132"/>
      <c r="R1217" s="132"/>
      <c r="S1217" s="132"/>
      <c r="T1217" s="132"/>
    </row>
    <row r="1218" spans="2:20" x14ac:dyDescent="0.2">
      <c r="B1218" s="132"/>
      <c r="C1218" s="135"/>
      <c r="D1218" s="132"/>
      <c r="E1218" s="132"/>
      <c r="R1218" s="132"/>
      <c r="S1218" s="132"/>
      <c r="T1218" s="132"/>
    </row>
    <row r="1219" spans="2:20" x14ac:dyDescent="0.2">
      <c r="B1219" s="132"/>
      <c r="C1219" s="135"/>
      <c r="D1219" s="132"/>
      <c r="E1219" s="132"/>
      <c r="R1219" s="132"/>
      <c r="S1219" s="132"/>
      <c r="T1219" s="132"/>
    </row>
    <row r="1220" spans="2:20" x14ac:dyDescent="0.2">
      <c r="B1220" s="132"/>
      <c r="C1220" s="135"/>
      <c r="D1220" s="132"/>
      <c r="E1220" s="132"/>
      <c r="R1220" s="132"/>
      <c r="S1220" s="132"/>
      <c r="T1220" s="132"/>
    </row>
    <row r="1221" spans="2:20" x14ac:dyDescent="0.2">
      <c r="B1221" s="132"/>
      <c r="C1221" s="135"/>
      <c r="D1221" s="132"/>
      <c r="E1221" s="132"/>
      <c r="R1221" s="132"/>
      <c r="S1221" s="132"/>
      <c r="T1221" s="132"/>
    </row>
    <row r="1222" spans="2:20" x14ac:dyDescent="0.2">
      <c r="B1222" s="132"/>
      <c r="C1222" s="135"/>
      <c r="D1222" s="132"/>
      <c r="E1222" s="132"/>
      <c r="R1222" s="132"/>
      <c r="S1222" s="132"/>
      <c r="T1222" s="132"/>
    </row>
    <row r="1223" spans="2:20" x14ac:dyDescent="0.2">
      <c r="B1223" s="132"/>
      <c r="C1223" s="135"/>
      <c r="D1223" s="132"/>
      <c r="E1223" s="132"/>
      <c r="R1223" s="132"/>
      <c r="S1223" s="132"/>
      <c r="T1223" s="132"/>
    </row>
    <row r="1224" spans="2:20" x14ac:dyDescent="0.2">
      <c r="B1224" s="132"/>
      <c r="C1224" s="135"/>
      <c r="D1224" s="132"/>
      <c r="E1224" s="132"/>
      <c r="R1224" s="132"/>
      <c r="S1224" s="132"/>
      <c r="T1224" s="132"/>
    </row>
    <row r="1225" spans="2:20" x14ac:dyDescent="0.2">
      <c r="B1225" s="132"/>
      <c r="C1225" s="135"/>
      <c r="D1225" s="132"/>
      <c r="E1225" s="132"/>
      <c r="R1225" s="132"/>
      <c r="S1225" s="132"/>
      <c r="T1225" s="132"/>
    </row>
    <row r="1226" spans="2:20" x14ac:dyDescent="0.2">
      <c r="B1226" s="132"/>
      <c r="C1226" s="135"/>
      <c r="D1226" s="132"/>
      <c r="E1226" s="132"/>
      <c r="R1226" s="132"/>
      <c r="S1226" s="132"/>
      <c r="T1226" s="132"/>
    </row>
    <row r="1227" spans="2:20" x14ac:dyDescent="0.2">
      <c r="B1227" s="132"/>
      <c r="C1227" s="135"/>
      <c r="D1227" s="132"/>
      <c r="E1227" s="132"/>
      <c r="R1227" s="132"/>
      <c r="S1227" s="132"/>
      <c r="T1227" s="132"/>
    </row>
    <row r="1228" spans="2:20" x14ac:dyDescent="0.2">
      <c r="B1228" s="132"/>
      <c r="C1228" s="135"/>
      <c r="D1228" s="132"/>
      <c r="E1228" s="132"/>
      <c r="R1228" s="132"/>
      <c r="S1228" s="132"/>
      <c r="T1228" s="132"/>
    </row>
    <row r="1229" spans="2:20" x14ac:dyDescent="0.2">
      <c r="B1229" s="132"/>
      <c r="C1229" s="135"/>
      <c r="D1229" s="132"/>
      <c r="E1229" s="132"/>
      <c r="R1229" s="132"/>
      <c r="S1229" s="132"/>
      <c r="T1229" s="132"/>
    </row>
    <row r="1230" spans="2:20" x14ac:dyDescent="0.2">
      <c r="B1230" s="132"/>
      <c r="C1230" s="135"/>
      <c r="D1230" s="132"/>
      <c r="E1230" s="132"/>
      <c r="R1230" s="132"/>
      <c r="S1230" s="132"/>
      <c r="T1230" s="132"/>
    </row>
    <row r="1231" spans="2:20" x14ac:dyDescent="0.2">
      <c r="B1231" s="132"/>
      <c r="C1231" s="135"/>
      <c r="D1231" s="132"/>
      <c r="E1231" s="132"/>
      <c r="R1231" s="132"/>
      <c r="S1231" s="132"/>
      <c r="T1231" s="132"/>
    </row>
    <row r="1232" spans="2:20" x14ac:dyDescent="0.2">
      <c r="B1232" s="132"/>
      <c r="C1232" s="135"/>
      <c r="D1232" s="132"/>
      <c r="E1232" s="132"/>
      <c r="R1232" s="132"/>
      <c r="S1232" s="132"/>
      <c r="T1232" s="132"/>
    </row>
    <row r="1233" spans="2:20" x14ac:dyDescent="0.2">
      <c r="B1233" s="132"/>
      <c r="C1233" s="135"/>
      <c r="D1233" s="132"/>
      <c r="E1233" s="132"/>
      <c r="R1233" s="132"/>
      <c r="S1233" s="132"/>
      <c r="T1233" s="132"/>
    </row>
    <row r="1234" spans="2:20" x14ac:dyDescent="0.2">
      <c r="B1234" s="132"/>
      <c r="C1234" s="135"/>
      <c r="D1234" s="132"/>
      <c r="E1234" s="132"/>
      <c r="R1234" s="132"/>
      <c r="S1234" s="132"/>
      <c r="T1234" s="132"/>
    </row>
    <row r="1235" spans="2:20" x14ac:dyDescent="0.2">
      <c r="B1235" s="132"/>
      <c r="C1235" s="135"/>
      <c r="D1235" s="132"/>
      <c r="E1235" s="132"/>
      <c r="R1235" s="132"/>
      <c r="S1235" s="132"/>
      <c r="T1235" s="132"/>
    </row>
    <row r="1236" spans="2:20" x14ac:dyDescent="0.2">
      <c r="B1236" s="132"/>
      <c r="C1236" s="135"/>
      <c r="D1236" s="132"/>
      <c r="E1236" s="132"/>
      <c r="R1236" s="132"/>
      <c r="S1236" s="132"/>
      <c r="T1236" s="132"/>
    </row>
    <row r="1237" spans="2:20" x14ac:dyDescent="0.2">
      <c r="B1237" s="132"/>
      <c r="C1237" s="135"/>
      <c r="D1237" s="132"/>
      <c r="E1237" s="132"/>
      <c r="R1237" s="132"/>
      <c r="S1237" s="132"/>
      <c r="T1237" s="132"/>
    </row>
    <row r="1238" spans="2:20" x14ac:dyDescent="0.2">
      <c r="B1238" s="132"/>
      <c r="C1238" s="135"/>
      <c r="D1238" s="132"/>
      <c r="E1238" s="132"/>
      <c r="R1238" s="132"/>
      <c r="S1238" s="132"/>
      <c r="T1238" s="132"/>
    </row>
    <row r="1239" spans="2:20" x14ac:dyDescent="0.2">
      <c r="B1239" s="132"/>
      <c r="C1239" s="135"/>
      <c r="D1239" s="132"/>
      <c r="E1239" s="132"/>
      <c r="R1239" s="132"/>
      <c r="S1239" s="132"/>
      <c r="T1239" s="132"/>
    </row>
    <row r="1240" spans="2:20" x14ac:dyDescent="0.2">
      <c r="B1240" s="132"/>
      <c r="C1240" s="135"/>
      <c r="D1240" s="132"/>
      <c r="E1240" s="132"/>
      <c r="R1240" s="132"/>
      <c r="S1240" s="132"/>
      <c r="T1240" s="132"/>
    </row>
    <row r="1241" spans="2:20" x14ac:dyDescent="0.2">
      <c r="B1241" s="132"/>
      <c r="C1241" s="135"/>
      <c r="D1241" s="132"/>
      <c r="E1241" s="132"/>
      <c r="R1241" s="132"/>
      <c r="S1241" s="132"/>
      <c r="T1241" s="132"/>
    </row>
    <row r="1242" spans="2:20" x14ac:dyDescent="0.2">
      <c r="B1242" s="132"/>
      <c r="C1242" s="135"/>
      <c r="D1242" s="132"/>
      <c r="E1242" s="132"/>
      <c r="R1242" s="132"/>
      <c r="S1242" s="132"/>
      <c r="T1242" s="132"/>
    </row>
    <row r="1243" spans="2:20" x14ac:dyDescent="0.2">
      <c r="B1243" s="132"/>
      <c r="C1243" s="135"/>
      <c r="D1243" s="132"/>
      <c r="E1243" s="132"/>
      <c r="R1243" s="132"/>
      <c r="S1243" s="132"/>
      <c r="T1243" s="132"/>
    </row>
    <row r="1244" spans="2:20" x14ac:dyDescent="0.2">
      <c r="B1244" s="132"/>
      <c r="C1244" s="135"/>
      <c r="D1244" s="132"/>
      <c r="E1244" s="132"/>
      <c r="R1244" s="132"/>
      <c r="S1244" s="132"/>
      <c r="T1244" s="132"/>
    </row>
    <row r="1245" spans="2:20" x14ac:dyDescent="0.2">
      <c r="B1245" s="132"/>
      <c r="C1245" s="135"/>
      <c r="D1245" s="132"/>
      <c r="E1245" s="132"/>
      <c r="R1245" s="132"/>
      <c r="S1245" s="132"/>
      <c r="T1245" s="132"/>
    </row>
    <row r="1246" spans="2:20" x14ac:dyDescent="0.2">
      <c r="B1246" s="132"/>
      <c r="C1246" s="135"/>
      <c r="D1246" s="132"/>
      <c r="E1246" s="132"/>
      <c r="R1246" s="132"/>
      <c r="S1246" s="132"/>
      <c r="T1246" s="132"/>
    </row>
    <row r="1247" spans="2:20" x14ac:dyDescent="0.2">
      <c r="B1247" s="132"/>
      <c r="C1247" s="135"/>
      <c r="D1247" s="132"/>
      <c r="E1247" s="132"/>
      <c r="R1247" s="132"/>
      <c r="S1247" s="132"/>
      <c r="T1247" s="132"/>
    </row>
    <row r="1248" spans="2:20" x14ac:dyDescent="0.2">
      <c r="B1248" s="132"/>
      <c r="C1248" s="135"/>
      <c r="D1248" s="132"/>
      <c r="E1248" s="132"/>
      <c r="R1248" s="132"/>
      <c r="S1248" s="132"/>
      <c r="T1248" s="132"/>
    </row>
    <row r="1249" spans="2:20" x14ac:dyDescent="0.2">
      <c r="B1249" s="132"/>
      <c r="C1249" s="135"/>
      <c r="D1249" s="132"/>
      <c r="E1249" s="132"/>
      <c r="R1249" s="132"/>
      <c r="S1249" s="132"/>
      <c r="T1249" s="132"/>
    </row>
    <row r="1250" spans="2:20" x14ac:dyDescent="0.2">
      <c r="B1250" s="132"/>
      <c r="C1250" s="135"/>
      <c r="D1250" s="132"/>
      <c r="E1250" s="132"/>
      <c r="R1250" s="132"/>
      <c r="S1250" s="132"/>
      <c r="T1250" s="132"/>
    </row>
    <row r="1251" spans="2:20" x14ac:dyDescent="0.2">
      <c r="B1251" s="132"/>
      <c r="C1251" s="135"/>
      <c r="D1251" s="132"/>
      <c r="E1251" s="132"/>
      <c r="R1251" s="132"/>
      <c r="S1251" s="132"/>
      <c r="T1251" s="132"/>
    </row>
    <row r="1252" spans="2:20" x14ac:dyDescent="0.2">
      <c r="B1252" s="132"/>
      <c r="C1252" s="135"/>
      <c r="D1252" s="132"/>
      <c r="E1252" s="132"/>
      <c r="R1252" s="132"/>
      <c r="S1252" s="132"/>
      <c r="T1252" s="132"/>
    </row>
    <row r="1253" spans="2:20" x14ac:dyDescent="0.2">
      <c r="B1253" s="132"/>
      <c r="C1253" s="135"/>
      <c r="D1253" s="132"/>
      <c r="E1253" s="132"/>
      <c r="R1253" s="132"/>
      <c r="S1253" s="132"/>
      <c r="T1253" s="132"/>
    </row>
    <row r="1254" spans="2:20" x14ac:dyDescent="0.2">
      <c r="B1254" s="132"/>
      <c r="C1254" s="135"/>
      <c r="D1254" s="132"/>
      <c r="E1254" s="132"/>
      <c r="R1254" s="132"/>
      <c r="S1254" s="132"/>
      <c r="T1254" s="132"/>
    </row>
    <row r="1255" spans="2:20" x14ac:dyDescent="0.2">
      <c r="B1255" s="132"/>
      <c r="C1255" s="135"/>
      <c r="D1255" s="132"/>
      <c r="E1255" s="132"/>
      <c r="R1255" s="132"/>
      <c r="S1255" s="132"/>
      <c r="T1255" s="132"/>
    </row>
    <row r="1256" spans="2:20" x14ac:dyDescent="0.2">
      <c r="B1256" s="132"/>
      <c r="C1256" s="135"/>
      <c r="D1256" s="132"/>
      <c r="E1256" s="132"/>
      <c r="R1256" s="132"/>
      <c r="S1256" s="132"/>
      <c r="T1256" s="132"/>
    </row>
    <row r="1257" spans="2:20" x14ac:dyDescent="0.2">
      <c r="B1257" s="132"/>
      <c r="C1257" s="135"/>
      <c r="D1257" s="132"/>
      <c r="E1257" s="132"/>
      <c r="R1257" s="132"/>
      <c r="S1257" s="132"/>
      <c r="T1257" s="132"/>
    </row>
    <row r="1258" spans="2:20" x14ac:dyDescent="0.2">
      <c r="B1258" s="132"/>
      <c r="C1258" s="135"/>
      <c r="D1258" s="132"/>
      <c r="E1258" s="132"/>
      <c r="R1258" s="132"/>
      <c r="S1258" s="132"/>
      <c r="T1258" s="132"/>
    </row>
    <row r="1259" spans="2:20" x14ac:dyDescent="0.2">
      <c r="B1259" s="132"/>
      <c r="C1259" s="135"/>
      <c r="D1259" s="132"/>
      <c r="E1259" s="132"/>
      <c r="R1259" s="132"/>
      <c r="S1259" s="132"/>
      <c r="T1259" s="132"/>
    </row>
    <row r="1260" spans="2:20" x14ac:dyDescent="0.2">
      <c r="B1260" s="132"/>
      <c r="C1260" s="135"/>
      <c r="D1260" s="132"/>
      <c r="E1260" s="132"/>
      <c r="R1260" s="132"/>
      <c r="S1260" s="132"/>
      <c r="T1260" s="132"/>
    </row>
    <row r="1261" spans="2:20" x14ac:dyDescent="0.2">
      <c r="B1261" s="132"/>
      <c r="C1261" s="135"/>
      <c r="D1261" s="132"/>
      <c r="E1261" s="132"/>
      <c r="R1261" s="132"/>
      <c r="S1261" s="132"/>
      <c r="T1261" s="132"/>
    </row>
    <row r="1262" spans="2:20" x14ac:dyDescent="0.2">
      <c r="B1262" s="132"/>
      <c r="C1262" s="135"/>
      <c r="D1262" s="132"/>
      <c r="E1262" s="132"/>
      <c r="R1262" s="132"/>
      <c r="S1262" s="132"/>
      <c r="T1262" s="132"/>
    </row>
    <row r="1263" spans="2:20" x14ac:dyDescent="0.2">
      <c r="B1263" s="132"/>
      <c r="C1263" s="135"/>
      <c r="D1263" s="132"/>
      <c r="E1263" s="132"/>
      <c r="R1263" s="132"/>
      <c r="S1263" s="132"/>
      <c r="T1263" s="132"/>
    </row>
    <row r="1264" spans="2:20" x14ac:dyDescent="0.2">
      <c r="B1264" s="132"/>
      <c r="C1264" s="135"/>
      <c r="D1264" s="132"/>
      <c r="E1264" s="132"/>
      <c r="R1264" s="132"/>
      <c r="S1264" s="132"/>
      <c r="T1264" s="132"/>
    </row>
    <row r="1265" spans="2:20" x14ac:dyDescent="0.2">
      <c r="B1265" s="132"/>
      <c r="C1265" s="135"/>
      <c r="D1265" s="132"/>
      <c r="E1265" s="132"/>
      <c r="R1265" s="132"/>
      <c r="S1265" s="132"/>
      <c r="T1265" s="132"/>
    </row>
    <row r="1266" spans="2:20" x14ac:dyDescent="0.2">
      <c r="B1266" s="132"/>
      <c r="C1266" s="135"/>
      <c r="D1266" s="132"/>
      <c r="E1266" s="132"/>
      <c r="R1266" s="132"/>
      <c r="S1266" s="132"/>
      <c r="T1266" s="132"/>
    </row>
    <row r="1267" spans="2:20" x14ac:dyDescent="0.2">
      <c r="B1267" s="132"/>
      <c r="C1267" s="135"/>
      <c r="D1267" s="132"/>
      <c r="E1267" s="132"/>
      <c r="R1267" s="132"/>
      <c r="S1267" s="132"/>
      <c r="T1267" s="132"/>
    </row>
    <row r="1268" spans="2:20" x14ac:dyDescent="0.2">
      <c r="B1268" s="132"/>
      <c r="C1268" s="135"/>
      <c r="D1268" s="132"/>
      <c r="E1268" s="132"/>
      <c r="R1268" s="132"/>
      <c r="S1268" s="132"/>
      <c r="T1268" s="132"/>
    </row>
    <row r="1269" spans="2:20" x14ac:dyDescent="0.2">
      <c r="B1269" s="132"/>
      <c r="C1269" s="135"/>
      <c r="D1269" s="132"/>
      <c r="E1269" s="132"/>
      <c r="R1269" s="132"/>
      <c r="S1269" s="132"/>
      <c r="T1269" s="132"/>
    </row>
    <row r="1270" spans="2:20" x14ac:dyDescent="0.2">
      <c r="B1270" s="132"/>
      <c r="C1270" s="135"/>
      <c r="D1270" s="132"/>
      <c r="E1270" s="132"/>
      <c r="R1270" s="132"/>
      <c r="S1270" s="132"/>
      <c r="T1270" s="132"/>
    </row>
    <row r="1271" spans="2:20" x14ac:dyDescent="0.2">
      <c r="B1271" s="132"/>
      <c r="C1271" s="135"/>
      <c r="D1271" s="132"/>
      <c r="E1271" s="132"/>
      <c r="R1271" s="132"/>
      <c r="S1271" s="132"/>
      <c r="T1271" s="132"/>
    </row>
    <row r="1272" spans="2:20" x14ac:dyDescent="0.2">
      <c r="B1272" s="132"/>
      <c r="C1272" s="135"/>
      <c r="D1272" s="132"/>
      <c r="E1272" s="132"/>
      <c r="R1272" s="132"/>
      <c r="S1272" s="132"/>
      <c r="T1272" s="132"/>
    </row>
    <row r="1273" spans="2:20" x14ac:dyDescent="0.2">
      <c r="B1273" s="132"/>
      <c r="C1273" s="135"/>
      <c r="D1273" s="132"/>
      <c r="E1273" s="132"/>
      <c r="R1273" s="132"/>
      <c r="S1273" s="132"/>
      <c r="T1273" s="132"/>
    </row>
    <row r="1274" spans="2:20" x14ac:dyDescent="0.2">
      <c r="B1274" s="132"/>
      <c r="C1274" s="135"/>
      <c r="D1274" s="132"/>
      <c r="E1274" s="132"/>
      <c r="R1274" s="132"/>
      <c r="S1274" s="132"/>
      <c r="T1274" s="132"/>
    </row>
    <row r="1275" spans="2:20" x14ac:dyDescent="0.2">
      <c r="B1275" s="132"/>
      <c r="C1275" s="135"/>
      <c r="D1275" s="132"/>
      <c r="E1275" s="132"/>
      <c r="R1275" s="132"/>
      <c r="S1275" s="132"/>
      <c r="T1275" s="132"/>
    </row>
    <row r="1276" spans="2:20" x14ac:dyDescent="0.2">
      <c r="B1276" s="132"/>
      <c r="C1276" s="135"/>
      <c r="D1276" s="132"/>
      <c r="E1276" s="132"/>
      <c r="R1276" s="132"/>
      <c r="S1276" s="132"/>
      <c r="T1276" s="132"/>
    </row>
    <row r="1277" spans="2:20" x14ac:dyDescent="0.2">
      <c r="B1277" s="132"/>
      <c r="C1277" s="135"/>
      <c r="D1277" s="132"/>
      <c r="E1277" s="132"/>
      <c r="R1277" s="132"/>
      <c r="S1277" s="132"/>
      <c r="T1277" s="132"/>
    </row>
    <row r="1278" spans="2:20" x14ac:dyDescent="0.2">
      <c r="B1278" s="132"/>
      <c r="C1278" s="135"/>
      <c r="D1278" s="132"/>
      <c r="E1278" s="132"/>
      <c r="R1278" s="132"/>
      <c r="S1278" s="132"/>
      <c r="T1278" s="132"/>
    </row>
    <row r="1279" spans="2:20" x14ac:dyDescent="0.2">
      <c r="B1279" s="132"/>
      <c r="C1279" s="135"/>
      <c r="D1279" s="132"/>
      <c r="E1279" s="132"/>
      <c r="R1279" s="132"/>
      <c r="S1279" s="132"/>
      <c r="T1279" s="132"/>
    </row>
    <row r="1280" spans="2:20" x14ac:dyDescent="0.2">
      <c r="B1280" s="132"/>
      <c r="C1280" s="135"/>
      <c r="D1280" s="132"/>
      <c r="E1280" s="132"/>
      <c r="R1280" s="132"/>
      <c r="S1280" s="132"/>
      <c r="T1280" s="132"/>
    </row>
    <row r="1281" spans="2:20" x14ac:dyDescent="0.2">
      <c r="B1281" s="132"/>
      <c r="C1281" s="135"/>
      <c r="D1281" s="132"/>
      <c r="E1281" s="132"/>
      <c r="R1281" s="132"/>
      <c r="S1281" s="132"/>
      <c r="T1281" s="132"/>
    </row>
    <row r="1282" spans="2:20" x14ac:dyDescent="0.2">
      <c r="B1282" s="132"/>
      <c r="C1282" s="135"/>
      <c r="D1282" s="132"/>
      <c r="E1282" s="132"/>
      <c r="R1282" s="132"/>
      <c r="S1282" s="132"/>
      <c r="T1282" s="132"/>
    </row>
    <row r="1283" spans="2:20" x14ac:dyDescent="0.2">
      <c r="B1283" s="132"/>
      <c r="C1283" s="135"/>
      <c r="D1283" s="132"/>
      <c r="E1283" s="132"/>
      <c r="R1283" s="132"/>
      <c r="S1283" s="132"/>
      <c r="T1283" s="132"/>
    </row>
    <row r="1284" spans="2:20" x14ac:dyDescent="0.2">
      <c r="B1284" s="132"/>
      <c r="C1284" s="135"/>
      <c r="D1284" s="132"/>
      <c r="E1284" s="132"/>
      <c r="R1284" s="132"/>
      <c r="S1284" s="132"/>
      <c r="T1284" s="132"/>
    </row>
    <row r="1285" spans="2:20" x14ac:dyDescent="0.2">
      <c r="B1285" s="132"/>
      <c r="C1285" s="135"/>
      <c r="D1285" s="132"/>
      <c r="E1285" s="132"/>
      <c r="R1285" s="132"/>
      <c r="S1285" s="132"/>
      <c r="T1285" s="132"/>
    </row>
    <row r="1286" spans="2:20" x14ac:dyDescent="0.2">
      <c r="B1286" s="132"/>
      <c r="C1286" s="135"/>
      <c r="D1286" s="132"/>
      <c r="E1286" s="132"/>
      <c r="R1286" s="132"/>
      <c r="S1286" s="132"/>
      <c r="T1286" s="132"/>
    </row>
    <row r="1287" spans="2:20" x14ac:dyDescent="0.2">
      <c r="B1287" s="132"/>
      <c r="C1287" s="135"/>
      <c r="D1287" s="132"/>
      <c r="E1287" s="132"/>
      <c r="R1287" s="132"/>
      <c r="S1287" s="132"/>
      <c r="T1287" s="132"/>
    </row>
    <row r="1288" spans="2:20" x14ac:dyDescent="0.2">
      <c r="B1288" s="132"/>
      <c r="C1288" s="135"/>
      <c r="D1288" s="132"/>
      <c r="E1288" s="132"/>
      <c r="R1288" s="132"/>
      <c r="S1288" s="132"/>
      <c r="T1288" s="132"/>
    </row>
    <row r="1289" spans="2:20" x14ac:dyDescent="0.2">
      <c r="B1289" s="132"/>
      <c r="C1289" s="135"/>
      <c r="D1289" s="132"/>
      <c r="E1289" s="132"/>
      <c r="R1289" s="132"/>
      <c r="S1289" s="132"/>
      <c r="T1289" s="132"/>
    </row>
    <row r="1290" spans="2:20" x14ac:dyDescent="0.2">
      <c r="B1290" s="132"/>
      <c r="C1290" s="135"/>
      <c r="D1290" s="132"/>
      <c r="E1290" s="132"/>
      <c r="R1290" s="132"/>
      <c r="S1290" s="132"/>
      <c r="T1290" s="132"/>
    </row>
    <row r="1291" spans="2:20" x14ac:dyDescent="0.2">
      <c r="B1291" s="132"/>
      <c r="C1291" s="135"/>
      <c r="D1291" s="132"/>
      <c r="E1291" s="132"/>
      <c r="R1291" s="132"/>
      <c r="S1291" s="132"/>
      <c r="T1291" s="132"/>
    </row>
    <row r="1292" spans="2:20" x14ac:dyDescent="0.2">
      <c r="B1292" s="132"/>
      <c r="C1292" s="135"/>
      <c r="D1292" s="132"/>
      <c r="E1292" s="132"/>
      <c r="R1292" s="132"/>
      <c r="S1292" s="132"/>
      <c r="T1292" s="132"/>
    </row>
    <row r="1293" spans="2:20" x14ac:dyDescent="0.2">
      <c r="B1293" s="132"/>
      <c r="C1293" s="135"/>
      <c r="D1293" s="132"/>
      <c r="E1293" s="132"/>
      <c r="R1293" s="132"/>
      <c r="S1293" s="132"/>
      <c r="T1293" s="132"/>
    </row>
    <row r="1294" spans="2:20" x14ac:dyDescent="0.2">
      <c r="B1294" s="132"/>
      <c r="C1294" s="135"/>
      <c r="D1294" s="132"/>
      <c r="E1294" s="132"/>
      <c r="R1294" s="132"/>
      <c r="S1294" s="132"/>
      <c r="T1294" s="132"/>
    </row>
    <row r="1295" spans="2:20" x14ac:dyDescent="0.2">
      <c r="B1295" s="132"/>
      <c r="C1295" s="135"/>
      <c r="D1295" s="132"/>
      <c r="E1295" s="132"/>
      <c r="R1295" s="132"/>
      <c r="S1295" s="132"/>
      <c r="T1295" s="132"/>
    </row>
    <row r="1296" spans="2:20" x14ac:dyDescent="0.2">
      <c r="B1296" s="132"/>
      <c r="C1296" s="135"/>
      <c r="D1296" s="132"/>
      <c r="E1296" s="132"/>
      <c r="R1296" s="132"/>
      <c r="S1296" s="132"/>
      <c r="T1296" s="132"/>
    </row>
    <row r="1297" spans="2:20" x14ac:dyDescent="0.2">
      <c r="B1297" s="132"/>
      <c r="C1297" s="135"/>
      <c r="D1297" s="132"/>
      <c r="E1297" s="132"/>
      <c r="R1297" s="132"/>
      <c r="S1297" s="132"/>
      <c r="T1297" s="132"/>
    </row>
    <row r="1298" spans="2:20" x14ac:dyDescent="0.2">
      <c r="B1298" s="132"/>
      <c r="C1298" s="135"/>
      <c r="D1298" s="132"/>
      <c r="E1298" s="132"/>
      <c r="R1298" s="132"/>
      <c r="S1298" s="132"/>
      <c r="T1298" s="132"/>
    </row>
    <row r="1299" spans="2:20" x14ac:dyDescent="0.2">
      <c r="B1299" s="132"/>
      <c r="C1299" s="135"/>
      <c r="D1299" s="132"/>
      <c r="E1299" s="132"/>
      <c r="R1299" s="132"/>
      <c r="S1299" s="132"/>
      <c r="T1299" s="132"/>
    </row>
    <row r="1300" spans="2:20" x14ac:dyDescent="0.2">
      <c r="B1300" s="132"/>
      <c r="C1300" s="135"/>
      <c r="D1300" s="132"/>
      <c r="E1300" s="132"/>
      <c r="R1300" s="132"/>
      <c r="S1300" s="132"/>
      <c r="T1300" s="132"/>
    </row>
    <row r="1301" spans="2:20" x14ac:dyDescent="0.2">
      <c r="B1301" s="132"/>
      <c r="C1301" s="135"/>
      <c r="D1301" s="132"/>
      <c r="E1301" s="132"/>
      <c r="R1301" s="132"/>
      <c r="S1301" s="132"/>
      <c r="T1301" s="132"/>
    </row>
    <row r="1302" spans="2:20" x14ac:dyDescent="0.2">
      <c r="B1302" s="132"/>
      <c r="C1302" s="135"/>
      <c r="D1302" s="132"/>
      <c r="E1302" s="132"/>
      <c r="R1302" s="132"/>
      <c r="S1302" s="132"/>
      <c r="T1302" s="132"/>
    </row>
    <row r="1303" spans="2:20" x14ac:dyDescent="0.2">
      <c r="B1303" s="132"/>
      <c r="C1303" s="135"/>
      <c r="D1303" s="132"/>
      <c r="E1303" s="132"/>
      <c r="R1303" s="132"/>
      <c r="S1303" s="132"/>
      <c r="T1303" s="132"/>
    </row>
    <row r="1304" spans="2:20" x14ac:dyDescent="0.2">
      <c r="B1304" s="132"/>
      <c r="C1304" s="135"/>
      <c r="D1304" s="132"/>
      <c r="E1304" s="132"/>
      <c r="R1304" s="132"/>
      <c r="S1304" s="132"/>
      <c r="T1304" s="132"/>
    </row>
    <row r="1305" spans="2:20" x14ac:dyDescent="0.2">
      <c r="B1305" s="132"/>
      <c r="C1305" s="135"/>
      <c r="D1305" s="132"/>
      <c r="E1305" s="132"/>
      <c r="R1305" s="132"/>
      <c r="S1305" s="132"/>
      <c r="T1305" s="132"/>
    </row>
    <row r="1306" spans="2:20" x14ac:dyDescent="0.2">
      <c r="B1306" s="132"/>
      <c r="C1306" s="135"/>
      <c r="D1306" s="132"/>
      <c r="E1306" s="132"/>
      <c r="R1306" s="132"/>
      <c r="S1306" s="132"/>
      <c r="T1306" s="132"/>
    </row>
    <row r="1307" spans="2:20" x14ac:dyDescent="0.2">
      <c r="B1307" s="132"/>
      <c r="C1307" s="135"/>
      <c r="D1307" s="132"/>
      <c r="E1307" s="132"/>
      <c r="R1307" s="132"/>
      <c r="S1307" s="132"/>
      <c r="T1307" s="132"/>
    </row>
    <row r="1308" spans="2:20" x14ac:dyDescent="0.2">
      <c r="B1308" s="132"/>
      <c r="C1308" s="135"/>
      <c r="D1308" s="132"/>
      <c r="E1308" s="132"/>
      <c r="R1308" s="132"/>
      <c r="S1308" s="132"/>
      <c r="T1308" s="132"/>
    </row>
    <row r="1309" spans="2:20" x14ac:dyDescent="0.2">
      <c r="B1309" s="132"/>
      <c r="C1309" s="135"/>
      <c r="D1309" s="132"/>
      <c r="E1309" s="132"/>
      <c r="R1309" s="132"/>
      <c r="S1309" s="132"/>
      <c r="T1309" s="132"/>
    </row>
    <row r="1310" spans="2:20" x14ac:dyDescent="0.2">
      <c r="B1310" s="132"/>
      <c r="C1310" s="135"/>
      <c r="D1310" s="132"/>
      <c r="E1310" s="132"/>
      <c r="R1310" s="132"/>
      <c r="S1310" s="132"/>
      <c r="T1310" s="132"/>
    </row>
    <row r="1311" spans="2:20" x14ac:dyDescent="0.2">
      <c r="B1311" s="132"/>
      <c r="C1311" s="135"/>
      <c r="D1311" s="132"/>
      <c r="E1311" s="132"/>
      <c r="R1311" s="132"/>
      <c r="S1311" s="132"/>
      <c r="T1311" s="132"/>
    </row>
    <row r="1312" spans="2:20" x14ac:dyDescent="0.2">
      <c r="B1312" s="132"/>
      <c r="C1312" s="135"/>
      <c r="D1312" s="132"/>
      <c r="E1312" s="132"/>
      <c r="R1312" s="132"/>
      <c r="S1312" s="132"/>
      <c r="T1312" s="132"/>
    </row>
    <row r="1313" spans="2:20" x14ac:dyDescent="0.2">
      <c r="B1313" s="132"/>
      <c r="C1313" s="135"/>
      <c r="D1313" s="132"/>
      <c r="E1313" s="132"/>
      <c r="R1313" s="132"/>
      <c r="S1313" s="132"/>
      <c r="T1313" s="132"/>
    </row>
    <row r="1314" spans="2:20" x14ac:dyDescent="0.2">
      <c r="B1314" s="132"/>
      <c r="C1314" s="135"/>
      <c r="D1314" s="132"/>
      <c r="E1314" s="132"/>
      <c r="R1314" s="132"/>
      <c r="S1314" s="132"/>
      <c r="T1314" s="132"/>
    </row>
    <row r="1315" spans="2:20" x14ac:dyDescent="0.2">
      <c r="B1315" s="132"/>
      <c r="C1315" s="135"/>
      <c r="D1315" s="132"/>
      <c r="E1315" s="132"/>
      <c r="R1315" s="132"/>
      <c r="S1315" s="132"/>
      <c r="T1315" s="132"/>
    </row>
    <row r="1316" spans="2:20" x14ac:dyDescent="0.2">
      <c r="B1316" s="132"/>
      <c r="C1316" s="135"/>
      <c r="D1316" s="132"/>
      <c r="E1316" s="132"/>
      <c r="R1316" s="132"/>
      <c r="S1316" s="132"/>
      <c r="T1316" s="132"/>
    </row>
    <row r="1317" spans="2:20" x14ac:dyDescent="0.2">
      <c r="B1317" s="132"/>
      <c r="C1317" s="135"/>
      <c r="D1317" s="132"/>
      <c r="E1317" s="132"/>
      <c r="R1317" s="132"/>
      <c r="S1317" s="132"/>
      <c r="T1317" s="132"/>
    </row>
    <row r="1318" spans="2:20" x14ac:dyDescent="0.2">
      <c r="B1318" s="132"/>
      <c r="C1318" s="135"/>
      <c r="D1318" s="132"/>
      <c r="E1318" s="132"/>
      <c r="R1318" s="132"/>
      <c r="S1318" s="132"/>
      <c r="T1318" s="132"/>
    </row>
    <row r="1319" spans="2:20" x14ac:dyDescent="0.2">
      <c r="B1319" s="132"/>
      <c r="C1319" s="135"/>
      <c r="D1319" s="132"/>
      <c r="E1319" s="132"/>
      <c r="R1319" s="132"/>
      <c r="S1319" s="132"/>
      <c r="T1319" s="132"/>
    </row>
    <row r="1320" spans="2:20" x14ac:dyDescent="0.2">
      <c r="B1320" s="132"/>
      <c r="C1320" s="135"/>
      <c r="D1320" s="132"/>
      <c r="E1320" s="132"/>
      <c r="R1320" s="132"/>
      <c r="S1320" s="132"/>
      <c r="T1320" s="132"/>
    </row>
    <row r="1321" spans="2:20" x14ac:dyDescent="0.2">
      <c r="B1321" s="132"/>
      <c r="C1321" s="135"/>
      <c r="D1321" s="132"/>
      <c r="E1321" s="132"/>
      <c r="R1321" s="132"/>
      <c r="S1321" s="132"/>
      <c r="T1321" s="132"/>
    </row>
    <row r="1322" spans="2:20" x14ac:dyDescent="0.2">
      <c r="B1322" s="132"/>
      <c r="C1322" s="135"/>
      <c r="D1322" s="132"/>
      <c r="E1322" s="132"/>
      <c r="R1322" s="132"/>
      <c r="S1322" s="132"/>
      <c r="T1322" s="132"/>
    </row>
    <row r="1323" spans="2:20" x14ac:dyDescent="0.2">
      <c r="B1323" s="132"/>
      <c r="C1323" s="135"/>
      <c r="D1323" s="132"/>
      <c r="E1323" s="132"/>
      <c r="R1323" s="132"/>
      <c r="S1323" s="132"/>
      <c r="T1323" s="132"/>
    </row>
    <row r="1324" spans="2:20" x14ac:dyDescent="0.2">
      <c r="B1324" s="132"/>
      <c r="C1324" s="135"/>
      <c r="D1324" s="132"/>
      <c r="E1324" s="132"/>
      <c r="R1324" s="132"/>
      <c r="S1324" s="132"/>
      <c r="T1324" s="132"/>
    </row>
    <row r="1325" spans="2:20" x14ac:dyDescent="0.2">
      <c r="B1325" s="132"/>
      <c r="C1325" s="135"/>
      <c r="D1325" s="132"/>
      <c r="E1325" s="132"/>
      <c r="R1325" s="132"/>
      <c r="S1325" s="132"/>
      <c r="T1325" s="132"/>
    </row>
    <row r="1326" spans="2:20" x14ac:dyDescent="0.2">
      <c r="B1326" s="132"/>
      <c r="C1326" s="135"/>
      <c r="D1326" s="132"/>
      <c r="E1326" s="132"/>
      <c r="R1326" s="132"/>
      <c r="S1326" s="132"/>
      <c r="T1326" s="132"/>
    </row>
    <row r="1327" spans="2:20" x14ac:dyDescent="0.2">
      <c r="B1327" s="132"/>
      <c r="C1327" s="135"/>
      <c r="D1327" s="132"/>
      <c r="E1327" s="132"/>
      <c r="R1327" s="132"/>
      <c r="S1327" s="132"/>
      <c r="T1327" s="132"/>
    </row>
    <row r="1328" spans="2:20" x14ac:dyDescent="0.2">
      <c r="B1328" s="132"/>
      <c r="C1328" s="135"/>
      <c r="D1328" s="132"/>
      <c r="E1328" s="132"/>
      <c r="R1328" s="132"/>
      <c r="S1328" s="132"/>
      <c r="T1328" s="132"/>
    </row>
    <row r="1329" spans="2:20" x14ac:dyDescent="0.2">
      <c r="B1329" s="132"/>
      <c r="C1329" s="135"/>
      <c r="D1329" s="132"/>
      <c r="E1329" s="132"/>
      <c r="R1329" s="132"/>
      <c r="S1329" s="132"/>
      <c r="T1329" s="132"/>
    </row>
    <row r="1330" spans="2:20" x14ac:dyDescent="0.2">
      <c r="B1330" s="132"/>
      <c r="C1330" s="135"/>
      <c r="D1330" s="132"/>
      <c r="E1330" s="132"/>
      <c r="R1330" s="132"/>
      <c r="S1330" s="132"/>
      <c r="T1330" s="132"/>
    </row>
    <row r="1331" spans="2:20" x14ac:dyDescent="0.2">
      <c r="B1331" s="132"/>
      <c r="C1331" s="135"/>
      <c r="D1331" s="132"/>
      <c r="E1331" s="132"/>
      <c r="R1331" s="132"/>
      <c r="S1331" s="132"/>
      <c r="T1331" s="132"/>
    </row>
    <row r="1332" spans="2:20" x14ac:dyDescent="0.2">
      <c r="B1332" s="132"/>
      <c r="C1332" s="135"/>
      <c r="D1332" s="132"/>
      <c r="E1332" s="132"/>
      <c r="R1332" s="132"/>
      <c r="S1332" s="132"/>
      <c r="T1332" s="132"/>
    </row>
    <row r="1333" spans="2:20" x14ac:dyDescent="0.2">
      <c r="B1333" s="132"/>
      <c r="C1333" s="135"/>
      <c r="D1333" s="132"/>
      <c r="E1333" s="132"/>
      <c r="R1333" s="132"/>
      <c r="S1333" s="132"/>
      <c r="T1333" s="132"/>
    </row>
    <row r="1334" spans="2:20" x14ac:dyDescent="0.2">
      <c r="B1334" s="132"/>
      <c r="C1334" s="135"/>
      <c r="D1334" s="132"/>
      <c r="E1334" s="132"/>
      <c r="R1334" s="132"/>
      <c r="S1334" s="132"/>
      <c r="T1334" s="132"/>
    </row>
    <row r="1335" spans="2:20" x14ac:dyDescent="0.2">
      <c r="B1335" s="132"/>
      <c r="C1335" s="135"/>
      <c r="D1335" s="132"/>
      <c r="E1335" s="132"/>
      <c r="R1335" s="132"/>
      <c r="S1335" s="132"/>
      <c r="T1335" s="132"/>
    </row>
    <row r="1336" spans="2:20" x14ac:dyDescent="0.2">
      <c r="B1336" s="132"/>
      <c r="C1336" s="135"/>
      <c r="D1336" s="132"/>
      <c r="E1336" s="132"/>
      <c r="R1336" s="132"/>
      <c r="S1336" s="132"/>
      <c r="T1336" s="132"/>
    </row>
    <row r="1337" spans="2:20" x14ac:dyDescent="0.2">
      <c r="B1337" s="132"/>
      <c r="C1337" s="135"/>
      <c r="D1337" s="132"/>
      <c r="E1337" s="132"/>
      <c r="R1337" s="132"/>
      <c r="S1337" s="132"/>
      <c r="T1337" s="132"/>
    </row>
    <row r="1338" spans="2:20" x14ac:dyDescent="0.2">
      <c r="B1338" s="132"/>
      <c r="C1338" s="135"/>
      <c r="D1338" s="132"/>
      <c r="E1338" s="132"/>
      <c r="R1338" s="132"/>
      <c r="S1338" s="132"/>
      <c r="T1338" s="132"/>
    </row>
    <row r="1339" spans="2:20" x14ac:dyDescent="0.2">
      <c r="B1339" s="132"/>
      <c r="C1339" s="135"/>
      <c r="D1339" s="132"/>
      <c r="E1339" s="132"/>
      <c r="R1339" s="132"/>
      <c r="S1339" s="132"/>
      <c r="T1339" s="132"/>
    </row>
    <row r="1340" spans="2:20" x14ac:dyDescent="0.2">
      <c r="B1340" s="132"/>
      <c r="C1340" s="135"/>
      <c r="D1340" s="132"/>
      <c r="E1340" s="132"/>
      <c r="R1340" s="132"/>
      <c r="S1340" s="132"/>
      <c r="T1340" s="132"/>
    </row>
    <row r="1341" spans="2:20" x14ac:dyDescent="0.2">
      <c r="B1341" s="132"/>
      <c r="C1341" s="135"/>
      <c r="D1341" s="132"/>
      <c r="E1341" s="132"/>
      <c r="R1341" s="132"/>
      <c r="S1341" s="132"/>
      <c r="T1341" s="132"/>
    </row>
    <row r="1342" spans="2:20" x14ac:dyDescent="0.2">
      <c r="B1342" s="132"/>
      <c r="C1342" s="135"/>
      <c r="D1342" s="132"/>
      <c r="E1342" s="132"/>
      <c r="R1342" s="132"/>
      <c r="S1342" s="132"/>
      <c r="T1342" s="132"/>
    </row>
    <row r="1343" spans="2:20" x14ac:dyDescent="0.2">
      <c r="B1343" s="132"/>
      <c r="C1343" s="135"/>
      <c r="D1343" s="132"/>
      <c r="E1343" s="132"/>
      <c r="R1343" s="132"/>
      <c r="S1343" s="132"/>
      <c r="T1343" s="132"/>
    </row>
    <row r="1344" spans="2:20" x14ac:dyDescent="0.2">
      <c r="B1344" s="132"/>
      <c r="C1344" s="135"/>
      <c r="D1344" s="132"/>
      <c r="E1344" s="132"/>
      <c r="R1344" s="132"/>
      <c r="S1344" s="132"/>
      <c r="T1344" s="132"/>
    </row>
    <row r="1345" spans="2:20" x14ac:dyDescent="0.2">
      <c r="B1345" s="132"/>
      <c r="C1345" s="135"/>
      <c r="D1345" s="132"/>
      <c r="E1345" s="132"/>
      <c r="R1345" s="132"/>
      <c r="S1345" s="132"/>
      <c r="T1345" s="132"/>
    </row>
    <row r="1346" spans="2:20" x14ac:dyDescent="0.2">
      <c r="B1346" s="132"/>
      <c r="C1346" s="135"/>
      <c r="D1346" s="132"/>
      <c r="E1346" s="132"/>
      <c r="R1346" s="132"/>
      <c r="S1346" s="132"/>
      <c r="T1346" s="132"/>
    </row>
    <row r="1347" spans="2:20" x14ac:dyDescent="0.2">
      <c r="B1347" s="132"/>
      <c r="C1347" s="135"/>
      <c r="D1347" s="132"/>
      <c r="E1347" s="132"/>
      <c r="R1347" s="132"/>
      <c r="S1347" s="132"/>
      <c r="T1347" s="132"/>
    </row>
    <row r="1348" spans="2:20" x14ac:dyDescent="0.2">
      <c r="B1348" s="132"/>
      <c r="C1348" s="135"/>
      <c r="D1348" s="132"/>
      <c r="E1348" s="132"/>
      <c r="R1348" s="132"/>
      <c r="S1348" s="132"/>
      <c r="T1348" s="132"/>
    </row>
    <row r="1349" spans="2:20" x14ac:dyDescent="0.2">
      <c r="B1349" s="132"/>
      <c r="C1349" s="135"/>
      <c r="D1349" s="132"/>
      <c r="E1349" s="132"/>
      <c r="R1349" s="132"/>
      <c r="S1349" s="132"/>
      <c r="T1349" s="132"/>
    </row>
    <row r="1350" spans="2:20" x14ac:dyDescent="0.2">
      <c r="B1350" s="132"/>
      <c r="C1350" s="135"/>
      <c r="D1350" s="132"/>
      <c r="E1350" s="132"/>
      <c r="R1350" s="132"/>
      <c r="S1350" s="132"/>
      <c r="T1350" s="132"/>
    </row>
    <row r="1351" spans="2:20" x14ac:dyDescent="0.2">
      <c r="B1351" s="132"/>
      <c r="C1351" s="135"/>
      <c r="D1351" s="132"/>
      <c r="E1351" s="132"/>
      <c r="R1351" s="132"/>
      <c r="S1351" s="132"/>
      <c r="T1351" s="132"/>
    </row>
    <row r="1352" spans="2:20" x14ac:dyDescent="0.2">
      <c r="B1352" s="132"/>
      <c r="C1352" s="135"/>
      <c r="D1352" s="132"/>
      <c r="E1352" s="132"/>
      <c r="R1352" s="132"/>
      <c r="S1352" s="132"/>
      <c r="T1352" s="132"/>
    </row>
    <row r="1353" spans="2:20" x14ac:dyDescent="0.2">
      <c r="B1353" s="132"/>
      <c r="C1353" s="135"/>
      <c r="D1353" s="132"/>
      <c r="E1353" s="132"/>
      <c r="R1353" s="132"/>
      <c r="S1353" s="132"/>
      <c r="T1353" s="132"/>
    </row>
    <row r="1354" spans="2:20" x14ac:dyDescent="0.2">
      <c r="B1354" s="132"/>
      <c r="C1354" s="135"/>
      <c r="D1354" s="132"/>
      <c r="E1354" s="132"/>
      <c r="R1354" s="132"/>
      <c r="S1354" s="132"/>
      <c r="T1354" s="132"/>
    </row>
    <row r="1355" spans="2:20" x14ac:dyDescent="0.2">
      <c r="B1355" s="132"/>
      <c r="C1355" s="135"/>
      <c r="D1355" s="132"/>
      <c r="E1355" s="132"/>
      <c r="R1355" s="132"/>
      <c r="S1355" s="132"/>
      <c r="T1355" s="132"/>
    </row>
    <row r="1356" spans="2:20" x14ac:dyDescent="0.2">
      <c r="B1356" s="132"/>
      <c r="C1356" s="135"/>
      <c r="D1356" s="132"/>
      <c r="E1356" s="132"/>
      <c r="R1356" s="132"/>
      <c r="S1356" s="132"/>
      <c r="T1356" s="132"/>
    </row>
    <row r="1357" spans="2:20" x14ac:dyDescent="0.2">
      <c r="B1357" s="132"/>
      <c r="C1357" s="135"/>
      <c r="D1357" s="132"/>
      <c r="E1357" s="132"/>
      <c r="R1357" s="132"/>
      <c r="S1357" s="132"/>
      <c r="T1357" s="132"/>
    </row>
    <row r="1358" spans="2:20" x14ac:dyDescent="0.2">
      <c r="B1358" s="132"/>
      <c r="C1358" s="135"/>
      <c r="D1358" s="132"/>
      <c r="E1358" s="132"/>
      <c r="R1358" s="132"/>
      <c r="S1358" s="132"/>
      <c r="T1358" s="132"/>
    </row>
    <row r="1359" spans="2:20" x14ac:dyDescent="0.2">
      <c r="B1359" s="132"/>
      <c r="C1359" s="135"/>
      <c r="D1359" s="132"/>
      <c r="E1359" s="132"/>
      <c r="R1359" s="132"/>
      <c r="S1359" s="132"/>
      <c r="T1359" s="132"/>
    </row>
    <row r="1360" spans="2:20" x14ac:dyDescent="0.2">
      <c r="B1360" s="132"/>
      <c r="C1360" s="135"/>
      <c r="D1360" s="132"/>
      <c r="E1360" s="132"/>
      <c r="R1360" s="132"/>
      <c r="S1360" s="132"/>
      <c r="T1360" s="132"/>
    </row>
    <row r="1361" spans="2:20" x14ac:dyDescent="0.2">
      <c r="B1361" s="132"/>
      <c r="C1361" s="135"/>
      <c r="D1361" s="132"/>
      <c r="E1361" s="132"/>
      <c r="R1361" s="132"/>
      <c r="S1361" s="132"/>
      <c r="T1361" s="132"/>
    </row>
    <row r="1362" spans="2:20" x14ac:dyDescent="0.2">
      <c r="B1362" s="132"/>
      <c r="C1362" s="135"/>
      <c r="D1362" s="132"/>
      <c r="E1362" s="132"/>
      <c r="R1362" s="132"/>
      <c r="S1362" s="132"/>
      <c r="T1362" s="132"/>
    </row>
    <row r="1363" spans="2:20" x14ac:dyDescent="0.2">
      <c r="B1363" s="132"/>
      <c r="C1363" s="135"/>
      <c r="D1363" s="132"/>
      <c r="E1363" s="132"/>
      <c r="R1363" s="132"/>
      <c r="S1363" s="132"/>
      <c r="T1363" s="132"/>
    </row>
    <row r="1364" spans="2:20" x14ac:dyDescent="0.2">
      <c r="B1364" s="132"/>
      <c r="C1364" s="135"/>
      <c r="D1364" s="132"/>
      <c r="E1364" s="132"/>
      <c r="R1364" s="132"/>
      <c r="S1364" s="132"/>
      <c r="T1364" s="132"/>
    </row>
    <row r="1365" spans="2:20" x14ac:dyDescent="0.2">
      <c r="B1365" s="132"/>
      <c r="C1365" s="135"/>
      <c r="D1365" s="132"/>
      <c r="E1365" s="132"/>
      <c r="R1365" s="132"/>
      <c r="S1365" s="132"/>
      <c r="T1365" s="132"/>
    </row>
    <row r="1366" spans="2:20" x14ac:dyDescent="0.2">
      <c r="B1366" s="132"/>
      <c r="C1366" s="135"/>
      <c r="D1366" s="132"/>
      <c r="E1366" s="132"/>
      <c r="R1366" s="132"/>
      <c r="S1366" s="132"/>
      <c r="T1366" s="132"/>
    </row>
    <row r="1367" spans="2:20" x14ac:dyDescent="0.2">
      <c r="B1367" s="132"/>
      <c r="C1367" s="135"/>
      <c r="D1367" s="132"/>
      <c r="E1367" s="132"/>
      <c r="R1367" s="132"/>
      <c r="S1367" s="132"/>
      <c r="T1367" s="132"/>
    </row>
    <row r="1368" spans="2:20" x14ac:dyDescent="0.2">
      <c r="B1368" s="132"/>
      <c r="C1368" s="135"/>
      <c r="D1368" s="132"/>
      <c r="E1368" s="132"/>
      <c r="R1368" s="132"/>
      <c r="S1368" s="132"/>
      <c r="T1368" s="132"/>
    </row>
    <row r="1369" spans="2:20" x14ac:dyDescent="0.2">
      <c r="B1369" s="132"/>
      <c r="C1369" s="135"/>
      <c r="D1369" s="132"/>
      <c r="E1369" s="132"/>
      <c r="R1369" s="132"/>
      <c r="S1369" s="132"/>
      <c r="T1369" s="132"/>
    </row>
    <row r="1370" spans="2:20" x14ac:dyDescent="0.2">
      <c r="B1370" s="132"/>
      <c r="C1370" s="135"/>
      <c r="D1370" s="132"/>
      <c r="E1370" s="132"/>
      <c r="R1370" s="132"/>
      <c r="S1370" s="132"/>
      <c r="T1370" s="132"/>
    </row>
    <row r="1371" spans="2:20" x14ac:dyDescent="0.2">
      <c r="B1371" s="132"/>
      <c r="C1371" s="135"/>
      <c r="D1371" s="132"/>
      <c r="E1371" s="132"/>
      <c r="R1371" s="132"/>
      <c r="S1371" s="132"/>
      <c r="T1371" s="132"/>
    </row>
    <row r="1372" spans="2:20" x14ac:dyDescent="0.2">
      <c r="B1372" s="132"/>
      <c r="C1372" s="135"/>
      <c r="D1372" s="132"/>
      <c r="E1372" s="132"/>
      <c r="R1372" s="132"/>
      <c r="S1372" s="132"/>
      <c r="T1372" s="132"/>
    </row>
    <row r="1373" spans="2:20" x14ac:dyDescent="0.2">
      <c r="B1373" s="132"/>
      <c r="C1373" s="135"/>
      <c r="D1373" s="132"/>
      <c r="E1373" s="132"/>
      <c r="R1373" s="132"/>
      <c r="S1373" s="132"/>
      <c r="T1373" s="132"/>
    </row>
    <row r="1374" spans="2:20" x14ac:dyDescent="0.2">
      <c r="B1374" s="132"/>
      <c r="C1374" s="135"/>
      <c r="D1374" s="132"/>
      <c r="E1374" s="132"/>
      <c r="R1374" s="132"/>
      <c r="S1374" s="132"/>
      <c r="T1374" s="132"/>
    </row>
    <row r="1375" spans="2:20" x14ac:dyDescent="0.2">
      <c r="B1375" s="132"/>
      <c r="C1375" s="135"/>
      <c r="D1375" s="132"/>
      <c r="E1375" s="132"/>
      <c r="R1375" s="132"/>
      <c r="S1375" s="132"/>
      <c r="T1375" s="132"/>
    </row>
    <row r="1376" spans="2:20" x14ac:dyDescent="0.2">
      <c r="B1376" s="132"/>
      <c r="C1376" s="135"/>
      <c r="D1376" s="132"/>
      <c r="E1376" s="132"/>
      <c r="R1376" s="132"/>
      <c r="S1376" s="132"/>
      <c r="T1376" s="132"/>
    </row>
    <row r="1377" spans="2:20" x14ac:dyDescent="0.2">
      <c r="B1377" s="132"/>
      <c r="C1377" s="135"/>
      <c r="D1377" s="132"/>
      <c r="E1377" s="132"/>
      <c r="R1377" s="132"/>
      <c r="S1377" s="132"/>
      <c r="T1377" s="132"/>
    </row>
    <row r="1378" spans="2:20" x14ac:dyDescent="0.2">
      <c r="B1378" s="132"/>
      <c r="C1378" s="135"/>
      <c r="D1378" s="132"/>
      <c r="E1378" s="132"/>
      <c r="R1378" s="132"/>
      <c r="S1378" s="132"/>
      <c r="T1378" s="132"/>
    </row>
    <row r="1379" spans="2:20" x14ac:dyDescent="0.2">
      <c r="B1379" s="132"/>
      <c r="C1379" s="135"/>
      <c r="D1379" s="132"/>
      <c r="E1379" s="132"/>
      <c r="R1379" s="132"/>
      <c r="S1379" s="132"/>
      <c r="T1379" s="132"/>
    </row>
    <row r="1380" spans="2:20" x14ac:dyDescent="0.2">
      <c r="B1380" s="132"/>
      <c r="C1380" s="135"/>
      <c r="D1380" s="132"/>
      <c r="E1380" s="132"/>
      <c r="R1380" s="132"/>
      <c r="S1380" s="132"/>
      <c r="T1380" s="132"/>
    </row>
    <row r="1381" spans="2:20" x14ac:dyDescent="0.2">
      <c r="B1381" s="132"/>
      <c r="C1381" s="135"/>
      <c r="D1381" s="132"/>
      <c r="E1381" s="132"/>
      <c r="R1381" s="132"/>
      <c r="S1381" s="132"/>
      <c r="T1381" s="132"/>
    </row>
    <row r="1382" spans="2:20" x14ac:dyDescent="0.2">
      <c r="B1382" s="132"/>
      <c r="C1382" s="135"/>
      <c r="D1382" s="132"/>
      <c r="E1382" s="132"/>
      <c r="R1382" s="132"/>
      <c r="S1382" s="132"/>
      <c r="T1382" s="132"/>
    </row>
    <row r="1383" spans="2:20" x14ac:dyDescent="0.2">
      <c r="B1383" s="132"/>
      <c r="C1383" s="135"/>
      <c r="D1383" s="132"/>
      <c r="E1383" s="132"/>
      <c r="R1383" s="132"/>
      <c r="S1383" s="132"/>
      <c r="T1383" s="132"/>
    </row>
    <row r="1384" spans="2:20" x14ac:dyDescent="0.2">
      <c r="B1384" s="132"/>
      <c r="C1384" s="135"/>
      <c r="D1384" s="132"/>
      <c r="E1384" s="132"/>
      <c r="R1384" s="132"/>
      <c r="S1384" s="132"/>
      <c r="T1384" s="132"/>
    </row>
    <row r="1385" spans="2:20" x14ac:dyDescent="0.2">
      <c r="B1385" s="132"/>
      <c r="C1385" s="135"/>
      <c r="D1385" s="132"/>
      <c r="E1385" s="132"/>
      <c r="R1385" s="132"/>
      <c r="S1385" s="132"/>
      <c r="T1385" s="132"/>
    </row>
    <row r="1386" spans="2:20" x14ac:dyDescent="0.2">
      <c r="B1386" s="132"/>
      <c r="C1386" s="135"/>
      <c r="D1386" s="132"/>
      <c r="E1386" s="132"/>
      <c r="R1386" s="132"/>
      <c r="S1386" s="132"/>
      <c r="T1386" s="132"/>
    </row>
    <row r="1387" spans="2:20" x14ac:dyDescent="0.2">
      <c r="B1387" s="132"/>
      <c r="C1387" s="135"/>
      <c r="D1387" s="132"/>
      <c r="E1387" s="132"/>
      <c r="R1387" s="132"/>
      <c r="S1387" s="132"/>
      <c r="T1387" s="132"/>
    </row>
    <row r="1388" spans="2:20" x14ac:dyDescent="0.2">
      <c r="B1388" s="132"/>
      <c r="C1388" s="135"/>
      <c r="D1388" s="132"/>
      <c r="E1388" s="132"/>
      <c r="R1388" s="132"/>
      <c r="S1388" s="132"/>
      <c r="T1388" s="132"/>
    </row>
    <row r="1389" spans="2:20" x14ac:dyDescent="0.2">
      <c r="B1389" s="132"/>
      <c r="C1389" s="135"/>
      <c r="D1389" s="132"/>
      <c r="E1389" s="132"/>
      <c r="R1389" s="132"/>
      <c r="S1389" s="132"/>
      <c r="T1389" s="132"/>
    </row>
    <row r="1390" spans="2:20" x14ac:dyDescent="0.2">
      <c r="B1390" s="132"/>
      <c r="C1390" s="135"/>
      <c r="D1390" s="132"/>
      <c r="E1390" s="132"/>
      <c r="R1390" s="132"/>
      <c r="S1390" s="132"/>
      <c r="T1390" s="132"/>
    </row>
    <row r="1391" spans="2:20" x14ac:dyDescent="0.2">
      <c r="B1391" s="132"/>
      <c r="C1391" s="135"/>
      <c r="D1391" s="132"/>
      <c r="E1391" s="132"/>
      <c r="R1391" s="132"/>
      <c r="S1391" s="132"/>
      <c r="T1391" s="132"/>
    </row>
    <row r="1392" spans="2:20" x14ac:dyDescent="0.2">
      <c r="B1392" s="132"/>
      <c r="C1392" s="135"/>
      <c r="D1392" s="132"/>
      <c r="E1392" s="132"/>
      <c r="R1392" s="132"/>
      <c r="S1392" s="132"/>
      <c r="T1392" s="132"/>
    </row>
    <row r="1393" spans="2:20" x14ac:dyDescent="0.2">
      <c r="B1393" s="132"/>
      <c r="C1393" s="135"/>
      <c r="D1393" s="132"/>
      <c r="E1393" s="132"/>
      <c r="R1393" s="132"/>
      <c r="S1393" s="132"/>
      <c r="T1393" s="132"/>
    </row>
    <row r="1394" spans="2:20" x14ac:dyDescent="0.2">
      <c r="B1394" s="132"/>
      <c r="C1394" s="135"/>
      <c r="D1394" s="132"/>
      <c r="E1394" s="132"/>
      <c r="R1394" s="132"/>
      <c r="S1394" s="132"/>
      <c r="T1394" s="132"/>
    </row>
    <row r="1395" spans="2:20" x14ac:dyDescent="0.2">
      <c r="B1395" s="132"/>
      <c r="C1395" s="135"/>
      <c r="D1395" s="132"/>
      <c r="E1395" s="132"/>
      <c r="R1395" s="132"/>
      <c r="S1395" s="132"/>
      <c r="T1395" s="132"/>
    </row>
    <row r="1396" spans="2:20" x14ac:dyDescent="0.2">
      <c r="B1396" s="132"/>
      <c r="C1396" s="135"/>
      <c r="D1396" s="132"/>
      <c r="E1396" s="132"/>
      <c r="R1396" s="132"/>
      <c r="S1396" s="132"/>
      <c r="T1396" s="132"/>
    </row>
    <row r="1397" spans="2:20" x14ac:dyDescent="0.2">
      <c r="B1397" s="132"/>
      <c r="C1397" s="135"/>
      <c r="D1397" s="132"/>
      <c r="E1397" s="132"/>
      <c r="R1397" s="132"/>
      <c r="S1397" s="132"/>
      <c r="T1397" s="132"/>
    </row>
    <row r="1398" spans="2:20" x14ac:dyDescent="0.2">
      <c r="B1398" s="132"/>
      <c r="C1398" s="135"/>
      <c r="D1398" s="132"/>
      <c r="E1398" s="132"/>
      <c r="R1398" s="132"/>
      <c r="S1398" s="132"/>
      <c r="T1398" s="132"/>
    </row>
    <row r="1399" spans="2:20" x14ac:dyDescent="0.2">
      <c r="B1399" s="132"/>
      <c r="C1399" s="135"/>
      <c r="D1399" s="132"/>
      <c r="E1399" s="132"/>
      <c r="R1399" s="132"/>
      <c r="S1399" s="132"/>
      <c r="T1399" s="132"/>
    </row>
    <row r="1400" spans="2:20" x14ac:dyDescent="0.2">
      <c r="B1400" s="132"/>
      <c r="C1400" s="135"/>
      <c r="D1400" s="132"/>
      <c r="E1400" s="132"/>
      <c r="R1400" s="132"/>
      <c r="S1400" s="132"/>
      <c r="T1400" s="132"/>
    </row>
    <row r="1401" spans="2:20" x14ac:dyDescent="0.2">
      <c r="B1401" s="132"/>
      <c r="C1401" s="135"/>
      <c r="D1401" s="132"/>
      <c r="E1401" s="132"/>
      <c r="R1401" s="132"/>
      <c r="S1401" s="132"/>
      <c r="T1401" s="132"/>
    </row>
    <row r="1402" spans="2:20" x14ac:dyDescent="0.2">
      <c r="B1402" s="132"/>
      <c r="C1402" s="135"/>
      <c r="D1402" s="132"/>
      <c r="E1402" s="132"/>
      <c r="R1402" s="132"/>
      <c r="S1402" s="132"/>
      <c r="T1402" s="132"/>
    </row>
    <row r="1403" spans="2:20" x14ac:dyDescent="0.2">
      <c r="B1403" s="132"/>
      <c r="C1403" s="135"/>
      <c r="D1403" s="132"/>
      <c r="E1403" s="132"/>
      <c r="R1403" s="132"/>
      <c r="S1403" s="132"/>
      <c r="T1403" s="132"/>
    </row>
    <row r="1404" spans="2:20" x14ac:dyDescent="0.2">
      <c r="B1404" s="132"/>
      <c r="C1404" s="135"/>
      <c r="D1404" s="132"/>
      <c r="E1404" s="132"/>
      <c r="R1404" s="132"/>
      <c r="S1404" s="132"/>
      <c r="T1404" s="132"/>
    </row>
    <row r="1405" spans="2:20" x14ac:dyDescent="0.2">
      <c r="B1405" s="132"/>
      <c r="C1405" s="135"/>
      <c r="D1405" s="132"/>
      <c r="E1405" s="132"/>
      <c r="R1405" s="132"/>
      <c r="S1405" s="132"/>
      <c r="T1405" s="132"/>
    </row>
    <row r="1406" spans="2:20" x14ac:dyDescent="0.2">
      <c r="B1406" s="132"/>
      <c r="C1406" s="135"/>
      <c r="D1406" s="132"/>
      <c r="E1406" s="132"/>
      <c r="R1406" s="132"/>
      <c r="S1406" s="132"/>
      <c r="T1406" s="132"/>
    </row>
    <row r="1407" spans="2:20" x14ac:dyDescent="0.2">
      <c r="B1407" s="132"/>
      <c r="C1407" s="135"/>
      <c r="D1407" s="132"/>
      <c r="E1407" s="132"/>
      <c r="R1407" s="132"/>
      <c r="S1407" s="132"/>
      <c r="T1407" s="132"/>
    </row>
    <row r="1408" spans="2:20" x14ac:dyDescent="0.2">
      <c r="B1408" s="132"/>
      <c r="C1408" s="135"/>
      <c r="D1408" s="132"/>
      <c r="E1408" s="132"/>
      <c r="R1408" s="132"/>
      <c r="S1408" s="132"/>
      <c r="T1408" s="132"/>
    </row>
    <row r="1409" spans="2:20" x14ac:dyDescent="0.2">
      <c r="B1409" s="132"/>
      <c r="C1409" s="135"/>
      <c r="D1409" s="132"/>
      <c r="E1409" s="132"/>
      <c r="R1409" s="132"/>
      <c r="S1409" s="132"/>
      <c r="T1409" s="132"/>
    </row>
    <row r="1410" spans="2:20" x14ac:dyDescent="0.2">
      <c r="B1410" s="132"/>
      <c r="C1410" s="135"/>
      <c r="D1410" s="132"/>
      <c r="E1410" s="132"/>
      <c r="R1410" s="132"/>
      <c r="S1410" s="132"/>
      <c r="T1410" s="132"/>
    </row>
    <row r="1411" spans="2:20" x14ac:dyDescent="0.2">
      <c r="B1411" s="132"/>
      <c r="C1411" s="135"/>
      <c r="D1411" s="132"/>
      <c r="E1411" s="132"/>
      <c r="R1411" s="132"/>
      <c r="S1411" s="132"/>
      <c r="T1411" s="132"/>
    </row>
    <row r="1412" spans="2:20" x14ac:dyDescent="0.2">
      <c r="B1412" s="132"/>
      <c r="C1412" s="135"/>
      <c r="D1412" s="132"/>
      <c r="E1412" s="132"/>
      <c r="R1412" s="132"/>
      <c r="S1412" s="132"/>
      <c r="T1412" s="132"/>
    </row>
    <row r="1413" spans="2:20" x14ac:dyDescent="0.2">
      <c r="B1413" s="132"/>
      <c r="C1413" s="135"/>
      <c r="D1413" s="132"/>
      <c r="E1413" s="132"/>
      <c r="R1413" s="132"/>
      <c r="S1413" s="132"/>
      <c r="T1413" s="132"/>
    </row>
    <row r="1414" spans="2:20" x14ac:dyDescent="0.2">
      <c r="B1414" s="132"/>
      <c r="C1414" s="135"/>
      <c r="D1414" s="132"/>
      <c r="E1414" s="132"/>
      <c r="R1414" s="132"/>
      <c r="S1414" s="132"/>
      <c r="T1414" s="132"/>
    </row>
    <row r="1415" spans="2:20" x14ac:dyDescent="0.2">
      <c r="B1415" s="132"/>
      <c r="C1415" s="135"/>
      <c r="D1415" s="132"/>
      <c r="E1415" s="132"/>
      <c r="R1415" s="132"/>
      <c r="S1415" s="132"/>
      <c r="T1415" s="132"/>
    </row>
    <row r="1416" spans="2:20" x14ac:dyDescent="0.2">
      <c r="B1416" s="132"/>
      <c r="C1416" s="135"/>
      <c r="D1416" s="132"/>
      <c r="E1416" s="132"/>
      <c r="R1416" s="132"/>
      <c r="S1416" s="132"/>
      <c r="T1416" s="132"/>
    </row>
    <row r="1417" spans="2:20" x14ac:dyDescent="0.2">
      <c r="B1417" s="132"/>
      <c r="C1417" s="135"/>
      <c r="D1417" s="132"/>
      <c r="E1417" s="132"/>
      <c r="R1417" s="132"/>
      <c r="S1417" s="132"/>
      <c r="T1417" s="132"/>
    </row>
    <row r="1418" spans="2:20" x14ac:dyDescent="0.2">
      <c r="B1418" s="132"/>
      <c r="C1418" s="135"/>
      <c r="D1418" s="132"/>
      <c r="E1418" s="132"/>
      <c r="R1418" s="132"/>
      <c r="S1418" s="132"/>
      <c r="T1418" s="132"/>
    </row>
    <row r="1419" spans="2:20" x14ac:dyDescent="0.2">
      <c r="B1419" s="132"/>
      <c r="C1419" s="135"/>
      <c r="D1419" s="132"/>
      <c r="E1419" s="132"/>
      <c r="R1419" s="132"/>
      <c r="S1419" s="132"/>
      <c r="T1419" s="132"/>
    </row>
    <row r="1420" spans="2:20" x14ac:dyDescent="0.2">
      <c r="B1420" s="132"/>
      <c r="C1420" s="135"/>
      <c r="D1420" s="132"/>
      <c r="E1420" s="132"/>
      <c r="R1420" s="132"/>
      <c r="S1420" s="132"/>
      <c r="T1420" s="132"/>
    </row>
    <row r="1421" spans="2:20" x14ac:dyDescent="0.2">
      <c r="B1421" s="132"/>
      <c r="C1421" s="135"/>
      <c r="D1421" s="132"/>
      <c r="E1421" s="132"/>
      <c r="R1421" s="132"/>
      <c r="S1421" s="132"/>
      <c r="T1421" s="132"/>
    </row>
    <row r="1422" spans="2:20" x14ac:dyDescent="0.2">
      <c r="B1422" s="132"/>
      <c r="C1422" s="135"/>
      <c r="D1422" s="132"/>
      <c r="E1422" s="132"/>
      <c r="R1422" s="132"/>
      <c r="S1422" s="132"/>
      <c r="T1422" s="132"/>
    </row>
    <row r="1423" spans="2:20" x14ac:dyDescent="0.2">
      <c r="B1423" s="132"/>
      <c r="C1423" s="135"/>
      <c r="D1423" s="132"/>
      <c r="E1423" s="132"/>
      <c r="R1423" s="132"/>
      <c r="S1423" s="132"/>
      <c r="T1423" s="132"/>
    </row>
    <row r="1424" spans="2:20" x14ac:dyDescent="0.2">
      <c r="B1424" s="132"/>
      <c r="C1424" s="135"/>
      <c r="D1424" s="132"/>
      <c r="E1424" s="132"/>
      <c r="R1424" s="132"/>
      <c r="S1424" s="132"/>
      <c r="T1424" s="132"/>
    </row>
    <row r="1425" spans="2:20" x14ac:dyDescent="0.2">
      <c r="B1425" s="132"/>
      <c r="C1425" s="135"/>
      <c r="D1425" s="132"/>
      <c r="E1425" s="132"/>
      <c r="R1425" s="132"/>
      <c r="S1425" s="132"/>
      <c r="T1425" s="132"/>
    </row>
    <row r="1426" spans="2:20" x14ac:dyDescent="0.2">
      <c r="B1426" s="132"/>
      <c r="C1426" s="135"/>
      <c r="D1426" s="132"/>
      <c r="E1426" s="132"/>
      <c r="R1426" s="132"/>
      <c r="S1426" s="132"/>
      <c r="T1426" s="132"/>
    </row>
    <row r="1427" spans="2:20" x14ac:dyDescent="0.2">
      <c r="B1427" s="132"/>
      <c r="C1427" s="135"/>
      <c r="D1427" s="132"/>
      <c r="E1427" s="132"/>
      <c r="R1427" s="132"/>
      <c r="S1427" s="132"/>
      <c r="T1427" s="132"/>
    </row>
    <row r="1428" spans="2:20" x14ac:dyDescent="0.2">
      <c r="B1428" s="132"/>
      <c r="C1428" s="135"/>
      <c r="D1428" s="132"/>
      <c r="E1428" s="132"/>
      <c r="R1428" s="132"/>
      <c r="S1428" s="132"/>
      <c r="T1428" s="132"/>
    </row>
    <row r="1429" spans="2:20" x14ac:dyDescent="0.2">
      <c r="B1429" s="132"/>
      <c r="C1429" s="135"/>
      <c r="D1429" s="132"/>
      <c r="E1429" s="132"/>
      <c r="R1429" s="132"/>
      <c r="S1429" s="132"/>
      <c r="T1429" s="132"/>
    </row>
    <row r="1430" spans="2:20" x14ac:dyDescent="0.2">
      <c r="B1430" s="132"/>
      <c r="C1430" s="135"/>
      <c r="D1430" s="132"/>
      <c r="E1430" s="132"/>
      <c r="R1430" s="132"/>
      <c r="S1430" s="132"/>
      <c r="T1430" s="132"/>
    </row>
    <row r="1431" spans="2:20" x14ac:dyDescent="0.2">
      <c r="B1431" s="132"/>
      <c r="C1431" s="135"/>
      <c r="D1431" s="132"/>
      <c r="E1431" s="132"/>
      <c r="R1431" s="132"/>
      <c r="S1431" s="132"/>
      <c r="T1431" s="132"/>
    </row>
    <row r="1432" spans="2:20" x14ac:dyDescent="0.2">
      <c r="B1432" s="132"/>
      <c r="C1432" s="135"/>
      <c r="D1432" s="132"/>
      <c r="E1432" s="132"/>
      <c r="R1432" s="132"/>
      <c r="S1432" s="132"/>
      <c r="T1432" s="132"/>
    </row>
    <row r="1433" spans="2:20" x14ac:dyDescent="0.2">
      <c r="B1433" s="132"/>
      <c r="C1433" s="135"/>
      <c r="D1433" s="132"/>
      <c r="E1433" s="132"/>
      <c r="R1433" s="132"/>
      <c r="S1433" s="132"/>
      <c r="T1433" s="132"/>
    </row>
    <row r="1434" spans="2:20" x14ac:dyDescent="0.2">
      <c r="B1434" s="132"/>
      <c r="C1434" s="135"/>
      <c r="D1434" s="132"/>
      <c r="E1434" s="132"/>
      <c r="R1434" s="132"/>
      <c r="S1434" s="132"/>
      <c r="T1434" s="132"/>
    </row>
    <row r="1435" spans="2:20" x14ac:dyDescent="0.2">
      <c r="B1435" s="132"/>
      <c r="C1435" s="135"/>
      <c r="D1435" s="132"/>
      <c r="E1435" s="132"/>
      <c r="R1435" s="132"/>
      <c r="S1435" s="132"/>
      <c r="T1435" s="132"/>
    </row>
    <row r="1436" spans="2:20" x14ac:dyDescent="0.2">
      <c r="B1436" s="132"/>
      <c r="C1436" s="135"/>
      <c r="D1436" s="132"/>
      <c r="E1436" s="132"/>
      <c r="R1436" s="132"/>
      <c r="S1436" s="132"/>
      <c r="T1436" s="132"/>
    </row>
    <row r="1437" spans="2:20" x14ac:dyDescent="0.2">
      <c r="B1437" s="132"/>
      <c r="C1437" s="135"/>
      <c r="D1437" s="132"/>
      <c r="E1437" s="132"/>
      <c r="R1437" s="132"/>
      <c r="S1437" s="132"/>
      <c r="T1437" s="132"/>
    </row>
    <row r="1438" spans="2:20" x14ac:dyDescent="0.2">
      <c r="B1438" s="132"/>
      <c r="C1438" s="135"/>
      <c r="D1438" s="132"/>
      <c r="E1438" s="132"/>
      <c r="R1438" s="132"/>
      <c r="S1438" s="132"/>
      <c r="T1438" s="132"/>
    </row>
    <row r="1439" spans="2:20" x14ac:dyDescent="0.2">
      <c r="B1439" s="132"/>
      <c r="C1439" s="135"/>
      <c r="D1439" s="132"/>
      <c r="E1439" s="132"/>
      <c r="R1439" s="132"/>
      <c r="S1439" s="132"/>
      <c r="T1439" s="132"/>
    </row>
    <row r="1440" spans="2:20" x14ac:dyDescent="0.2">
      <c r="B1440" s="132"/>
      <c r="C1440" s="135"/>
      <c r="D1440" s="132"/>
      <c r="E1440" s="132"/>
      <c r="R1440" s="132"/>
      <c r="S1440" s="132"/>
      <c r="T1440" s="132"/>
    </row>
    <row r="1441" spans="2:20" x14ac:dyDescent="0.2">
      <c r="B1441" s="132"/>
      <c r="C1441" s="135"/>
      <c r="D1441" s="132"/>
      <c r="E1441" s="132"/>
      <c r="R1441" s="132"/>
      <c r="S1441" s="132"/>
      <c r="T1441" s="132"/>
    </row>
    <row r="1442" spans="2:20" x14ac:dyDescent="0.2">
      <c r="B1442" s="132"/>
      <c r="C1442" s="135"/>
      <c r="D1442" s="132"/>
      <c r="E1442" s="132"/>
      <c r="R1442" s="132"/>
      <c r="S1442" s="132"/>
      <c r="T1442" s="132"/>
    </row>
    <row r="1443" spans="2:20" x14ac:dyDescent="0.2">
      <c r="B1443" s="132"/>
      <c r="C1443" s="135"/>
      <c r="D1443" s="132"/>
      <c r="E1443" s="132"/>
      <c r="R1443" s="132"/>
      <c r="S1443" s="132"/>
      <c r="T1443" s="132"/>
    </row>
    <row r="1444" spans="2:20" x14ac:dyDescent="0.2">
      <c r="B1444" s="132"/>
      <c r="C1444" s="135"/>
      <c r="D1444" s="132"/>
      <c r="E1444" s="132"/>
      <c r="R1444" s="132"/>
      <c r="S1444" s="132"/>
      <c r="T1444" s="132"/>
    </row>
    <row r="1445" spans="2:20" x14ac:dyDescent="0.2">
      <c r="B1445" s="132"/>
      <c r="C1445" s="135"/>
      <c r="D1445" s="132"/>
      <c r="E1445" s="132"/>
      <c r="R1445" s="132"/>
      <c r="S1445" s="132"/>
      <c r="T1445" s="132"/>
    </row>
    <row r="1446" spans="2:20" x14ac:dyDescent="0.2">
      <c r="B1446" s="132"/>
      <c r="C1446" s="135"/>
      <c r="D1446" s="132"/>
      <c r="E1446" s="132"/>
      <c r="R1446" s="132"/>
      <c r="S1446" s="132"/>
      <c r="T1446" s="132"/>
    </row>
    <row r="1447" spans="2:20" x14ac:dyDescent="0.2">
      <c r="B1447" s="132"/>
      <c r="C1447" s="135"/>
      <c r="D1447" s="132"/>
      <c r="E1447" s="132"/>
      <c r="R1447" s="132"/>
      <c r="S1447" s="132"/>
      <c r="T1447" s="132"/>
    </row>
    <row r="1448" spans="2:20" x14ac:dyDescent="0.2">
      <c r="B1448" s="132"/>
      <c r="C1448" s="135"/>
      <c r="D1448" s="132"/>
      <c r="E1448" s="132"/>
      <c r="R1448" s="132"/>
      <c r="S1448" s="132"/>
      <c r="T1448" s="132"/>
    </row>
    <row r="1449" spans="2:20" x14ac:dyDescent="0.2">
      <c r="B1449" s="132"/>
      <c r="C1449" s="135"/>
      <c r="D1449" s="132"/>
      <c r="E1449" s="132"/>
      <c r="R1449" s="132"/>
      <c r="S1449" s="132"/>
      <c r="T1449" s="132"/>
    </row>
    <row r="1450" spans="2:20" x14ac:dyDescent="0.2">
      <c r="B1450" s="132"/>
      <c r="C1450" s="135"/>
      <c r="D1450" s="132"/>
      <c r="E1450" s="132"/>
      <c r="R1450" s="132"/>
      <c r="S1450" s="132"/>
      <c r="T1450" s="132"/>
    </row>
    <row r="1451" spans="2:20" x14ac:dyDescent="0.2">
      <c r="B1451" s="132"/>
      <c r="C1451" s="135"/>
      <c r="D1451" s="132"/>
      <c r="E1451" s="132"/>
      <c r="R1451" s="132"/>
      <c r="S1451" s="132"/>
      <c r="T1451" s="132"/>
    </row>
    <row r="1452" spans="2:20" x14ac:dyDescent="0.2">
      <c r="B1452" s="132"/>
      <c r="C1452" s="135"/>
      <c r="D1452" s="132"/>
      <c r="E1452" s="132"/>
      <c r="R1452" s="132"/>
      <c r="S1452" s="132"/>
      <c r="T1452" s="132"/>
    </row>
    <row r="1453" spans="2:20" x14ac:dyDescent="0.2">
      <c r="B1453" s="132"/>
      <c r="C1453" s="135"/>
      <c r="D1453" s="132"/>
      <c r="E1453" s="132"/>
      <c r="R1453" s="132"/>
      <c r="S1453" s="132"/>
      <c r="T1453" s="132"/>
    </row>
    <row r="1454" spans="2:20" x14ac:dyDescent="0.2">
      <c r="B1454" s="132"/>
      <c r="C1454" s="135"/>
      <c r="D1454" s="132"/>
      <c r="E1454" s="132"/>
      <c r="R1454" s="132"/>
      <c r="S1454" s="132"/>
      <c r="T1454" s="132"/>
    </row>
    <row r="1455" spans="2:20" x14ac:dyDescent="0.2">
      <c r="B1455" s="132"/>
      <c r="C1455" s="135"/>
      <c r="D1455" s="132"/>
      <c r="E1455" s="132"/>
      <c r="R1455" s="132"/>
      <c r="S1455" s="132"/>
      <c r="T1455" s="132"/>
    </row>
    <row r="1456" spans="2:20" x14ac:dyDescent="0.2">
      <c r="B1456" s="132"/>
      <c r="C1456" s="135"/>
      <c r="D1456" s="132"/>
      <c r="E1456" s="132"/>
      <c r="R1456" s="132"/>
      <c r="S1456" s="132"/>
      <c r="T1456" s="132"/>
    </row>
    <row r="1457" spans="2:20" x14ac:dyDescent="0.2">
      <c r="B1457" s="132"/>
      <c r="C1457" s="135"/>
      <c r="D1457" s="132"/>
      <c r="E1457" s="132"/>
      <c r="R1457" s="132"/>
      <c r="S1457" s="132"/>
      <c r="T1457" s="132"/>
    </row>
    <row r="1458" spans="2:20" x14ac:dyDescent="0.2">
      <c r="B1458" s="132"/>
      <c r="C1458" s="135"/>
      <c r="D1458" s="132"/>
      <c r="E1458" s="132"/>
      <c r="R1458" s="132"/>
      <c r="S1458" s="132"/>
      <c r="T1458" s="132"/>
    </row>
    <row r="1459" spans="2:20" x14ac:dyDescent="0.2">
      <c r="B1459" s="132"/>
      <c r="C1459" s="135"/>
      <c r="D1459" s="132"/>
      <c r="E1459" s="132"/>
      <c r="R1459" s="132"/>
      <c r="S1459" s="132"/>
      <c r="T1459" s="132"/>
    </row>
    <row r="1460" spans="2:20" x14ac:dyDescent="0.2">
      <c r="B1460" s="132"/>
      <c r="C1460" s="135"/>
      <c r="D1460" s="132"/>
      <c r="E1460" s="132"/>
      <c r="R1460" s="132"/>
      <c r="S1460" s="132"/>
      <c r="T1460" s="132"/>
    </row>
    <row r="1461" spans="2:20" x14ac:dyDescent="0.2">
      <c r="B1461" s="132"/>
      <c r="C1461" s="135"/>
      <c r="D1461" s="132"/>
      <c r="E1461" s="132"/>
      <c r="R1461" s="132"/>
      <c r="S1461" s="132"/>
      <c r="T1461" s="132"/>
    </row>
    <row r="1462" spans="2:20" x14ac:dyDescent="0.2">
      <c r="B1462" s="132"/>
      <c r="C1462" s="135"/>
      <c r="D1462" s="132"/>
      <c r="E1462" s="132"/>
      <c r="R1462" s="132"/>
      <c r="S1462" s="132"/>
      <c r="T1462" s="132"/>
    </row>
    <row r="1463" spans="2:20" x14ac:dyDescent="0.2">
      <c r="B1463" s="132"/>
      <c r="C1463" s="135"/>
      <c r="D1463" s="132"/>
      <c r="E1463" s="132"/>
      <c r="R1463" s="132"/>
      <c r="S1463" s="132"/>
      <c r="T1463" s="132"/>
    </row>
    <row r="1464" spans="2:20" x14ac:dyDescent="0.2">
      <c r="B1464" s="132"/>
      <c r="C1464" s="135"/>
      <c r="D1464" s="132"/>
      <c r="E1464" s="132"/>
      <c r="R1464" s="132"/>
      <c r="S1464" s="132"/>
      <c r="T1464" s="132"/>
    </row>
    <row r="1465" spans="2:20" x14ac:dyDescent="0.2">
      <c r="B1465" s="132"/>
      <c r="C1465" s="135"/>
      <c r="D1465" s="132"/>
      <c r="E1465" s="132"/>
      <c r="R1465" s="132"/>
      <c r="S1465" s="132"/>
      <c r="T1465" s="132"/>
    </row>
    <row r="1466" spans="2:20" x14ac:dyDescent="0.2">
      <c r="B1466" s="132"/>
      <c r="C1466" s="135"/>
      <c r="D1466" s="132"/>
      <c r="E1466" s="132"/>
      <c r="R1466" s="132"/>
      <c r="S1466" s="132"/>
      <c r="T1466" s="132"/>
    </row>
    <row r="1467" spans="2:20" x14ac:dyDescent="0.2">
      <c r="B1467" s="132"/>
      <c r="C1467" s="135"/>
      <c r="D1467" s="132"/>
      <c r="E1467" s="132"/>
      <c r="R1467" s="132"/>
      <c r="S1467" s="132"/>
      <c r="T1467" s="132"/>
    </row>
    <row r="1468" spans="2:20" x14ac:dyDescent="0.2">
      <c r="B1468" s="132"/>
      <c r="C1468" s="135"/>
      <c r="D1468" s="132"/>
      <c r="E1468" s="132"/>
      <c r="R1468" s="132"/>
      <c r="S1468" s="132"/>
      <c r="T1468" s="132"/>
    </row>
    <row r="1469" spans="2:20" x14ac:dyDescent="0.2">
      <c r="B1469" s="132"/>
      <c r="C1469" s="135"/>
      <c r="D1469" s="132"/>
      <c r="E1469" s="132"/>
      <c r="R1469" s="132"/>
      <c r="S1469" s="132"/>
      <c r="T1469" s="132"/>
    </row>
    <row r="1470" spans="2:20" x14ac:dyDescent="0.2">
      <c r="B1470" s="132"/>
      <c r="C1470" s="135"/>
      <c r="D1470" s="132"/>
      <c r="E1470" s="132"/>
      <c r="R1470" s="132"/>
      <c r="S1470" s="132"/>
      <c r="T1470" s="132"/>
    </row>
    <row r="1471" spans="2:20" x14ac:dyDescent="0.2">
      <c r="B1471" s="132"/>
      <c r="C1471" s="135"/>
      <c r="D1471" s="132"/>
      <c r="E1471" s="132"/>
      <c r="R1471" s="132"/>
      <c r="S1471" s="132"/>
      <c r="T1471" s="132"/>
    </row>
    <row r="1472" spans="2:20" x14ac:dyDescent="0.2">
      <c r="B1472" s="132"/>
      <c r="C1472" s="135"/>
      <c r="D1472" s="132"/>
      <c r="E1472" s="132"/>
      <c r="R1472" s="132"/>
      <c r="S1472" s="132"/>
      <c r="T1472" s="132"/>
    </row>
    <row r="1473" spans="2:20" x14ac:dyDescent="0.2">
      <c r="B1473" s="132"/>
      <c r="C1473" s="135"/>
      <c r="D1473" s="132"/>
      <c r="E1473" s="132"/>
      <c r="R1473" s="132"/>
      <c r="S1473" s="132"/>
      <c r="T1473" s="132"/>
    </row>
    <row r="1474" spans="2:20" x14ac:dyDescent="0.2">
      <c r="B1474" s="132"/>
      <c r="C1474" s="135"/>
      <c r="D1474" s="132"/>
      <c r="E1474" s="132"/>
      <c r="R1474" s="132"/>
      <c r="S1474" s="132"/>
      <c r="T1474" s="132"/>
    </row>
    <row r="1475" spans="2:20" x14ac:dyDescent="0.2">
      <c r="B1475" s="132"/>
      <c r="C1475" s="135"/>
      <c r="D1475" s="132"/>
      <c r="E1475" s="132"/>
      <c r="R1475" s="132"/>
      <c r="S1475" s="132"/>
      <c r="T1475" s="132"/>
    </row>
    <row r="1476" spans="2:20" x14ac:dyDescent="0.2">
      <c r="B1476" s="132"/>
      <c r="C1476" s="135"/>
      <c r="D1476" s="132"/>
      <c r="E1476" s="132"/>
      <c r="R1476" s="132"/>
      <c r="S1476" s="132"/>
      <c r="T1476" s="132"/>
    </row>
    <row r="1477" spans="2:20" x14ac:dyDescent="0.2">
      <c r="B1477" s="132"/>
      <c r="C1477" s="135"/>
      <c r="D1477" s="132"/>
      <c r="E1477" s="132"/>
      <c r="R1477" s="132"/>
      <c r="S1477" s="132"/>
      <c r="T1477" s="132"/>
    </row>
    <row r="1478" spans="2:20" x14ac:dyDescent="0.2">
      <c r="B1478" s="132"/>
      <c r="C1478" s="135"/>
      <c r="D1478" s="132"/>
      <c r="E1478" s="132"/>
      <c r="R1478" s="132"/>
      <c r="S1478" s="132"/>
      <c r="T1478" s="132"/>
    </row>
    <row r="1479" spans="2:20" x14ac:dyDescent="0.2">
      <c r="B1479" s="132"/>
      <c r="C1479" s="135"/>
      <c r="D1479" s="132"/>
      <c r="E1479" s="132"/>
      <c r="R1479" s="132"/>
      <c r="S1479" s="132"/>
      <c r="T1479" s="132"/>
    </row>
    <row r="1480" spans="2:20" x14ac:dyDescent="0.2">
      <c r="B1480" s="132"/>
      <c r="C1480" s="135"/>
      <c r="D1480" s="132"/>
      <c r="E1480" s="132"/>
      <c r="R1480" s="132"/>
      <c r="S1480" s="132"/>
      <c r="T1480" s="132"/>
    </row>
    <row r="1481" spans="2:20" x14ac:dyDescent="0.2">
      <c r="B1481" s="132"/>
      <c r="C1481" s="135"/>
      <c r="D1481" s="132"/>
      <c r="E1481" s="132"/>
      <c r="R1481" s="132"/>
      <c r="S1481" s="132"/>
      <c r="T1481" s="132"/>
    </row>
    <row r="1482" spans="2:20" x14ac:dyDescent="0.2">
      <c r="B1482" s="132"/>
      <c r="C1482" s="135"/>
      <c r="D1482" s="132"/>
      <c r="E1482" s="132"/>
      <c r="R1482" s="132"/>
      <c r="S1482" s="132"/>
      <c r="T1482" s="132"/>
    </row>
    <row r="1483" spans="2:20" x14ac:dyDescent="0.2">
      <c r="B1483" s="132"/>
      <c r="C1483" s="135"/>
      <c r="D1483" s="132"/>
      <c r="E1483" s="132"/>
      <c r="R1483" s="132"/>
      <c r="S1483" s="132"/>
      <c r="T1483" s="132"/>
    </row>
    <row r="1484" spans="2:20" x14ac:dyDescent="0.2">
      <c r="B1484" s="132"/>
      <c r="C1484" s="135"/>
      <c r="D1484" s="132"/>
      <c r="E1484" s="132"/>
      <c r="R1484" s="132"/>
      <c r="S1484" s="132"/>
      <c r="T1484" s="132"/>
    </row>
    <row r="1485" spans="2:20" x14ac:dyDescent="0.2">
      <c r="B1485" s="132"/>
      <c r="C1485" s="135"/>
      <c r="D1485" s="132"/>
      <c r="E1485" s="132"/>
      <c r="R1485" s="132"/>
      <c r="S1485" s="132"/>
      <c r="T1485" s="132"/>
    </row>
    <row r="1486" spans="2:20" x14ac:dyDescent="0.2">
      <c r="B1486" s="132"/>
      <c r="C1486" s="135"/>
      <c r="D1486" s="132"/>
      <c r="E1486" s="132"/>
      <c r="R1486" s="132"/>
      <c r="S1486" s="132"/>
      <c r="T1486" s="132"/>
    </row>
    <row r="1487" spans="2:20" x14ac:dyDescent="0.2">
      <c r="B1487" s="132"/>
      <c r="C1487" s="135"/>
      <c r="D1487" s="132"/>
      <c r="E1487" s="132"/>
      <c r="R1487" s="132"/>
      <c r="S1487" s="132"/>
      <c r="T1487" s="132"/>
    </row>
    <row r="1488" spans="2:20" x14ac:dyDescent="0.2">
      <c r="B1488" s="132"/>
      <c r="C1488" s="135"/>
      <c r="D1488" s="132"/>
      <c r="E1488" s="132"/>
      <c r="R1488" s="132"/>
      <c r="S1488" s="132"/>
      <c r="T1488" s="132"/>
    </row>
    <row r="1489" spans="2:20" x14ac:dyDescent="0.2">
      <c r="B1489" s="132"/>
      <c r="C1489" s="135"/>
      <c r="D1489" s="132"/>
      <c r="E1489" s="132"/>
      <c r="R1489" s="132"/>
      <c r="S1489" s="132"/>
      <c r="T1489" s="132"/>
    </row>
    <row r="1490" spans="2:20" x14ac:dyDescent="0.2">
      <c r="B1490" s="132"/>
      <c r="C1490" s="135"/>
      <c r="D1490" s="132"/>
      <c r="E1490" s="132"/>
      <c r="R1490" s="132"/>
      <c r="S1490" s="132"/>
      <c r="T1490" s="132"/>
    </row>
    <row r="1491" spans="2:20" x14ac:dyDescent="0.2">
      <c r="B1491" s="132"/>
      <c r="C1491" s="135"/>
      <c r="D1491" s="132"/>
      <c r="E1491" s="132"/>
      <c r="R1491" s="132"/>
      <c r="S1491" s="132"/>
      <c r="T1491" s="132"/>
    </row>
    <row r="1492" spans="2:20" x14ac:dyDescent="0.2">
      <c r="B1492" s="132"/>
      <c r="C1492" s="135"/>
      <c r="D1492" s="132"/>
      <c r="E1492" s="132"/>
      <c r="R1492" s="132"/>
      <c r="S1492" s="132"/>
      <c r="T1492" s="132"/>
    </row>
    <row r="1493" spans="2:20" x14ac:dyDescent="0.2">
      <c r="B1493" s="132"/>
      <c r="C1493" s="135"/>
      <c r="D1493" s="132"/>
      <c r="E1493" s="132"/>
      <c r="R1493" s="132"/>
      <c r="S1493" s="132"/>
      <c r="T1493" s="132"/>
    </row>
    <row r="1494" spans="2:20" x14ac:dyDescent="0.2">
      <c r="B1494" s="132"/>
      <c r="C1494" s="135"/>
      <c r="D1494" s="132"/>
      <c r="E1494" s="132"/>
      <c r="R1494" s="132"/>
      <c r="S1494" s="132"/>
      <c r="T1494" s="132"/>
    </row>
    <row r="1495" spans="2:20" x14ac:dyDescent="0.2">
      <c r="B1495" s="132"/>
      <c r="C1495" s="135"/>
      <c r="D1495" s="132"/>
      <c r="E1495" s="132"/>
      <c r="R1495" s="132"/>
      <c r="S1495" s="132"/>
      <c r="T1495" s="132"/>
    </row>
    <row r="1496" spans="2:20" x14ac:dyDescent="0.2">
      <c r="B1496" s="132"/>
      <c r="C1496" s="135"/>
      <c r="D1496" s="132"/>
      <c r="E1496" s="132"/>
      <c r="R1496" s="132"/>
      <c r="S1496" s="132"/>
      <c r="T1496" s="132"/>
    </row>
    <row r="1497" spans="2:20" x14ac:dyDescent="0.2">
      <c r="B1497" s="132"/>
      <c r="C1497" s="135"/>
      <c r="D1497" s="132"/>
      <c r="E1497" s="132"/>
      <c r="R1497" s="132"/>
      <c r="S1497" s="132"/>
      <c r="T1497" s="132"/>
    </row>
    <row r="1498" spans="2:20" x14ac:dyDescent="0.2">
      <c r="B1498" s="132"/>
      <c r="C1498" s="135"/>
      <c r="D1498" s="132"/>
      <c r="E1498" s="132"/>
      <c r="R1498" s="132"/>
      <c r="S1498" s="132"/>
      <c r="T1498" s="132"/>
    </row>
    <row r="1499" spans="2:20" x14ac:dyDescent="0.2">
      <c r="B1499" s="132"/>
      <c r="C1499" s="135"/>
      <c r="D1499" s="132"/>
      <c r="E1499" s="132"/>
      <c r="R1499" s="132"/>
      <c r="S1499" s="132"/>
      <c r="T1499" s="132"/>
    </row>
    <row r="1500" spans="2:20" x14ac:dyDescent="0.2">
      <c r="B1500" s="132"/>
      <c r="C1500" s="135"/>
      <c r="D1500" s="132"/>
      <c r="E1500" s="132"/>
      <c r="R1500" s="132"/>
      <c r="S1500" s="132"/>
      <c r="T1500" s="132"/>
    </row>
    <row r="1501" spans="2:20" x14ac:dyDescent="0.2">
      <c r="B1501" s="132"/>
      <c r="C1501" s="135"/>
      <c r="D1501" s="132"/>
      <c r="E1501" s="132"/>
      <c r="R1501" s="132"/>
      <c r="S1501" s="132"/>
      <c r="T1501" s="132"/>
    </row>
    <row r="1502" spans="2:20" x14ac:dyDescent="0.2">
      <c r="B1502" s="132"/>
      <c r="C1502" s="135"/>
      <c r="D1502" s="132"/>
      <c r="E1502" s="132"/>
      <c r="R1502" s="132"/>
      <c r="S1502" s="132"/>
      <c r="T1502" s="132"/>
    </row>
    <row r="1503" spans="2:20" x14ac:dyDescent="0.2">
      <c r="B1503" s="132"/>
      <c r="C1503" s="135"/>
      <c r="D1503" s="132"/>
      <c r="E1503" s="132"/>
      <c r="R1503" s="132"/>
      <c r="S1503" s="132"/>
      <c r="T1503" s="132"/>
    </row>
    <row r="1504" spans="2:20" x14ac:dyDescent="0.2">
      <c r="B1504" s="132"/>
      <c r="C1504" s="135"/>
      <c r="D1504" s="132"/>
      <c r="E1504" s="132"/>
      <c r="R1504" s="132"/>
      <c r="S1504" s="132"/>
      <c r="T1504" s="132"/>
    </row>
    <row r="1505" spans="2:20" x14ac:dyDescent="0.2">
      <c r="B1505" s="132"/>
      <c r="C1505" s="135"/>
      <c r="D1505" s="132"/>
      <c r="E1505" s="132"/>
      <c r="R1505" s="132"/>
      <c r="S1505" s="132"/>
      <c r="T1505" s="132"/>
    </row>
    <row r="1506" spans="2:20" x14ac:dyDescent="0.2">
      <c r="B1506" s="132"/>
      <c r="C1506" s="135"/>
      <c r="D1506" s="132"/>
      <c r="E1506" s="132"/>
      <c r="R1506" s="132"/>
      <c r="S1506" s="132"/>
      <c r="T1506" s="132"/>
    </row>
    <row r="1507" spans="2:20" x14ac:dyDescent="0.2">
      <c r="B1507" s="132"/>
      <c r="C1507" s="135"/>
      <c r="D1507" s="132"/>
      <c r="E1507" s="132"/>
      <c r="R1507" s="132"/>
      <c r="S1507" s="132"/>
      <c r="T1507" s="132"/>
    </row>
    <row r="1508" spans="2:20" x14ac:dyDescent="0.2">
      <c r="B1508" s="132"/>
      <c r="C1508" s="135"/>
      <c r="D1508" s="132"/>
      <c r="E1508" s="132"/>
      <c r="R1508" s="132"/>
      <c r="S1508" s="132"/>
      <c r="T1508" s="132"/>
    </row>
    <row r="1509" spans="2:20" x14ac:dyDescent="0.2">
      <c r="B1509" s="132"/>
      <c r="C1509" s="135"/>
      <c r="D1509" s="132"/>
      <c r="E1509" s="132"/>
      <c r="R1509" s="132"/>
      <c r="S1509" s="132"/>
      <c r="T1509" s="132"/>
    </row>
    <row r="1510" spans="2:20" x14ac:dyDescent="0.2">
      <c r="B1510" s="132"/>
      <c r="C1510" s="135"/>
      <c r="D1510" s="132"/>
      <c r="E1510" s="132"/>
      <c r="R1510" s="132"/>
      <c r="S1510" s="132"/>
      <c r="T1510" s="132"/>
    </row>
    <row r="1511" spans="2:20" x14ac:dyDescent="0.2">
      <c r="B1511" s="132"/>
      <c r="C1511" s="135"/>
      <c r="D1511" s="132"/>
      <c r="E1511" s="132"/>
      <c r="R1511" s="132"/>
      <c r="S1511" s="132"/>
      <c r="T1511" s="132"/>
    </row>
    <row r="1512" spans="2:20" x14ac:dyDescent="0.2">
      <c r="B1512" s="132"/>
      <c r="C1512" s="135"/>
      <c r="D1512" s="132"/>
      <c r="E1512" s="132"/>
      <c r="R1512" s="132"/>
      <c r="S1512" s="132"/>
      <c r="T1512" s="132"/>
    </row>
    <row r="1513" spans="2:20" x14ac:dyDescent="0.2">
      <c r="B1513" s="132"/>
      <c r="C1513" s="135"/>
      <c r="D1513" s="132"/>
      <c r="E1513" s="132"/>
      <c r="R1513" s="132"/>
      <c r="S1513" s="132"/>
      <c r="T1513" s="132"/>
    </row>
    <row r="1514" spans="2:20" x14ac:dyDescent="0.2">
      <c r="B1514" s="132"/>
      <c r="C1514" s="135"/>
      <c r="D1514" s="132"/>
      <c r="E1514" s="132"/>
      <c r="R1514" s="132"/>
      <c r="S1514" s="132"/>
      <c r="T1514" s="132"/>
    </row>
    <row r="1515" spans="2:20" x14ac:dyDescent="0.2">
      <c r="B1515" s="132"/>
      <c r="C1515" s="135"/>
      <c r="D1515" s="132"/>
      <c r="E1515" s="132"/>
      <c r="R1515" s="132"/>
      <c r="S1515" s="132"/>
      <c r="T1515" s="132"/>
    </row>
    <row r="1516" spans="2:20" x14ac:dyDescent="0.2">
      <c r="B1516" s="132"/>
      <c r="C1516" s="135"/>
      <c r="D1516" s="132"/>
      <c r="E1516" s="132"/>
      <c r="R1516" s="132"/>
      <c r="S1516" s="132"/>
      <c r="T1516" s="132"/>
    </row>
    <row r="1517" spans="2:20" x14ac:dyDescent="0.2">
      <c r="B1517" s="132"/>
      <c r="C1517" s="135"/>
      <c r="D1517" s="132"/>
      <c r="E1517" s="132"/>
      <c r="R1517" s="132"/>
      <c r="S1517" s="132"/>
      <c r="T1517" s="132"/>
    </row>
    <row r="1518" spans="2:20" x14ac:dyDescent="0.2">
      <c r="B1518" s="132"/>
      <c r="C1518" s="135"/>
      <c r="D1518" s="132"/>
      <c r="E1518" s="132"/>
      <c r="R1518" s="132"/>
      <c r="S1518" s="132"/>
      <c r="T1518" s="132"/>
    </row>
    <row r="1519" spans="2:20" x14ac:dyDescent="0.2">
      <c r="B1519" s="132"/>
      <c r="C1519" s="135"/>
      <c r="D1519" s="132"/>
      <c r="E1519" s="132"/>
      <c r="R1519" s="132"/>
      <c r="S1519" s="132"/>
      <c r="T1519" s="132"/>
    </row>
    <row r="1520" spans="2:20" x14ac:dyDescent="0.2">
      <c r="B1520" s="132"/>
      <c r="C1520" s="135"/>
      <c r="D1520" s="132"/>
      <c r="E1520" s="132"/>
      <c r="R1520" s="132"/>
      <c r="S1520" s="132"/>
      <c r="T1520" s="132"/>
    </row>
    <row r="1521" spans="2:20" x14ac:dyDescent="0.2">
      <c r="B1521" s="132"/>
      <c r="C1521" s="135"/>
      <c r="D1521" s="132"/>
      <c r="E1521" s="132"/>
      <c r="R1521" s="132"/>
      <c r="S1521" s="132"/>
      <c r="T1521" s="132"/>
    </row>
    <row r="1522" spans="2:20" x14ac:dyDescent="0.2">
      <c r="B1522" s="132"/>
      <c r="C1522" s="135"/>
      <c r="D1522" s="132"/>
      <c r="E1522" s="132"/>
      <c r="R1522" s="132"/>
      <c r="S1522" s="132"/>
      <c r="T1522" s="132"/>
    </row>
    <row r="1523" spans="2:20" x14ac:dyDescent="0.2">
      <c r="B1523" s="132"/>
      <c r="C1523" s="135"/>
      <c r="D1523" s="132"/>
      <c r="E1523" s="132"/>
      <c r="R1523" s="132"/>
      <c r="S1523" s="132"/>
      <c r="T1523" s="132"/>
    </row>
    <row r="1524" spans="2:20" x14ac:dyDescent="0.2">
      <c r="B1524" s="132"/>
      <c r="C1524" s="135"/>
      <c r="D1524" s="132"/>
      <c r="E1524" s="132"/>
      <c r="R1524" s="132"/>
      <c r="S1524" s="132"/>
      <c r="T1524" s="132"/>
    </row>
    <row r="1525" spans="2:20" x14ac:dyDescent="0.2">
      <c r="B1525" s="132"/>
      <c r="C1525" s="135"/>
      <c r="D1525" s="132"/>
      <c r="E1525" s="132"/>
      <c r="R1525" s="132"/>
      <c r="S1525" s="132"/>
      <c r="T1525" s="132"/>
    </row>
    <row r="1526" spans="2:20" x14ac:dyDescent="0.2">
      <c r="B1526" s="132"/>
      <c r="C1526" s="135"/>
      <c r="D1526" s="132"/>
      <c r="E1526" s="132"/>
      <c r="R1526" s="132"/>
      <c r="S1526" s="132"/>
      <c r="T1526" s="132"/>
    </row>
    <row r="1527" spans="2:20" x14ac:dyDescent="0.2">
      <c r="B1527" s="132"/>
      <c r="C1527" s="135"/>
      <c r="D1527" s="132"/>
      <c r="E1527" s="132"/>
      <c r="R1527" s="132"/>
      <c r="S1527" s="132"/>
      <c r="T1527" s="132"/>
    </row>
    <row r="1528" spans="2:20" x14ac:dyDescent="0.2">
      <c r="B1528" s="132"/>
      <c r="C1528" s="135"/>
      <c r="D1528" s="132"/>
      <c r="E1528" s="132"/>
      <c r="R1528" s="132"/>
      <c r="S1528" s="132"/>
      <c r="T1528" s="132"/>
    </row>
    <row r="1529" spans="2:20" x14ac:dyDescent="0.2">
      <c r="B1529" s="132"/>
      <c r="C1529" s="135"/>
      <c r="D1529" s="132"/>
      <c r="E1529" s="132"/>
      <c r="R1529" s="132"/>
      <c r="S1529" s="132"/>
      <c r="T1529" s="132"/>
    </row>
    <row r="1530" spans="2:20" x14ac:dyDescent="0.2">
      <c r="B1530" s="132"/>
      <c r="C1530" s="135"/>
      <c r="D1530" s="132"/>
      <c r="E1530" s="132"/>
      <c r="R1530" s="132"/>
      <c r="S1530" s="132"/>
      <c r="T1530" s="132"/>
    </row>
    <row r="1531" spans="2:20" x14ac:dyDescent="0.2">
      <c r="B1531" s="132"/>
      <c r="C1531" s="135"/>
      <c r="D1531" s="132"/>
      <c r="E1531" s="132"/>
      <c r="R1531" s="132"/>
      <c r="S1531" s="132"/>
      <c r="T1531" s="132"/>
    </row>
    <row r="1532" spans="2:20" x14ac:dyDescent="0.2">
      <c r="B1532" s="132"/>
      <c r="C1532" s="135"/>
      <c r="D1532" s="132"/>
      <c r="E1532" s="132"/>
      <c r="R1532" s="132"/>
      <c r="S1532" s="132"/>
      <c r="T1532" s="132"/>
    </row>
    <row r="1533" spans="2:20" x14ac:dyDescent="0.2">
      <c r="B1533" s="132"/>
      <c r="C1533" s="135"/>
      <c r="D1533" s="132"/>
      <c r="E1533" s="132"/>
      <c r="R1533" s="132"/>
      <c r="S1533" s="132"/>
      <c r="T1533" s="132"/>
    </row>
    <row r="1534" spans="2:20" x14ac:dyDescent="0.2">
      <c r="B1534" s="132"/>
      <c r="C1534" s="135"/>
      <c r="D1534" s="132"/>
      <c r="E1534" s="132"/>
      <c r="R1534" s="132"/>
      <c r="S1534" s="132"/>
      <c r="T1534" s="132"/>
    </row>
    <row r="1535" spans="2:20" x14ac:dyDescent="0.2">
      <c r="B1535" s="132"/>
      <c r="C1535" s="135"/>
      <c r="D1535" s="132"/>
      <c r="E1535" s="132"/>
      <c r="R1535" s="132"/>
      <c r="S1535" s="132"/>
      <c r="T1535" s="132"/>
    </row>
    <row r="1536" spans="2:20" x14ac:dyDescent="0.2">
      <c r="B1536" s="132"/>
      <c r="C1536" s="135"/>
      <c r="D1536" s="132"/>
      <c r="E1536" s="132"/>
      <c r="R1536" s="132"/>
      <c r="S1536" s="132"/>
      <c r="T1536" s="132"/>
    </row>
    <row r="1537" spans="2:20" x14ac:dyDescent="0.2">
      <c r="B1537" s="132"/>
      <c r="C1537" s="135"/>
      <c r="D1537" s="132"/>
      <c r="E1537" s="132"/>
      <c r="R1537" s="132"/>
      <c r="S1537" s="132"/>
      <c r="T1537" s="132"/>
    </row>
    <row r="1538" spans="2:20" x14ac:dyDescent="0.2">
      <c r="B1538" s="132"/>
      <c r="C1538" s="135"/>
      <c r="D1538" s="132"/>
      <c r="E1538" s="132"/>
      <c r="R1538" s="132"/>
      <c r="S1538" s="132"/>
      <c r="T1538" s="132"/>
    </row>
    <row r="1539" spans="2:20" x14ac:dyDescent="0.2">
      <c r="B1539" s="132"/>
      <c r="C1539" s="135"/>
      <c r="D1539" s="132"/>
      <c r="E1539" s="132"/>
      <c r="R1539" s="132"/>
      <c r="S1539" s="132"/>
      <c r="T1539" s="132"/>
    </row>
    <row r="1540" spans="2:20" x14ac:dyDescent="0.2">
      <c r="B1540" s="132"/>
      <c r="C1540" s="135"/>
      <c r="D1540" s="132"/>
      <c r="E1540" s="132"/>
      <c r="R1540" s="132"/>
      <c r="S1540" s="132"/>
      <c r="T1540" s="132"/>
    </row>
    <row r="1541" spans="2:20" x14ac:dyDescent="0.2">
      <c r="B1541" s="132"/>
      <c r="C1541" s="135"/>
      <c r="D1541" s="132"/>
      <c r="E1541" s="132"/>
      <c r="R1541" s="132"/>
      <c r="S1541" s="132"/>
      <c r="T1541" s="132"/>
    </row>
    <row r="1542" spans="2:20" x14ac:dyDescent="0.2">
      <c r="B1542" s="132"/>
      <c r="C1542" s="135"/>
      <c r="D1542" s="132"/>
      <c r="E1542" s="132"/>
      <c r="R1542" s="132"/>
      <c r="S1542" s="132"/>
      <c r="T1542" s="132"/>
    </row>
    <row r="1543" spans="2:20" x14ac:dyDescent="0.2">
      <c r="B1543" s="132"/>
      <c r="C1543" s="135"/>
      <c r="D1543" s="132"/>
      <c r="E1543" s="132"/>
      <c r="R1543" s="132"/>
      <c r="S1543" s="132"/>
      <c r="T1543" s="132"/>
    </row>
    <row r="1544" spans="2:20" x14ac:dyDescent="0.2">
      <c r="B1544" s="132"/>
      <c r="C1544" s="135"/>
      <c r="D1544" s="132"/>
      <c r="E1544" s="132"/>
      <c r="R1544" s="132"/>
      <c r="S1544" s="132"/>
      <c r="T1544" s="132"/>
    </row>
    <row r="1545" spans="2:20" x14ac:dyDescent="0.2">
      <c r="B1545" s="132"/>
      <c r="C1545" s="135"/>
      <c r="D1545" s="132"/>
      <c r="E1545" s="132"/>
      <c r="R1545" s="132"/>
      <c r="S1545" s="132"/>
      <c r="T1545" s="132"/>
    </row>
    <row r="1546" spans="2:20" x14ac:dyDescent="0.2">
      <c r="B1546" s="132"/>
      <c r="C1546" s="135"/>
      <c r="D1546" s="132"/>
      <c r="E1546" s="132"/>
      <c r="R1546" s="132"/>
      <c r="S1546" s="132"/>
      <c r="T1546" s="132"/>
    </row>
    <row r="1547" spans="2:20" x14ac:dyDescent="0.2">
      <c r="B1547" s="132"/>
      <c r="C1547" s="135"/>
      <c r="D1547" s="132"/>
      <c r="E1547" s="132"/>
      <c r="R1547" s="132"/>
      <c r="S1547" s="132"/>
      <c r="T1547" s="132"/>
    </row>
    <row r="1548" spans="2:20" x14ac:dyDescent="0.2">
      <c r="B1548" s="132"/>
      <c r="C1548" s="135"/>
      <c r="D1548" s="132"/>
      <c r="E1548" s="132"/>
      <c r="R1548" s="132"/>
      <c r="S1548" s="132"/>
      <c r="T1548" s="132"/>
    </row>
    <row r="1549" spans="2:20" x14ac:dyDescent="0.2">
      <c r="B1549" s="132"/>
      <c r="C1549" s="135"/>
      <c r="D1549" s="132"/>
      <c r="E1549" s="132"/>
      <c r="R1549" s="132"/>
      <c r="S1549" s="132"/>
      <c r="T1549" s="132"/>
    </row>
    <row r="1550" spans="2:20" x14ac:dyDescent="0.2">
      <c r="B1550" s="132"/>
      <c r="C1550" s="135"/>
      <c r="D1550" s="132"/>
      <c r="E1550" s="132"/>
      <c r="R1550" s="132"/>
      <c r="S1550" s="132"/>
      <c r="T1550" s="132"/>
    </row>
    <row r="1551" spans="2:20" x14ac:dyDescent="0.2">
      <c r="B1551" s="132"/>
      <c r="C1551" s="135"/>
      <c r="D1551" s="132"/>
      <c r="E1551" s="132"/>
      <c r="R1551" s="132"/>
      <c r="S1551" s="132"/>
      <c r="T1551" s="132"/>
    </row>
    <row r="1552" spans="2:20" x14ac:dyDescent="0.2">
      <c r="B1552" s="132"/>
      <c r="C1552" s="135"/>
      <c r="D1552" s="132"/>
      <c r="E1552" s="132"/>
      <c r="R1552" s="132"/>
      <c r="S1552" s="132"/>
      <c r="T1552" s="132"/>
    </row>
    <row r="1553" spans="2:20" x14ac:dyDescent="0.2">
      <c r="B1553" s="132"/>
      <c r="C1553" s="135"/>
      <c r="D1553" s="132"/>
      <c r="E1553" s="132"/>
      <c r="R1553" s="132"/>
      <c r="S1553" s="132"/>
      <c r="T1553" s="132"/>
    </row>
    <row r="1554" spans="2:20" x14ac:dyDescent="0.2">
      <c r="B1554" s="132"/>
      <c r="C1554" s="135"/>
      <c r="D1554" s="132"/>
      <c r="E1554" s="132"/>
      <c r="R1554" s="132"/>
      <c r="S1554" s="132"/>
      <c r="T1554" s="132"/>
    </row>
    <row r="1555" spans="2:20" x14ac:dyDescent="0.2">
      <c r="B1555" s="132"/>
      <c r="C1555" s="135"/>
      <c r="D1555" s="132"/>
      <c r="E1555" s="132"/>
      <c r="R1555" s="132"/>
      <c r="S1555" s="132"/>
      <c r="T1555" s="132"/>
    </row>
    <row r="1556" spans="2:20" x14ac:dyDescent="0.2">
      <c r="B1556" s="132"/>
      <c r="C1556" s="135"/>
      <c r="D1556" s="132"/>
      <c r="E1556" s="132"/>
      <c r="R1556" s="132"/>
      <c r="S1556" s="132"/>
      <c r="T1556" s="132"/>
    </row>
    <row r="1557" spans="2:20" x14ac:dyDescent="0.2">
      <c r="B1557" s="132"/>
      <c r="C1557" s="135"/>
      <c r="D1557" s="132"/>
      <c r="E1557" s="132"/>
      <c r="R1557" s="132"/>
      <c r="S1557" s="132"/>
      <c r="T1557" s="132"/>
    </row>
    <row r="1558" spans="2:20" x14ac:dyDescent="0.2">
      <c r="B1558" s="132"/>
      <c r="C1558" s="135"/>
      <c r="D1558" s="132"/>
      <c r="E1558" s="132"/>
      <c r="R1558" s="132"/>
      <c r="S1558" s="132"/>
      <c r="T1558" s="132"/>
    </row>
    <row r="1559" spans="2:20" x14ac:dyDescent="0.2">
      <c r="B1559" s="132"/>
      <c r="C1559" s="135"/>
      <c r="D1559" s="132"/>
      <c r="E1559" s="132"/>
      <c r="R1559" s="132"/>
      <c r="S1559" s="132"/>
      <c r="T1559" s="132"/>
    </row>
    <row r="1560" spans="2:20" x14ac:dyDescent="0.2">
      <c r="B1560" s="132"/>
      <c r="C1560" s="135"/>
      <c r="D1560" s="132"/>
      <c r="E1560" s="132"/>
      <c r="R1560" s="132"/>
      <c r="S1560" s="132"/>
      <c r="T1560" s="132"/>
    </row>
    <row r="1561" spans="2:20" x14ac:dyDescent="0.2">
      <c r="B1561" s="132"/>
      <c r="C1561" s="135"/>
      <c r="D1561" s="132"/>
      <c r="E1561" s="132"/>
      <c r="R1561" s="132"/>
      <c r="S1561" s="132"/>
      <c r="T1561" s="132"/>
    </row>
    <row r="1562" spans="2:20" x14ac:dyDescent="0.2">
      <c r="B1562" s="132"/>
      <c r="C1562" s="135"/>
      <c r="D1562" s="132"/>
      <c r="E1562" s="132"/>
      <c r="R1562" s="132"/>
      <c r="S1562" s="132"/>
      <c r="T1562" s="132"/>
    </row>
    <row r="1563" spans="2:20" x14ac:dyDescent="0.2">
      <c r="B1563" s="132"/>
      <c r="C1563" s="135"/>
      <c r="D1563" s="132"/>
      <c r="E1563" s="132"/>
      <c r="R1563" s="132"/>
      <c r="S1563" s="132"/>
      <c r="T1563" s="132"/>
    </row>
    <row r="1564" spans="2:20" x14ac:dyDescent="0.2">
      <c r="B1564" s="132"/>
      <c r="C1564" s="135"/>
      <c r="D1564" s="132"/>
      <c r="E1564" s="132"/>
      <c r="R1564" s="132"/>
      <c r="S1564" s="132"/>
      <c r="T1564" s="132"/>
    </row>
    <row r="1565" spans="2:20" x14ac:dyDescent="0.2">
      <c r="B1565" s="132"/>
      <c r="C1565" s="135"/>
      <c r="D1565" s="132"/>
      <c r="E1565" s="132"/>
      <c r="R1565" s="132"/>
      <c r="S1565" s="132"/>
      <c r="T1565" s="132"/>
    </row>
    <row r="1566" spans="2:20" x14ac:dyDescent="0.2">
      <c r="B1566" s="132"/>
      <c r="C1566" s="135"/>
      <c r="D1566" s="132"/>
      <c r="E1566" s="132"/>
      <c r="R1566" s="132"/>
      <c r="S1566" s="132"/>
      <c r="T1566" s="132"/>
    </row>
    <row r="1567" spans="2:20" x14ac:dyDescent="0.2">
      <c r="B1567" s="132"/>
      <c r="C1567" s="135"/>
      <c r="D1567" s="132"/>
      <c r="E1567" s="132"/>
      <c r="R1567" s="132"/>
      <c r="S1567" s="132"/>
      <c r="T1567" s="132"/>
    </row>
    <row r="1568" spans="2:20" x14ac:dyDescent="0.2">
      <c r="B1568" s="132"/>
      <c r="C1568" s="135"/>
      <c r="D1568" s="132"/>
      <c r="E1568" s="132"/>
      <c r="R1568" s="132"/>
      <c r="S1568" s="132"/>
      <c r="T1568" s="132"/>
    </row>
    <row r="1569" spans="2:20" x14ac:dyDescent="0.2">
      <c r="B1569" s="132"/>
      <c r="C1569" s="135"/>
      <c r="D1569" s="132"/>
      <c r="E1569" s="132"/>
      <c r="R1569" s="132"/>
      <c r="S1569" s="132"/>
      <c r="T1569" s="132"/>
    </row>
    <row r="1570" spans="2:20" x14ac:dyDescent="0.2">
      <c r="B1570" s="132"/>
      <c r="C1570" s="135"/>
      <c r="D1570" s="132"/>
      <c r="E1570" s="132"/>
      <c r="R1570" s="132"/>
      <c r="S1570" s="132"/>
      <c r="T1570" s="132"/>
    </row>
    <row r="1571" spans="2:20" x14ac:dyDescent="0.2">
      <c r="B1571" s="132"/>
      <c r="C1571" s="135"/>
      <c r="D1571" s="132"/>
      <c r="E1571" s="132"/>
      <c r="R1571" s="132"/>
      <c r="S1571" s="132"/>
      <c r="T1571" s="132"/>
    </row>
    <row r="1572" spans="2:20" x14ac:dyDescent="0.2">
      <c r="B1572" s="132"/>
      <c r="C1572" s="135"/>
      <c r="D1572" s="132"/>
      <c r="E1572" s="132"/>
      <c r="R1572" s="132"/>
      <c r="S1572" s="132"/>
      <c r="T1572" s="132"/>
    </row>
    <row r="1573" spans="2:20" x14ac:dyDescent="0.2">
      <c r="B1573" s="132"/>
      <c r="C1573" s="135"/>
      <c r="D1573" s="132"/>
      <c r="E1573" s="132"/>
      <c r="R1573" s="132"/>
      <c r="S1573" s="132"/>
      <c r="T1573" s="132"/>
    </row>
    <row r="1574" spans="2:20" x14ac:dyDescent="0.2">
      <c r="B1574" s="132"/>
      <c r="C1574" s="135"/>
      <c r="D1574" s="132"/>
      <c r="E1574" s="132"/>
      <c r="R1574" s="132"/>
      <c r="S1574" s="132"/>
      <c r="T1574" s="132"/>
    </row>
    <row r="1575" spans="2:20" x14ac:dyDescent="0.2">
      <c r="B1575" s="132"/>
      <c r="C1575" s="135"/>
      <c r="D1575" s="132"/>
      <c r="E1575" s="132"/>
      <c r="R1575" s="132"/>
      <c r="S1575" s="132"/>
      <c r="T1575" s="132"/>
    </row>
    <row r="1576" spans="2:20" x14ac:dyDescent="0.2">
      <c r="B1576" s="132"/>
      <c r="C1576" s="135"/>
      <c r="D1576" s="132"/>
      <c r="E1576" s="132"/>
      <c r="R1576" s="132"/>
      <c r="S1576" s="132"/>
      <c r="T1576" s="132"/>
    </row>
    <row r="1577" spans="2:20" x14ac:dyDescent="0.2">
      <c r="B1577" s="132"/>
      <c r="C1577" s="135"/>
      <c r="D1577" s="132"/>
      <c r="E1577" s="132"/>
      <c r="R1577" s="132"/>
      <c r="S1577" s="132"/>
      <c r="T1577" s="132"/>
    </row>
    <row r="1578" spans="2:20" x14ac:dyDescent="0.2">
      <c r="B1578" s="132"/>
      <c r="C1578" s="135"/>
      <c r="D1578" s="132"/>
      <c r="E1578" s="132"/>
      <c r="R1578" s="132"/>
      <c r="S1578" s="132"/>
      <c r="T1578" s="132"/>
    </row>
    <row r="1579" spans="2:20" x14ac:dyDescent="0.2">
      <c r="B1579" s="132"/>
      <c r="C1579" s="135"/>
      <c r="D1579" s="132"/>
      <c r="E1579" s="132"/>
      <c r="R1579" s="132"/>
      <c r="S1579" s="132"/>
      <c r="T1579" s="132"/>
    </row>
    <row r="1580" spans="2:20" x14ac:dyDescent="0.2">
      <c r="B1580" s="132"/>
      <c r="C1580" s="135"/>
      <c r="D1580" s="132"/>
      <c r="E1580" s="132"/>
      <c r="R1580" s="132"/>
      <c r="S1580" s="132"/>
      <c r="T1580" s="132"/>
    </row>
    <row r="1581" spans="2:20" x14ac:dyDescent="0.2">
      <c r="B1581" s="132"/>
      <c r="C1581" s="135"/>
      <c r="D1581" s="132"/>
      <c r="E1581" s="132"/>
      <c r="R1581" s="132"/>
      <c r="S1581" s="132"/>
      <c r="T1581" s="132"/>
    </row>
    <row r="1582" spans="2:20" x14ac:dyDescent="0.2">
      <c r="B1582" s="132"/>
      <c r="C1582" s="135"/>
      <c r="D1582" s="132"/>
      <c r="E1582" s="132"/>
      <c r="R1582" s="132"/>
      <c r="S1582" s="132"/>
      <c r="T1582" s="132"/>
    </row>
    <row r="1583" spans="2:20" x14ac:dyDescent="0.2">
      <c r="B1583" s="132"/>
      <c r="C1583" s="135"/>
      <c r="D1583" s="132"/>
      <c r="E1583" s="132"/>
      <c r="R1583" s="132"/>
      <c r="S1583" s="132"/>
      <c r="T1583" s="132"/>
    </row>
    <row r="1584" spans="2:20" x14ac:dyDescent="0.2">
      <c r="B1584" s="132"/>
      <c r="C1584" s="135"/>
      <c r="D1584" s="132"/>
      <c r="E1584" s="132"/>
      <c r="R1584" s="132"/>
      <c r="S1584" s="132"/>
      <c r="T1584" s="132"/>
    </row>
    <row r="1585" spans="2:20" x14ac:dyDescent="0.2">
      <c r="B1585" s="132"/>
      <c r="C1585" s="135"/>
      <c r="D1585" s="132"/>
      <c r="E1585" s="132"/>
      <c r="R1585" s="132"/>
      <c r="S1585" s="132"/>
      <c r="T1585" s="132"/>
    </row>
    <row r="1586" spans="2:20" x14ac:dyDescent="0.2">
      <c r="B1586" s="132"/>
      <c r="C1586" s="135"/>
      <c r="D1586" s="132"/>
      <c r="E1586" s="132"/>
      <c r="R1586" s="132"/>
      <c r="S1586" s="132"/>
      <c r="T1586" s="132"/>
    </row>
    <row r="1587" spans="2:20" x14ac:dyDescent="0.2">
      <c r="B1587" s="132"/>
      <c r="C1587" s="135"/>
      <c r="D1587" s="132"/>
      <c r="E1587" s="132"/>
      <c r="R1587" s="132"/>
      <c r="S1587" s="132"/>
      <c r="T1587" s="132"/>
    </row>
    <row r="1588" spans="2:20" x14ac:dyDescent="0.2">
      <c r="B1588" s="132"/>
      <c r="C1588" s="135"/>
      <c r="D1588" s="132"/>
      <c r="E1588" s="132"/>
      <c r="R1588" s="132"/>
      <c r="S1588" s="132"/>
      <c r="T1588" s="132"/>
    </row>
    <row r="1589" spans="2:20" x14ac:dyDescent="0.2">
      <c r="B1589" s="132"/>
      <c r="C1589" s="135"/>
      <c r="D1589" s="132"/>
      <c r="E1589" s="132"/>
      <c r="R1589" s="132"/>
      <c r="S1589" s="132"/>
      <c r="T1589" s="132"/>
    </row>
    <row r="1590" spans="2:20" x14ac:dyDescent="0.2">
      <c r="B1590" s="132"/>
      <c r="C1590" s="135"/>
      <c r="D1590" s="132"/>
      <c r="E1590" s="132"/>
      <c r="R1590" s="132"/>
      <c r="S1590" s="132"/>
      <c r="T1590" s="132"/>
    </row>
    <row r="1591" spans="2:20" x14ac:dyDescent="0.2">
      <c r="B1591" s="132"/>
      <c r="C1591" s="135"/>
      <c r="D1591" s="132"/>
      <c r="E1591" s="132"/>
      <c r="R1591" s="132"/>
      <c r="S1591" s="132"/>
      <c r="T1591" s="132"/>
    </row>
    <row r="1592" spans="2:20" x14ac:dyDescent="0.2">
      <c r="B1592" s="132"/>
      <c r="C1592" s="135"/>
      <c r="D1592" s="132"/>
      <c r="E1592" s="132"/>
      <c r="R1592" s="132"/>
      <c r="S1592" s="132"/>
      <c r="T1592" s="132"/>
    </row>
    <row r="1593" spans="2:20" x14ac:dyDescent="0.2">
      <c r="B1593" s="132"/>
      <c r="C1593" s="135"/>
      <c r="D1593" s="132"/>
      <c r="E1593" s="132"/>
      <c r="R1593" s="132"/>
      <c r="S1593" s="132"/>
      <c r="T1593" s="132"/>
    </row>
    <row r="1594" spans="2:20" x14ac:dyDescent="0.2">
      <c r="B1594" s="132"/>
      <c r="C1594" s="135"/>
      <c r="D1594" s="132"/>
      <c r="E1594" s="132"/>
      <c r="R1594" s="132"/>
      <c r="S1594" s="132"/>
      <c r="T1594" s="132"/>
    </row>
    <row r="1595" spans="2:20" x14ac:dyDescent="0.2">
      <c r="B1595" s="132"/>
      <c r="C1595" s="135"/>
      <c r="D1595" s="132"/>
      <c r="E1595" s="132"/>
      <c r="R1595" s="132"/>
      <c r="S1595" s="132"/>
      <c r="T1595" s="132"/>
    </row>
    <row r="1596" spans="2:20" x14ac:dyDescent="0.2">
      <c r="B1596" s="132"/>
      <c r="C1596" s="135"/>
      <c r="D1596" s="132"/>
      <c r="E1596" s="132"/>
      <c r="R1596" s="132"/>
      <c r="S1596" s="132"/>
      <c r="T1596" s="132"/>
    </row>
    <row r="1597" spans="2:20" x14ac:dyDescent="0.2">
      <c r="B1597" s="132"/>
      <c r="C1597" s="135"/>
      <c r="D1597" s="132"/>
      <c r="E1597" s="132"/>
      <c r="R1597" s="132"/>
      <c r="S1597" s="132"/>
      <c r="T1597" s="132"/>
    </row>
    <row r="1598" spans="2:20" x14ac:dyDescent="0.2">
      <c r="B1598" s="132"/>
      <c r="C1598" s="135"/>
      <c r="D1598" s="132"/>
      <c r="E1598" s="132"/>
      <c r="R1598" s="132"/>
      <c r="S1598" s="132"/>
      <c r="T1598" s="132"/>
    </row>
    <row r="1599" spans="2:20" x14ac:dyDescent="0.2">
      <c r="B1599" s="132"/>
      <c r="C1599" s="135"/>
      <c r="D1599" s="132"/>
      <c r="E1599" s="132"/>
      <c r="R1599" s="132"/>
      <c r="S1599" s="132"/>
      <c r="T1599" s="132"/>
    </row>
    <row r="1600" spans="2:20" x14ac:dyDescent="0.2">
      <c r="B1600" s="132"/>
      <c r="C1600" s="135"/>
      <c r="D1600" s="132"/>
      <c r="E1600" s="132"/>
      <c r="R1600" s="132"/>
      <c r="S1600" s="132"/>
      <c r="T1600" s="132"/>
    </row>
    <row r="1601" spans="2:20" x14ac:dyDescent="0.2">
      <c r="B1601" s="132"/>
      <c r="C1601" s="135"/>
      <c r="D1601" s="132"/>
      <c r="E1601" s="132"/>
      <c r="R1601" s="132"/>
      <c r="S1601" s="132"/>
      <c r="T1601" s="132"/>
    </row>
    <row r="1602" spans="2:20" x14ac:dyDescent="0.2">
      <c r="B1602" s="132"/>
      <c r="C1602" s="135"/>
      <c r="D1602" s="132"/>
      <c r="E1602" s="132"/>
      <c r="R1602" s="132"/>
      <c r="S1602" s="132"/>
      <c r="T1602" s="132"/>
    </row>
    <row r="1603" spans="2:20" x14ac:dyDescent="0.2">
      <c r="B1603" s="132"/>
      <c r="C1603" s="135"/>
      <c r="D1603" s="132"/>
      <c r="E1603" s="132"/>
      <c r="R1603" s="132"/>
      <c r="S1603" s="132"/>
      <c r="T1603" s="132"/>
    </row>
    <row r="1604" spans="2:20" x14ac:dyDescent="0.2">
      <c r="B1604" s="132"/>
      <c r="C1604" s="135"/>
      <c r="D1604" s="132"/>
      <c r="E1604" s="132"/>
      <c r="R1604" s="132"/>
      <c r="S1604" s="132"/>
      <c r="T1604" s="132"/>
    </row>
    <row r="1605" spans="2:20" x14ac:dyDescent="0.2">
      <c r="B1605" s="132"/>
      <c r="C1605" s="135"/>
      <c r="D1605" s="132"/>
      <c r="E1605" s="132"/>
      <c r="R1605" s="132"/>
      <c r="S1605" s="132"/>
      <c r="T1605" s="132"/>
    </row>
    <row r="1606" spans="2:20" x14ac:dyDescent="0.2">
      <c r="B1606" s="132"/>
      <c r="C1606" s="135"/>
      <c r="D1606" s="132"/>
      <c r="E1606" s="132"/>
      <c r="R1606" s="132"/>
      <c r="S1606" s="132"/>
      <c r="T1606" s="132"/>
    </row>
    <row r="1607" spans="2:20" x14ac:dyDescent="0.2">
      <c r="B1607" s="132"/>
      <c r="C1607" s="135"/>
      <c r="D1607" s="132"/>
      <c r="E1607" s="132"/>
      <c r="R1607" s="132"/>
      <c r="S1607" s="132"/>
      <c r="T1607" s="132"/>
    </row>
    <row r="1608" spans="2:20" x14ac:dyDescent="0.2">
      <c r="B1608" s="132"/>
      <c r="C1608" s="135"/>
      <c r="D1608" s="132"/>
      <c r="E1608" s="132"/>
      <c r="R1608" s="132"/>
      <c r="S1608" s="132"/>
      <c r="T1608" s="132"/>
    </row>
    <row r="1609" spans="2:20" x14ac:dyDescent="0.2">
      <c r="B1609" s="132"/>
      <c r="C1609" s="135"/>
      <c r="D1609" s="132"/>
      <c r="E1609" s="132"/>
      <c r="R1609" s="132"/>
      <c r="S1609" s="132"/>
      <c r="T1609" s="132"/>
    </row>
    <row r="1610" spans="2:20" x14ac:dyDescent="0.2">
      <c r="B1610" s="132"/>
      <c r="C1610" s="135"/>
      <c r="D1610" s="132"/>
      <c r="E1610" s="132"/>
      <c r="R1610" s="132"/>
      <c r="S1610" s="132"/>
      <c r="T1610" s="132"/>
    </row>
    <row r="1611" spans="2:20" x14ac:dyDescent="0.2">
      <c r="B1611" s="132"/>
      <c r="C1611" s="135"/>
      <c r="D1611" s="132"/>
      <c r="E1611" s="132"/>
      <c r="R1611" s="132"/>
      <c r="S1611" s="132"/>
      <c r="T1611" s="132"/>
    </row>
    <row r="1612" spans="2:20" x14ac:dyDescent="0.2">
      <c r="B1612" s="132"/>
      <c r="C1612" s="135"/>
      <c r="D1612" s="132"/>
      <c r="E1612" s="132"/>
      <c r="R1612" s="132"/>
      <c r="S1612" s="132"/>
      <c r="T1612" s="132"/>
    </row>
    <row r="1613" spans="2:20" x14ac:dyDescent="0.2">
      <c r="B1613" s="132"/>
      <c r="C1613" s="135"/>
      <c r="D1613" s="132"/>
      <c r="E1613" s="132"/>
      <c r="R1613" s="132"/>
      <c r="S1613" s="132"/>
      <c r="T1613" s="132"/>
    </row>
    <row r="1614" spans="2:20" x14ac:dyDescent="0.2">
      <c r="B1614" s="132"/>
      <c r="C1614" s="135"/>
      <c r="D1614" s="132"/>
      <c r="E1614" s="132"/>
      <c r="R1614" s="132"/>
      <c r="S1614" s="132"/>
      <c r="T1614" s="132"/>
    </row>
    <row r="1615" spans="2:20" x14ac:dyDescent="0.2">
      <c r="B1615" s="132"/>
      <c r="C1615" s="135"/>
      <c r="D1615" s="132"/>
      <c r="E1615" s="132"/>
      <c r="R1615" s="132"/>
      <c r="S1615" s="132"/>
      <c r="T1615" s="132"/>
    </row>
    <row r="1616" spans="2:20" x14ac:dyDescent="0.2">
      <c r="B1616" s="132"/>
      <c r="C1616" s="135"/>
      <c r="D1616" s="132"/>
      <c r="E1616" s="132"/>
      <c r="R1616" s="132"/>
      <c r="S1616" s="132"/>
      <c r="T1616" s="132"/>
    </row>
    <row r="1617" spans="2:20" x14ac:dyDescent="0.2">
      <c r="B1617" s="132"/>
      <c r="C1617" s="135"/>
      <c r="D1617" s="132"/>
      <c r="E1617" s="132"/>
      <c r="R1617" s="132"/>
      <c r="S1617" s="132"/>
      <c r="T1617" s="132"/>
    </row>
    <row r="1618" spans="2:20" x14ac:dyDescent="0.2">
      <c r="B1618" s="132"/>
      <c r="C1618" s="135"/>
      <c r="D1618" s="132"/>
      <c r="E1618" s="132"/>
      <c r="R1618" s="132"/>
      <c r="S1618" s="132"/>
      <c r="T1618" s="132"/>
    </row>
    <row r="1619" spans="2:20" x14ac:dyDescent="0.2">
      <c r="B1619" s="132"/>
      <c r="C1619" s="135"/>
      <c r="D1619" s="132"/>
      <c r="E1619" s="132"/>
      <c r="R1619" s="132"/>
      <c r="S1619" s="132"/>
      <c r="T1619" s="132"/>
    </row>
    <row r="1620" spans="2:20" x14ac:dyDescent="0.2">
      <c r="B1620" s="132"/>
      <c r="C1620" s="135"/>
      <c r="D1620" s="132"/>
      <c r="E1620" s="132"/>
      <c r="R1620" s="132"/>
      <c r="S1620" s="132"/>
      <c r="T1620" s="132"/>
    </row>
    <row r="1621" spans="2:20" x14ac:dyDescent="0.2">
      <c r="B1621" s="132"/>
      <c r="C1621" s="135"/>
      <c r="D1621" s="132"/>
      <c r="E1621" s="132"/>
      <c r="R1621" s="132"/>
      <c r="S1621" s="132"/>
      <c r="T1621" s="132"/>
    </row>
    <row r="1622" spans="2:20" x14ac:dyDescent="0.2">
      <c r="B1622" s="132"/>
      <c r="C1622" s="135"/>
      <c r="D1622" s="132"/>
      <c r="E1622" s="132"/>
      <c r="R1622" s="132"/>
      <c r="S1622" s="132"/>
      <c r="T1622" s="132"/>
    </row>
    <row r="1623" spans="2:20" x14ac:dyDescent="0.2">
      <c r="B1623" s="132"/>
      <c r="C1623" s="135"/>
      <c r="D1623" s="132"/>
      <c r="E1623" s="132"/>
      <c r="R1623" s="132"/>
      <c r="S1623" s="132"/>
      <c r="T1623" s="132"/>
    </row>
    <row r="1624" spans="2:20" x14ac:dyDescent="0.2">
      <c r="B1624" s="132"/>
      <c r="C1624" s="135"/>
      <c r="D1624" s="132"/>
      <c r="E1624" s="132"/>
      <c r="R1624" s="132"/>
      <c r="S1624" s="132"/>
      <c r="T1624" s="132"/>
    </row>
    <row r="1625" spans="2:20" x14ac:dyDescent="0.2">
      <c r="B1625" s="132"/>
      <c r="C1625" s="135"/>
      <c r="D1625" s="132"/>
      <c r="E1625" s="132"/>
      <c r="R1625" s="132"/>
      <c r="S1625" s="132"/>
      <c r="T1625" s="132"/>
    </row>
    <row r="1626" spans="2:20" x14ac:dyDescent="0.2">
      <c r="B1626" s="132"/>
      <c r="C1626" s="135"/>
      <c r="D1626" s="132"/>
      <c r="E1626" s="132"/>
      <c r="R1626" s="132"/>
      <c r="S1626" s="132"/>
      <c r="T1626" s="132"/>
    </row>
    <row r="1627" spans="2:20" x14ac:dyDescent="0.2">
      <c r="B1627" s="132"/>
      <c r="C1627" s="135"/>
      <c r="D1627" s="132"/>
      <c r="E1627" s="132"/>
      <c r="R1627" s="132"/>
      <c r="S1627" s="132"/>
      <c r="T1627" s="132"/>
    </row>
    <row r="1628" spans="2:20" x14ac:dyDescent="0.2">
      <c r="B1628" s="132"/>
      <c r="C1628" s="135"/>
      <c r="D1628" s="132"/>
      <c r="E1628" s="132"/>
      <c r="R1628" s="132"/>
      <c r="S1628" s="132"/>
      <c r="T1628" s="132"/>
    </row>
    <row r="1629" spans="2:20" x14ac:dyDescent="0.2">
      <c r="B1629" s="132"/>
      <c r="C1629" s="135"/>
      <c r="D1629" s="132"/>
      <c r="E1629" s="132"/>
      <c r="R1629" s="132"/>
      <c r="S1629" s="132"/>
      <c r="T1629" s="132"/>
    </row>
    <row r="1630" spans="2:20" x14ac:dyDescent="0.2">
      <c r="B1630" s="132"/>
      <c r="C1630" s="135"/>
      <c r="D1630" s="132"/>
      <c r="E1630" s="132"/>
      <c r="R1630" s="132"/>
      <c r="S1630" s="132"/>
      <c r="T1630" s="132"/>
    </row>
    <row r="1631" spans="2:20" x14ac:dyDescent="0.2">
      <c r="B1631" s="132"/>
      <c r="C1631" s="135"/>
      <c r="D1631" s="132"/>
      <c r="E1631" s="132"/>
      <c r="R1631" s="132"/>
      <c r="S1631" s="132"/>
      <c r="T1631" s="132"/>
    </row>
    <row r="1632" spans="2:20" x14ac:dyDescent="0.2">
      <c r="B1632" s="132"/>
      <c r="C1632" s="135"/>
      <c r="D1632" s="132"/>
      <c r="E1632" s="132"/>
      <c r="R1632" s="132"/>
      <c r="S1632" s="132"/>
      <c r="T1632" s="132"/>
    </row>
    <row r="1633" spans="2:20" x14ac:dyDescent="0.2">
      <c r="B1633" s="132"/>
      <c r="C1633" s="135"/>
      <c r="D1633" s="132"/>
      <c r="E1633" s="132"/>
      <c r="R1633" s="132"/>
      <c r="S1633" s="132"/>
      <c r="T1633" s="132"/>
    </row>
    <row r="1634" spans="2:20" x14ac:dyDescent="0.2">
      <c r="B1634" s="132"/>
      <c r="C1634" s="135"/>
      <c r="D1634" s="132"/>
      <c r="E1634" s="132"/>
      <c r="R1634" s="132"/>
      <c r="S1634" s="132"/>
      <c r="T1634" s="132"/>
    </row>
    <row r="1635" spans="2:20" x14ac:dyDescent="0.2">
      <c r="B1635" s="132"/>
      <c r="C1635" s="135"/>
      <c r="D1635" s="132"/>
      <c r="E1635" s="132"/>
      <c r="R1635" s="132"/>
      <c r="S1635" s="132"/>
      <c r="T1635" s="132"/>
    </row>
    <row r="1636" spans="2:20" x14ac:dyDescent="0.2">
      <c r="B1636" s="132"/>
      <c r="C1636" s="135"/>
      <c r="D1636" s="132"/>
      <c r="E1636" s="132"/>
      <c r="R1636" s="132"/>
      <c r="S1636" s="132"/>
      <c r="T1636" s="132"/>
    </row>
    <row r="1637" spans="2:20" x14ac:dyDescent="0.2">
      <c r="B1637" s="132"/>
      <c r="C1637" s="135"/>
      <c r="D1637" s="132"/>
      <c r="E1637" s="132"/>
      <c r="R1637" s="132"/>
      <c r="S1637" s="132"/>
      <c r="T1637" s="132"/>
    </row>
    <row r="1638" spans="2:20" x14ac:dyDescent="0.2">
      <c r="B1638" s="132"/>
      <c r="C1638" s="135"/>
      <c r="D1638" s="132"/>
      <c r="E1638" s="132"/>
      <c r="R1638" s="132"/>
      <c r="S1638" s="132"/>
      <c r="T1638" s="132"/>
    </row>
    <row r="1639" spans="2:20" x14ac:dyDescent="0.2">
      <c r="B1639" s="132"/>
      <c r="C1639" s="135"/>
      <c r="D1639" s="132"/>
      <c r="E1639" s="132"/>
      <c r="R1639" s="132"/>
      <c r="S1639" s="132"/>
      <c r="T1639" s="132"/>
    </row>
    <row r="1640" spans="2:20" x14ac:dyDescent="0.2">
      <c r="B1640" s="132"/>
      <c r="C1640" s="135"/>
      <c r="D1640" s="132"/>
      <c r="E1640" s="132"/>
      <c r="R1640" s="132"/>
      <c r="S1640" s="132"/>
      <c r="T1640" s="132"/>
    </row>
    <row r="1641" spans="2:20" x14ac:dyDescent="0.2">
      <c r="B1641" s="132"/>
      <c r="C1641" s="135"/>
      <c r="D1641" s="132"/>
      <c r="E1641" s="132"/>
      <c r="R1641" s="132"/>
      <c r="S1641" s="132"/>
      <c r="T1641" s="132"/>
    </row>
    <row r="1642" spans="2:20" x14ac:dyDescent="0.2">
      <c r="B1642" s="132"/>
      <c r="C1642" s="135"/>
      <c r="D1642" s="132"/>
      <c r="E1642" s="132"/>
      <c r="R1642" s="132"/>
      <c r="S1642" s="132"/>
      <c r="T1642" s="132"/>
    </row>
    <row r="1643" spans="2:20" x14ac:dyDescent="0.2">
      <c r="B1643" s="132"/>
      <c r="C1643" s="135"/>
      <c r="D1643" s="132"/>
      <c r="E1643" s="132"/>
      <c r="R1643" s="132"/>
      <c r="S1643" s="132"/>
      <c r="T1643" s="132"/>
    </row>
    <row r="1644" spans="2:20" x14ac:dyDescent="0.2">
      <c r="B1644" s="132"/>
      <c r="C1644" s="135"/>
      <c r="D1644" s="132"/>
      <c r="E1644" s="132"/>
      <c r="R1644" s="132"/>
      <c r="S1644" s="132"/>
      <c r="T1644" s="132"/>
    </row>
    <row r="1645" spans="2:20" x14ac:dyDescent="0.2">
      <c r="B1645" s="132"/>
      <c r="C1645" s="135"/>
      <c r="D1645" s="132"/>
      <c r="E1645" s="132"/>
      <c r="R1645" s="132"/>
      <c r="S1645" s="132"/>
      <c r="T1645" s="132"/>
    </row>
    <row r="1646" spans="2:20" x14ac:dyDescent="0.2">
      <c r="B1646" s="132"/>
      <c r="C1646" s="135"/>
      <c r="D1646" s="132"/>
      <c r="E1646" s="132"/>
      <c r="R1646" s="132"/>
      <c r="S1646" s="132"/>
      <c r="T1646" s="132"/>
    </row>
    <row r="1647" spans="2:20" x14ac:dyDescent="0.2">
      <c r="B1647" s="132"/>
      <c r="C1647" s="135"/>
      <c r="D1647" s="132"/>
      <c r="E1647" s="132"/>
      <c r="R1647" s="132"/>
      <c r="S1647" s="132"/>
      <c r="T1647" s="132"/>
    </row>
    <row r="1648" spans="2:20" x14ac:dyDescent="0.2">
      <c r="B1648" s="132"/>
      <c r="C1648" s="135"/>
      <c r="D1648" s="132"/>
      <c r="E1648" s="132"/>
      <c r="R1648" s="132"/>
      <c r="S1648" s="132"/>
      <c r="T1648" s="132"/>
    </row>
    <row r="1649" spans="2:20" x14ac:dyDescent="0.2">
      <c r="B1649" s="132"/>
      <c r="C1649" s="135"/>
      <c r="D1649" s="132"/>
      <c r="E1649" s="132"/>
      <c r="R1649" s="132"/>
      <c r="S1649" s="132"/>
      <c r="T1649" s="132"/>
    </row>
    <row r="1650" spans="2:20" x14ac:dyDescent="0.2">
      <c r="B1650" s="132"/>
      <c r="C1650" s="135"/>
      <c r="D1650" s="132"/>
      <c r="E1650" s="132"/>
      <c r="R1650" s="132"/>
      <c r="S1650" s="132"/>
      <c r="T1650" s="132"/>
    </row>
    <row r="1651" spans="2:20" x14ac:dyDescent="0.2">
      <c r="B1651" s="132"/>
      <c r="C1651" s="135"/>
      <c r="D1651" s="132"/>
      <c r="E1651" s="132"/>
      <c r="R1651" s="132"/>
      <c r="S1651" s="132"/>
      <c r="T1651" s="132"/>
    </row>
    <row r="1652" spans="2:20" x14ac:dyDescent="0.2">
      <c r="B1652" s="132"/>
      <c r="C1652" s="135"/>
      <c r="D1652" s="132"/>
      <c r="E1652" s="132"/>
      <c r="R1652" s="132"/>
      <c r="S1652" s="132"/>
      <c r="T1652" s="132"/>
    </row>
    <row r="1653" spans="2:20" x14ac:dyDescent="0.2">
      <c r="B1653" s="132"/>
      <c r="C1653" s="135"/>
      <c r="D1653" s="132"/>
      <c r="E1653" s="132"/>
      <c r="R1653" s="132"/>
      <c r="S1653" s="132"/>
      <c r="T1653" s="132"/>
    </row>
    <row r="1654" spans="2:20" x14ac:dyDescent="0.2">
      <c r="B1654" s="132"/>
      <c r="C1654" s="135"/>
      <c r="D1654" s="132"/>
      <c r="E1654" s="132"/>
      <c r="R1654" s="132"/>
      <c r="S1654" s="132"/>
      <c r="T1654" s="132"/>
    </row>
    <row r="1655" spans="2:20" x14ac:dyDescent="0.2">
      <c r="B1655" s="132"/>
      <c r="C1655" s="135"/>
      <c r="D1655" s="132"/>
      <c r="E1655" s="132"/>
      <c r="R1655" s="132"/>
      <c r="S1655" s="132"/>
      <c r="T1655" s="132"/>
    </row>
    <row r="1656" spans="2:20" x14ac:dyDescent="0.2">
      <c r="B1656" s="132"/>
      <c r="C1656" s="135"/>
      <c r="D1656" s="132"/>
      <c r="E1656" s="132"/>
      <c r="R1656" s="132"/>
      <c r="S1656" s="132"/>
      <c r="T1656" s="132"/>
    </row>
    <row r="1657" spans="2:20" x14ac:dyDescent="0.2">
      <c r="B1657" s="132"/>
      <c r="C1657" s="135"/>
      <c r="D1657" s="132"/>
      <c r="E1657" s="132"/>
      <c r="R1657" s="132"/>
      <c r="S1657" s="132"/>
      <c r="T1657" s="132"/>
    </row>
    <row r="1658" spans="2:20" x14ac:dyDescent="0.2">
      <c r="B1658" s="132"/>
      <c r="C1658" s="135"/>
      <c r="D1658" s="132"/>
      <c r="E1658" s="132"/>
      <c r="R1658" s="132"/>
      <c r="S1658" s="132"/>
      <c r="T1658" s="132"/>
    </row>
    <row r="1659" spans="2:20" x14ac:dyDescent="0.2">
      <c r="B1659" s="132"/>
      <c r="C1659" s="135"/>
      <c r="D1659" s="132"/>
      <c r="E1659" s="132"/>
      <c r="R1659" s="132"/>
      <c r="S1659" s="132"/>
      <c r="T1659" s="132"/>
    </row>
    <row r="1660" spans="2:20" x14ac:dyDescent="0.2">
      <c r="B1660" s="132"/>
      <c r="C1660" s="135"/>
      <c r="D1660" s="132"/>
      <c r="E1660" s="132"/>
      <c r="R1660" s="132"/>
      <c r="S1660" s="132"/>
      <c r="T1660" s="132"/>
    </row>
    <row r="1661" spans="2:20" x14ac:dyDescent="0.2">
      <c r="B1661" s="132"/>
      <c r="C1661" s="135"/>
      <c r="D1661" s="132"/>
      <c r="E1661" s="132"/>
      <c r="R1661" s="132"/>
      <c r="S1661" s="132"/>
      <c r="T1661" s="132"/>
    </row>
    <row r="1662" spans="2:20" x14ac:dyDescent="0.2">
      <c r="B1662" s="132"/>
      <c r="C1662" s="135"/>
      <c r="D1662" s="132"/>
      <c r="E1662" s="132"/>
      <c r="R1662" s="132"/>
      <c r="S1662" s="132"/>
      <c r="T1662" s="132"/>
    </row>
    <row r="1663" spans="2:20" x14ac:dyDescent="0.2">
      <c r="B1663" s="132"/>
      <c r="C1663" s="135"/>
      <c r="D1663" s="132"/>
      <c r="E1663" s="132"/>
      <c r="R1663" s="132"/>
      <c r="S1663" s="132"/>
      <c r="T1663" s="132"/>
    </row>
    <row r="1664" spans="2:20" x14ac:dyDescent="0.2">
      <c r="B1664" s="132"/>
      <c r="C1664" s="135"/>
      <c r="D1664" s="132"/>
      <c r="E1664" s="132"/>
      <c r="R1664" s="132"/>
      <c r="S1664" s="132"/>
      <c r="T1664" s="132"/>
    </row>
    <row r="1665" spans="2:20" x14ac:dyDescent="0.2">
      <c r="B1665" s="132"/>
      <c r="C1665" s="135"/>
      <c r="D1665" s="132"/>
      <c r="E1665" s="132"/>
      <c r="R1665" s="132"/>
      <c r="S1665" s="132"/>
      <c r="T1665" s="132"/>
    </row>
    <row r="1666" spans="2:20" x14ac:dyDescent="0.2">
      <c r="B1666" s="132"/>
      <c r="C1666" s="135"/>
      <c r="D1666" s="132"/>
      <c r="E1666" s="132"/>
      <c r="R1666" s="132"/>
      <c r="S1666" s="132"/>
      <c r="T1666" s="132"/>
    </row>
    <row r="1667" spans="2:20" x14ac:dyDescent="0.2">
      <c r="B1667" s="132"/>
      <c r="C1667" s="135"/>
      <c r="D1667" s="132"/>
      <c r="E1667" s="132"/>
      <c r="R1667" s="132"/>
      <c r="S1667" s="132"/>
      <c r="T1667" s="132"/>
    </row>
    <row r="1668" spans="2:20" x14ac:dyDescent="0.2">
      <c r="B1668" s="132"/>
      <c r="C1668" s="135"/>
      <c r="D1668" s="132"/>
      <c r="E1668" s="132"/>
      <c r="R1668" s="132"/>
      <c r="S1668" s="132"/>
      <c r="T1668" s="132"/>
    </row>
    <row r="1669" spans="2:20" x14ac:dyDescent="0.2">
      <c r="B1669" s="132"/>
      <c r="C1669" s="135"/>
      <c r="D1669" s="132"/>
      <c r="E1669" s="132"/>
      <c r="R1669" s="132"/>
      <c r="S1669" s="132"/>
      <c r="T1669" s="132"/>
    </row>
    <row r="1670" spans="2:20" x14ac:dyDescent="0.2">
      <c r="B1670" s="132"/>
      <c r="C1670" s="135"/>
      <c r="D1670" s="132"/>
      <c r="E1670" s="132"/>
      <c r="R1670" s="132"/>
      <c r="S1670" s="132"/>
      <c r="T1670" s="132"/>
    </row>
    <row r="1671" spans="2:20" x14ac:dyDescent="0.2">
      <c r="B1671" s="132"/>
      <c r="C1671" s="135"/>
      <c r="D1671" s="132"/>
      <c r="E1671" s="132"/>
      <c r="R1671" s="132"/>
      <c r="S1671" s="132"/>
      <c r="T1671" s="132"/>
    </row>
    <row r="1672" spans="2:20" x14ac:dyDescent="0.2">
      <c r="B1672" s="132"/>
      <c r="C1672" s="135"/>
      <c r="D1672" s="132"/>
      <c r="E1672" s="132"/>
      <c r="R1672" s="132"/>
      <c r="S1672" s="132"/>
      <c r="T1672" s="132"/>
    </row>
    <row r="1673" spans="2:20" x14ac:dyDescent="0.2">
      <c r="B1673" s="132"/>
      <c r="C1673" s="135"/>
      <c r="D1673" s="132"/>
      <c r="E1673" s="132"/>
      <c r="R1673" s="132"/>
      <c r="S1673" s="132"/>
      <c r="T1673" s="132"/>
    </row>
    <row r="1674" spans="2:20" x14ac:dyDescent="0.2">
      <c r="B1674" s="132"/>
      <c r="C1674" s="135"/>
      <c r="D1674" s="132"/>
      <c r="E1674" s="132"/>
      <c r="R1674" s="132"/>
      <c r="S1674" s="132"/>
      <c r="T1674" s="132"/>
    </row>
    <row r="1675" spans="2:20" x14ac:dyDescent="0.2">
      <c r="B1675" s="132"/>
      <c r="C1675" s="135"/>
      <c r="D1675" s="132"/>
      <c r="E1675" s="132"/>
      <c r="R1675" s="132"/>
      <c r="S1675" s="132"/>
      <c r="T1675" s="132"/>
    </row>
    <row r="1676" spans="2:20" x14ac:dyDescent="0.2">
      <c r="B1676" s="132"/>
      <c r="C1676" s="135"/>
      <c r="D1676" s="132"/>
      <c r="E1676" s="132"/>
      <c r="R1676" s="132"/>
      <c r="S1676" s="132"/>
      <c r="T1676" s="132"/>
    </row>
    <row r="1677" spans="2:20" x14ac:dyDescent="0.2">
      <c r="B1677" s="132"/>
      <c r="C1677" s="135"/>
      <c r="D1677" s="132"/>
      <c r="E1677" s="132"/>
      <c r="R1677" s="132"/>
      <c r="S1677" s="132"/>
      <c r="T1677" s="132"/>
    </row>
    <row r="1678" spans="2:20" x14ac:dyDescent="0.2">
      <c r="B1678" s="132"/>
      <c r="C1678" s="135"/>
      <c r="D1678" s="132"/>
      <c r="E1678" s="132"/>
      <c r="R1678" s="132"/>
      <c r="S1678" s="132"/>
      <c r="T1678" s="132"/>
    </row>
    <row r="1679" spans="2:20" x14ac:dyDescent="0.2">
      <c r="B1679" s="132"/>
      <c r="C1679" s="135"/>
      <c r="D1679" s="132"/>
      <c r="E1679" s="132"/>
      <c r="R1679" s="132"/>
      <c r="S1679" s="132"/>
      <c r="T1679" s="132"/>
    </row>
    <row r="1680" spans="2:20" x14ac:dyDescent="0.2">
      <c r="B1680" s="132"/>
      <c r="C1680" s="135"/>
      <c r="D1680" s="132"/>
      <c r="E1680" s="132"/>
      <c r="R1680" s="132"/>
      <c r="S1680" s="132"/>
      <c r="T1680" s="132"/>
    </row>
    <row r="1681" spans="2:20" x14ac:dyDescent="0.2">
      <c r="B1681" s="132"/>
      <c r="C1681" s="135"/>
      <c r="D1681" s="132"/>
      <c r="E1681" s="132"/>
      <c r="R1681" s="132"/>
      <c r="S1681" s="132"/>
      <c r="T1681" s="132"/>
    </row>
    <row r="1682" spans="2:20" x14ac:dyDescent="0.2">
      <c r="B1682" s="132"/>
      <c r="C1682" s="135"/>
      <c r="D1682" s="132"/>
      <c r="E1682" s="132"/>
      <c r="R1682" s="132"/>
      <c r="S1682" s="132"/>
      <c r="T1682" s="132"/>
    </row>
    <row r="1683" spans="2:20" x14ac:dyDescent="0.2">
      <c r="B1683" s="132"/>
      <c r="C1683" s="135"/>
      <c r="D1683" s="132"/>
      <c r="E1683" s="132"/>
      <c r="R1683" s="132"/>
      <c r="S1683" s="132"/>
      <c r="T1683" s="132"/>
    </row>
    <row r="1684" spans="2:20" x14ac:dyDescent="0.2">
      <c r="B1684" s="132"/>
      <c r="C1684" s="135"/>
      <c r="D1684" s="132"/>
      <c r="E1684" s="132"/>
      <c r="R1684" s="132"/>
      <c r="S1684" s="132"/>
      <c r="T1684" s="132"/>
    </row>
    <row r="1685" spans="2:20" x14ac:dyDescent="0.2">
      <c r="B1685" s="132"/>
      <c r="C1685" s="135"/>
      <c r="D1685" s="132"/>
      <c r="E1685" s="132"/>
      <c r="R1685" s="132"/>
      <c r="S1685" s="132"/>
      <c r="T1685" s="132"/>
    </row>
    <row r="1686" spans="2:20" x14ac:dyDescent="0.2">
      <c r="B1686" s="132"/>
      <c r="C1686" s="135"/>
      <c r="D1686" s="132"/>
      <c r="E1686" s="132"/>
      <c r="R1686" s="132"/>
      <c r="S1686" s="132"/>
      <c r="T1686" s="132"/>
    </row>
    <row r="1687" spans="2:20" x14ac:dyDescent="0.2">
      <c r="B1687" s="132"/>
      <c r="C1687" s="135"/>
      <c r="D1687" s="132"/>
      <c r="E1687" s="132"/>
      <c r="R1687" s="132"/>
      <c r="S1687" s="132"/>
      <c r="T1687" s="132"/>
    </row>
    <row r="1688" spans="2:20" x14ac:dyDescent="0.2">
      <c r="B1688" s="132"/>
      <c r="C1688" s="135"/>
      <c r="D1688" s="132"/>
      <c r="E1688" s="132"/>
      <c r="R1688" s="132"/>
      <c r="S1688" s="132"/>
      <c r="T1688" s="132"/>
    </row>
    <row r="1689" spans="2:20" x14ac:dyDescent="0.2">
      <c r="B1689" s="132"/>
      <c r="C1689" s="135"/>
      <c r="D1689" s="132"/>
      <c r="E1689" s="132"/>
      <c r="R1689" s="132"/>
      <c r="S1689" s="132"/>
      <c r="T1689" s="132"/>
    </row>
    <row r="1690" spans="2:20" x14ac:dyDescent="0.2">
      <c r="B1690" s="132"/>
      <c r="C1690" s="135"/>
      <c r="D1690" s="132"/>
      <c r="E1690" s="132"/>
      <c r="R1690" s="132"/>
      <c r="S1690" s="132"/>
      <c r="T1690" s="132"/>
    </row>
    <row r="1691" spans="2:20" x14ac:dyDescent="0.2">
      <c r="B1691" s="132"/>
      <c r="C1691" s="135"/>
      <c r="D1691" s="132"/>
      <c r="E1691" s="132"/>
      <c r="R1691" s="132"/>
      <c r="S1691" s="132"/>
      <c r="T1691" s="132"/>
    </row>
    <row r="1692" spans="2:20" x14ac:dyDescent="0.2">
      <c r="B1692" s="132"/>
      <c r="C1692" s="135"/>
      <c r="D1692" s="132"/>
      <c r="E1692" s="132"/>
      <c r="R1692" s="132"/>
      <c r="S1692" s="132"/>
      <c r="T1692" s="132"/>
    </row>
    <row r="1693" spans="2:20" x14ac:dyDescent="0.2">
      <c r="B1693" s="132"/>
      <c r="C1693" s="135"/>
      <c r="D1693" s="132"/>
      <c r="E1693" s="132"/>
      <c r="R1693" s="132"/>
      <c r="S1693" s="132"/>
      <c r="T1693" s="132"/>
    </row>
    <row r="1694" spans="2:20" x14ac:dyDescent="0.2">
      <c r="B1694" s="132"/>
      <c r="C1694" s="135"/>
      <c r="D1694" s="132"/>
      <c r="E1694" s="132"/>
      <c r="R1694" s="132"/>
      <c r="S1694" s="132"/>
      <c r="T1694" s="132"/>
    </row>
    <row r="1695" spans="2:20" x14ac:dyDescent="0.2">
      <c r="B1695" s="132"/>
      <c r="C1695" s="135"/>
      <c r="D1695" s="132"/>
      <c r="E1695" s="132"/>
      <c r="R1695" s="132"/>
      <c r="S1695" s="132"/>
      <c r="T1695" s="132"/>
    </row>
    <row r="1696" spans="2:20" x14ac:dyDescent="0.2">
      <c r="B1696" s="132"/>
      <c r="C1696" s="135"/>
      <c r="D1696" s="132"/>
      <c r="E1696" s="132"/>
      <c r="R1696" s="132"/>
      <c r="S1696" s="132"/>
      <c r="T1696" s="132"/>
    </row>
    <row r="1697" spans="2:20" x14ac:dyDescent="0.2">
      <c r="B1697" s="132"/>
      <c r="C1697" s="135"/>
      <c r="D1697" s="132"/>
      <c r="E1697" s="132"/>
      <c r="R1697" s="132"/>
      <c r="S1697" s="132"/>
      <c r="T1697" s="132"/>
    </row>
    <row r="1698" spans="2:20" x14ac:dyDescent="0.2">
      <c r="B1698" s="132"/>
      <c r="C1698" s="135"/>
      <c r="D1698" s="132"/>
      <c r="E1698" s="132"/>
      <c r="R1698" s="132"/>
      <c r="S1698" s="132"/>
      <c r="T1698" s="132"/>
    </row>
    <row r="1699" spans="2:20" x14ac:dyDescent="0.2">
      <c r="B1699" s="132"/>
      <c r="C1699" s="135"/>
      <c r="D1699" s="132"/>
      <c r="E1699" s="132"/>
      <c r="R1699" s="132"/>
      <c r="S1699" s="132"/>
      <c r="T1699" s="132"/>
    </row>
    <row r="1700" spans="2:20" x14ac:dyDescent="0.2">
      <c r="B1700" s="132"/>
      <c r="C1700" s="135"/>
      <c r="D1700" s="132"/>
      <c r="E1700" s="132"/>
      <c r="R1700" s="132"/>
      <c r="S1700" s="132"/>
      <c r="T1700" s="132"/>
    </row>
    <row r="1701" spans="2:20" x14ac:dyDescent="0.2">
      <c r="B1701" s="132"/>
      <c r="C1701" s="135"/>
      <c r="D1701" s="132"/>
      <c r="E1701" s="132"/>
      <c r="R1701" s="132"/>
      <c r="S1701" s="132"/>
      <c r="T1701" s="132"/>
    </row>
    <row r="1702" spans="2:20" x14ac:dyDescent="0.2">
      <c r="B1702" s="132"/>
      <c r="C1702" s="135"/>
      <c r="D1702" s="132"/>
      <c r="E1702" s="132"/>
      <c r="R1702" s="132"/>
      <c r="S1702" s="132"/>
      <c r="T1702" s="132"/>
    </row>
    <row r="1703" spans="2:20" x14ac:dyDescent="0.2">
      <c r="B1703" s="132"/>
      <c r="C1703" s="135"/>
      <c r="D1703" s="132"/>
      <c r="E1703" s="132"/>
      <c r="R1703" s="132"/>
      <c r="S1703" s="132"/>
      <c r="T1703" s="132"/>
    </row>
    <row r="1704" spans="2:20" x14ac:dyDescent="0.2">
      <c r="B1704" s="132"/>
      <c r="C1704" s="135"/>
      <c r="D1704" s="132"/>
      <c r="E1704" s="132"/>
      <c r="R1704" s="132"/>
      <c r="S1704" s="132"/>
      <c r="T1704" s="132"/>
    </row>
    <row r="1705" spans="2:20" x14ac:dyDescent="0.2">
      <c r="B1705" s="132"/>
      <c r="C1705" s="135"/>
      <c r="D1705" s="132"/>
      <c r="E1705" s="132"/>
      <c r="R1705" s="132"/>
      <c r="S1705" s="132"/>
      <c r="T1705" s="132"/>
    </row>
    <row r="1706" spans="2:20" x14ac:dyDescent="0.2">
      <c r="B1706" s="132"/>
      <c r="C1706" s="135"/>
      <c r="D1706" s="132"/>
      <c r="E1706" s="132"/>
      <c r="R1706" s="132"/>
      <c r="S1706" s="132"/>
      <c r="T1706" s="132"/>
    </row>
    <row r="1707" spans="2:20" x14ac:dyDescent="0.2">
      <c r="B1707" s="132"/>
      <c r="C1707" s="135"/>
      <c r="D1707" s="132"/>
      <c r="E1707" s="132"/>
      <c r="R1707" s="132"/>
      <c r="S1707" s="132"/>
      <c r="T1707" s="132"/>
    </row>
    <row r="1708" spans="2:20" x14ac:dyDescent="0.2">
      <c r="B1708" s="132"/>
      <c r="C1708" s="135"/>
      <c r="D1708" s="132"/>
      <c r="E1708" s="132"/>
      <c r="R1708" s="132"/>
      <c r="S1708" s="132"/>
      <c r="T1708" s="132"/>
    </row>
    <row r="1709" spans="2:20" x14ac:dyDescent="0.2">
      <c r="B1709" s="132"/>
      <c r="C1709" s="135"/>
      <c r="D1709" s="132"/>
      <c r="E1709" s="132"/>
      <c r="R1709" s="132"/>
      <c r="S1709" s="132"/>
      <c r="T1709" s="132"/>
    </row>
    <row r="1710" spans="2:20" x14ac:dyDescent="0.2">
      <c r="B1710" s="132"/>
      <c r="C1710" s="135"/>
      <c r="D1710" s="132"/>
      <c r="E1710" s="132"/>
      <c r="R1710" s="132"/>
      <c r="S1710" s="132"/>
      <c r="T1710" s="132"/>
    </row>
    <row r="1711" spans="2:20" x14ac:dyDescent="0.2">
      <c r="B1711" s="132"/>
      <c r="C1711" s="135"/>
      <c r="D1711" s="132"/>
      <c r="E1711" s="132"/>
      <c r="R1711" s="132"/>
      <c r="S1711" s="132"/>
      <c r="T1711" s="132"/>
    </row>
    <row r="1712" spans="2:20" x14ac:dyDescent="0.2">
      <c r="B1712" s="132"/>
      <c r="C1712" s="135"/>
      <c r="D1712" s="132"/>
      <c r="E1712" s="132"/>
      <c r="R1712" s="132"/>
      <c r="S1712" s="132"/>
      <c r="T1712" s="132"/>
    </row>
    <row r="1713" spans="2:20" x14ac:dyDescent="0.2">
      <c r="B1713" s="132"/>
      <c r="C1713" s="135"/>
      <c r="D1713" s="132"/>
      <c r="E1713" s="132"/>
      <c r="R1713" s="132"/>
      <c r="S1713" s="132"/>
      <c r="T1713" s="132"/>
    </row>
    <row r="1714" spans="2:20" x14ac:dyDescent="0.2">
      <c r="B1714" s="132"/>
      <c r="C1714" s="135"/>
      <c r="D1714" s="132"/>
      <c r="E1714" s="132"/>
      <c r="R1714" s="132"/>
      <c r="S1714" s="132"/>
      <c r="T1714" s="132"/>
    </row>
    <row r="1715" spans="2:20" x14ac:dyDescent="0.2">
      <c r="B1715" s="132"/>
      <c r="C1715" s="135"/>
      <c r="D1715" s="132"/>
      <c r="E1715" s="132"/>
      <c r="R1715" s="132"/>
      <c r="S1715" s="132"/>
      <c r="T1715" s="132"/>
    </row>
    <row r="1716" spans="2:20" x14ac:dyDescent="0.2">
      <c r="B1716" s="132"/>
      <c r="C1716" s="135"/>
      <c r="D1716" s="132"/>
      <c r="E1716" s="132"/>
      <c r="R1716" s="132"/>
      <c r="S1716" s="132"/>
      <c r="T1716" s="132"/>
    </row>
    <row r="1717" spans="2:20" x14ac:dyDescent="0.2">
      <c r="B1717" s="132"/>
      <c r="C1717" s="135"/>
      <c r="D1717" s="132"/>
      <c r="E1717" s="132"/>
      <c r="R1717" s="132"/>
      <c r="S1717" s="132"/>
      <c r="T1717" s="132"/>
    </row>
    <row r="1718" spans="2:20" x14ac:dyDescent="0.2">
      <c r="B1718" s="132"/>
      <c r="C1718" s="135"/>
      <c r="D1718" s="132"/>
      <c r="E1718" s="132"/>
      <c r="R1718" s="132"/>
      <c r="S1718" s="132"/>
      <c r="T1718" s="132"/>
    </row>
    <row r="1719" spans="2:20" x14ac:dyDescent="0.2">
      <c r="B1719" s="132"/>
      <c r="C1719" s="135"/>
      <c r="D1719" s="132"/>
      <c r="E1719" s="132"/>
      <c r="R1719" s="132"/>
      <c r="S1719" s="132"/>
      <c r="T1719" s="132"/>
    </row>
    <row r="1720" spans="2:20" x14ac:dyDescent="0.2">
      <c r="B1720" s="132"/>
      <c r="C1720" s="135"/>
      <c r="D1720" s="132"/>
      <c r="E1720" s="132"/>
      <c r="R1720" s="132"/>
      <c r="S1720" s="132"/>
      <c r="T1720" s="132"/>
    </row>
    <row r="1721" spans="2:20" x14ac:dyDescent="0.2">
      <c r="B1721" s="132"/>
      <c r="C1721" s="135"/>
      <c r="D1721" s="132"/>
      <c r="E1721" s="132"/>
      <c r="R1721" s="132"/>
      <c r="S1721" s="132"/>
      <c r="T1721" s="132"/>
    </row>
    <row r="1722" spans="2:20" x14ac:dyDescent="0.2">
      <c r="B1722" s="132"/>
      <c r="C1722" s="135"/>
      <c r="D1722" s="132"/>
      <c r="E1722" s="132"/>
      <c r="R1722" s="132"/>
      <c r="S1722" s="132"/>
      <c r="T1722" s="132"/>
    </row>
    <row r="1723" spans="2:20" x14ac:dyDescent="0.2">
      <c r="B1723" s="132"/>
      <c r="C1723" s="135"/>
      <c r="D1723" s="132"/>
      <c r="E1723" s="132"/>
      <c r="R1723" s="132"/>
      <c r="S1723" s="132"/>
      <c r="T1723" s="132"/>
    </row>
    <row r="1724" spans="2:20" x14ac:dyDescent="0.2">
      <c r="B1724" s="132"/>
      <c r="C1724" s="135"/>
      <c r="D1724" s="132"/>
      <c r="E1724" s="132"/>
      <c r="R1724" s="132"/>
      <c r="S1724" s="132"/>
      <c r="T1724" s="132"/>
    </row>
    <row r="1725" spans="2:20" x14ac:dyDescent="0.2">
      <c r="B1725" s="132"/>
      <c r="C1725" s="135"/>
      <c r="D1725" s="132"/>
      <c r="E1725" s="132"/>
      <c r="R1725" s="132"/>
      <c r="S1725" s="132"/>
      <c r="T1725" s="132"/>
    </row>
    <row r="1726" spans="2:20" x14ac:dyDescent="0.2">
      <c r="B1726" s="132"/>
      <c r="C1726" s="135"/>
      <c r="D1726" s="132"/>
      <c r="E1726" s="132"/>
      <c r="R1726" s="132"/>
      <c r="S1726" s="132"/>
      <c r="T1726" s="132"/>
    </row>
    <row r="1727" spans="2:20" x14ac:dyDescent="0.2">
      <c r="B1727" s="132"/>
      <c r="C1727" s="135"/>
      <c r="D1727" s="132"/>
      <c r="E1727" s="132"/>
      <c r="R1727" s="132"/>
      <c r="S1727" s="132"/>
      <c r="T1727" s="132"/>
    </row>
    <row r="1728" spans="2:20" x14ac:dyDescent="0.2">
      <c r="B1728" s="132"/>
      <c r="C1728" s="135"/>
      <c r="D1728" s="132"/>
      <c r="E1728" s="132"/>
      <c r="R1728" s="132"/>
      <c r="S1728" s="132"/>
      <c r="T1728" s="132"/>
    </row>
    <row r="1729" spans="2:20" x14ac:dyDescent="0.2">
      <c r="B1729" s="132"/>
      <c r="C1729" s="135"/>
      <c r="D1729" s="132"/>
      <c r="E1729" s="132"/>
      <c r="R1729" s="132"/>
      <c r="S1729" s="132"/>
      <c r="T1729" s="132"/>
    </row>
    <row r="1730" spans="2:20" x14ac:dyDescent="0.2">
      <c r="B1730" s="132"/>
      <c r="C1730" s="135"/>
      <c r="D1730" s="132"/>
      <c r="E1730" s="132"/>
      <c r="R1730" s="132"/>
      <c r="S1730" s="132"/>
      <c r="T1730" s="132"/>
    </row>
    <row r="1731" spans="2:20" x14ac:dyDescent="0.2">
      <c r="B1731" s="132"/>
      <c r="C1731" s="135"/>
      <c r="D1731" s="132"/>
      <c r="E1731" s="132"/>
      <c r="R1731" s="132"/>
      <c r="S1731" s="132"/>
      <c r="T1731" s="132"/>
    </row>
    <row r="1732" spans="2:20" x14ac:dyDescent="0.2">
      <c r="B1732" s="132"/>
      <c r="C1732" s="135"/>
      <c r="D1732" s="132"/>
      <c r="E1732" s="132"/>
      <c r="R1732" s="132"/>
      <c r="S1732" s="132"/>
      <c r="T1732" s="132"/>
    </row>
    <row r="1733" spans="2:20" x14ac:dyDescent="0.2">
      <c r="B1733" s="132"/>
      <c r="C1733" s="135"/>
      <c r="D1733" s="132"/>
      <c r="E1733" s="132"/>
      <c r="R1733" s="132"/>
      <c r="S1733" s="132"/>
      <c r="T1733" s="132"/>
    </row>
    <row r="1734" spans="2:20" x14ac:dyDescent="0.2">
      <c r="B1734" s="132"/>
      <c r="C1734" s="135"/>
      <c r="D1734" s="132"/>
      <c r="E1734" s="132"/>
      <c r="R1734" s="132"/>
      <c r="S1734" s="132"/>
      <c r="T1734" s="132"/>
    </row>
    <row r="1735" spans="2:20" x14ac:dyDescent="0.2">
      <c r="B1735" s="132"/>
      <c r="C1735" s="135"/>
      <c r="D1735" s="132"/>
      <c r="E1735" s="132"/>
      <c r="R1735" s="132"/>
      <c r="S1735" s="132"/>
      <c r="T1735" s="132"/>
    </row>
    <row r="1736" spans="2:20" x14ac:dyDescent="0.2">
      <c r="B1736" s="132"/>
      <c r="C1736" s="135"/>
      <c r="D1736" s="132"/>
      <c r="E1736" s="132"/>
      <c r="R1736" s="132"/>
      <c r="S1736" s="132"/>
      <c r="T1736" s="132"/>
    </row>
    <row r="1737" spans="2:20" x14ac:dyDescent="0.2">
      <c r="B1737" s="132"/>
      <c r="C1737" s="135"/>
      <c r="D1737" s="132"/>
      <c r="E1737" s="132"/>
      <c r="R1737" s="132"/>
      <c r="S1737" s="132"/>
      <c r="T1737" s="132"/>
    </row>
    <row r="1738" spans="2:20" x14ac:dyDescent="0.2">
      <c r="B1738" s="132"/>
      <c r="C1738" s="135"/>
      <c r="D1738" s="132"/>
      <c r="E1738" s="132"/>
      <c r="R1738" s="132"/>
      <c r="S1738" s="132"/>
      <c r="T1738" s="132"/>
    </row>
    <row r="1739" spans="2:20" x14ac:dyDescent="0.2">
      <c r="B1739" s="132"/>
      <c r="C1739" s="135"/>
      <c r="D1739" s="132"/>
      <c r="E1739" s="132"/>
      <c r="R1739" s="132"/>
      <c r="S1739" s="132"/>
      <c r="T1739" s="132"/>
    </row>
    <row r="1740" spans="2:20" x14ac:dyDescent="0.2">
      <c r="B1740" s="132"/>
      <c r="C1740" s="135"/>
      <c r="D1740" s="132"/>
      <c r="E1740" s="132"/>
      <c r="R1740" s="132"/>
      <c r="S1740" s="132"/>
      <c r="T1740" s="132"/>
    </row>
    <row r="1741" spans="2:20" x14ac:dyDescent="0.2">
      <c r="B1741" s="132"/>
      <c r="C1741" s="135"/>
      <c r="D1741" s="132"/>
      <c r="E1741" s="132"/>
      <c r="R1741" s="132"/>
      <c r="S1741" s="132"/>
      <c r="T1741" s="132"/>
    </row>
    <row r="1742" spans="2:20" x14ac:dyDescent="0.2">
      <c r="B1742" s="132"/>
      <c r="C1742" s="135"/>
      <c r="D1742" s="132"/>
      <c r="E1742" s="132"/>
      <c r="R1742" s="132"/>
      <c r="S1742" s="132"/>
      <c r="T1742" s="132"/>
    </row>
    <row r="1743" spans="2:20" x14ac:dyDescent="0.2">
      <c r="B1743" s="132"/>
      <c r="C1743" s="135"/>
      <c r="D1743" s="132"/>
      <c r="E1743" s="132"/>
      <c r="R1743" s="132"/>
      <c r="S1743" s="132"/>
      <c r="T1743" s="132"/>
    </row>
    <row r="1744" spans="2:20" x14ac:dyDescent="0.2">
      <c r="B1744" s="132"/>
      <c r="C1744" s="135"/>
      <c r="D1744" s="132"/>
      <c r="E1744" s="132"/>
      <c r="R1744" s="132"/>
      <c r="S1744" s="132"/>
      <c r="T1744" s="132"/>
    </row>
    <row r="1745" spans="2:20" x14ac:dyDescent="0.2">
      <c r="B1745" s="132"/>
      <c r="C1745" s="135"/>
      <c r="D1745" s="132"/>
      <c r="E1745" s="132"/>
      <c r="R1745" s="132"/>
      <c r="S1745" s="132"/>
      <c r="T1745" s="132"/>
    </row>
    <row r="1746" spans="2:20" x14ac:dyDescent="0.2">
      <c r="B1746" s="132"/>
      <c r="C1746" s="135"/>
      <c r="D1746" s="132"/>
      <c r="E1746" s="132"/>
      <c r="R1746" s="132"/>
      <c r="S1746" s="132"/>
      <c r="T1746" s="132"/>
    </row>
    <row r="1747" spans="2:20" x14ac:dyDescent="0.2">
      <c r="B1747" s="132"/>
      <c r="C1747" s="135"/>
      <c r="D1747" s="132"/>
      <c r="E1747" s="132"/>
      <c r="R1747" s="132"/>
      <c r="S1747" s="132"/>
      <c r="T1747" s="132"/>
    </row>
    <row r="1748" spans="2:20" x14ac:dyDescent="0.2">
      <c r="B1748" s="132"/>
      <c r="C1748" s="135"/>
      <c r="D1748" s="132"/>
      <c r="E1748" s="132"/>
      <c r="R1748" s="132"/>
      <c r="S1748" s="132"/>
      <c r="T1748" s="132"/>
    </row>
    <row r="1749" spans="2:20" x14ac:dyDescent="0.2">
      <c r="B1749" s="132"/>
      <c r="C1749" s="135"/>
      <c r="D1749" s="132"/>
      <c r="E1749" s="132"/>
      <c r="R1749" s="132"/>
      <c r="S1749" s="132"/>
      <c r="T1749" s="132"/>
    </row>
    <row r="1750" spans="2:20" x14ac:dyDescent="0.2">
      <c r="B1750" s="132"/>
      <c r="C1750" s="135"/>
      <c r="D1750" s="132"/>
      <c r="E1750" s="132"/>
      <c r="R1750" s="132"/>
      <c r="S1750" s="132"/>
      <c r="T1750" s="132"/>
    </row>
    <row r="1751" spans="2:20" x14ac:dyDescent="0.2">
      <c r="B1751" s="132"/>
      <c r="C1751" s="135"/>
      <c r="D1751" s="132"/>
      <c r="E1751" s="132"/>
      <c r="R1751" s="132"/>
      <c r="S1751" s="132"/>
      <c r="T1751" s="132"/>
    </row>
    <row r="1752" spans="2:20" x14ac:dyDescent="0.2">
      <c r="B1752" s="132"/>
      <c r="C1752" s="135"/>
      <c r="D1752" s="132"/>
      <c r="E1752" s="132"/>
      <c r="R1752" s="132"/>
      <c r="S1752" s="132"/>
      <c r="T1752" s="132"/>
    </row>
    <row r="1753" spans="2:20" x14ac:dyDescent="0.2">
      <c r="B1753" s="132"/>
      <c r="C1753" s="135"/>
      <c r="D1753" s="132"/>
      <c r="E1753" s="132"/>
      <c r="R1753" s="132"/>
      <c r="S1753" s="132"/>
      <c r="T1753" s="132"/>
    </row>
    <row r="1754" spans="2:20" x14ac:dyDescent="0.2">
      <c r="B1754" s="132"/>
      <c r="C1754" s="135"/>
      <c r="D1754" s="132"/>
      <c r="E1754" s="132"/>
      <c r="R1754" s="132"/>
      <c r="S1754" s="132"/>
      <c r="T1754" s="132"/>
    </row>
    <row r="1755" spans="2:20" x14ac:dyDescent="0.2">
      <c r="B1755" s="132"/>
      <c r="C1755" s="135"/>
      <c r="D1755" s="132"/>
      <c r="E1755" s="132"/>
      <c r="R1755" s="132"/>
      <c r="S1755" s="132"/>
      <c r="T1755" s="132"/>
    </row>
    <row r="1756" spans="2:20" x14ac:dyDescent="0.2">
      <c r="B1756" s="132"/>
      <c r="C1756" s="135"/>
      <c r="D1756" s="132"/>
      <c r="E1756" s="132"/>
      <c r="R1756" s="132"/>
      <c r="S1756" s="132"/>
      <c r="T1756" s="132"/>
    </row>
    <row r="1757" spans="2:20" x14ac:dyDescent="0.2">
      <c r="B1757" s="132"/>
      <c r="C1757" s="135"/>
      <c r="D1757" s="132"/>
      <c r="E1757" s="132"/>
      <c r="R1757" s="132"/>
      <c r="S1757" s="132"/>
      <c r="T1757" s="132"/>
    </row>
    <row r="1758" spans="2:20" x14ac:dyDescent="0.2">
      <c r="B1758" s="132"/>
      <c r="C1758" s="135"/>
      <c r="D1758" s="132"/>
      <c r="E1758" s="132"/>
      <c r="R1758" s="132"/>
      <c r="S1758" s="132"/>
      <c r="T1758" s="132"/>
    </row>
    <row r="1759" spans="2:20" x14ac:dyDescent="0.2">
      <c r="B1759" s="132"/>
      <c r="C1759" s="135"/>
      <c r="D1759" s="132"/>
      <c r="E1759" s="132"/>
      <c r="R1759" s="132"/>
      <c r="S1759" s="132"/>
      <c r="T1759" s="132"/>
    </row>
    <row r="1760" spans="2:20" x14ac:dyDescent="0.2">
      <c r="B1760" s="132"/>
      <c r="C1760" s="135"/>
      <c r="D1760" s="132"/>
      <c r="E1760" s="132"/>
      <c r="R1760" s="132"/>
      <c r="S1760" s="132"/>
      <c r="T1760" s="132"/>
    </row>
    <row r="1761" spans="2:20" x14ac:dyDescent="0.2">
      <c r="B1761" s="132"/>
      <c r="C1761" s="135"/>
      <c r="D1761" s="132"/>
      <c r="E1761" s="132"/>
      <c r="R1761" s="132"/>
      <c r="S1761" s="132"/>
      <c r="T1761" s="132"/>
    </row>
    <row r="1762" spans="2:20" x14ac:dyDescent="0.2">
      <c r="B1762" s="132"/>
      <c r="C1762" s="135"/>
      <c r="D1762" s="132"/>
      <c r="E1762" s="132"/>
      <c r="R1762" s="132"/>
      <c r="S1762" s="132"/>
      <c r="T1762" s="132"/>
    </row>
    <row r="1763" spans="2:20" x14ac:dyDescent="0.2">
      <c r="B1763" s="132"/>
      <c r="C1763" s="135"/>
      <c r="D1763" s="132"/>
      <c r="E1763" s="132"/>
      <c r="R1763" s="132"/>
      <c r="S1763" s="132"/>
      <c r="T1763" s="132"/>
    </row>
    <row r="1764" spans="2:20" x14ac:dyDescent="0.2">
      <c r="B1764" s="132"/>
      <c r="C1764" s="135"/>
      <c r="D1764" s="132"/>
      <c r="E1764" s="132"/>
      <c r="R1764" s="132"/>
      <c r="S1764" s="132"/>
      <c r="T1764" s="132"/>
    </row>
    <row r="1765" spans="2:20" x14ac:dyDescent="0.2">
      <c r="B1765" s="132"/>
      <c r="C1765" s="135"/>
      <c r="D1765" s="132"/>
      <c r="E1765" s="132"/>
      <c r="R1765" s="132"/>
      <c r="S1765" s="132"/>
      <c r="T1765" s="132"/>
    </row>
    <row r="1766" spans="2:20" x14ac:dyDescent="0.2">
      <c r="B1766" s="132"/>
      <c r="C1766" s="135"/>
      <c r="D1766" s="132"/>
      <c r="E1766" s="132"/>
      <c r="R1766" s="132"/>
      <c r="S1766" s="132"/>
      <c r="T1766" s="132"/>
    </row>
    <row r="1767" spans="2:20" x14ac:dyDescent="0.2">
      <c r="B1767" s="132"/>
      <c r="C1767" s="135"/>
      <c r="D1767" s="132"/>
      <c r="E1767" s="132"/>
      <c r="R1767" s="132"/>
      <c r="S1767" s="132"/>
      <c r="T1767" s="132"/>
    </row>
    <row r="1768" spans="2:20" x14ac:dyDescent="0.2">
      <c r="B1768" s="132"/>
      <c r="C1768" s="135"/>
      <c r="D1768" s="132"/>
      <c r="E1768" s="132"/>
      <c r="R1768" s="132"/>
      <c r="S1768" s="132"/>
      <c r="T1768" s="132"/>
    </row>
    <row r="1769" spans="2:20" x14ac:dyDescent="0.2">
      <c r="B1769" s="132"/>
      <c r="C1769" s="135"/>
      <c r="D1769" s="132"/>
      <c r="E1769" s="132"/>
      <c r="R1769" s="132"/>
      <c r="S1769" s="132"/>
      <c r="T1769" s="132"/>
    </row>
    <row r="1770" spans="2:20" x14ac:dyDescent="0.2">
      <c r="B1770" s="132"/>
      <c r="C1770" s="135"/>
      <c r="D1770" s="132"/>
      <c r="E1770" s="132"/>
      <c r="R1770" s="132"/>
      <c r="S1770" s="132"/>
      <c r="T1770" s="132"/>
    </row>
    <row r="1771" spans="2:20" x14ac:dyDescent="0.2">
      <c r="B1771" s="132"/>
      <c r="C1771" s="135"/>
      <c r="D1771" s="132"/>
      <c r="E1771" s="132"/>
      <c r="R1771" s="132"/>
      <c r="S1771" s="132"/>
      <c r="T1771" s="132"/>
    </row>
    <row r="1772" spans="2:20" x14ac:dyDescent="0.2">
      <c r="B1772" s="132"/>
      <c r="C1772" s="135"/>
      <c r="D1772" s="132"/>
      <c r="E1772" s="132"/>
      <c r="R1772" s="132"/>
      <c r="S1772" s="132"/>
      <c r="T1772" s="132"/>
    </row>
    <row r="1773" spans="2:20" x14ac:dyDescent="0.2">
      <c r="B1773" s="132"/>
      <c r="C1773" s="135"/>
      <c r="D1773" s="132"/>
      <c r="E1773" s="132"/>
      <c r="R1773" s="132"/>
      <c r="S1773" s="132"/>
      <c r="T1773" s="132"/>
    </row>
    <row r="1774" spans="2:20" x14ac:dyDescent="0.2">
      <c r="B1774" s="132"/>
      <c r="C1774" s="135"/>
      <c r="D1774" s="132"/>
      <c r="E1774" s="132"/>
      <c r="R1774" s="132"/>
      <c r="S1774" s="132"/>
      <c r="T1774" s="132"/>
    </row>
    <row r="1775" spans="2:20" x14ac:dyDescent="0.2">
      <c r="B1775" s="132"/>
      <c r="C1775" s="135"/>
      <c r="D1775" s="132"/>
      <c r="E1775" s="132"/>
      <c r="R1775" s="132"/>
      <c r="S1775" s="132"/>
      <c r="T1775" s="132"/>
    </row>
    <row r="1776" spans="2:20" x14ac:dyDescent="0.2">
      <c r="B1776" s="132"/>
      <c r="C1776" s="135"/>
      <c r="D1776" s="132"/>
      <c r="E1776" s="132"/>
      <c r="R1776" s="132"/>
      <c r="S1776" s="132"/>
      <c r="T1776" s="132"/>
    </row>
    <row r="1777" spans="2:20" x14ac:dyDescent="0.2">
      <c r="B1777" s="132"/>
      <c r="C1777" s="135"/>
      <c r="D1777" s="132"/>
      <c r="E1777" s="132"/>
      <c r="R1777" s="132"/>
      <c r="S1777" s="132"/>
      <c r="T1777" s="132"/>
    </row>
    <row r="1778" spans="2:20" x14ac:dyDescent="0.2">
      <c r="B1778" s="132"/>
      <c r="C1778" s="135"/>
      <c r="D1778" s="132"/>
      <c r="E1778" s="132"/>
      <c r="R1778" s="132"/>
      <c r="S1778" s="132"/>
      <c r="T1778" s="132"/>
    </row>
    <row r="1779" spans="2:20" x14ac:dyDescent="0.2">
      <c r="B1779" s="132"/>
      <c r="C1779" s="135"/>
      <c r="D1779" s="132"/>
      <c r="E1779" s="132"/>
      <c r="R1779" s="132"/>
      <c r="S1779" s="132"/>
      <c r="T1779" s="132"/>
    </row>
    <row r="1780" spans="2:20" x14ac:dyDescent="0.2">
      <c r="B1780" s="132"/>
      <c r="C1780" s="135"/>
      <c r="D1780" s="132"/>
      <c r="E1780" s="132"/>
      <c r="R1780" s="132"/>
      <c r="S1780" s="132"/>
      <c r="T1780" s="132"/>
    </row>
    <row r="1781" spans="2:20" x14ac:dyDescent="0.2">
      <c r="B1781" s="132"/>
      <c r="C1781" s="135"/>
      <c r="D1781" s="132"/>
      <c r="E1781" s="132"/>
      <c r="R1781" s="132"/>
      <c r="S1781" s="132"/>
      <c r="T1781" s="132"/>
    </row>
    <row r="1782" spans="2:20" x14ac:dyDescent="0.2">
      <c r="B1782" s="132"/>
      <c r="C1782" s="135"/>
      <c r="D1782" s="132"/>
      <c r="E1782" s="132"/>
      <c r="R1782" s="132"/>
      <c r="S1782" s="132"/>
      <c r="T1782" s="132"/>
    </row>
    <row r="1783" spans="2:20" x14ac:dyDescent="0.2">
      <c r="B1783" s="132"/>
      <c r="C1783" s="135"/>
      <c r="D1783" s="132"/>
      <c r="E1783" s="132"/>
      <c r="R1783" s="132"/>
      <c r="S1783" s="132"/>
      <c r="T1783" s="132"/>
    </row>
    <row r="1784" spans="2:20" x14ac:dyDescent="0.2">
      <c r="B1784" s="132"/>
      <c r="C1784" s="135"/>
      <c r="D1784" s="132"/>
      <c r="E1784" s="132"/>
      <c r="R1784" s="132"/>
      <c r="S1784" s="132"/>
      <c r="T1784" s="132"/>
    </row>
    <row r="1785" spans="2:20" x14ac:dyDescent="0.2">
      <c r="B1785" s="132"/>
      <c r="C1785" s="135"/>
      <c r="D1785" s="132"/>
      <c r="E1785" s="132"/>
      <c r="R1785" s="132"/>
      <c r="S1785" s="132"/>
      <c r="T1785" s="132"/>
    </row>
    <row r="1786" spans="2:20" x14ac:dyDescent="0.2">
      <c r="B1786" s="132"/>
      <c r="C1786" s="135"/>
      <c r="D1786" s="132"/>
      <c r="E1786" s="132"/>
      <c r="R1786" s="132"/>
      <c r="S1786" s="132"/>
      <c r="T1786" s="132"/>
    </row>
    <row r="1787" spans="2:20" x14ac:dyDescent="0.2">
      <c r="B1787" s="132"/>
      <c r="C1787" s="135"/>
      <c r="D1787" s="132"/>
      <c r="E1787" s="132"/>
      <c r="R1787" s="132"/>
      <c r="S1787" s="132"/>
      <c r="T1787" s="132"/>
    </row>
    <row r="1788" spans="2:20" x14ac:dyDescent="0.2">
      <c r="B1788" s="132"/>
      <c r="C1788" s="135"/>
      <c r="D1788" s="132"/>
      <c r="E1788" s="132"/>
      <c r="R1788" s="132"/>
      <c r="S1788" s="132"/>
      <c r="T1788" s="132"/>
    </row>
    <row r="1789" spans="2:20" x14ac:dyDescent="0.2">
      <c r="B1789" s="132"/>
      <c r="C1789" s="135"/>
      <c r="D1789" s="132"/>
      <c r="E1789" s="132"/>
      <c r="R1789" s="132"/>
      <c r="S1789" s="132"/>
      <c r="T1789" s="132"/>
    </row>
    <row r="1790" spans="2:20" x14ac:dyDescent="0.2">
      <c r="B1790" s="132"/>
      <c r="C1790" s="135"/>
      <c r="D1790" s="132"/>
      <c r="E1790" s="132"/>
      <c r="R1790" s="132"/>
      <c r="S1790" s="132"/>
      <c r="T1790" s="132"/>
    </row>
    <row r="1791" spans="2:20" x14ac:dyDescent="0.2">
      <c r="B1791" s="132"/>
      <c r="C1791" s="135"/>
      <c r="D1791" s="132"/>
      <c r="E1791" s="132"/>
      <c r="R1791" s="132"/>
      <c r="S1791" s="132"/>
      <c r="T1791" s="132"/>
    </row>
    <row r="1792" spans="2:20" x14ac:dyDescent="0.2">
      <c r="B1792" s="132"/>
      <c r="C1792" s="135"/>
      <c r="D1792" s="132"/>
      <c r="E1792" s="132"/>
      <c r="R1792" s="132"/>
      <c r="S1792" s="132"/>
      <c r="T1792" s="132"/>
    </row>
    <row r="1793" spans="2:20" x14ac:dyDescent="0.2">
      <c r="B1793" s="132"/>
      <c r="C1793" s="135"/>
      <c r="D1793" s="132"/>
      <c r="E1793" s="132"/>
      <c r="R1793" s="132"/>
      <c r="S1793" s="132"/>
      <c r="T1793" s="132"/>
    </row>
    <row r="1794" spans="2:20" x14ac:dyDescent="0.2">
      <c r="B1794" s="132"/>
      <c r="C1794" s="135"/>
      <c r="D1794" s="132"/>
      <c r="E1794" s="132"/>
      <c r="R1794" s="132"/>
      <c r="S1794" s="132"/>
      <c r="T1794" s="132"/>
    </row>
    <row r="1795" spans="2:20" x14ac:dyDescent="0.2">
      <c r="B1795" s="132"/>
      <c r="C1795" s="135"/>
      <c r="D1795" s="132"/>
      <c r="E1795" s="132"/>
      <c r="R1795" s="132"/>
      <c r="S1795" s="132"/>
      <c r="T1795" s="132"/>
    </row>
    <row r="1796" spans="2:20" x14ac:dyDescent="0.2">
      <c r="B1796" s="132"/>
      <c r="C1796" s="135"/>
      <c r="D1796" s="132"/>
      <c r="E1796" s="132"/>
      <c r="R1796" s="132"/>
      <c r="S1796" s="132"/>
      <c r="T1796" s="132"/>
    </row>
    <row r="1797" spans="2:20" x14ac:dyDescent="0.2">
      <c r="B1797" s="132"/>
      <c r="C1797" s="135"/>
      <c r="D1797" s="132"/>
      <c r="E1797" s="132"/>
      <c r="R1797" s="132"/>
      <c r="S1797" s="132"/>
      <c r="T1797" s="132"/>
    </row>
    <row r="1798" spans="2:20" x14ac:dyDescent="0.2">
      <c r="B1798" s="132"/>
      <c r="C1798" s="135"/>
      <c r="D1798" s="132"/>
      <c r="E1798" s="132"/>
      <c r="R1798" s="132"/>
      <c r="S1798" s="132"/>
      <c r="T1798" s="132"/>
    </row>
    <row r="1799" spans="2:20" x14ac:dyDescent="0.2">
      <c r="B1799" s="132"/>
      <c r="C1799" s="135"/>
      <c r="D1799" s="132"/>
      <c r="E1799" s="132"/>
      <c r="R1799" s="132"/>
      <c r="S1799" s="132"/>
      <c r="T1799" s="132"/>
    </row>
    <row r="1800" spans="2:20" x14ac:dyDescent="0.2">
      <c r="B1800" s="132"/>
      <c r="C1800" s="135"/>
      <c r="D1800" s="132"/>
      <c r="E1800" s="132"/>
      <c r="R1800" s="132"/>
      <c r="S1800" s="132"/>
      <c r="T1800" s="132"/>
    </row>
    <row r="1801" spans="2:20" x14ac:dyDescent="0.2">
      <c r="B1801" s="132"/>
      <c r="C1801" s="135"/>
      <c r="D1801" s="132"/>
      <c r="E1801" s="132"/>
      <c r="R1801" s="132"/>
      <c r="S1801" s="132"/>
      <c r="T1801" s="132"/>
    </row>
    <row r="1802" spans="2:20" x14ac:dyDescent="0.2">
      <c r="B1802" s="132"/>
      <c r="C1802" s="135"/>
      <c r="D1802" s="132"/>
      <c r="E1802" s="132"/>
      <c r="R1802" s="132"/>
      <c r="S1802" s="132"/>
      <c r="T1802" s="132"/>
    </row>
    <row r="1803" spans="2:20" x14ac:dyDescent="0.2">
      <c r="B1803" s="132"/>
      <c r="C1803" s="135"/>
      <c r="D1803" s="132"/>
      <c r="E1803" s="132"/>
      <c r="R1803" s="132"/>
      <c r="S1803" s="132"/>
      <c r="T1803" s="132"/>
    </row>
    <row r="1804" spans="2:20" x14ac:dyDescent="0.2">
      <c r="B1804" s="132"/>
      <c r="C1804" s="135"/>
      <c r="D1804" s="132"/>
      <c r="E1804" s="132"/>
      <c r="R1804" s="132"/>
      <c r="S1804" s="132"/>
      <c r="T1804" s="132"/>
    </row>
    <row r="1805" spans="2:20" x14ac:dyDescent="0.2">
      <c r="B1805" s="132"/>
      <c r="C1805" s="135"/>
      <c r="D1805" s="132"/>
      <c r="E1805" s="132"/>
      <c r="R1805" s="132"/>
      <c r="S1805" s="132"/>
      <c r="T1805" s="132"/>
    </row>
    <row r="1806" spans="2:20" x14ac:dyDescent="0.2">
      <c r="B1806" s="132"/>
      <c r="C1806" s="135"/>
      <c r="D1806" s="132"/>
      <c r="E1806" s="132"/>
      <c r="R1806" s="132"/>
      <c r="S1806" s="132"/>
      <c r="T1806" s="132"/>
    </row>
    <row r="1807" spans="2:20" x14ac:dyDescent="0.2">
      <c r="B1807" s="132"/>
      <c r="C1807" s="135"/>
      <c r="D1807" s="132"/>
      <c r="E1807" s="132"/>
      <c r="R1807" s="132"/>
      <c r="S1807" s="132"/>
      <c r="T1807" s="132"/>
    </row>
    <row r="1808" spans="2:20" x14ac:dyDescent="0.2">
      <c r="B1808" s="132"/>
      <c r="C1808" s="135"/>
      <c r="D1808" s="132"/>
      <c r="E1808" s="132"/>
      <c r="R1808" s="132"/>
      <c r="S1808" s="132"/>
      <c r="T1808" s="132"/>
    </row>
    <row r="1809" spans="2:20" x14ac:dyDescent="0.2">
      <c r="B1809" s="132"/>
      <c r="C1809" s="135"/>
      <c r="D1809" s="132"/>
      <c r="E1809" s="132"/>
      <c r="R1809" s="132"/>
      <c r="S1809" s="132"/>
      <c r="T1809" s="132"/>
    </row>
    <row r="1810" spans="2:20" x14ac:dyDescent="0.2">
      <c r="B1810" s="132"/>
      <c r="C1810" s="135"/>
      <c r="D1810" s="132"/>
      <c r="E1810" s="132"/>
      <c r="R1810" s="132"/>
      <c r="S1810" s="132"/>
      <c r="T1810" s="132"/>
    </row>
    <row r="1811" spans="2:20" x14ac:dyDescent="0.2">
      <c r="B1811" s="132"/>
      <c r="C1811" s="135"/>
      <c r="D1811" s="132"/>
      <c r="E1811" s="132"/>
      <c r="R1811" s="132"/>
      <c r="S1811" s="132"/>
      <c r="T1811" s="132"/>
    </row>
    <row r="1812" spans="2:20" x14ac:dyDescent="0.2">
      <c r="B1812" s="132"/>
      <c r="C1812" s="135"/>
      <c r="D1812" s="132"/>
      <c r="E1812" s="132"/>
      <c r="R1812" s="132"/>
      <c r="S1812" s="132"/>
      <c r="T1812" s="132"/>
    </row>
    <row r="1813" spans="2:20" x14ac:dyDescent="0.2">
      <c r="B1813" s="132"/>
      <c r="C1813" s="135"/>
      <c r="D1813" s="132"/>
      <c r="E1813" s="132"/>
      <c r="R1813" s="132"/>
      <c r="S1813" s="132"/>
      <c r="T1813" s="132"/>
    </row>
    <row r="1814" spans="2:20" x14ac:dyDescent="0.2">
      <c r="B1814" s="132"/>
      <c r="C1814" s="135"/>
      <c r="D1814" s="132"/>
      <c r="E1814" s="132"/>
      <c r="R1814" s="132"/>
      <c r="S1814" s="132"/>
      <c r="T1814" s="132"/>
    </row>
    <row r="1815" spans="2:20" x14ac:dyDescent="0.2">
      <c r="B1815" s="132"/>
      <c r="C1815" s="135"/>
      <c r="D1815" s="132"/>
      <c r="E1815" s="132"/>
      <c r="R1815" s="132"/>
      <c r="S1815" s="132"/>
      <c r="T1815" s="132"/>
    </row>
    <row r="1816" spans="2:20" x14ac:dyDescent="0.2">
      <c r="B1816" s="132"/>
      <c r="C1816" s="135"/>
      <c r="D1816" s="132"/>
      <c r="E1816" s="132"/>
      <c r="R1816" s="132"/>
      <c r="S1816" s="132"/>
      <c r="T1816" s="132"/>
    </row>
    <row r="1817" spans="2:20" x14ac:dyDescent="0.2">
      <c r="B1817" s="132"/>
      <c r="C1817" s="135"/>
      <c r="D1817" s="132"/>
      <c r="E1817" s="132"/>
      <c r="R1817" s="132"/>
      <c r="S1817" s="132"/>
      <c r="T1817" s="132"/>
    </row>
    <row r="1818" spans="2:20" x14ac:dyDescent="0.2">
      <c r="B1818" s="132"/>
      <c r="C1818" s="135"/>
      <c r="D1818" s="132"/>
      <c r="E1818" s="132"/>
      <c r="R1818" s="132"/>
      <c r="S1818" s="132"/>
      <c r="T1818" s="132"/>
    </row>
    <row r="1819" spans="2:20" x14ac:dyDescent="0.2">
      <c r="B1819" s="132"/>
      <c r="C1819" s="135"/>
      <c r="D1819" s="132"/>
      <c r="E1819" s="132"/>
      <c r="R1819" s="132"/>
      <c r="S1819" s="132"/>
      <c r="T1819" s="132"/>
    </row>
    <row r="1820" spans="2:20" x14ac:dyDescent="0.2">
      <c r="B1820" s="132"/>
      <c r="C1820" s="135"/>
      <c r="D1820" s="132"/>
      <c r="E1820" s="132"/>
      <c r="R1820" s="132"/>
      <c r="S1820" s="132"/>
      <c r="T1820" s="132"/>
    </row>
    <row r="1821" spans="2:20" x14ac:dyDescent="0.2">
      <c r="B1821" s="132"/>
      <c r="C1821" s="135"/>
      <c r="D1821" s="132"/>
      <c r="E1821" s="132"/>
      <c r="R1821" s="132"/>
      <c r="S1821" s="132"/>
      <c r="T1821" s="132"/>
    </row>
    <row r="1822" spans="2:20" x14ac:dyDescent="0.2">
      <c r="B1822" s="132"/>
      <c r="C1822" s="135"/>
      <c r="D1822" s="132"/>
      <c r="E1822" s="132"/>
      <c r="R1822" s="132"/>
      <c r="S1822" s="132"/>
      <c r="T1822" s="132"/>
    </row>
    <row r="1823" spans="2:20" x14ac:dyDescent="0.2">
      <c r="B1823" s="132"/>
      <c r="C1823" s="135"/>
      <c r="D1823" s="132"/>
      <c r="E1823" s="132"/>
      <c r="R1823" s="132"/>
      <c r="S1823" s="132"/>
      <c r="T1823" s="132"/>
    </row>
    <row r="1824" spans="2:20" x14ac:dyDescent="0.2">
      <c r="B1824" s="132"/>
      <c r="C1824" s="135"/>
      <c r="D1824" s="132"/>
      <c r="E1824" s="132"/>
      <c r="R1824" s="132"/>
      <c r="S1824" s="132"/>
      <c r="T1824" s="132"/>
    </row>
    <row r="1825" spans="2:20" x14ac:dyDescent="0.2">
      <c r="B1825" s="132"/>
      <c r="C1825" s="135"/>
      <c r="D1825" s="132"/>
      <c r="E1825" s="132"/>
      <c r="R1825" s="132"/>
      <c r="S1825" s="132"/>
      <c r="T1825" s="132"/>
    </row>
    <row r="1826" spans="2:20" x14ac:dyDescent="0.2">
      <c r="B1826" s="132"/>
      <c r="C1826" s="135"/>
      <c r="D1826" s="132"/>
      <c r="E1826" s="132"/>
      <c r="R1826" s="132"/>
      <c r="S1826" s="132"/>
      <c r="T1826" s="132"/>
    </row>
    <row r="1827" spans="2:20" x14ac:dyDescent="0.2">
      <c r="B1827" s="132"/>
      <c r="C1827" s="135"/>
      <c r="D1827" s="132"/>
      <c r="E1827" s="132"/>
      <c r="R1827" s="132"/>
      <c r="S1827" s="132"/>
      <c r="T1827" s="132"/>
    </row>
    <row r="1828" spans="2:20" x14ac:dyDescent="0.2">
      <c r="B1828" s="132"/>
      <c r="C1828" s="135"/>
      <c r="D1828" s="132"/>
      <c r="E1828" s="132"/>
      <c r="R1828" s="132"/>
      <c r="S1828" s="132"/>
      <c r="T1828" s="132"/>
    </row>
    <row r="1829" spans="2:20" x14ac:dyDescent="0.2">
      <c r="B1829" s="132"/>
      <c r="C1829" s="135"/>
      <c r="D1829" s="132"/>
      <c r="E1829" s="132"/>
      <c r="R1829" s="132"/>
      <c r="S1829" s="132"/>
      <c r="T1829" s="132"/>
    </row>
    <row r="1830" spans="2:20" x14ac:dyDescent="0.2">
      <c r="B1830" s="132"/>
      <c r="C1830" s="135"/>
      <c r="D1830" s="132"/>
      <c r="E1830" s="132"/>
      <c r="R1830" s="132"/>
      <c r="S1830" s="132"/>
      <c r="T1830" s="132"/>
    </row>
    <row r="1831" spans="2:20" x14ac:dyDescent="0.2">
      <c r="B1831" s="132"/>
      <c r="C1831" s="135"/>
      <c r="D1831" s="132"/>
      <c r="E1831" s="132"/>
      <c r="R1831" s="132"/>
      <c r="S1831" s="132"/>
      <c r="T1831" s="132"/>
    </row>
    <row r="1832" spans="2:20" x14ac:dyDescent="0.2">
      <c r="B1832" s="132"/>
      <c r="C1832" s="135"/>
      <c r="D1832" s="132"/>
      <c r="E1832" s="132"/>
      <c r="R1832" s="132"/>
      <c r="S1832" s="132"/>
      <c r="T1832" s="132"/>
    </row>
    <row r="1833" spans="2:20" x14ac:dyDescent="0.2">
      <c r="B1833" s="132"/>
      <c r="C1833" s="135"/>
      <c r="D1833" s="132"/>
      <c r="E1833" s="132"/>
      <c r="R1833" s="132"/>
      <c r="S1833" s="132"/>
      <c r="T1833" s="132"/>
    </row>
    <row r="1834" spans="2:20" x14ac:dyDescent="0.2">
      <c r="B1834" s="132"/>
      <c r="C1834" s="135"/>
      <c r="D1834" s="132"/>
      <c r="E1834" s="132"/>
      <c r="R1834" s="132"/>
      <c r="S1834" s="132"/>
      <c r="T1834" s="132"/>
    </row>
    <row r="1835" spans="2:20" x14ac:dyDescent="0.2">
      <c r="B1835" s="132"/>
      <c r="C1835" s="135"/>
      <c r="D1835" s="132"/>
      <c r="E1835" s="132"/>
      <c r="R1835" s="132"/>
      <c r="S1835" s="132"/>
      <c r="T1835" s="132"/>
    </row>
    <row r="1836" spans="2:20" x14ac:dyDescent="0.2">
      <c r="B1836" s="132"/>
      <c r="C1836" s="135"/>
      <c r="D1836" s="132"/>
      <c r="E1836" s="132"/>
      <c r="R1836" s="132"/>
      <c r="S1836" s="132"/>
      <c r="T1836" s="132"/>
    </row>
    <row r="1837" spans="2:20" x14ac:dyDescent="0.2">
      <c r="B1837" s="132"/>
      <c r="C1837" s="135"/>
      <c r="D1837" s="132"/>
      <c r="E1837" s="132"/>
      <c r="R1837" s="132"/>
      <c r="S1837" s="132"/>
      <c r="T1837" s="132"/>
    </row>
    <row r="1838" spans="2:20" x14ac:dyDescent="0.2">
      <c r="B1838" s="132"/>
      <c r="C1838" s="135"/>
      <c r="D1838" s="132"/>
      <c r="E1838" s="132"/>
      <c r="R1838" s="132"/>
      <c r="S1838" s="132"/>
      <c r="T1838" s="132"/>
    </row>
    <row r="1839" spans="2:20" x14ac:dyDescent="0.2">
      <c r="B1839" s="132"/>
      <c r="C1839" s="135"/>
      <c r="D1839" s="132"/>
      <c r="E1839" s="132"/>
      <c r="R1839" s="132"/>
      <c r="S1839" s="132"/>
      <c r="T1839" s="132"/>
    </row>
    <row r="1840" spans="2:20" x14ac:dyDescent="0.2">
      <c r="B1840" s="132"/>
      <c r="C1840" s="135"/>
      <c r="D1840" s="132"/>
      <c r="E1840" s="132"/>
      <c r="R1840" s="132"/>
      <c r="S1840" s="132"/>
      <c r="T1840" s="132"/>
    </row>
    <row r="1841" spans="2:20" x14ac:dyDescent="0.2">
      <c r="B1841" s="132"/>
      <c r="C1841" s="135"/>
      <c r="D1841" s="132"/>
      <c r="E1841" s="132"/>
      <c r="R1841" s="132"/>
      <c r="S1841" s="132"/>
      <c r="T1841" s="132"/>
    </row>
    <row r="1842" spans="2:20" x14ac:dyDescent="0.2">
      <c r="B1842" s="132"/>
      <c r="C1842" s="135"/>
      <c r="D1842" s="132"/>
      <c r="E1842" s="132"/>
      <c r="R1842" s="132"/>
      <c r="S1842" s="132"/>
      <c r="T1842" s="132"/>
    </row>
    <row r="1843" spans="2:20" x14ac:dyDescent="0.2">
      <c r="B1843" s="132"/>
      <c r="C1843" s="135"/>
      <c r="D1843" s="132"/>
      <c r="E1843" s="132"/>
      <c r="R1843" s="132"/>
      <c r="S1843" s="132"/>
      <c r="T1843" s="132"/>
    </row>
    <row r="1844" spans="2:20" x14ac:dyDescent="0.2">
      <c r="B1844" s="132"/>
      <c r="C1844" s="135"/>
      <c r="D1844" s="132"/>
      <c r="E1844" s="132"/>
      <c r="R1844" s="132"/>
      <c r="S1844" s="132"/>
      <c r="T1844" s="132"/>
    </row>
    <row r="1845" spans="2:20" x14ac:dyDescent="0.2">
      <c r="B1845" s="132"/>
      <c r="C1845" s="135"/>
      <c r="D1845" s="132"/>
      <c r="E1845" s="132"/>
      <c r="R1845" s="132"/>
      <c r="S1845" s="132"/>
      <c r="T1845" s="132"/>
    </row>
    <row r="1846" spans="2:20" x14ac:dyDescent="0.2">
      <c r="B1846" s="132"/>
      <c r="C1846" s="135"/>
      <c r="D1846" s="132"/>
      <c r="E1846" s="132"/>
      <c r="R1846" s="132"/>
      <c r="S1846" s="132"/>
      <c r="T1846" s="132"/>
    </row>
    <row r="1847" spans="2:20" x14ac:dyDescent="0.2">
      <c r="B1847" s="132"/>
      <c r="C1847" s="135"/>
      <c r="D1847" s="132"/>
      <c r="E1847" s="132"/>
      <c r="R1847" s="132"/>
      <c r="S1847" s="132"/>
      <c r="T1847" s="132"/>
    </row>
    <row r="1848" spans="2:20" x14ac:dyDescent="0.2">
      <c r="B1848" s="132"/>
      <c r="C1848" s="135"/>
      <c r="D1848" s="132"/>
      <c r="E1848" s="132"/>
      <c r="R1848" s="132"/>
      <c r="S1848" s="132"/>
      <c r="T1848" s="132"/>
    </row>
    <row r="1849" spans="2:20" x14ac:dyDescent="0.2">
      <c r="B1849" s="132"/>
      <c r="C1849" s="135"/>
      <c r="D1849" s="132"/>
      <c r="E1849" s="132"/>
      <c r="R1849" s="132"/>
      <c r="S1849" s="132"/>
      <c r="T1849" s="132"/>
    </row>
    <row r="1850" spans="2:20" x14ac:dyDescent="0.2">
      <c r="B1850" s="132"/>
      <c r="C1850" s="135"/>
      <c r="D1850" s="132"/>
      <c r="E1850" s="132"/>
      <c r="R1850" s="132"/>
      <c r="S1850" s="132"/>
      <c r="T1850" s="132"/>
    </row>
    <row r="1851" spans="2:20" x14ac:dyDescent="0.2">
      <c r="B1851" s="132"/>
      <c r="C1851" s="135"/>
      <c r="D1851" s="132"/>
      <c r="E1851" s="132"/>
      <c r="R1851" s="132"/>
      <c r="S1851" s="132"/>
      <c r="T1851" s="132"/>
    </row>
    <row r="1852" spans="2:20" x14ac:dyDescent="0.2">
      <c r="B1852" s="132"/>
      <c r="C1852" s="135"/>
      <c r="D1852" s="132"/>
      <c r="E1852" s="132"/>
      <c r="R1852" s="132"/>
      <c r="S1852" s="132"/>
      <c r="T1852" s="132"/>
    </row>
    <row r="1853" spans="2:20" x14ac:dyDescent="0.2">
      <c r="B1853" s="132"/>
      <c r="C1853" s="135"/>
      <c r="D1853" s="132"/>
      <c r="E1853" s="132"/>
      <c r="R1853" s="132"/>
      <c r="S1853" s="132"/>
      <c r="T1853" s="132"/>
    </row>
    <row r="1854" spans="2:20" x14ac:dyDescent="0.2">
      <c r="B1854" s="132"/>
      <c r="C1854" s="135"/>
      <c r="D1854" s="132"/>
      <c r="E1854" s="132"/>
      <c r="R1854" s="132"/>
      <c r="S1854" s="132"/>
      <c r="T1854" s="132"/>
    </row>
    <row r="1855" spans="2:20" x14ac:dyDescent="0.2">
      <c r="B1855" s="132"/>
      <c r="C1855" s="135"/>
      <c r="D1855" s="132"/>
      <c r="E1855" s="132"/>
      <c r="R1855" s="132"/>
      <c r="S1855" s="132"/>
      <c r="T1855" s="132"/>
    </row>
    <row r="1856" spans="2:20" x14ac:dyDescent="0.2">
      <c r="B1856" s="132"/>
      <c r="C1856" s="135"/>
      <c r="D1856" s="132"/>
      <c r="E1856" s="132"/>
      <c r="R1856" s="132"/>
      <c r="S1856" s="132"/>
      <c r="T1856" s="132"/>
    </row>
    <row r="1857" spans="2:20" x14ac:dyDescent="0.2">
      <c r="B1857" s="132"/>
      <c r="C1857" s="135"/>
      <c r="D1857" s="132"/>
      <c r="E1857" s="132"/>
      <c r="R1857" s="132"/>
      <c r="S1857" s="132"/>
      <c r="T1857" s="132"/>
    </row>
    <row r="1858" spans="2:20" x14ac:dyDescent="0.2">
      <c r="B1858" s="132"/>
      <c r="C1858" s="135"/>
      <c r="D1858" s="132"/>
      <c r="E1858" s="132"/>
      <c r="R1858" s="132"/>
      <c r="S1858" s="132"/>
      <c r="T1858" s="132"/>
    </row>
    <row r="1859" spans="2:20" x14ac:dyDescent="0.2">
      <c r="B1859" s="132"/>
      <c r="C1859" s="135"/>
      <c r="D1859" s="132"/>
      <c r="E1859" s="132"/>
      <c r="R1859" s="132"/>
      <c r="S1859" s="132"/>
      <c r="T1859" s="132"/>
    </row>
    <row r="1860" spans="2:20" x14ac:dyDescent="0.2">
      <c r="B1860" s="132"/>
      <c r="C1860" s="135"/>
      <c r="D1860" s="132"/>
      <c r="E1860" s="132"/>
      <c r="R1860" s="132"/>
      <c r="S1860" s="132"/>
      <c r="T1860" s="132"/>
    </row>
    <row r="1861" spans="2:20" x14ac:dyDescent="0.2">
      <c r="B1861" s="132"/>
      <c r="C1861" s="135"/>
      <c r="D1861" s="132"/>
      <c r="E1861" s="132"/>
      <c r="R1861" s="132"/>
      <c r="S1861" s="132"/>
      <c r="T1861" s="132"/>
    </row>
    <row r="1862" spans="2:20" x14ac:dyDescent="0.2">
      <c r="B1862" s="132"/>
      <c r="C1862" s="135"/>
      <c r="D1862" s="132"/>
      <c r="E1862" s="132"/>
      <c r="R1862" s="132"/>
      <c r="S1862" s="132"/>
      <c r="T1862" s="132"/>
    </row>
    <row r="1863" spans="2:20" x14ac:dyDescent="0.2">
      <c r="B1863" s="132"/>
      <c r="C1863" s="135"/>
      <c r="D1863" s="132"/>
      <c r="E1863" s="132"/>
      <c r="R1863" s="132"/>
      <c r="S1863" s="132"/>
      <c r="T1863" s="132"/>
    </row>
    <row r="1864" spans="2:20" x14ac:dyDescent="0.2">
      <c r="B1864" s="132"/>
      <c r="C1864" s="135"/>
      <c r="D1864" s="132"/>
      <c r="E1864" s="132"/>
      <c r="R1864" s="132"/>
      <c r="S1864" s="132"/>
      <c r="T1864" s="132"/>
    </row>
    <row r="1865" spans="2:20" x14ac:dyDescent="0.2">
      <c r="B1865" s="132"/>
      <c r="C1865" s="135"/>
      <c r="D1865" s="132"/>
      <c r="E1865" s="132"/>
      <c r="R1865" s="132"/>
      <c r="S1865" s="132"/>
      <c r="T1865" s="132"/>
    </row>
    <row r="1866" spans="2:20" x14ac:dyDescent="0.2">
      <c r="B1866" s="132"/>
      <c r="C1866" s="135"/>
      <c r="D1866" s="132"/>
      <c r="E1866" s="132"/>
      <c r="R1866" s="132"/>
      <c r="S1866" s="132"/>
      <c r="T1866" s="132"/>
    </row>
    <row r="1867" spans="2:20" x14ac:dyDescent="0.2">
      <c r="B1867" s="132"/>
      <c r="C1867" s="135"/>
      <c r="D1867" s="132"/>
      <c r="E1867" s="132"/>
      <c r="R1867" s="132"/>
      <c r="S1867" s="132"/>
      <c r="T1867" s="132"/>
    </row>
    <row r="1868" spans="2:20" x14ac:dyDescent="0.2">
      <c r="B1868" s="132"/>
      <c r="C1868" s="135"/>
      <c r="D1868" s="132"/>
      <c r="E1868" s="132"/>
      <c r="R1868" s="132"/>
      <c r="S1868" s="132"/>
      <c r="T1868" s="132"/>
    </row>
    <row r="1869" spans="2:20" x14ac:dyDescent="0.2">
      <c r="B1869" s="132"/>
      <c r="C1869" s="135"/>
      <c r="D1869" s="132"/>
      <c r="E1869" s="132"/>
      <c r="R1869" s="132"/>
      <c r="S1869" s="132"/>
      <c r="T1869" s="132"/>
    </row>
    <row r="1870" spans="2:20" x14ac:dyDescent="0.2">
      <c r="B1870" s="132"/>
      <c r="C1870" s="135"/>
      <c r="D1870" s="132"/>
      <c r="E1870" s="132"/>
      <c r="R1870" s="132"/>
      <c r="S1870" s="132"/>
      <c r="T1870" s="132"/>
    </row>
    <row r="1871" spans="2:20" x14ac:dyDescent="0.2">
      <c r="B1871" s="132"/>
      <c r="C1871" s="135"/>
      <c r="D1871" s="132"/>
      <c r="E1871" s="132"/>
      <c r="R1871" s="132"/>
      <c r="S1871" s="132"/>
      <c r="T1871" s="132"/>
    </row>
    <row r="1872" spans="2:20" x14ac:dyDescent="0.2">
      <c r="B1872" s="132"/>
      <c r="C1872" s="135"/>
      <c r="D1872" s="132"/>
      <c r="E1872" s="132"/>
      <c r="R1872" s="132"/>
      <c r="S1872" s="132"/>
      <c r="T1872" s="132"/>
    </row>
    <row r="1873" spans="2:20" x14ac:dyDescent="0.2">
      <c r="B1873" s="132"/>
      <c r="C1873" s="135"/>
      <c r="D1873" s="132"/>
      <c r="E1873" s="132"/>
      <c r="R1873" s="132"/>
      <c r="S1873" s="132"/>
      <c r="T1873" s="132"/>
    </row>
    <row r="1874" spans="2:20" x14ac:dyDescent="0.2">
      <c r="B1874" s="132"/>
      <c r="C1874" s="135"/>
      <c r="D1874" s="132"/>
      <c r="E1874" s="132"/>
      <c r="R1874" s="132"/>
      <c r="S1874" s="132"/>
      <c r="T1874" s="132"/>
    </row>
    <row r="1875" spans="2:20" x14ac:dyDescent="0.2">
      <c r="B1875" s="132"/>
      <c r="C1875" s="135"/>
      <c r="D1875" s="132"/>
      <c r="E1875" s="132"/>
      <c r="R1875" s="132"/>
      <c r="S1875" s="132"/>
      <c r="T1875" s="132"/>
    </row>
    <row r="1876" spans="2:20" x14ac:dyDescent="0.2">
      <c r="B1876" s="132"/>
      <c r="C1876" s="135"/>
      <c r="D1876" s="132"/>
      <c r="E1876" s="132"/>
      <c r="R1876" s="132"/>
      <c r="S1876" s="132"/>
      <c r="T1876" s="132"/>
    </row>
    <row r="1877" spans="2:20" x14ac:dyDescent="0.2">
      <c r="B1877" s="132"/>
      <c r="C1877" s="135"/>
      <c r="D1877" s="132"/>
      <c r="E1877" s="132"/>
      <c r="R1877" s="132"/>
      <c r="S1877" s="132"/>
      <c r="T1877" s="132"/>
    </row>
    <row r="1878" spans="2:20" x14ac:dyDescent="0.2">
      <c r="B1878" s="132"/>
      <c r="C1878" s="135"/>
      <c r="D1878" s="132"/>
      <c r="E1878" s="132"/>
      <c r="R1878" s="132"/>
      <c r="S1878" s="132"/>
      <c r="T1878" s="132"/>
    </row>
    <row r="1879" spans="2:20" x14ac:dyDescent="0.2">
      <c r="B1879" s="132"/>
      <c r="C1879" s="135"/>
      <c r="D1879" s="132"/>
      <c r="E1879" s="132"/>
      <c r="R1879" s="132"/>
      <c r="S1879" s="132"/>
      <c r="T1879" s="132"/>
    </row>
    <row r="1880" spans="2:20" x14ac:dyDescent="0.2">
      <c r="B1880" s="132"/>
      <c r="C1880" s="135"/>
      <c r="D1880" s="132"/>
      <c r="E1880" s="132"/>
      <c r="R1880" s="132"/>
      <c r="S1880" s="132"/>
      <c r="T1880" s="132"/>
    </row>
    <row r="1881" spans="2:20" x14ac:dyDescent="0.2">
      <c r="B1881" s="132"/>
      <c r="C1881" s="135"/>
      <c r="D1881" s="132"/>
      <c r="E1881" s="132"/>
      <c r="R1881" s="132"/>
      <c r="S1881" s="132"/>
      <c r="T1881" s="132"/>
    </row>
    <row r="1882" spans="2:20" x14ac:dyDescent="0.2">
      <c r="B1882" s="132"/>
      <c r="C1882" s="135"/>
      <c r="D1882" s="132"/>
      <c r="E1882" s="132"/>
      <c r="R1882" s="132"/>
      <c r="S1882" s="132"/>
      <c r="T1882" s="132"/>
    </row>
    <row r="1883" spans="2:20" x14ac:dyDescent="0.2">
      <c r="B1883" s="132"/>
      <c r="C1883" s="135"/>
      <c r="D1883" s="132"/>
      <c r="E1883" s="132"/>
      <c r="R1883" s="132"/>
      <c r="S1883" s="132"/>
      <c r="T1883" s="132"/>
    </row>
    <row r="1884" spans="2:20" x14ac:dyDescent="0.2">
      <c r="B1884" s="132"/>
      <c r="C1884" s="135"/>
      <c r="D1884" s="132"/>
      <c r="E1884" s="132"/>
      <c r="R1884" s="132"/>
      <c r="S1884" s="132"/>
      <c r="T1884" s="132"/>
    </row>
    <row r="1885" spans="2:20" x14ac:dyDescent="0.2">
      <c r="B1885" s="132"/>
      <c r="C1885" s="135"/>
      <c r="D1885" s="132"/>
      <c r="E1885" s="132"/>
      <c r="R1885" s="132"/>
      <c r="S1885" s="132"/>
      <c r="T1885" s="132"/>
    </row>
    <row r="1886" spans="2:20" x14ac:dyDescent="0.2">
      <c r="B1886" s="132"/>
      <c r="C1886" s="135"/>
      <c r="D1886" s="132"/>
      <c r="E1886" s="132"/>
      <c r="R1886" s="132"/>
      <c r="S1886" s="132"/>
      <c r="T1886" s="132"/>
    </row>
    <row r="1887" spans="2:20" x14ac:dyDescent="0.2">
      <c r="B1887" s="132"/>
      <c r="C1887" s="135"/>
      <c r="D1887" s="132"/>
      <c r="E1887" s="132"/>
      <c r="R1887" s="132"/>
      <c r="S1887" s="132"/>
      <c r="T1887" s="132"/>
    </row>
    <row r="1888" spans="2:20" x14ac:dyDescent="0.2">
      <c r="B1888" s="132"/>
      <c r="C1888" s="135"/>
      <c r="D1888" s="132"/>
      <c r="E1888" s="132"/>
      <c r="R1888" s="132"/>
      <c r="S1888" s="132"/>
      <c r="T1888" s="132"/>
    </row>
    <row r="1889" spans="2:20" x14ac:dyDescent="0.2">
      <c r="B1889" s="132"/>
      <c r="C1889" s="135"/>
      <c r="D1889" s="132"/>
      <c r="E1889" s="132"/>
      <c r="R1889" s="132"/>
      <c r="S1889" s="132"/>
      <c r="T1889" s="132"/>
    </row>
    <row r="1890" spans="2:20" x14ac:dyDescent="0.2">
      <c r="B1890" s="132"/>
      <c r="C1890" s="135"/>
      <c r="D1890" s="132"/>
      <c r="E1890" s="132"/>
      <c r="R1890" s="132"/>
      <c r="S1890" s="132"/>
      <c r="T1890" s="132"/>
    </row>
    <row r="1891" spans="2:20" x14ac:dyDescent="0.2">
      <c r="B1891" s="132"/>
      <c r="C1891" s="135"/>
      <c r="D1891" s="132"/>
      <c r="E1891" s="132"/>
      <c r="R1891" s="132"/>
      <c r="S1891" s="132"/>
      <c r="T1891" s="132"/>
    </row>
    <row r="1892" spans="2:20" x14ac:dyDescent="0.2">
      <c r="B1892" s="132"/>
      <c r="C1892" s="135"/>
      <c r="D1892" s="132"/>
      <c r="E1892" s="132"/>
      <c r="R1892" s="132"/>
      <c r="S1892" s="132"/>
      <c r="T1892" s="132"/>
    </row>
    <row r="1893" spans="2:20" x14ac:dyDescent="0.2">
      <c r="B1893" s="132"/>
      <c r="C1893" s="135"/>
      <c r="D1893" s="132"/>
      <c r="E1893" s="132"/>
      <c r="R1893" s="132"/>
      <c r="S1893" s="132"/>
      <c r="T1893" s="132"/>
    </row>
    <row r="1894" spans="2:20" x14ac:dyDescent="0.2">
      <c r="B1894" s="132"/>
      <c r="C1894" s="135"/>
      <c r="D1894" s="132"/>
      <c r="E1894" s="132"/>
      <c r="R1894" s="132"/>
      <c r="S1894" s="132"/>
      <c r="T1894" s="132"/>
    </row>
    <row r="1895" spans="2:20" x14ac:dyDescent="0.2">
      <c r="B1895" s="132"/>
      <c r="C1895" s="135"/>
      <c r="D1895" s="132"/>
      <c r="E1895" s="132"/>
      <c r="R1895" s="132"/>
      <c r="S1895" s="132"/>
      <c r="T1895" s="132"/>
    </row>
    <row r="1896" spans="2:20" x14ac:dyDescent="0.2">
      <c r="B1896" s="132"/>
      <c r="C1896" s="135"/>
      <c r="D1896" s="132"/>
      <c r="E1896" s="132"/>
      <c r="R1896" s="132"/>
      <c r="S1896" s="132"/>
      <c r="T1896" s="132"/>
    </row>
    <row r="1897" spans="2:20" x14ac:dyDescent="0.2">
      <c r="B1897" s="132"/>
      <c r="C1897" s="135"/>
      <c r="D1897" s="132"/>
      <c r="E1897" s="132"/>
      <c r="R1897" s="132"/>
      <c r="S1897" s="132"/>
      <c r="T1897" s="132"/>
    </row>
    <row r="1898" spans="2:20" x14ac:dyDescent="0.2">
      <c r="B1898" s="132"/>
      <c r="C1898" s="135"/>
      <c r="D1898" s="132"/>
      <c r="E1898" s="132"/>
      <c r="R1898" s="132"/>
      <c r="S1898" s="132"/>
      <c r="T1898" s="132"/>
    </row>
    <row r="1899" spans="2:20" x14ac:dyDescent="0.2">
      <c r="B1899" s="132"/>
      <c r="C1899" s="135"/>
      <c r="D1899" s="132"/>
      <c r="E1899" s="132"/>
      <c r="R1899" s="132"/>
      <c r="S1899" s="132"/>
      <c r="T1899" s="132"/>
    </row>
    <row r="1900" spans="2:20" x14ac:dyDescent="0.2">
      <c r="B1900" s="132"/>
      <c r="C1900" s="135"/>
      <c r="D1900" s="132"/>
      <c r="E1900" s="132"/>
      <c r="R1900" s="132"/>
      <c r="S1900" s="132"/>
      <c r="T1900" s="132"/>
    </row>
    <row r="1901" spans="2:20" x14ac:dyDescent="0.2">
      <c r="B1901" s="132"/>
      <c r="C1901" s="135"/>
      <c r="D1901" s="132"/>
      <c r="E1901" s="132"/>
      <c r="R1901" s="132"/>
      <c r="S1901" s="132"/>
      <c r="T1901" s="132"/>
    </row>
    <row r="1902" spans="2:20" x14ac:dyDescent="0.2">
      <c r="B1902" s="132"/>
      <c r="C1902" s="135"/>
      <c r="D1902" s="132"/>
      <c r="E1902" s="132"/>
      <c r="R1902" s="132"/>
      <c r="S1902" s="132"/>
      <c r="T1902" s="132"/>
    </row>
    <row r="1903" spans="2:20" x14ac:dyDescent="0.2">
      <c r="B1903" s="132"/>
      <c r="C1903" s="135"/>
      <c r="D1903" s="132"/>
      <c r="E1903" s="132"/>
      <c r="R1903" s="132"/>
      <c r="S1903" s="132"/>
      <c r="T1903" s="132"/>
    </row>
    <row r="1904" spans="2:20" x14ac:dyDescent="0.2">
      <c r="B1904" s="132"/>
      <c r="C1904" s="135"/>
      <c r="D1904" s="132"/>
      <c r="E1904" s="132"/>
      <c r="R1904" s="132"/>
      <c r="S1904" s="132"/>
      <c r="T1904" s="132"/>
    </row>
    <row r="1905" spans="2:20" x14ac:dyDescent="0.2">
      <c r="B1905" s="132"/>
      <c r="C1905" s="135"/>
      <c r="D1905" s="132"/>
      <c r="E1905" s="132"/>
      <c r="R1905" s="132"/>
      <c r="S1905" s="132"/>
      <c r="T1905" s="132"/>
    </row>
    <row r="1906" spans="2:20" x14ac:dyDescent="0.2">
      <c r="B1906" s="132"/>
      <c r="C1906" s="135"/>
      <c r="D1906" s="132"/>
      <c r="E1906" s="132"/>
      <c r="R1906" s="132"/>
      <c r="S1906" s="132"/>
      <c r="T1906" s="132"/>
    </row>
    <row r="1907" spans="2:20" x14ac:dyDescent="0.2">
      <c r="B1907" s="132"/>
      <c r="C1907" s="135"/>
      <c r="D1907" s="132"/>
      <c r="E1907" s="132"/>
      <c r="R1907" s="132"/>
      <c r="S1907" s="132"/>
      <c r="T1907" s="132"/>
    </row>
    <row r="1908" spans="2:20" x14ac:dyDescent="0.2">
      <c r="B1908" s="132"/>
      <c r="C1908" s="135"/>
      <c r="D1908" s="132"/>
      <c r="E1908" s="132"/>
      <c r="R1908" s="132"/>
      <c r="S1908" s="132"/>
      <c r="T1908" s="132"/>
    </row>
    <row r="1909" spans="2:20" x14ac:dyDescent="0.2">
      <c r="B1909" s="132"/>
      <c r="C1909" s="135"/>
      <c r="D1909" s="132"/>
      <c r="E1909" s="132"/>
      <c r="R1909" s="132"/>
      <c r="S1909" s="132"/>
      <c r="T1909" s="132"/>
    </row>
    <row r="1910" spans="2:20" x14ac:dyDescent="0.2">
      <c r="B1910" s="132"/>
      <c r="C1910" s="135"/>
      <c r="D1910" s="132"/>
      <c r="E1910" s="132"/>
      <c r="R1910" s="132"/>
      <c r="S1910" s="132"/>
      <c r="T1910" s="132"/>
    </row>
    <row r="1911" spans="2:20" x14ac:dyDescent="0.2">
      <c r="B1911" s="132"/>
      <c r="C1911" s="135"/>
      <c r="D1911" s="132"/>
      <c r="E1911" s="132"/>
      <c r="R1911" s="132"/>
      <c r="S1911" s="132"/>
      <c r="T1911" s="132"/>
    </row>
    <row r="1912" spans="2:20" x14ac:dyDescent="0.2">
      <c r="B1912" s="132"/>
      <c r="C1912" s="135"/>
      <c r="D1912" s="132"/>
      <c r="E1912" s="132"/>
      <c r="R1912" s="132"/>
      <c r="S1912" s="132"/>
      <c r="T1912" s="132"/>
    </row>
    <row r="1913" spans="2:20" x14ac:dyDescent="0.2">
      <c r="B1913" s="132"/>
      <c r="C1913" s="135"/>
      <c r="D1913" s="132"/>
      <c r="E1913" s="132"/>
      <c r="R1913" s="132"/>
      <c r="S1913" s="132"/>
      <c r="T1913" s="132"/>
    </row>
    <row r="1914" spans="2:20" x14ac:dyDescent="0.2">
      <c r="B1914" s="132"/>
      <c r="C1914" s="135"/>
      <c r="D1914" s="132"/>
      <c r="E1914" s="132"/>
      <c r="R1914" s="132"/>
      <c r="S1914" s="132"/>
      <c r="T1914" s="132"/>
    </row>
    <row r="1915" spans="2:20" x14ac:dyDescent="0.2">
      <c r="B1915" s="132"/>
      <c r="C1915" s="135"/>
      <c r="D1915" s="132"/>
      <c r="E1915" s="132"/>
      <c r="R1915" s="132"/>
      <c r="S1915" s="132"/>
      <c r="T1915" s="132"/>
    </row>
    <row r="1916" spans="2:20" x14ac:dyDescent="0.2">
      <c r="B1916" s="132"/>
      <c r="C1916" s="135"/>
      <c r="D1916" s="132"/>
      <c r="E1916" s="132"/>
      <c r="R1916" s="132"/>
      <c r="S1916" s="132"/>
      <c r="T1916" s="132"/>
    </row>
    <row r="1917" spans="2:20" x14ac:dyDescent="0.2">
      <c r="B1917" s="132"/>
      <c r="C1917" s="135"/>
      <c r="D1917" s="132"/>
      <c r="E1917" s="132"/>
      <c r="R1917" s="132"/>
      <c r="S1917" s="132"/>
      <c r="T1917" s="132"/>
    </row>
    <row r="1918" spans="2:20" x14ac:dyDescent="0.2">
      <c r="B1918" s="132"/>
      <c r="C1918" s="135"/>
      <c r="D1918" s="132"/>
      <c r="E1918" s="132"/>
      <c r="R1918" s="132"/>
      <c r="S1918" s="132"/>
      <c r="T1918" s="132"/>
    </row>
    <row r="1919" spans="2:20" x14ac:dyDescent="0.2">
      <c r="B1919" s="132"/>
      <c r="C1919" s="135"/>
      <c r="D1919" s="132"/>
      <c r="E1919" s="132"/>
      <c r="R1919" s="132"/>
      <c r="S1919" s="132"/>
      <c r="T1919" s="132"/>
    </row>
    <row r="1920" spans="2:20" x14ac:dyDescent="0.2">
      <c r="B1920" s="132"/>
      <c r="C1920" s="135"/>
      <c r="D1920" s="132"/>
      <c r="E1920" s="132"/>
      <c r="R1920" s="132"/>
      <c r="S1920" s="132"/>
      <c r="T1920" s="132"/>
    </row>
    <row r="1921" spans="2:20" x14ac:dyDescent="0.2">
      <c r="B1921" s="132"/>
      <c r="C1921" s="135"/>
      <c r="D1921" s="132"/>
      <c r="E1921" s="132"/>
      <c r="R1921" s="132"/>
      <c r="S1921" s="132"/>
      <c r="T1921" s="132"/>
    </row>
    <row r="1922" spans="2:20" x14ac:dyDescent="0.2">
      <c r="B1922" s="132"/>
      <c r="C1922" s="135"/>
      <c r="D1922" s="132"/>
      <c r="E1922" s="132"/>
      <c r="R1922" s="132"/>
      <c r="S1922" s="132"/>
      <c r="T1922" s="132"/>
    </row>
    <row r="1923" spans="2:20" x14ac:dyDescent="0.2">
      <c r="B1923" s="132"/>
      <c r="C1923" s="135"/>
      <c r="D1923" s="132"/>
      <c r="E1923" s="132"/>
      <c r="R1923" s="132"/>
      <c r="S1923" s="132"/>
      <c r="T1923" s="132"/>
    </row>
    <row r="1924" spans="2:20" x14ac:dyDescent="0.2">
      <c r="B1924" s="132"/>
      <c r="C1924" s="135"/>
      <c r="D1924" s="132"/>
      <c r="E1924" s="132"/>
      <c r="R1924" s="132"/>
      <c r="S1924" s="132"/>
      <c r="T1924" s="132"/>
    </row>
    <row r="1925" spans="2:20" x14ac:dyDescent="0.2">
      <c r="B1925" s="132"/>
      <c r="C1925" s="135"/>
      <c r="D1925" s="132"/>
      <c r="E1925" s="132"/>
      <c r="R1925" s="132"/>
      <c r="S1925" s="132"/>
      <c r="T1925" s="132"/>
    </row>
    <row r="1926" spans="2:20" x14ac:dyDescent="0.2">
      <c r="B1926" s="132"/>
      <c r="C1926" s="135"/>
      <c r="D1926" s="132"/>
      <c r="E1926" s="132"/>
      <c r="R1926" s="132"/>
      <c r="S1926" s="132"/>
      <c r="T1926" s="132"/>
    </row>
    <row r="1927" spans="2:20" x14ac:dyDescent="0.2">
      <c r="B1927" s="132"/>
      <c r="C1927" s="135"/>
      <c r="D1927" s="132"/>
      <c r="E1927" s="132"/>
      <c r="R1927" s="132"/>
      <c r="S1927" s="132"/>
      <c r="T1927" s="132"/>
    </row>
    <row r="1928" spans="2:20" x14ac:dyDescent="0.2">
      <c r="B1928" s="132"/>
      <c r="C1928" s="135"/>
      <c r="D1928" s="132"/>
      <c r="E1928" s="132"/>
      <c r="R1928" s="132"/>
      <c r="S1928" s="132"/>
      <c r="T1928" s="132"/>
    </row>
    <row r="1929" spans="2:20" x14ac:dyDescent="0.2">
      <c r="B1929" s="132"/>
      <c r="C1929" s="135"/>
      <c r="D1929" s="132"/>
      <c r="E1929" s="132"/>
      <c r="R1929" s="132"/>
      <c r="S1929" s="132"/>
      <c r="T1929" s="132"/>
    </row>
    <row r="1930" spans="2:20" x14ac:dyDescent="0.2">
      <c r="B1930" s="132"/>
      <c r="C1930" s="135"/>
      <c r="D1930" s="132"/>
      <c r="E1930" s="132"/>
      <c r="R1930" s="132"/>
      <c r="S1930" s="132"/>
      <c r="T1930" s="132"/>
    </row>
    <row r="1931" spans="2:20" x14ac:dyDescent="0.2">
      <c r="B1931" s="132"/>
      <c r="C1931" s="135"/>
      <c r="D1931" s="132"/>
      <c r="E1931" s="132"/>
      <c r="R1931" s="132"/>
      <c r="S1931" s="132"/>
      <c r="T1931" s="132"/>
    </row>
    <row r="1932" spans="2:20" x14ac:dyDescent="0.2">
      <c r="B1932" s="132"/>
      <c r="C1932" s="135"/>
      <c r="D1932" s="132"/>
      <c r="E1932" s="132"/>
      <c r="R1932" s="132"/>
      <c r="S1932" s="132"/>
      <c r="T1932" s="132"/>
    </row>
    <row r="1933" spans="2:20" x14ac:dyDescent="0.2">
      <c r="B1933" s="132"/>
      <c r="C1933" s="135"/>
      <c r="D1933" s="132"/>
      <c r="E1933" s="132"/>
      <c r="R1933" s="132"/>
      <c r="S1933" s="132"/>
      <c r="T1933" s="132"/>
    </row>
    <row r="1934" spans="2:20" x14ac:dyDescent="0.2">
      <c r="B1934" s="132"/>
      <c r="C1934" s="135"/>
      <c r="D1934" s="132"/>
      <c r="E1934" s="132"/>
      <c r="R1934" s="132"/>
      <c r="S1934" s="132"/>
      <c r="T1934" s="132"/>
    </row>
    <row r="1935" spans="2:20" x14ac:dyDescent="0.2">
      <c r="B1935" s="132"/>
      <c r="C1935" s="135"/>
      <c r="D1935" s="132"/>
      <c r="E1935" s="132"/>
      <c r="R1935" s="132"/>
      <c r="S1935" s="132"/>
      <c r="T1935" s="132"/>
    </row>
    <row r="1936" spans="2:20" x14ac:dyDescent="0.2">
      <c r="B1936" s="132"/>
      <c r="C1936" s="135"/>
      <c r="D1936" s="132"/>
      <c r="E1936" s="132"/>
      <c r="R1936" s="132"/>
      <c r="S1936" s="132"/>
      <c r="T1936" s="132"/>
    </row>
    <row r="1937" spans="2:20" x14ac:dyDescent="0.2">
      <c r="B1937" s="132"/>
      <c r="C1937" s="135"/>
      <c r="D1937" s="132"/>
      <c r="E1937" s="132"/>
      <c r="R1937" s="132"/>
      <c r="S1937" s="132"/>
      <c r="T1937" s="132"/>
    </row>
    <row r="1938" spans="2:20" x14ac:dyDescent="0.2">
      <c r="B1938" s="132"/>
      <c r="C1938" s="135"/>
      <c r="D1938" s="132"/>
      <c r="E1938" s="132"/>
      <c r="R1938" s="132"/>
      <c r="S1938" s="132"/>
      <c r="T1938" s="132"/>
    </row>
    <row r="1939" spans="2:20" x14ac:dyDescent="0.2">
      <c r="B1939" s="132"/>
      <c r="C1939" s="135"/>
      <c r="D1939" s="132"/>
      <c r="E1939" s="132"/>
      <c r="R1939" s="132"/>
      <c r="S1939" s="132"/>
      <c r="T1939" s="132"/>
    </row>
    <row r="1940" spans="2:20" x14ac:dyDescent="0.2">
      <c r="B1940" s="132"/>
      <c r="C1940" s="135"/>
      <c r="D1940" s="132"/>
      <c r="E1940" s="132"/>
      <c r="R1940" s="132"/>
      <c r="S1940" s="132"/>
      <c r="T1940" s="132"/>
    </row>
    <row r="1941" spans="2:20" x14ac:dyDescent="0.2">
      <c r="B1941" s="132"/>
      <c r="C1941" s="135"/>
      <c r="D1941" s="132"/>
      <c r="E1941" s="132"/>
      <c r="R1941" s="132"/>
      <c r="S1941" s="132"/>
      <c r="T1941" s="132"/>
    </row>
    <row r="1942" spans="2:20" x14ac:dyDescent="0.2">
      <c r="B1942" s="132"/>
      <c r="C1942" s="135"/>
      <c r="D1942" s="132"/>
      <c r="E1942" s="132"/>
      <c r="R1942" s="132"/>
      <c r="S1942" s="132"/>
      <c r="T1942" s="132"/>
    </row>
    <row r="1943" spans="2:20" x14ac:dyDescent="0.2">
      <c r="B1943" s="132"/>
      <c r="C1943" s="135"/>
      <c r="D1943" s="132"/>
      <c r="E1943" s="132"/>
      <c r="R1943" s="132"/>
      <c r="S1943" s="132"/>
      <c r="T1943" s="132"/>
    </row>
    <row r="1944" spans="2:20" x14ac:dyDescent="0.2">
      <c r="B1944" s="132"/>
      <c r="C1944" s="135"/>
      <c r="D1944" s="132"/>
      <c r="E1944" s="132"/>
      <c r="R1944" s="132"/>
      <c r="S1944" s="132"/>
      <c r="T1944" s="132"/>
    </row>
    <row r="1945" spans="2:20" x14ac:dyDescent="0.2">
      <c r="B1945" s="132"/>
      <c r="C1945" s="135"/>
      <c r="D1945" s="132"/>
      <c r="E1945" s="132"/>
      <c r="R1945" s="132"/>
      <c r="S1945" s="132"/>
      <c r="T1945" s="132"/>
    </row>
    <row r="1946" spans="2:20" x14ac:dyDescent="0.2">
      <c r="B1946" s="132"/>
      <c r="C1946" s="135"/>
      <c r="D1946" s="132"/>
      <c r="E1946" s="132"/>
      <c r="R1946" s="132"/>
      <c r="S1946" s="132"/>
      <c r="T1946" s="132"/>
    </row>
    <row r="1947" spans="2:20" x14ac:dyDescent="0.2">
      <c r="B1947" s="132"/>
      <c r="C1947" s="135"/>
      <c r="D1947" s="132"/>
      <c r="E1947" s="132"/>
      <c r="R1947" s="132"/>
      <c r="S1947" s="132"/>
      <c r="T1947" s="132"/>
    </row>
    <row r="1948" spans="2:20" x14ac:dyDescent="0.2">
      <c r="B1948" s="132"/>
      <c r="C1948" s="135"/>
      <c r="D1948" s="132"/>
      <c r="E1948" s="132"/>
      <c r="R1948" s="132"/>
      <c r="S1948" s="132"/>
      <c r="T1948" s="132"/>
    </row>
    <row r="1949" spans="2:20" x14ac:dyDescent="0.2">
      <c r="B1949" s="132"/>
      <c r="C1949" s="135"/>
      <c r="D1949" s="132"/>
      <c r="E1949" s="132"/>
      <c r="R1949" s="132"/>
      <c r="S1949" s="132"/>
      <c r="T1949" s="132"/>
    </row>
    <row r="1950" spans="2:20" x14ac:dyDescent="0.2">
      <c r="B1950" s="132"/>
      <c r="C1950" s="135"/>
      <c r="D1950" s="132"/>
      <c r="E1950" s="132"/>
      <c r="R1950" s="132"/>
      <c r="S1950" s="132"/>
      <c r="T1950" s="132"/>
    </row>
    <row r="1951" spans="2:20" x14ac:dyDescent="0.2">
      <c r="B1951" s="132"/>
      <c r="C1951" s="135"/>
      <c r="D1951" s="132"/>
      <c r="E1951" s="132"/>
      <c r="R1951" s="132"/>
      <c r="S1951" s="132"/>
      <c r="T1951" s="132"/>
    </row>
    <row r="1952" spans="2:20" x14ac:dyDescent="0.2">
      <c r="B1952" s="132"/>
      <c r="C1952" s="135"/>
      <c r="D1952" s="132"/>
      <c r="E1952" s="132"/>
      <c r="R1952" s="132"/>
      <c r="S1952" s="132"/>
      <c r="T1952" s="132"/>
    </row>
    <row r="1953" spans="2:20" x14ac:dyDescent="0.2">
      <c r="B1953" s="132"/>
      <c r="C1953" s="135"/>
      <c r="D1953" s="132"/>
      <c r="E1953" s="132"/>
      <c r="R1953" s="132"/>
      <c r="S1953" s="132"/>
      <c r="T1953" s="132"/>
    </row>
    <row r="1954" spans="2:20" x14ac:dyDescent="0.2">
      <c r="B1954" s="132"/>
      <c r="C1954" s="135"/>
      <c r="D1954" s="132"/>
      <c r="E1954" s="132"/>
      <c r="R1954" s="132"/>
      <c r="S1954" s="132"/>
      <c r="T1954" s="132"/>
    </row>
    <row r="1955" spans="2:20" x14ac:dyDescent="0.2">
      <c r="B1955" s="132"/>
      <c r="C1955" s="135"/>
      <c r="D1955" s="132"/>
      <c r="E1955" s="132"/>
      <c r="R1955" s="132"/>
      <c r="S1955" s="132"/>
      <c r="T1955" s="132"/>
    </row>
    <row r="1956" spans="2:20" x14ac:dyDescent="0.2">
      <c r="B1956" s="132"/>
      <c r="C1956" s="135"/>
      <c r="D1956" s="132"/>
      <c r="E1956" s="132"/>
      <c r="R1956" s="132"/>
      <c r="S1956" s="132"/>
      <c r="T1956" s="132"/>
    </row>
    <row r="1957" spans="2:20" x14ac:dyDescent="0.2">
      <c r="B1957" s="132"/>
      <c r="C1957" s="135"/>
      <c r="D1957" s="132"/>
      <c r="E1957" s="132"/>
      <c r="R1957" s="132"/>
      <c r="S1957" s="132"/>
      <c r="T1957" s="132"/>
    </row>
    <row r="1958" spans="2:20" x14ac:dyDescent="0.2">
      <c r="B1958" s="132"/>
      <c r="C1958" s="135"/>
      <c r="D1958" s="132"/>
      <c r="E1958" s="132"/>
      <c r="R1958" s="132"/>
      <c r="S1958" s="132"/>
      <c r="T1958" s="132"/>
    </row>
    <row r="1959" spans="2:20" x14ac:dyDescent="0.2">
      <c r="B1959" s="132"/>
      <c r="C1959" s="135"/>
      <c r="D1959" s="132"/>
      <c r="E1959" s="132"/>
      <c r="R1959" s="132"/>
      <c r="S1959" s="132"/>
      <c r="T1959" s="132"/>
    </row>
    <row r="1960" spans="2:20" x14ac:dyDescent="0.2">
      <c r="B1960" s="132"/>
      <c r="C1960" s="135"/>
      <c r="D1960" s="132"/>
      <c r="E1960" s="132"/>
      <c r="R1960" s="132"/>
      <c r="S1960" s="132"/>
      <c r="T1960" s="132"/>
    </row>
    <row r="1961" spans="2:20" x14ac:dyDescent="0.2">
      <c r="B1961" s="132"/>
      <c r="C1961" s="135"/>
      <c r="D1961" s="132"/>
      <c r="E1961" s="132"/>
      <c r="R1961" s="132"/>
      <c r="S1961" s="132"/>
      <c r="T1961" s="132"/>
    </row>
    <row r="1962" spans="2:20" x14ac:dyDescent="0.2">
      <c r="B1962" s="132"/>
      <c r="C1962" s="135"/>
      <c r="D1962" s="132"/>
      <c r="E1962" s="132"/>
      <c r="R1962" s="132"/>
      <c r="S1962" s="132"/>
      <c r="T1962" s="132"/>
    </row>
    <row r="1963" spans="2:20" x14ac:dyDescent="0.2">
      <c r="B1963" s="132"/>
      <c r="C1963" s="135"/>
      <c r="D1963" s="132"/>
      <c r="E1963" s="132"/>
      <c r="R1963" s="132"/>
      <c r="S1963" s="132"/>
      <c r="T1963" s="132"/>
    </row>
    <row r="1964" spans="2:20" x14ac:dyDescent="0.2">
      <c r="B1964" s="132"/>
      <c r="C1964" s="135"/>
      <c r="D1964" s="132"/>
      <c r="E1964" s="132"/>
      <c r="R1964" s="132"/>
      <c r="S1964" s="132"/>
      <c r="T1964" s="132"/>
    </row>
    <row r="1965" spans="2:20" x14ac:dyDescent="0.2">
      <c r="B1965" s="132"/>
      <c r="C1965" s="135"/>
      <c r="D1965" s="132"/>
      <c r="E1965" s="132"/>
      <c r="R1965" s="132"/>
      <c r="S1965" s="132"/>
      <c r="T1965" s="132"/>
    </row>
    <row r="1966" spans="2:20" x14ac:dyDescent="0.2">
      <c r="B1966" s="132"/>
      <c r="C1966" s="135"/>
      <c r="D1966" s="132"/>
      <c r="E1966" s="132"/>
      <c r="R1966" s="132"/>
      <c r="S1966" s="132"/>
      <c r="T1966" s="132"/>
    </row>
    <row r="1967" spans="2:20" x14ac:dyDescent="0.2">
      <c r="B1967" s="132"/>
      <c r="C1967" s="135"/>
      <c r="D1967" s="132"/>
      <c r="E1967" s="132"/>
      <c r="R1967" s="132"/>
      <c r="S1967" s="132"/>
      <c r="T1967" s="132"/>
    </row>
    <row r="1968" spans="2:20" x14ac:dyDescent="0.2">
      <c r="B1968" s="132"/>
      <c r="C1968" s="135"/>
      <c r="D1968" s="132"/>
      <c r="E1968" s="132"/>
      <c r="R1968" s="132"/>
      <c r="S1968" s="132"/>
      <c r="T1968" s="132"/>
    </row>
    <row r="1969" spans="2:20" x14ac:dyDescent="0.2">
      <c r="B1969" s="132"/>
      <c r="C1969" s="135"/>
      <c r="D1969" s="132"/>
      <c r="E1969" s="132"/>
      <c r="R1969" s="132"/>
      <c r="S1969" s="132"/>
      <c r="T1969" s="132"/>
    </row>
    <row r="1970" spans="2:20" x14ac:dyDescent="0.2">
      <c r="B1970" s="132"/>
      <c r="C1970" s="135"/>
      <c r="D1970" s="132"/>
      <c r="E1970" s="132"/>
      <c r="R1970" s="132"/>
      <c r="S1970" s="132"/>
      <c r="T1970" s="132"/>
    </row>
    <row r="1971" spans="2:20" x14ac:dyDescent="0.2">
      <c r="B1971" s="132"/>
      <c r="C1971" s="135"/>
      <c r="D1971" s="132"/>
      <c r="E1971" s="132"/>
      <c r="R1971" s="132"/>
      <c r="S1971" s="132"/>
      <c r="T1971" s="132"/>
    </row>
    <row r="1972" spans="2:20" x14ac:dyDescent="0.2">
      <c r="B1972" s="132"/>
      <c r="C1972" s="135"/>
      <c r="D1972" s="132"/>
      <c r="E1972" s="132"/>
      <c r="R1972" s="132"/>
      <c r="S1972" s="132"/>
      <c r="T1972" s="132"/>
    </row>
    <row r="1973" spans="2:20" x14ac:dyDescent="0.2">
      <c r="B1973" s="132"/>
      <c r="C1973" s="135"/>
      <c r="D1973" s="132"/>
      <c r="E1973" s="132"/>
      <c r="R1973" s="132"/>
      <c r="S1973" s="132"/>
      <c r="T1973" s="132"/>
    </row>
    <row r="1974" spans="2:20" x14ac:dyDescent="0.2">
      <c r="B1974" s="132"/>
      <c r="C1974" s="135"/>
      <c r="D1974" s="132"/>
      <c r="E1974" s="132"/>
      <c r="R1974" s="132"/>
      <c r="S1974" s="132"/>
      <c r="T1974" s="132"/>
    </row>
    <row r="1975" spans="2:20" x14ac:dyDescent="0.2">
      <c r="B1975" s="132"/>
      <c r="C1975" s="135"/>
      <c r="D1975" s="132"/>
      <c r="E1975" s="132"/>
      <c r="R1975" s="132"/>
      <c r="S1975" s="132"/>
      <c r="T1975" s="132"/>
    </row>
    <row r="1976" spans="2:20" x14ac:dyDescent="0.2">
      <c r="B1976" s="132"/>
      <c r="C1976" s="135"/>
      <c r="D1976" s="132"/>
      <c r="E1976" s="132"/>
      <c r="R1976" s="132"/>
      <c r="S1976" s="132"/>
      <c r="T1976" s="132"/>
    </row>
    <row r="1977" spans="2:20" x14ac:dyDescent="0.2">
      <c r="B1977" s="132"/>
      <c r="C1977" s="135"/>
      <c r="D1977" s="132"/>
      <c r="E1977" s="132"/>
      <c r="R1977" s="132"/>
      <c r="S1977" s="132"/>
      <c r="T1977" s="132"/>
    </row>
    <row r="1978" spans="2:20" x14ac:dyDescent="0.2">
      <c r="B1978" s="132"/>
      <c r="C1978" s="135"/>
      <c r="D1978" s="132"/>
      <c r="E1978" s="132"/>
      <c r="R1978" s="132"/>
      <c r="S1978" s="132"/>
      <c r="T1978" s="132"/>
    </row>
    <row r="1979" spans="2:20" x14ac:dyDescent="0.2">
      <c r="B1979" s="132"/>
      <c r="C1979" s="135"/>
      <c r="D1979" s="132"/>
      <c r="E1979" s="132"/>
      <c r="R1979" s="132"/>
      <c r="S1979" s="132"/>
      <c r="T1979" s="132"/>
    </row>
    <row r="1980" spans="2:20" x14ac:dyDescent="0.2">
      <c r="B1980" s="132"/>
      <c r="C1980" s="135"/>
      <c r="D1980" s="132"/>
      <c r="E1980" s="132"/>
      <c r="R1980" s="132"/>
      <c r="S1980" s="132"/>
      <c r="T1980" s="132"/>
    </row>
    <row r="1981" spans="2:20" x14ac:dyDescent="0.2">
      <c r="B1981" s="132"/>
      <c r="C1981" s="135"/>
      <c r="D1981" s="132"/>
      <c r="E1981" s="132"/>
      <c r="R1981" s="132"/>
      <c r="S1981" s="132"/>
      <c r="T1981" s="132"/>
    </row>
    <row r="1982" spans="2:20" x14ac:dyDescent="0.2">
      <c r="B1982" s="132"/>
      <c r="C1982" s="135"/>
      <c r="D1982" s="132"/>
      <c r="E1982" s="132"/>
      <c r="R1982" s="132"/>
      <c r="S1982" s="132"/>
      <c r="T1982" s="132"/>
    </row>
    <row r="1983" spans="2:20" x14ac:dyDescent="0.2">
      <c r="B1983" s="132"/>
      <c r="C1983" s="135"/>
      <c r="D1983" s="132"/>
      <c r="E1983" s="132"/>
      <c r="R1983" s="132"/>
      <c r="S1983" s="132"/>
      <c r="T1983" s="132"/>
    </row>
    <row r="1984" spans="2:20" x14ac:dyDescent="0.2">
      <c r="B1984" s="132"/>
      <c r="C1984" s="135"/>
      <c r="D1984" s="132"/>
      <c r="E1984" s="132"/>
      <c r="R1984" s="132"/>
      <c r="S1984" s="132"/>
      <c r="T1984" s="132"/>
    </row>
    <row r="1985" spans="2:20" x14ac:dyDescent="0.2">
      <c r="B1985" s="132"/>
      <c r="C1985" s="135"/>
      <c r="D1985" s="132"/>
      <c r="E1985" s="132"/>
      <c r="R1985" s="132"/>
      <c r="S1985" s="132"/>
      <c r="T1985" s="132"/>
    </row>
    <row r="1986" spans="2:20" x14ac:dyDescent="0.2">
      <c r="B1986" s="132"/>
      <c r="C1986" s="135"/>
      <c r="D1986" s="132"/>
      <c r="E1986" s="132"/>
      <c r="R1986" s="132"/>
      <c r="S1986" s="132"/>
      <c r="T1986" s="132"/>
    </row>
    <row r="1987" spans="2:20" x14ac:dyDescent="0.2">
      <c r="B1987" s="132"/>
      <c r="C1987" s="135"/>
      <c r="D1987" s="132"/>
      <c r="E1987" s="132"/>
      <c r="R1987" s="132"/>
      <c r="S1987" s="132"/>
      <c r="T1987" s="132"/>
    </row>
    <row r="1988" spans="2:20" x14ac:dyDescent="0.2">
      <c r="B1988" s="132"/>
      <c r="C1988" s="135"/>
      <c r="D1988" s="132"/>
      <c r="E1988" s="132"/>
      <c r="R1988" s="132"/>
      <c r="S1988" s="132"/>
      <c r="T1988" s="132"/>
    </row>
    <row r="1989" spans="2:20" x14ac:dyDescent="0.2">
      <c r="B1989" s="132"/>
      <c r="C1989" s="135"/>
      <c r="D1989" s="132"/>
      <c r="E1989" s="132"/>
      <c r="R1989" s="132"/>
      <c r="S1989" s="132"/>
      <c r="T1989" s="132"/>
    </row>
    <row r="1990" spans="2:20" x14ac:dyDescent="0.2">
      <c r="B1990" s="132"/>
      <c r="C1990" s="135"/>
      <c r="D1990" s="132"/>
      <c r="E1990" s="132"/>
      <c r="R1990" s="132"/>
      <c r="S1990" s="132"/>
      <c r="T1990" s="132"/>
    </row>
    <row r="1991" spans="2:20" x14ac:dyDescent="0.2">
      <c r="B1991" s="132"/>
      <c r="C1991" s="135"/>
      <c r="D1991" s="132"/>
      <c r="E1991" s="132"/>
      <c r="R1991" s="132"/>
      <c r="S1991" s="132"/>
      <c r="T1991" s="132"/>
    </row>
    <row r="1992" spans="2:20" x14ac:dyDescent="0.2">
      <c r="B1992" s="132"/>
      <c r="C1992" s="135"/>
      <c r="D1992" s="132"/>
      <c r="E1992" s="132"/>
      <c r="R1992" s="132"/>
      <c r="S1992" s="132"/>
      <c r="T1992" s="132"/>
    </row>
    <row r="1993" spans="2:20" x14ac:dyDescent="0.2">
      <c r="B1993" s="132"/>
      <c r="C1993" s="135"/>
      <c r="D1993" s="132"/>
      <c r="E1993" s="132"/>
      <c r="R1993" s="132"/>
      <c r="S1993" s="132"/>
      <c r="T1993" s="132"/>
    </row>
    <row r="1994" spans="2:20" x14ac:dyDescent="0.2">
      <c r="B1994" s="132"/>
      <c r="C1994" s="135"/>
      <c r="D1994" s="132"/>
      <c r="E1994" s="132"/>
      <c r="R1994" s="132"/>
      <c r="S1994" s="132"/>
      <c r="T1994" s="132"/>
    </row>
    <row r="1995" spans="2:20" x14ac:dyDescent="0.2">
      <c r="B1995" s="132"/>
      <c r="C1995" s="135"/>
      <c r="D1995" s="132"/>
      <c r="E1995" s="132"/>
      <c r="R1995" s="132"/>
      <c r="S1995" s="132"/>
      <c r="T1995" s="132"/>
    </row>
    <row r="1996" spans="2:20" x14ac:dyDescent="0.2">
      <c r="B1996" s="132"/>
      <c r="C1996" s="135"/>
      <c r="D1996" s="132"/>
      <c r="E1996" s="132"/>
      <c r="R1996" s="132"/>
      <c r="S1996" s="132"/>
      <c r="T1996" s="132"/>
    </row>
    <row r="1997" spans="2:20" x14ac:dyDescent="0.2">
      <c r="B1997" s="132"/>
      <c r="C1997" s="135"/>
      <c r="D1997" s="132"/>
      <c r="E1997" s="132"/>
      <c r="R1997" s="132"/>
      <c r="S1997" s="132"/>
      <c r="T1997" s="132"/>
    </row>
    <row r="1998" spans="2:20" x14ac:dyDescent="0.2">
      <c r="B1998" s="132"/>
      <c r="C1998" s="135"/>
      <c r="D1998" s="132"/>
      <c r="E1998" s="132"/>
      <c r="R1998" s="132"/>
      <c r="S1998" s="132"/>
      <c r="T1998" s="132"/>
    </row>
    <row r="1999" spans="2:20" x14ac:dyDescent="0.2">
      <c r="B1999" s="132"/>
      <c r="C1999" s="135"/>
      <c r="D1999" s="132"/>
      <c r="E1999" s="132"/>
      <c r="R1999" s="132"/>
      <c r="S1999" s="132"/>
      <c r="T1999" s="132"/>
    </row>
    <row r="2000" spans="2:20" x14ac:dyDescent="0.2">
      <c r="B2000" s="132"/>
      <c r="C2000" s="135"/>
      <c r="D2000" s="132"/>
      <c r="E2000" s="132"/>
      <c r="R2000" s="132"/>
      <c r="S2000" s="132"/>
      <c r="T2000" s="132"/>
    </row>
    <row r="2001" spans="2:20" x14ac:dyDescent="0.2">
      <c r="B2001" s="132"/>
      <c r="C2001" s="135"/>
      <c r="D2001" s="132"/>
      <c r="E2001" s="132"/>
      <c r="R2001" s="132"/>
      <c r="S2001" s="132"/>
      <c r="T2001" s="132"/>
    </row>
    <row r="2002" spans="2:20" x14ac:dyDescent="0.2">
      <c r="B2002" s="132"/>
      <c r="C2002" s="135"/>
      <c r="D2002" s="132"/>
      <c r="E2002" s="132"/>
      <c r="R2002" s="132"/>
      <c r="S2002" s="132"/>
      <c r="T2002" s="132"/>
    </row>
    <row r="2003" spans="2:20" x14ac:dyDescent="0.2">
      <c r="B2003" s="132"/>
      <c r="C2003" s="135"/>
      <c r="D2003" s="132"/>
      <c r="E2003" s="132"/>
      <c r="R2003" s="132"/>
      <c r="S2003" s="132"/>
      <c r="T2003" s="132"/>
    </row>
    <row r="2004" spans="2:20" x14ac:dyDescent="0.2">
      <c r="B2004" s="132"/>
      <c r="C2004" s="135"/>
      <c r="D2004" s="132"/>
      <c r="E2004" s="132"/>
      <c r="R2004" s="132"/>
      <c r="S2004" s="132"/>
      <c r="T2004" s="132"/>
    </row>
    <row r="2005" spans="2:20" x14ac:dyDescent="0.2">
      <c r="B2005" s="132"/>
      <c r="C2005" s="135"/>
      <c r="D2005" s="132"/>
      <c r="E2005" s="132"/>
      <c r="R2005" s="132"/>
      <c r="S2005" s="132"/>
      <c r="T2005" s="132"/>
    </row>
    <row r="2006" spans="2:20" x14ac:dyDescent="0.2">
      <c r="B2006" s="132"/>
      <c r="C2006" s="135"/>
      <c r="D2006" s="132"/>
      <c r="E2006" s="132"/>
      <c r="R2006" s="132"/>
      <c r="S2006" s="132"/>
      <c r="T2006" s="132"/>
    </row>
    <row r="2007" spans="2:20" x14ac:dyDescent="0.2">
      <c r="B2007" s="132"/>
      <c r="C2007" s="135"/>
      <c r="D2007" s="132"/>
      <c r="E2007" s="132"/>
      <c r="R2007" s="132"/>
      <c r="S2007" s="132"/>
      <c r="T2007" s="132"/>
    </row>
    <row r="2008" spans="2:20" x14ac:dyDescent="0.2">
      <c r="B2008" s="132"/>
      <c r="C2008" s="135"/>
      <c r="D2008" s="132"/>
      <c r="E2008" s="132"/>
      <c r="R2008" s="132"/>
      <c r="S2008" s="132"/>
      <c r="T2008" s="132"/>
    </row>
    <row r="2009" spans="2:20" x14ac:dyDescent="0.2">
      <c r="B2009" s="132"/>
      <c r="C2009" s="135"/>
      <c r="D2009" s="132"/>
      <c r="E2009" s="132"/>
      <c r="R2009" s="132"/>
      <c r="S2009" s="132"/>
      <c r="T2009" s="132"/>
    </row>
    <row r="2010" spans="2:20" x14ac:dyDescent="0.2">
      <c r="B2010" s="132"/>
      <c r="C2010" s="135"/>
      <c r="D2010" s="132"/>
      <c r="E2010" s="132"/>
      <c r="R2010" s="132"/>
      <c r="S2010" s="132"/>
      <c r="T2010" s="132"/>
    </row>
    <row r="2011" spans="2:20" x14ac:dyDescent="0.2">
      <c r="B2011" s="132"/>
      <c r="C2011" s="135"/>
      <c r="D2011" s="132"/>
      <c r="E2011" s="132"/>
      <c r="R2011" s="132"/>
      <c r="S2011" s="132"/>
      <c r="T2011" s="132"/>
    </row>
    <row r="2012" spans="2:20" x14ac:dyDescent="0.2">
      <c r="B2012" s="132"/>
      <c r="C2012" s="135"/>
      <c r="D2012" s="132"/>
      <c r="E2012" s="132"/>
      <c r="R2012" s="132"/>
      <c r="S2012" s="132"/>
      <c r="T2012" s="132"/>
    </row>
    <row r="2013" spans="2:20" x14ac:dyDescent="0.2">
      <c r="B2013" s="132"/>
      <c r="C2013" s="135"/>
      <c r="D2013" s="132"/>
      <c r="E2013" s="132"/>
      <c r="R2013" s="132"/>
      <c r="S2013" s="132"/>
      <c r="T2013" s="132"/>
    </row>
    <row r="2014" spans="2:20" x14ac:dyDescent="0.2">
      <c r="B2014" s="132"/>
      <c r="C2014" s="135"/>
      <c r="D2014" s="132"/>
      <c r="E2014" s="132"/>
      <c r="R2014" s="132"/>
      <c r="S2014" s="132"/>
      <c r="T2014" s="132"/>
    </row>
    <row r="2015" spans="2:20" x14ac:dyDescent="0.2">
      <c r="B2015" s="132"/>
      <c r="C2015" s="135"/>
      <c r="D2015" s="132"/>
      <c r="E2015" s="132"/>
      <c r="R2015" s="132"/>
      <c r="S2015" s="132"/>
      <c r="T2015" s="132"/>
    </row>
    <row r="2016" spans="2:20" x14ac:dyDescent="0.2">
      <c r="B2016" s="132"/>
      <c r="C2016" s="135"/>
      <c r="D2016" s="132"/>
      <c r="E2016" s="132"/>
      <c r="R2016" s="132"/>
      <c r="S2016" s="132"/>
      <c r="T2016" s="132"/>
    </row>
    <row r="2017" spans="2:20" x14ac:dyDescent="0.2">
      <c r="B2017" s="132"/>
      <c r="C2017" s="135"/>
      <c r="D2017" s="132"/>
      <c r="E2017" s="132"/>
      <c r="R2017" s="132"/>
      <c r="S2017" s="132"/>
      <c r="T2017" s="132"/>
    </row>
    <row r="2018" spans="2:20" x14ac:dyDescent="0.2">
      <c r="B2018" s="132"/>
      <c r="C2018" s="135"/>
      <c r="D2018" s="132"/>
      <c r="E2018" s="132"/>
      <c r="R2018" s="132"/>
      <c r="S2018" s="132"/>
      <c r="T2018" s="132"/>
    </row>
    <row r="2019" spans="2:20" x14ac:dyDescent="0.2">
      <c r="B2019" s="132"/>
      <c r="C2019" s="135"/>
      <c r="D2019" s="132"/>
      <c r="E2019" s="132"/>
      <c r="R2019" s="132"/>
      <c r="S2019" s="132"/>
      <c r="T2019" s="132"/>
    </row>
    <row r="2020" spans="2:20" x14ac:dyDescent="0.2">
      <c r="B2020" s="132"/>
      <c r="C2020" s="135"/>
      <c r="D2020" s="132"/>
      <c r="E2020" s="132"/>
      <c r="R2020" s="132"/>
      <c r="S2020" s="132"/>
      <c r="T2020" s="132"/>
    </row>
    <row r="2021" spans="2:20" x14ac:dyDescent="0.2">
      <c r="B2021" s="132"/>
      <c r="C2021" s="135"/>
      <c r="D2021" s="132"/>
      <c r="E2021" s="132"/>
      <c r="R2021" s="132"/>
      <c r="S2021" s="132"/>
      <c r="T2021" s="132"/>
    </row>
    <row r="2022" spans="2:20" x14ac:dyDescent="0.2">
      <c r="B2022" s="132"/>
      <c r="C2022" s="135"/>
      <c r="D2022" s="132"/>
      <c r="E2022" s="132"/>
      <c r="R2022" s="132"/>
      <c r="S2022" s="132"/>
      <c r="T2022" s="132"/>
    </row>
    <row r="2023" spans="2:20" x14ac:dyDescent="0.2">
      <c r="B2023" s="132"/>
      <c r="C2023" s="135"/>
      <c r="D2023" s="132"/>
      <c r="E2023" s="132"/>
      <c r="R2023" s="132"/>
      <c r="S2023" s="132"/>
      <c r="T2023" s="132"/>
    </row>
    <row r="2024" spans="2:20" x14ac:dyDescent="0.2">
      <c r="B2024" s="132"/>
      <c r="C2024" s="135"/>
      <c r="D2024" s="132"/>
      <c r="E2024" s="132"/>
      <c r="R2024" s="132"/>
      <c r="S2024" s="132"/>
      <c r="T2024" s="132"/>
    </row>
    <row r="2025" spans="2:20" x14ac:dyDescent="0.2">
      <c r="B2025" s="132"/>
      <c r="C2025" s="135"/>
      <c r="D2025" s="132"/>
      <c r="E2025" s="132"/>
      <c r="R2025" s="132"/>
      <c r="S2025" s="132"/>
      <c r="T2025" s="132"/>
    </row>
    <row r="2026" spans="2:20" x14ac:dyDescent="0.2">
      <c r="B2026" s="132"/>
      <c r="C2026" s="135"/>
      <c r="D2026" s="132"/>
      <c r="E2026" s="132"/>
      <c r="R2026" s="132"/>
      <c r="S2026" s="132"/>
      <c r="T2026" s="132"/>
    </row>
    <row r="2027" spans="2:20" x14ac:dyDescent="0.2">
      <c r="B2027" s="132"/>
      <c r="C2027" s="135"/>
      <c r="D2027" s="132"/>
      <c r="E2027" s="132"/>
      <c r="R2027" s="132"/>
      <c r="S2027" s="132"/>
      <c r="T2027" s="132"/>
    </row>
    <row r="2028" spans="2:20" x14ac:dyDescent="0.2">
      <c r="B2028" s="132"/>
      <c r="C2028" s="135"/>
      <c r="D2028" s="132"/>
      <c r="E2028" s="132"/>
      <c r="R2028" s="132"/>
      <c r="S2028" s="132"/>
      <c r="T2028" s="132"/>
    </row>
    <row r="2029" spans="2:20" x14ac:dyDescent="0.2">
      <c r="B2029" s="132"/>
      <c r="C2029" s="135"/>
      <c r="D2029" s="132"/>
      <c r="E2029" s="132"/>
      <c r="R2029" s="132"/>
      <c r="S2029" s="132"/>
      <c r="T2029" s="132"/>
    </row>
    <row r="2030" spans="2:20" x14ac:dyDescent="0.2">
      <c r="B2030" s="132"/>
      <c r="C2030" s="135"/>
      <c r="D2030" s="132"/>
      <c r="E2030" s="132"/>
      <c r="R2030" s="132"/>
      <c r="S2030" s="132"/>
      <c r="T2030" s="132"/>
    </row>
    <row r="2031" spans="2:20" x14ac:dyDescent="0.2">
      <c r="B2031" s="132"/>
      <c r="C2031" s="135"/>
      <c r="D2031" s="132"/>
      <c r="E2031" s="132"/>
      <c r="R2031" s="132"/>
      <c r="S2031" s="132"/>
      <c r="T2031" s="132"/>
    </row>
    <row r="2032" spans="2:20" x14ac:dyDescent="0.2">
      <c r="B2032" s="132"/>
      <c r="C2032" s="135"/>
      <c r="D2032" s="132"/>
      <c r="E2032" s="132"/>
      <c r="R2032" s="132"/>
      <c r="S2032" s="132"/>
      <c r="T2032" s="132"/>
    </row>
    <row r="2033" spans="2:20" x14ac:dyDescent="0.2">
      <c r="B2033" s="132"/>
      <c r="C2033" s="135"/>
      <c r="D2033" s="132"/>
      <c r="E2033" s="132"/>
      <c r="R2033" s="132"/>
      <c r="S2033" s="132"/>
      <c r="T2033" s="132"/>
    </row>
    <row r="2034" spans="2:20" x14ac:dyDescent="0.2">
      <c r="B2034" s="132"/>
      <c r="C2034" s="135"/>
      <c r="D2034" s="132"/>
      <c r="E2034" s="132"/>
      <c r="R2034" s="132"/>
      <c r="S2034" s="132"/>
      <c r="T2034" s="132"/>
    </row>
    <row r="2035" spans="2:20" x14ac:dyDescent="0.2">
      <c r="B2035" s="132"/>
      <c r="C2035" s="135"/>
      <c r="D2035" s="132"/>
      <c r="E2035" s="132"/>
      <c r="R2035" s="132"/>
      <c r="S2035" s="132"/>
      <c r="T2035" s="132"/>
    </row>
    <row r="2036" spans="2:20" x14ac:dyDescent="0.2">
      <c r="B2036" s="132"/>
      <c r="C2036" s="135"/>
      <c r="D2036" s="132"/>
      <c r="E2036" s="132"/>
      <c r="R2036" s="132"/>
      <c r="S2036" s="132"/>
      <c r="T2036" s="132"/>
    </row>
    <row r="2037" spans="2:20" x14ac:dyDescent="0.2">
      <c r="B2037" s="132"/>
      <c r="C2037" s="135"/>
      <c r="D2037" s="132"/>
      <c r="E2037" s="132"/>
      <c r="R2037" s="132"/>
      <c r="S2037" s="132"/>
      <c r="T2037" s="132"/>
    </row>
    <row r="2038" spans="2:20" x14ac:dyDescent="0.2">
      <c r="B2038" s="132"/>
      <c r="C2038" s="135"/>
      <c r="D2038" s="132"/>
      <c r="E2038" s="132"/>
      <c r="R2038" s="132"/>
      <c r="S2038" s="132"/>
      <c r="T2038" s="132"/>
    </row>
    <row r="2039" spans="2:20" x14ac:dyDescent="0.2">
      <c r="B2039" s="132"/>
      <c r="C2039" s="135"/>
      <c r="D2039" s="132"/>
      <c r="E2039" s="132"/>
      <c r="R2039" s="132"/>
      <c r="S2039" s="132"/>
      <c r="T2039" s="132"/>
    </row>
    <row r="2040" spans="2:20" x14ac:dyDescent="0.2">
      <c r="B2040" s="132"/>
      <c r="C2040" s="135"/>
      <c r="D2040" s="132"/>
      <c r="E2040" s="132"/>
      <c r="R2040" s="132"/>
      <c r="S2040" s="132"/>
      <c r="T2040" s="132"/>
    </row>
    <row r="2041" spans="2:20" x14ac:dyDescent="0.2">
      <c r="B2041" s="132"/>
      <c r="C2041" s="135"/>
      <c r="D2041" s="132"/>
      <c r="E2041" s="132"/>
      <c r="R2041" s="132"/>
      <c r="S2041" s="132"/>
      <c r="T2041" s="132"/>
    </row>
    <row r="2042" spans="2:20" x14ac:dyDescent="0.2">
      <c r="B2042" s="132"/>
      <c r="C2042" s="135"/>
      <c r="D2042" s="132"/>
      <c r="E2042" s="132"/>
      <c r="R2042" s="132"/>
      <c r="S2042" s="132"/>
      <c r="T2042" s="132"/>
    </row>
    <row r="2043" spans="2:20" x14ac:dyDescent="0.2">
      <c r="B2043" s="132"/>
      <c r="C2043" s="135"/>
      <c r="D2043" s="132"/>
      <c r="E2043" s="132"/>
      <c r="R2043" s="132"/>
      <c r="S2043" s="132"/>
      <c r="T2043" s="132"/>
    </row>
    <row r="2044" spans="2:20" x14ac:dyDescent="0.2">
      <c r="B2044" s="132"/>
      <c r="C2044" s="135"/>
      <c r="D2044" s="132"/>
      <c r="E2044" s="132"/>
      <c r="R2044" s="132"/>
      <c r="S2044" s="132"/>
      <c r="T2044" s="132"/>
    </row>
    <row r="2045" spans="2:20" x14ac:dyDescent="0.2">
      <c r="B2045" s="132"/>
      <c r="C2045" s="135"/>
      <c r="D2045" s="132"/>
      <c r="E2045" s="132"/>
      <c r="R2045" s="132"/>
      <c r="S2045" s="132"/>
      <c r="T2045" s="132"/>
    </row>
    <row r="2046" spans="2:20" x14ac:dyDescent="0.2">
      <c r="B2046" s="132"/>
      <c r="C2046" s="135"/>
      <c r="D2046" s="132"/>
      <c r="E2046" s="132"/>
      <c r="R2046" s="132"/>
      <c r="S2046" s="132"/>
      <c r="T2046" s="132"/>
    </row>
    <row r="2047" spans="2:20" x14ac:dyDescent="0.2">
      <c r="B2047" s="132"/>
      <c r="C2047" s="135"/>
      <c r="D2047" s="132"/>
      <c r="E2047" s="132"/>
      <c r="R2047" s="132"/>
      <c r="S2047" s="132"/>
      <c r="T2047" s="132"/>
    </row>
    <row r="2048" spans="2:20" x14ac:dyDescent="0.2">
      <c r="B2048" s="132"/>
      <c r="C2048" s="135"/>
      <c r="D2048" s="132"/>
      <c r="E2048" s="132"/>
      <c r="R2048" s="132"/>
      <c r="S2048" s="132"/>
      <c r="T2048" s="132"/>
    </row>
    <row r="2049" spans="2:20" x14ac:dyDescent="0.2">
      <c r="B2049" s="132"/>
      <c r="C2049" s="135"/>
      <c r="D2049" s="132"/>
      <c r="E2049" s="132"/>
      <c r="R2049" s="132"/>
      <c r="S2049" s="132"/>
      <c r="T2049" s="132"/>
    </row>
    <row r="2050" spans="2:20" x14ac:dyDescent="0.2">
      <c r="B2050" s="132"/>
      <c r="C2050" s="135"/>
      <c r="D2050" s="132"/>
      <c r="E2050" s="132"/>
      <c r="R2050" s="132"/>
      <c r="S2050" s="132"/>
      <c r="T2050" s="132"/>
    </row>
    <row r="2051" spans="2:20" x14ac:dyDescent="0.2">
      <c r="B2051" s="132"/>
      <c r="C2051" s="135"/>
      <c r="D2051" s="132"/>
      <c r="E2051" s="132"/>
      <c r="R2051" s="132"/>
      <c r="S2051" s="132"/>
      <c r="T2051" s="132"/>
    </row>
    <row r="2052" spans="2:20" x14ac:dyDescent="0.2">
      <c r="B2052" s="132"/>
      <c r="C2052" s="135"/>
      <c r="D2052" s="132"/>
      <c r="E2052" s="132"/>
      <c r="R2052" s="132"/>
      <c r="S2052" s="132"/>
      <c r="T2052" s="132"/>
    </row>
    <row r="2053" spans="2:20" x14ac:dyDescent="0.2">
      <c r="B2053" s="132"/>
      <c r="C2053" s="135"/>
      <c r="D2053" s="132"/>
      <c r="E2053" s="132"/>
      <c r="R2053" s="132"/>
      <c r="S2053" s="132"/>
      <c r="T2053" s="132"/>
    </row>
    <row r="2054" spans="2:20" x14ac:dyDescent="0.2">
      <c r="B2054" s="132"/>
      <c r="C2054" s="135"/>
      <c r="D2054" s="132"/>
      <c r="E2054" s="132"/>
      <c r="R2054" s="132"/>
      <c r="S2054" s="132"/>
      <c r="T2054" s="132"/>
    </row>
    <row r="2055" spans="2:20" x14ac:dyDescent="0.2">
      <c r="B2055" s="132"/>
      <c r="C2055" s="135"/>
      <c r="D2055" s="132"/>
      <c r="E2055" s="132"/>
      <c r="R2055" s="132"/>
      <c r="S2055" s="132"/>
      <c r="T2055" s="132"/>
    </row>
    <row r="2056" spans="2:20" x14ac:dyDescent="0.2">
      <c r="B2056" s="132"/>
      <c r="C2056" s="135"/>
      <c r="D2056" s="132"/>
      <c r="E2056" s="132"/>
      <c r="R2056" s="132"/>
      <c r="S2056" s="132"/>
      <c r="T2056" s="132"/>
    </row>
    <row r="2057" spans="2:20" x14ac:dyDescent="0.2">
      <c r="B2057" s="132"/>
      <c r="C2057" s="135"/>
      <c r="D2057" s="132"/>
      <c r="E2057" s="132"/>
      <c r="R2057" s="132"/>
      <c r="S2057" s="132"/>
      <c r="T2057" s="132"/>
    </row>
    <row r="2058" spans="2:20" x14ac:dyDescent="0.2">
      <c r="B2058" s="132"/>
      <c r="C2058" s="135"/>
      <c r="D2058" s="132"/>
      <c r="E2058" s="132"/>
      <c r="R2058" s="132"/>
      <c r="S2058" s="132"/>
      <c r="T2058" s="132"/>
    </row>
    <row r="2059" spans="2:20" x14ac:dyDescent="0.2">
      <c r="B2059" s="132"/>
      <c r="C2059" s="135"/>
      <c r="D2059" s="132"/>
      <c r="E2059" s="132"/>
      <c r="R2059" s="132"/>
      <c r="S2059" s="132"/>
      <c r="T2059" s="132"/>
    </row>
    <row r="2060" spans="2:20" x14ac:dyDescent="0.2">
      <c r="B2060" s="132"/>
      <c r="C2060" s="135"/>
      <c r="D2060" s="132"/>
      <c r="E2060" s="132"/>
      <c r="R2060" s="132"/>
      <c r="S2060" s="132"/>
      <c r="T2060" s="132"/>
    </row>
    <row r="2061" spans="2:20" x14ac:dyDescent="0.2">
      <c r="B2061" s="132"/>
      <c r="C2061" s="135"/>
      <c r="D2061" s="132"/>
      <c r="E2061" s="132"/>
      <c r="R2061" s="132"/>
      <c r="S2061" s="132"/>
      <c r="T2061" s="132"/>
    </row>
    <row r="2062" spans="2:20" x14ac:dyDescent="0.2">
      <c r="B2062" s="132"/>
      <c r="C2062" s="135"/>
      <c r="D2062" s="132"/>
      <c r="E2062" s="132"/>
      <c r="R2062" s="132"/>
      <c r="S2062" s="132"/>
      <c r="T2062" s="132"/>
    </row>
    <row r="2063" spans="2:20" x14ac:dyDescent="0.2">
      <c r="B2063" s="132"/>
      <c r="C2063" s="135"/>
      <c r="D2063" s="132"/>
      <c r="E2063" s="132"/>
      <c r="R2063" s="132"/>
      <c r="S2063" s="132"/>
      <c r="T2063" s="132"/>
    </row>
    <row r="2064" spans="2:20" x14ac:dyDescent="0.2">
      <c r="B2064" s="132"/>
      <c r="C2064" s="135"/>
      <c r="D2064" s="132"/>
      <c r="E2064" s="132"/>
      <c r="R2064" s="132"/>
      <c r="S2064" s="132"/>
      <c r="T2064" s="132"/>
    </row>
    <row r="2065" spans="2:20" x14ac:dyDescent="0.2">
      <c r="B2065" s="132"/>
      <c r="C2065" s="135"/>
      <c r="D2065" s="132"/>
      <c r="E2065" s="132"/>
      <c r="R2065" s="132"/>
      <c r="S2065" s="132"/>
      <c r="T2065" s="132"/>
    </row>
    <row r="2066" spans="2:20" x14ac:dyDescent="0.2">
      <c r="B2066" s="132"/>
      <c r="C2066" s="135"/>
      <c r="D2066" s="132"/>
      <c r="E2066" s="132"/>
      <c r="R2066" s="132"/>
      <c r="S2066" s="132"/>
      <c r="T2066" s="132"/>
    </row>
    <row r="2067" spans="2:20" x14ac:dyDescent="0.2">
      <c r="B2067" s="132"/>
      <c r="C2067" s="135"/>
      <c r="D2067" s="132"/>
      <c r="E2067" s="132"/>
      <c r="R2067" s="132"/>
      <c r="S2067" s="132"/>
      <c r="T2067" s="132"/>
    </row>
    <row r="2068" spans="2:20" x14ac:dyDescent="0.2">
      <c r="B2068" s="132"/>
      <c r="C2068" s="135"/>
      <c r="D2068" s="132"/>
      <c r="E2068" s="132"/>
      <c r="R2068" s="132"/>
      <c r="S2068" s="132"/>
      <c r="T2068" s="132"/>
    </row>
    <row r="2069" spans="2:20" x14ac:dyDescent="0.2">
      <c r="B2069" s="132"/>
      <c r="C2069" s="135"/>
      <c r="D2069" s="132"/>
      <c r="E2069" s="132"/>
      <c r="R2069" s="132"/>
      <c r="S2069" s="132"/>
      <c r="T2069" s="132"/>
    </row>
    <row r="2070" spans="2:20" x14ac:dyDescent="0.2">
      <c r="B2070" s="132"/>
      <c r="C2070" s="135"/>
      <c r="D2070" s="132"/>
      <c r="E2070" s="132"/>
      <c r="R2070" s="132"/>
      <c r="S2070" s="132"/>
      <c r="T2070" s="132"/>
    </row>
    <row r="2071" spans="2:20" x14ac:dyDescent="0.2">
      <c r="B2071" s="132"/>
      <c r="C2071" s="135"/>
      <c r="D2071" s="132"/>
      <c r="E2071" s="132"/>
      <c r="R2071" s="132"/>
      <c r="S2071" s="132"/>
      <c r="T2071" s="132"/>
    </row>
    <row r="2072" spans="2:20" x14ac:dyDescent="0.2">
      <c r="B2072" s="132"/>
      <c r="C2072" s="135"/>
      <c r="D2072" s="132"/>
      <c r="E2072" s="132"/>
      <c r="R2072" s="132"/>
      <c r="S2072" s="132"/>
      <c r="T2072" s="132"/>
    </row>
    <row r="2073" spans="2:20" x14ac:dyDescent="0.2">
      <c r="B2073" s="132"/>
      <c r="C2073" s="135"/>
      <c r="D2073" s="132"/>
      <c r="E2073" s="132"/>
      <c r="R2073" s="132"/>
      <c r="S2073" s="132"/>
      <c r="T2073" s="132"/>
    </row>
    <row r="2074" spans="2:20" x14ac:dyDescent="0.2">
      <c r="B2074" s="132"/>
      <c r="C2074" s="135"/>
      <c r="D2074" s="132"/>
      <c r="E2074" s="132"/>
      <c r="R2074" s="132"/>
      <c r="S2074" s="132"/>
      <c r="T2074" s="132"/>
    </row>
    <row r="2075" spans="2:20" x14ac:dyDescent="0.2">
      <c r="B2075" s="132"/>
      <c r="C2075" s="135"/>
      <c r="D2075" s="132"/>
      <c r="E2075" s="132"/>
      <c r="R2075" s="132"/>
      <c r="S2075" s="132"/>
      <c r="T2075" s="132"/>
    </row>
    <row r="2076" spans="2:20" x14ac:dyDescent="0.2">
      <c r="B2076" s="132"/>
      <c r="C2076" s="135"/>
      <c r="D2076" s="132"/>
      <c r="E2076" s="132"/>
      <c r="R2076" s="132"/>
      <c r="S2076" s="132"/>
      <c r="T2076" s="132"/>
    </row>
    <row r="2077" spans="2:20" x14ac:dyDescent="0.2">
      <c r="B2077" s="132"/>
      <c r="C2077" s="135"/>
      <c r="D2077" s="132"/>
      <c r="E2077" s="132"/>
      <c r="R2077" s="132"/>
      <c r="S2077" s="132"/>
      <c r="T2077" s="132"/>
    </row>
    <row r="2078" spans="2:20" x14ac:dyDescent="0.2">
      <c r="B2078" s="132"/>
      <c r="C2078" s="135"/>
      <c r="D2078" s="132"/>
      <c r="E2078" s="132"/>
      <c r="R2078" s="132"/>
      <c r="S2078" s="132"/>
      <c r="T2078" s="132"/>
    </row>
    <row r="2079" spans="2:20" x14ac:dyDescent="0.2">
      <c r="B2079" s="132"/>
      <c r="C2079" s="135"/>
      <c r="D2079" s="132"/>
      <c r="E2079" s="132"/>
      <c r="R2079" s="132"/>
      <c r="S2079" s="132"/>
      <c r="T2079" s="132"/>
    </row>
    <row r="2080" spans="2:20" x14ac:dyDescent="0.2">
      <c r="B2080" s="132"/>
      <c r="C2080" s="135"/>
      <c r="D2080" s="132"/>
      <c r="E2080" s="132"/>
      <c r="R2080" s="132"/>
      <c r="S2080" s="132"/>
      <c r="T2080" s="132"/>
    </row>
    <row r="2081" spans="2:20" x14ac:dyDescent="0.2">
      <c r="B2081" s="132"/>
      <c r="C2081" s="135"/>
      <c r="D2081" s="132"/>
      <c r="E2081" s="132"/>
      <c r="R2081" s="132"/>
      <c r="S2081" s="132"/>
      <c r="T2081" s="132"/>
    </row>
    <row r="2082" spans="2:20" x14ac:dyDescent="0.2">
      <c r="B2082" s="132"/>
      <c r="C2082" s="135"/>
      <c r="D2082" s="132"/>
      <c r="E2082" s="132"/>
      <c r="R2082" s="132"/>
      <c r="S2082" s="132"/>
      <c r="T2082" s="132"/>
    </row>
    <row r="2083" spans="2:20" x14ac:dyDescent="0.2">
      <c r="B2083" s="132"/>
      <c r="C2083" s="135"/>
      <c r="D2083" s="132"/>
      <c r="E2083" s="132"/>
      <c r="R2083" s="132"/>
      <c r="S2083" s="132"/>
      <c r="T2083" s="132"/>
    </row>
    <row r="2084" spans="2:20" x14ac:dyDescent="0.2">
      <c r="B2084" s="132"/>
      <c r="C2084" s="135"/>
      <c r="D2084" s="132"/>
      <c r="E2084" s="132"/>
      <c r="R2084" s="132"/>
      <c r="S2084" s="132"/>
      <c r="T2084" s="132"/>
    </row>
    <row r="2085" spans="2:20" x14ac:dyDescent="0.2">
      <c r="B2085" s="132"/>
      <c r="C2085" s="135"/>
      <c r="D2085" s="132"/>
      <c r="E2085" s="132"/>
      <c r="R2085" s="132"/>
      <c r="S2085" s="132"/>
      <c r="T2085" s="132"/>
    </row>
    <row r="2086" spans="2:20" x14ac:dyDescent="0.2">
      <c r="B2086" s="132"/>
      <c r="C2086" s="135"/>
      <c r="D2086" s="132"/>
      <c r="E2086" s="132"/>
      <c r="R2086" s="132"/>
      <c r="S2086" s="132"/>
      <c r="T2086" s="132"/>
    </row>
    <row r="2087" spans="2:20" x14ac:dyDescent="0.2">
      <c r="B2087" s="132"/>
      <c r="C2087" s="135"/>
      <c r="D2087" s="132"/>
      <c r="E2087" s="132"/>
      <c r="R2087" s="132"/>
      <c r="S2087" s="132"/>
      <c r="T2087" s="132"/>
    </row>
    <row r="2088" spans="2:20" x14ac:dyDescent="0.2">
      <c r="B2088" s="132"/>
      <c r="C2088" s="135"/>
      <c r="D2088" s="132"/>
      <c r="E2088" s="132"/>
      <c r="R2088" s="132"/>
      <c r="S2088" s="132"/>
      <c r="T2088" s="132"/>
    </row>
    <row r="2089" spans="2:20" x14ac:dyDescent="0.2">
      <c r="B2089" s="132"/>
      <c r="C2089" s="135"/>
      <c r="D2089" s="132"/>
      <c r="E2089" s="132"/>
      <c r="R2089" s="132"/>
      <c r="S2089" s="132"/>
      <c r="T2089" s="132"/>
    </row>
    <row r="2090" spans="2:20" x14ac:dyDescent="0.2">
      <c r="B2090" s="132"/>
      <c r="C2090" s="135"/>
      <c r="D2090" s="132"/>
      <c r="E2090" s="132"/>
      <c r="R2090" s="132"/>
      <c r="S2090" s="132"/>
      <c r="T2090" s="132"/>
    </row>
    <row r="2091" spans="2:20" x14ac:dyDescent="0.2">
      <c r="B2091" s="132"/>
      <c r="C2091" s="135"/>
      <c r="D2091" s="132"/>
      <c r="E2091" s="132"/>
      <c r="R2091" s="132"/>
      <c r="S2091" s="132"/>
      <c r="T2091" s="132"/>
    </row>
    <row r="2092" spans="2:20" x14ac:dyDescent="0.2">
      <c r="B2092" s="132"/>
      <c r="C2092" s="135"/>
      <c r="D2092" s="132"/>
      <c r="E2092" s="132"/>
      <c r="R2092" s="132"/>
      <c r="S2092" s="132"/>
      <c r="T2092" s="132"/>
    </row>
    <row r="2093" spans="2:20" x14ac:dyDescent="0.2">
      <c r="B2093" s="132"/>
      <c r="C2093" s="135"/>
      <c r="D2093" s="132"/>
      <c r="E2093" s="132"/>
      <c r="R2093" s="132"/>
      <c r="S2093" s="132"/>
      <c r="T2093" s="132"/>
    </row>
    <row r="2094" spans="2:20" x14ac:dyDescent="0.2">
      <c r="B2094" s="132"/>
      <c r="C2094" s="135"/>
      <c r="D2094" s="132"/>
      <c r="E2094" s="132"/>
      <c r="R2094" s="132"/>
      <c r="S2094" s="132"/>
      <c r="T2094" s="132"/>
    </row>
    <row r="2095" spans="2:20" x14ac:dyDescent="0.2">
      <c r="B2095" s="132"/>
      <c r="C2095" s="135"/>
      <c r="D2095" s="132"/>
      <c r="E2095" s="132"/>
      <c r="R2095" s="132"/>
      <c r="S2095" s="132"/>
      <c r="T2095" s="132"/>
    </row>
    <row r="2096" spans="2:20" x14ac:dyDescent="0.2">
      <c r="B2096" s="132"/>
      <c r="C2096" s="135"/>
      <c r="D2096" s="132"/>
      <c r="E2096" s="132"/>
      <c r="R2096" s="132"/>
      <c r="S2096" s="132"/>
      <c r="T2096" s="132"/>
    </row>
    <row r="2097" spans="2:20" x14ac:dyDescent="0.2">
      <c r="B2097" s="132"/>
      <c r="C2097" s="135"/>
      <c r="D2097" s="132"/>
      <c r="E2097" s="132"/>
      <c r="R2097" s="132"/>
      <c r="S2097" s="132"/>
      <c r="T2097" s="132"/>
    </row>
    <row r="2098" spans="2:20" x14ac:dyDescent="0.2">
      <c r="B2098" s="132"/>
      <c r="C2098" s="135"/>
      <c r="D2098" s="132"/>
      <c r="E2098" s="132"/>
      <c r="R2098" s="132"/>
      <c r="S2098" s="132"/>
      <c r="T2098" s="132"/>
    </row>
    <row r="2099" spans="2:20" x14ac:dyDescent="0.2">
      <c r="B2099" s="132"/>
      <c r="C2099" s="135"/>
      <c r="D2099" s="132"/>
      <c r="E2099" s="132"/>
      <c r="R2099" s="132"/>
      <c r="S2099" s="132"/>
      <c r="T2099" s="132"/>
    </row>
    <row r="2100" spans="2:20" x14ac:dyDescent="0.2">
      <c r="B2100" s="132"/>
      <c r="C2100" s="135"/>
      <c r="D2100" s="132"/>
      <c r="E2100" s="132"/>
      <c r="R2100" s="132"/>
      <c r="S2100" s="132"/>
      <c r="T2100" s="132"/>
    </row>
    <row r="2101" spans="2:20" x14ac:dyDescent="0.2">
      <c r="B2101" s="132"/>
      <c r="C2101" s="135"/>
      <c r="D2101" s="132"/>
      <c r="E2101" s="132"/>
      <c r="R2101" s="132"/>
      <c r="S2101" s="132"/>
      <c r="T2101" s="132"/>
    </row>
    <row r="2102" spans="2:20" x14ac:dyDescent="0.2">
      <c r="B2102" s="132"/>
      <c r="C2102" s="135"/>
      <c r="D2102" s="132"/>
      <c r="E2102" s="132"/>
      <c r="R2102" s="132"/>
      <c r="S2102" s="132"/>
      <c r="T2102" s="132"/>
    </row>
    <row r="2103" spans="2:20" x14ac:dyDescent="0.2">
      <c r="B2103" s="132"/>
      <c r="C2103" s="135"/>
      <c r="D2103" s="132"/>
      <c r="E2103" s="132"/>
      <c r="R2103" s="132"/>
      <c r="S2103" s="132"/>
      <c r="T2103" s="132"/>
    </row>
    <row r="2104" spans="2:20" x14ac:dyDescent="0.2">
      <c r="B2104" s="132"/>
      <c r="C2104" s="135"/>
      <c r="D2104" s="132"/>
      <c r="E2104" s="132"/>
      <c r="R2104" s="132"/>
      <c r="S2104" s="132"/>
      <c r="T2104" s="132"/>
    </row>
    <row r="2105" spans="2:20" x14ac:dyDescent="0.2">
      <c r="B2105" s="132"/>
      <c r="C2105" s="135"/>
      <c r="D2105" s="132"/>
      <c r="E2105" s="132"/>
      <c r="R2105" s="132"/>
      <c r="S2105" s="132"/>
      <c r="T2105" s="132"/>
    </row>
    <row r="2106" spans="2:20" x14ac:dyDescent="0.2">
      <c r="B2106" s="132"/>
      <c r="C2106" s="135"/>
      <c r="D2106" s="132"/>
      <c r="E2106" s="132"/>
      <c r="R2106" s="132"/>
      <c r="S2106" s="132"/>
      <c r="T2106" s="132"/>
    </row>
    <row r="2107" spans="2:20" x14ac:dyDescent="0.2">
      <c r="B2107" s="132"/>
      <c r="C2107" s="135"/>
      <c r="D2107" s="132"/>
      <c r="E2107" s="132"/>
      <c r="R2107" s="132"/>
      <c r="S2107" s="132"/>
      <c r="T2107" s="132"/>
    </row>
    <row r="2108" spans="2:20" x14ac:dyDescent="0.2">
      <c r="B2108" s="132"/>
      <c r="C2108" s="135"/>
      <c r="D2108" s="132"/>
      <c r="E2108" s="132"/>
      <c r="R2108" s="132"/>
      <c r="S2108" s="132"/>
      <c r="T2108" s="132"/>
    </row>
    <row r="2109" spans="2:20" x14ac:dyDescent="0.2">
      <c r="B2109" s="132"/>
      <c r="C2109" s="135"/>
      <c r="D2109" s="132"/>
      <c r="E2109" s="132"/>
      <c r="R2109" s="132"/>
      <c r="S2109" s="132"/>
      <c r="T2109" s="132"/>
    </row>
    <row r="2110" spans="2:20" x14ac:dyDescent="0.2">
      <c r="B2110" s="132"/>
      <c r="C2110" s="135"/>
      <c r="D2110" s="132"/>
      <c r="E2110" s="132"/>
      <c r="R2110" s="132"/>
      <c r="S2110" s="132"/>
      <c r="T2110" s="132"/>
    </row>
    <row r="2111" spans="2:20" x14ac:dyDescent="0.2">
      <c r="B2111" s="132"/>
      <c r="C2111" s="135"/>
      <c r="D2111" s="132"/>
      <c r="E2111" s="132"/>
      <c r="R2111" s="132"/>
      <c r="S2111" s="132"/>
      <c r="T2111" s="132"/>
    </row>
    <row r="2112" spans="2:20" x14ac:dyDescent="0.2">
      <c r="B2112" s="132"/>
      <c r="C2112" s="135"/>
      <c r="D2112" s="132"/>
      <c r="E2112" s="132"/>
      <c r="R2112" s="132"/>
      <c r="S2112" s="132"/>
      <c r="T2112" s="132"/>
    </row>
    <row r="2113" spans="2:20" x14ac:dyDescent="0.2">
      <c r="B2113" s="132"/>
      <c r="C2113" s="135"/>
      <c r="D2113" s="132"/>
      <c r="E2113" s="132"/>
      <c r="R2113" s="132"/>
      <c r="S2113" s="132"/>
      <c r="T2113" s="132"/>
    </row>
    <row r="2114" spans="2:20" x14ac:dyDescent="0.2">
      <c r="B2114" s="132"/>
      <c r="C2114" s="135"/>
      <c r="D2114" s="132"/>
      <c r="E2114" s="132"/>
      <c r="R2114" s="132"/>
      <c r="S2114" s="132"/>
      <c r="T2114" s="132"/>
    </row>
    <row r="2115" spans="2:20" x14ac:dyDescent="0.2">
      <c r="B2115" s="132"/>
      <c r="C2115" s="135"/>
      <c r="D2115" s="132"/>
      <c r="E2115" s="132"/>
      <c r="R2115" s="132"/>
      <c r="S2115" s="132"/>
      <c r="T2115" s="132"/>
    </row>
    <row r="2116" spans="2:20" x14ac:dyDescent="0.2">
      <c r="B2116" s="132"/>
      <c r="C2116" s="135"/>
      <c r="D2116" s="132"/>
      <c r="E2116" s="132"/>
      <c r="R2116" s="132"/>
      <c r="S2116" s="132"/>
      <c r="T2116" s="132"/>
    </row>
    <row r="2117" spans="2:20" x14ac:dyDescent="0.2">
      <c r="B2117" s="132"/>
      <c r="C2117" s="135"/>
      <c r="D2117" s="132"/>
      <c r="E2117" s="132"/>
      <c r="R2117" s="132"/>
      <c r="S2117" s="132"/>
      <c r="T2117" s="132"/>
    </row>
    <row r="2118" spans="2:20" x14ac:dyDescent="0.2">
      <c r="B2118" s="132"/>
      <c r="C2118" s="135"/>
      <c r="D2118" s="132"/>
      <c r="E2118" s="132"/>
      <c r="R2118" s="132"/>
      <c r="S2118" s="132"/>
      <c r="T2118" s="132"/>
    </row>
    <row r="2119" spans="2:20" x14ac:dyDescent="0.2">
      <c r="B2119" s="132"/>
      <c r="C2119" s="135"/>
      <c r="D2119" s="132"/>
      <c r="E2119" s="132"/>
      <c r="R2119" s="132"/>
      <c r="S2119" s="132"/>
      <c r="T2119" s="132"/>
    </row>
    <row r="2120" spans="2:20" x14ac:dyDescent="0.2">
      <c r="B2120" s="132"/>
      <c r="C2120" s="135"/>
      <c r="D2120" s="132"/>
      <c r="E2120" s="132"/>
      <c r="R2120" s="132"/>
      <c r="S2120" s="132"/>
      <c r="T2120" s="132"/>
    </row>
    <row r="2121" spans="2:20" x14ac:dyDescent="0.2">
      <c r="B2121" s="132"/>
      <c r="C2121" s="135"/>
      <c r="D2121" s="132"/>
      <c r="E2121" s="132"/>
      <c r="R2121" s="132"/>
      <c r="S2121" s="132"/>
      <c r="T2121" s="132"/>
    </row>
    <row r="2122" spans="2:20" x14ac:dyDescent="0.2">
      <c r="B2122" s="132"/>
      <c r="C2122" s="135"/>
      <c r="D2122" s="132"/>
      <c r="E2122" s="132"/>
      <c r="R2122" s="132"/>
      <c r="S2122" s="132"/>
      <c r="T2122" s="132"/>
    </row>
    <row r="2123" spans="2:20" x14ac:dyDescent="0.2">
      <c r="B2123" s="132"/>
      <c r="C2123" s="135"/>
      <c r="D2123" s="132"/>
      <c r="E2123" s="132"/>
      <c r="R2123" s="132"/>
      <c r="S2123" s="132"/>
      <c r="T2123" s="132"/>
    </row>
    <row r="2124" spans="2:20" x14ac:dyDescent="0.2">
      <c r="B2124" s="132"/>
      <c r="C2124" s="135"/>
      <c r="D2124" s="132"/>
      <c r="E2124" s="132"/>
      <c r="R2124" s="132"/>
      <c r="S2124" s="132"/>
      <c r="T2124" s="132"/>
    </row>
    <row r="2125" spans="2:20" x14ac:dyDescent="0.2">
      <c r="B2125" s="132"/>
      <c r="C2125" s="135"/>
      <c r="D2125" s="132"/>
      <c r="E2125" s="132"/>
      <c r="R2125" s="132"/>
      <c r="S2125" s="132"/>
      <c r="T2125" s="132"/>
    </row>
    <row r="2126" spans="2:20" x14ac:dyDescent="0.2">
      <c r="B2126" s="132"/>
      <c r="C2126" s="135"/>
      <c r="D2126" s="132"/>
      <c r="E2126" s="132"/>
      <c r="R2126" s="132"/>
      <c r="S2126" s="132"/>
      <c r="T2126" s="132"/>
    </row>
    <row r="2127" spans="2:20" x14ac:dyDescent="0.2">
      <c r="B2127" s="132"/>
      <c r="C2127" s="135"/>
      <c r="D2127" s="132"/>
      <c r="E2127" s="132"/>
      <c r="R2127" s="132"/>
      <c r="S2127" s="132"/>
      <c r="T2127" s="132"/>
    </row>
    <row r="2128" spans="2:20" x14ac:dyDescent="0.2">
      <c r="B2128" s="132"/>
      <c r="C2128" s="135"/>
      <c r="D2128" s="132"/>
      <c r="E2128" s="132"/>
      <c r="R2128" s="132"/>
      <c r="S2128" s="132"/>
      <c r="T2128" s="132"/>
    </row>
    <row r="2129" spans="2:20" x14ac:dyDescent="0.2">
      <c r="B2129" s="132"/>
      <c r="C2129" s="135"/>
      <c r="D2129" s="132"/>
      <c r="E2129" s="132"/>
      <c r="R2129" s="132"/>
      <c r="S2129" s="132"/>
      <c r="T2129" s="132"/>
    </row>
    <row r="2130" spans="2:20" x14ac:dyDescent="0.2">
      <c r="B2130" s="132"/>
      <c r="C2130" s="135"/>
      <c r="D2130" s="132"/>
      <c r="E2130" s="132"/>
      <c r="R2130" s="132"/>
      <c r="S2130" s="132"/>
      <c r="T2130" s="132"/>
    </row>
    <row r="2131" spans="2:20" x14ac:dyDescent="0.2">
      <c r="B2131" s="132"/>
      <c r="C2131" s="135"/>
      <c r="D2131" s="132"/>
      <c r="E2131" s="132"/>
      <c r="R2131" s="132"/>
      <c r="S2131" s="132"/>
      <c r="T2131" s="132"/>
    </row>
    <row r="2132" spans="2:20" x14ac:dyDescent="0.2">
      <c r="B2132" s="132"/>
      <c r="C2132" s="135"/>
      <c r="D2132" s="132"/>
      <c r="E2132" s="132"/>
      <c r="R2132" s="132"/>
      <c r="S2132" s="132"/>
      <c r="T2132" s="132"/>
    </row>
    <row r="2133" spans="2:20" x14ac:dyDescent="0.2">
      <c r="B2133" s="132"/>
      <c r="C2133" s="135"/>
      <c r="D2133" s="132"/>
      <c r="E2133" s="132"/>
      <c r="R2133" s="132"/>
      <c r="S2133" s="132"/>
      <c r="T2133" s="132"/>
    </row>
    <row r="2134" spans="2:20" x14ac:dyDescent="0.2">
      <c r="B2134" s="132"/>
      <c r="C2134" s="135"/>
      <c r="D2134" s="132"/>
      <c r="E2134" s="132"/>
      <c r="R2134" s="132"/>
      <c r="S2134" s="132"/>
      <c r="T2134" s="132"/>
    </row>
    <row r="2135" spans="2:20" x14ac:dyDescent="0.2">
      <c r="B2135" s="132"/>
      <c r="C2135" s="135"/>
      <c r="D2135" s="132"/>
      <c r="E2135" s="132"/>
      <c r="R2135" s="132"/>
      <c r="S2135" s="132"/>
      <c r="T2135" s="132"/>
    </row>
    <row r="2136" spans="2:20" x14ac:dyDescent="0.2">
      <c r="B2136" s="132"/>
      <c r="C2136" s="135"/>
      <c r="D2136" s="132"/>
      <c r="E2136" s="132"/>
      <c r="R2136" s="132"/>
      <c r="S2136" s="132"/>
      <c r="T2136" s="132"/>
    </row>
    <row r="2137" spans="2:20" x14ac:dyDescent="0.2">
      <c r="B2137" s="132"/>
      <c r="C2137" s="135"/>
      <c r="D2137" s="132"/>
      <c r="E2137" s="132"/>
      <c r="R2137" s="132"/>
      <c r="S2137" s="132"/>
      <c r="T2137" s="132"/>
    </row>
    <row r="2138" spans="2:20" x14ac:dyDescent="0.2">
      <c r="B2138" s="132"/>
      <c r="C2138" s="135"/>
      <c r="D2138" s="132"/>
      <c r="E2138" s="132"/>
      <c r="R2138" s="132"/>
      <c r="S2138" s="132"/>
      <c r="T2138" s="132"/>
    </row>
    <row r="2139" spans="2:20" x14ac:dyDescent="0.2">
      <c r="B2139" s="132"/>
      <c r="C2139" s="135"/>
      <c r="D2139" s="132"/>
      <c r="E2139" s="132"/>
      <c r="R2139" s="132"/>
      <c r="S2139" s="132"/>
      <c r="T2139" s="132"/>
    </row>
    <row r="2140" spans="2:20" x14ac:dyDescent="0.2">
      <c r="B2140" s="132"/>
      <c r="C2140" s="135"/>
      <c r="D2140" s="132"/>
      <c r="E2140" s="132"/>
      <c r="R2140" s="132"/>
      <c r="S2140" s="132"/>
      <c r="T2140" s="132"/>
    </row>
    <row r="2141" spans="2:20" x14ac:dyDescent="0.2">
      <c r="B2141" s="132"/>
      <c r="C2141" s="135"/>
      <c r="D2141" s="132"/>
      <c r="E2141" s="132"/>
      <c r="R2141" s="132"/>
      <c r="S2141" s="132"/>
      <c r="T2141" s="132"/>
    </row>
    <row r="2142" spans="2:20" x14ac:dyDescent="0.2">
      <c r="B2142" s="132"/>
      <c r="C2142" s="135"/>
      <c r="D2142" s="132"/>
      <c r="E2142" s="132"/>
      <c r="R2142" s="132"/>
      <c r="S2142" s="132"/>
      <c r="T2142" s="132"/>
    </row>
    <row r="2143" spans="2:20" x14ac:dyDescent="0.2">
      <c r="B2143" s="132"/>
      <c r="C2143" s="135"/>
      <c r="D2143" s="132"/>
      <c r="E2143" s="132"/>
      <c r="R2143" s="132"/>
      <c r="S2143" s="132"/>
      <c r="T2143" s="132"/>
    </row>
    <row r="2144" spans="2:20" x14ac:dyDescent="0.2">
      <c r="B2144" s="132"/>
      <c r="C2144" s="135"/>
      <c r="D2144" s="132"/>
      <c r="E2144" s="132"/>
      <c r="R2144" s="132"/>
      <c r="S2144" s="132"/>
      <c r="T2144" s="132"/>
    </row>
    <row r="2145" spans="2:20" x14ac:dyDescent="0.2">
      <c r="B2145" s="132"/>
      <c r="C2145" s="135"/>
      <c r="D2145" s="132"/>
      <c r="E2145" s="132"/>
      <c r="R2145" s="132"/>
      <c r="S2145" s="132"/>
      <c r="T2145" s="132"/>
    </row>
    <row r="2146" spans="2:20" x14ac:dyDescent="0.2">
      <c r="B2146" s="132"/>
      <c r="C2146" s="135"/>
      <c r="D2146" s="132"/>
      <c r="E2146" s="132"/>
      <c r="R2146" s="132"/>
      <c r="S2146" s="132"/>
      <c r="T2146" s="132"/>
    </row>
    <row r="2147" spans="2:20" x14ac:dyDescent="0.2">
      <c r="B2147" s="132"/>
      <c r="C2147" s="135"/>
      <c r="D2147" s="132"/>
      <c r="E2147" s="132"/>
      <c r="R2147" s="132"/>
      <c r="S2147" s="132"/>
      <c r="T2147" s="132"/>
    </row>
    <row r="2148" spans="2:20" x14ac:dyDescent="0.2">
      <c r="B2148" s="132"/>
      <c r="C2148" s="135"/>
      <c r="D2148" s="132"/>
      <c r="E2148" s="132"/>
      <c r="R2148" s="132"/>
      <c r="S2148" s="132"/>
      <c r="T2148" s="132"/>
    </row>
    <row r="2149" spans="2:20" x14ac:dyDescent="0.2">
      <c r="B2149" s="132"/>
      <c r="C2149" s="135"/>
      <c r="D2149" s="132"/>
      <c r="E2149" s="132"/>
      <c r="R2149" s="132"/>
      <c r="S2149" s="132"/>
      <c r="T2149" s="132"/>
    </row>
    <row r="2150" spans="2:20" x14ac:dyDescent="0.2">
      <c r="B2150" s="132"/>
      <c r="C2150" s="135"/>
      <c r="D2150" s="132"/>
      <c r="E2150" s="132"/>
      <c r="R2150" s="132"/>
      <c r="S2150" s="132"/>
      <c r="T2150" s="132"/>
    </row>
    <row r="2151" spans="2:20" x14ac:dyDescent="0.2">
      <c r="B2151" s="132"/>
      <c r="C2151" s="135"/>
      <c r="D2151" s="132"/>
      <c r="E2151" s="132"/>
      <c r="R2151" s="132"/>
      <c r="S2151" s="132"/>
      <c r="T2151" s="132"/>
    </row>
    <row r="2152" spans="2:20" x14ac:dyDescent="0.2">
      <c r="B2152" s="132"/>
      <c r="C2152" s="135"/>
      <c r="D2152" s="132"/>
      <c r="E2152" s="132"/>
      <c r="R2152" s="132"/>
      <c r="S2152" s="132"/>
      <c r="T2152" s="132"/>
    </row>
    <row r="2153" spans="2:20" x14ac:dyDescent="0.2">
      <c r="B2153" s="132"/>
      <c r="C2153" s="135"/>
      <c r="D2153" s="132"/>
      <c r="E2153" s="132"/>
      <c r="R2153" s="132"/>
      <c r="S2153" s="132"/>
      <c r="T2153" s="132"/>
    </row>
    <row r="2154" spans="2:20" x14ac:dyDescent="0.2">
      <c r="B2154" s="132"/>
      <c r="C2154" s="135"/>
      <c r="D2154" s="132"/>
      <c r="E2154" s="132"/>
      <c r="R2154" s="132"/>
      <c r="S2154" s="132"/>
      <c r="T2154" s="132"/>
    </row>
    <row r="2155" spans="2:20" x14ac:dyDescent="0.2">
      <c r="B2155" s="132"/>
      <c r="C2155" s="135"/>
      <c r="D2155" s="132"/>
      <c r="E2155" s="132"/>
      <c r="R2155" s="132"/>
      <c r="S2155" s="132"/>
      <c r="T2155" s="132"/>
    </row>
    <row r="2156" spans="2:20" x14ac:dyDescent="0.2">
      <c r="B2156" s="132"/>
      <c r="C2156" s="135"/>
      <c r="D2156" s="132"/>
      <c r="E2156" s="132"/>
      <c r="R2156" s="132"/>
      <c r="S2156" s="132"/>
      <c r="T2156" s="132"/>
    </row>
    <row r="2157" spans="2:20" x14ac:dyDescent="0.2">
      <c r="B2157" s="132"/>
      <c r="C2157" s="135"/>
      <c r="D2157" s="132"/>
      <c r="E2157" s="132"/>
      <c r="R2157" s="132"/>
      <c r="S2157" s="132"/>
      <c r="T2157" s="132"/>
    </row>
    <row r="2158" spans="2:20" x14ac:dyDescent="0.2">
      <c r="B2158" s="132"/>
      <c r="C2158" s="135"/>
      <c r="D2158" s="132"/>
      <c r="E2158" s="132"/>
      <c r="R2158" s="132"/>
      <c r="S2158" s="132"/>
      <c r="T2158" s="132"/>
    </row>
    <row r="2159" spans="2:20" x14ac:dyDescent="0.2">
      <c r="B2159" s="132"/>
      <c r="C2159" s="135"/>
      <c r="D2159" s="132"/>
      <c r="E2159" s="132"/>
      <c r="R2159" s="132"/>
      <c r="S2159" s="132"/>
      <c r="T2159" s="132"/>
    </row>
    <row r="2160" spans="2:20" x14ac:dyDescent="0.2">
      <c r="B2160" s="132"/>
      <c r="C2160" s="135"/>
      <c r="D2160" s="132"/>
      <c r="E2160" s="132"/>
      <c r="R2160" s="132"/>
      <c r="S2160" s="132"/>
      <c r="T2160" s="132"/>
    </row>
    <row r="2161" spans="2:20" x14ac:dyDescent="0.2">
      <c r="B2161" s="132"/>
      <c r="C2161" s="135"/>
      <c r="D2161" s="132"/>
      <c r="E2161" s="132"/>
      <c r="R2161" s="132"/>
      <c r="S2161" s="132"/>
      <c r="T2161" s="132"/>
    </row>
    <row r="2162" spans="2:20" x14ac:dyDescent="0.2">
      <c r="B2162" s="132"/>
      <c r="C2162" s="135"/>
      <c r="D2162" s="132"/>
      <c r="E2162" s="132"/>
      <c r="R2162" s="132"/>
      <c r="S2162" s="132"/>
      <c r="T2162" s="132"/>
    </row>
    <row r="2163" spans="2:20" x14ac:dyDescent="0.2">
      <c r="B2163" s="132"/>
      <c r="C2163" s="135"/>
      <c r="D2163" s="132"/>
      <c r="E2163" s="132"/>
      <c r="R2163" s="132"/>
      <c r="S2163" s="132"/>
      <c r="T2163" s="132"/>
    </row>
    <row r="2164" spans="2:20" x14ac:dyDescent="0.2">
      <c r="B2164" s="132"/>
      <c r="C2164" s="135"/>
      <c r="D2164" s="132"/>
      <c r="E2164" s="132"/>
      <c r="R2164" s="132"/>
      <c r="S2164" s="132"/>
      <c r="T2164" s="132"/>
    </row>
    <row r="2165" spans="2:20" x14ac:dyDescent="0.2">
      <c r="B2165" s="132"/>
      <c r="C2165" s="135"/>
      <c r="D2165" s="132"/>
      <c r="E2165" s="132"/>
      <c r="R2165" s="132"/>
      <c r="S2165" s="132"/>
      <c r="T2165" s="132"/>
    </row>
    <row r="2166" spans="2:20" x14ac:dyDescent="0.2">
      <c r="B2166" s="132"/>
      <c r="C2166" s="135"/>
      <c r="D2166" s="132"/>
      <c r="E2166" s="132"/>
      <c r="R2166" s="132"/>
      <c r="S2166" s="132"/>
      <c r="T2166" s="132"/>
    </row>
    <row r="2167" spans="2:20" x14ac:dyDescent="0.2">
      <c r="B2167" s="132"/>
      <c r="C2167" s="135"/>
      <c r="D2167" s="132"/>
      <c r="E2167" s="132"/>
      <c r="R2167" s="132"/>
      <c r="S2167" s="132"/>
      <c r="T2167" s="132"/>
    </row>
    <row r="2168" spans="2:20" x14ac:dyDescent="0.2">
      <c r="B2168" s="132"/>
      <c r="C2168" s="135"/>
      <c r="D2168" s="132"/>
      <c r="E2168" s="132"/>
      <c r="R2168" s="132"/>
      <c r="S2168" s="132"/>
      <c r="T2168" s="132"/>
    </row>
    <row r="2169" spans="2:20" x14ac:dyDescent="0.2">
      <c r="B2169" s="132"/>
      <c r="C2169" s="135"/>
      <c r="D2169" s="132"/>
      <c r="E2169" s="132"/>
      <c r="R2169" s="132"/>
      <c r="S2169" s="132"/>
      <c r="T2169" s="132"/>
    </row>
    <row r="2170" spans="2:20" x14ac:dyDescent="0.2">
      <c r="B2170" s="132"/>
      <c r="C2170" s="135"/>
      <c r="D2170" s="132"/>
      <c r="E2170" s="132"/>
      <c r="R2170" s="132"/>
      <c r="S2170" s="132"/>
      <c r="T2170" s="132"/>
    </row>
    <row r="2171" spans="2:20" x14ac:dyDescent="0.2">
      <c r="B2171" s="132"/>
      <c r="C2171" s="135"/>
      <c r="D2171" s="132"/>
      <c r="E2171" s="132"/>
      <c r="R2171" s="132"/>
      <c r="S2171" s="132"/>
      <c r="T2171" s="132"/>
    </row>
    <row r="2172" spans="2:20" x14ac:dyDescent="0.2">
      <c r="B2172" s="132"/>
      <c r="C2172" s="135"/>
      <c r="D2172" s="132"/>
      <c r="E2172" s="132"/>
      <c r="R2172" s="132"/>
      <c r="S2172" s="132"/>
      <c r="T2172" s="132"/>
    </row>
    <row r="2173" spans="2:20" x14ac:dyDescent="0.2">
      <c r="B2173" s="132"/>
      <c r="C2173" s="135"/>
      <c r="D2173" s="132"/>
      <c r="E2173" s="132"/>
      <c r="R2173" s="132"/>
      <c r="S2173" s="132"/>
      <c r="T2173" s="132"/>
    </row>
    <row r="2174" spans="2:20" x14ac:dyDescent="0.2">
      <c r="B2174" s="132"/>
      <c r="C2174" s="135"/>
      <c r="D2174" s="132"/>
      <c r="E2174" s="132"/>
      <c r="R2174" s="132"/>
      <c r="S2174" s="132"/>
      <c r="T2174" s="132"/>
    </row>
    <row r="2175" spans="2:20" x14ac:dyDescent="0.2">
      <c r="B2175" s="132"/>
      <c r="C2175" s="135"/>
      <c r="D2175" s="132"/>
      <c r="E2175" s="132"/>
      <c r="R2175" s="132"/>
      <c r="S2175" s="132"/>
      <c r="T2175" s="132"/>
    </row>
    <row r="2176" spans="2:20" x14ac:dyDescent="0.2">
      <c r="B2176" s="132"/>
      <c r="C2176" s="135"/>
      <c r="D2176" s="132"/>
      <c r="E2176" s="132"/>
      <c r="R2176" s="132"/>
      <c r="S2176" s="132"/>
      <c r="T2176" s="132"/>
    </row>
    <row r="2177" spans="2:20" x14ac:dyDescent="0.2">
      <c r="B2177" s="132"/>
      <c r="C2177" s="135"/>
      <c r="D2177" s="132"/>
      <c r="E2177" s="132"/>
      <c r="R2177" s="132"/>
      <c r="S2177" s="132"/>
      <c r="T2177" s="132"/>
    </row>
    <row r="2178" spans="2:20" x14ac:dyDescent="0.2">
      <c r="B2178" s="132"/>
      <c r="C2178" s="135"/>
      <c r="D2178" s="132"/>
      <c r="E2178" s="132"/>
      <c r="R2178" s="132"/>
      <c r="S2178" s="132"/>
      <c r="T2178" s="132"/>
    </row>
    <row r="2179" spans="2:20" x14ac:dyDescent="0.2">
      <c r="B2179" s="132"/>
      <c r="C2179" s="135"/>
      <c r="D2179" s="132"/>
      <c r="E2179" s="132"/>
      <c r="R2179" s="132"/>
      <c r="S2179" s="132"/>
      <c r="T2179" s="132"/>
    </row>
    <row r="2180" spans="2:20" x14ac:dyDescent="0.2">
      <c r="B2180" s="132"/>
      <c r="C2180" s="135"/>
      <c r="D2180" s="132"/>
      <c r="E2180" s="132"/>
      <c r="R2180" s="132"/>
      <c r="S2180" s="132"/>
      <c r="T2180" s="132"/>
    </row>
    <row r="2181" spans="2:20" x14ac:dyDescent="0.2">
      <c r="B2181" s="132"/>
      <c r="C2181" s="135"/>
      <c r="D2181" s="132"/>
      <c r="E2181" s="132"/>
      <c r="R2181" s="132"/>
      <c r="S2181" s="132"/>
      <c r="T2181" s="132"/>
    </row>
    <row r="2182" spans="2:20" x14ac:dyDescent="0.2">
      <c r="B2182" s="132"/>
      <c r="C2182" s="135"/>
      <c r="D2182" s="132"/>
      <c r="E2182" s="132"/>
      <c r="R2182" s="132"/>
      <c r="S2182" s="132"/>
      <c r="T2182" s="132"/>
    </row>
    <row r="2183" spans="2:20" x14ac:dyDescent="0.2">
      <c r="B2183" s="132"/>
      <c r="C2183" s="135"/>
      <c r="D2183" s="132"/>
      <c r="E2183" s="132"/>
      <c r="R2183" s="132"/>
      <c r="S2183" s="132"/>
      <c r="T2183" s="132"/>
    </row>
    <row r="2184" spans="2:20" x14ac:dyDescent="0.2">
      <c r="B2184" s="132"/>
      <c r="C2184" s="135"/>
      <c r="D2184" s="132"/>
      <c r="E2184" s="132"/>
      <c r="R2184" s="132"/>
      <c r="S2184" s="132"/>
      <c r="T2184" s="132"/>
    </row>
    <row r="2185" spans="2:20" x14ac:dyDescent="0.2">
      <c r="B2185" s="132"/>
      <c r="C2185" s="135"/>
      <c r="D2185" s="132"/>
      <c r="E2185" s="132"/>
      <c r="R2185" s="132"/>
      <c r="S2185" s="132"/>
      <c r="T2185" s="132"/>
    </row>
    <row r="2186" spans="2:20" x14ac:dyDescent="0.2">
      <c r="B2186" s="132"/>
      <c r="C2186" s="135"/>
      <c r="D2186" s="132"/>
      <c r="E2186" s="132"/>
      <c r="R2186" s="132"/>
      <c r="S2186" s="132"/>
      <c r="T2186" s="132"/>
    </row>
    <row r="2187" spans="2:20" x14ac:dyDescent="0.2">
      <c r="B2187" s="132"/>
      <c r="C2187" s="135"/>
      <c r="D2187" s="132"/>
      <c r="E2187" s="132"/>
      <c r="R2187" s="132"/>
      <c r="S2187" s="132"/>
      <c r="T2187" s="132"/>
    </row>
    <row r="2188" spans="2:20" x14ac:dyDescent="0.2">
      <c r="B2188" s="132"/>
      <c r="C2188" s="135"/>
      <c r="D2188" s="132"/>
      <c r="E2188" s="132"/>
      <c r="R2188" s="132"/>
      <c r="S2188" s="132"/>
      <c r="T2188" s="132"/>
    </row>
    <row r="2189" spans="2:20" x14ac:dyDescent="0.2">
      <c r="B2189" s="132"/>
      <c r="C2189" s="135"/>
      <c r="D2189" s="132"/>
      <c r="E2189" s="132"/>
      <c r="R2189" s="132"/>
      <c r="S2189" s="132"/>
      <c r="T2189" s="132"/>
    </row>
    <row r="2190" spans="2:20" x14ac:dyDescent="0.2">
      <c r="B2190" s="132"/>
      <c r="C2190" s="135"/>
      <c r="D2190" s="132"/>
      <c r="E2190" s="132"/>
      <c r="R2190" s="132"/>
      <c r="S2190" s="132"/>
      <c r="T2190" s="132"/>
    </row>
    <row r="2191" spans="2:20" x14ac:dyDescent="0.2">
      <c r="B2191" s="132"/>
      <c r="C2191" s="135"/>
      <c r="D2191" s="132"/>
      <c r="E2191" s="132"/>
      <c r="R2191" s="132"/>
      <c r="S2191" s="132"/>
      <c r="T2191" s="132"/>
    </row>
    <row r="2192" spans="2:20" x14ac:dyDescent="0.2">
      <c r="B2192" s="132"/>
      <c r="C2192" s="135"/>
      <c r="D2192" s="132"/>
      <c r="E2192" s="132"/>
      <c r="R2192" s="132"/>
      <c r="S2192" s="132"/>
      <c r="T2192" s="132"/>
    </row>
    <row r="2193" spans="2:20" x14ac:dyDescent="0.2">
      <c r="B2193" s="132"/>
      <c r="C2193" s="135"/>
      <c r="D2193" s="132"/>
      <c r="E2193" s="132"/>
      <c r="R2193" s="132"/>
      <c r="S2193" s="132"/>
      <c r="T2193" s="132"/>
    </row>
    <row r="2194" spans="2:20" x14ac:dyDescent="0.2">
      <c r="B2194" s="132"/>
      <c r="C2194" s="135"/>
      <c r="D2194" s="132"/>
      <c r="E2194" s="132"/>
      <c r="R2194" s="132"/>
      <c r="S2194" s="132"/>
      <c r="T2194" s="132"/>
    </row>
    <row r="2195" spans="2:20" x14ac:dyDescent="0.2">
      <c r="B2195" s="132"/>
      <c r="C2195" s="135"/>
      <c r="D2195" s="132"/>
      <c r="E2195" s="132"/>
      <c r="R2195" s="132"/>
      <c r="S2195" s="132"/>
      <c r="T2195" s="132"/>
    </row>
    <row r="2196" spans="2:20" x14ac:dyDescent="0.2">
      <c r="B2196" s="132"/>
      <c r="C2196" s="135"/>
      <c r="D2196" s="132"/>
      <c r="E2196" s="132"/>
      <c r="R2196" s="132"/>
      <c r="S2196" s="132"/>
      <c r="T2196" s="132"/>
    </row>
    <row r="2197" spans="2:20" x14ac:dyDescent="0.2">
      <c r="B2197" s="132"/>
      <c r="C2197" s="135"/>
      <c r="D2197" s="132"/>
      <c r="E2197" s="132"/>
      <c r="R2197" s="132"/>
      <c r="S2197" s="132"/>
      <c r="T2197" s="132"/>
    </row>
    <row r="2198" spans="2:20" x14ac:dyDescent="0.2">
      <c r="B2198" s="132"/>
      <c r="C2198" s="135"/>
      <c r="D2198" s="132"/>
      <c r="E2198" s="132"/>
      <c r="R2198" s="132"/>
      <c r="S2198" s="132"/>
      <c r="T2198" s="132"/>
    </row>
    <row r="2199" spans="2:20" x14ac:dyDescent="0.2">
      <c r="B2199" s="132"/>
      <c r="C2199" s="135"/>
      <c r="D2199" s="132"/>
      <c r="E2199" s="132"/>
      <c r="R2199" s="132"/>
      <c r="S2199" s="132"/>
      <c r="T2199" s="132"/>
    </row>
    <row r="2200" spans="2:20" x14ac:dyDescent="0.2">
      <c r="B2200" s="132"/>
      <c r="C2200" s="135"/>
      <c r="D2200" s="132"/>
      <c r="E2200" s="132"/>
      <c r="R2200" s="132"/>
      <c r="S2200" s="132"/>
      <c r="T2200" s="132"/>
    </row>
    <row r="2201" spans="2:20" x14ac:dyDescent="0.2">
      <c r="B2201" s="132"/>
      <c r="C2201" s="135"/>
      <c r="D2201" s="132"/>
      <c r="E2201" s="132"/>
      <c r="R2201" s="132"/>
      <c r="S2201" s="132"/>
      <c r="T2201" s="132"/>
    </row>
    <row r="2202" spans="2:20" x14ac:dyDescent="0.2">
      <c r="B2202" s="132"/>
      <c r="C2202" s="135"/>
      <c r="D2202" s="132"/>
      <c r="E2202" s="132"/>
      <c r="R2202" s="132"/>
      <c r="S2202" s="132"/>
      <c r="T2202" s="132"/>
    </row>
    <row r="2203" spans="2:20" x14ac:dyDescent="0.2">
      <c r="B2203" s="132"/>
      <c r="C2203" s="135"/>
      <c r="D2203" s="132"/>
      <c r="E2203" s="132"/>
      <c r="R2203" s="132"/>
      <c r="S2203" s="132"/>
      <c r="T2203" s="132"/>
    </row>
    <row r="2204" spans="2:20" x14ac:dyDescent="0.2">
      <c r="B2204" s="132"/>
      <c r="C2204" s="135"/>
      <c r="D2204" s="132"/>
      <c r="E2204" s="132"/>
      <c r="R2204" s="132"/>
      <c r="S2204" s="132"/>
      <c r="T2204" s="132"/>
    </row>
    <row r="2205" spans="2:20" x14ac:dyDescent="0.2">
      <c r="B2205" s="132"/>
      <c r="C2205" s="135"/>
      <c r="D2205" s="132"/>
      <c r="E2205" s="132"/>
      <c r="R2205" s="132"/>
      <c r="S2205" s="132"/>
      <c r="T2205" s="132"/>
    </row>
    <row r="2206" spans="2:20" x14ac:dyDescent="0.2">
      <c r="B2206" s="132"/>
      <c r="C2206" s="135"/>
      <c r="D2206" s="132"/>
      <c r="E2206" s="132"/>
      <c r="R2206" s="132"/>
      <c r="S2206" s="132"/>
      <c r="T2206" s="132"/>
    </row>
    <row r="2207" spans="2:20" x14ac:dyDescent="0.2">
      <c r="B2207" s="132"/>
      <c r="C2207" s="135"/>
      <c r="D2207" s="132"/>
      <c r="E2207" s="132"/>
      <c r="R2207" s="132"/>
      <c r="S2207" s="132"/>
      <c r="T2207" s="132"/>
    </row>
    <row r="2208" spans="2:20" x14ac:dyDescent="0.2">
      <c r="B2208" s="132"/>
      <c r="C2208" s="135"/>
      <c r="D2208" s="132"/>
      <c r="E2208" s="132"/>
      <c r="R2208" s="132"/>
      <c r="S2208" s="132"/>
      <c r="T2208" s="132"/>
    </row>
    <row r="2209" spans="2:20" x14ac:dyDescent="0.2">
      <c r="B2209" s="132"/>
      <c r="C2209" s="135"/>
      <c r="D2209" s="132"/>
      <c r="E2209" s="132"/>
      <c r="R2209" s="132"/>
      <c r="S2209" s="132"/>
      <c r="T2209" s="132"/>
    </row>
    <row r="2210" spans="2:20" x14ac:dyDescent="0.2">
      <c r="B2210" s="132"/>
      <c r="C2210" s="135"/>
      <c r="D2210" s="132"/>
      <c r="E2210" s="132"/>
      <c r="R2210" s="132"/>
      <c r="S2210" s="132"/>
      <c r="T2210" s="132"/>
    </row>
    <row r="2211" spans="2:20" x14ac:dyDescent="0.2">
      <c r="B2211" s="132"/>
      <c r="C2211" s="135"/>
      <c r="D2211" s="132"/>
      <c r="E2211" s="132"/>
      <c r="R2211" s="132"/>
      <c r="S2211" s="132"/>
      <c r="T2211" s="132"/>
    </row>
    <row r="2212" spans="2:20" x14ac:dyDescent="0.2">
      <c r="B2212" s="132"/>
      <c r="C2212" s="135"/>
      <c r="D2212" s="132"/>
      <c r="E2212" s="132"/>
      <c r="R2212" s="132"/>
      <c r="S2212" s="132"/>
      <c r="T2212" s="132"/>
    </row>
    <row r="2213" spans="2:20" x14ac:dyDescent="0.2">
      <c r="B2213" s="132"/>
      <c r="C2213" s="135"/>
      <c r="D2213" s="132"/>
      <c r="E2213" s="132"/>
      <c r="R2213" s="132"/>
      <c r="S2213" s="132"/>
      <c r="T2213" s="132"/>
    </row>
    <row r="2214" spans="2:20" x14ac:dyDescent="0.2">
      <c r="B2214" s="132"/>
      <c r="C2214" s="135"/>
      <c r="D2214" s="132"/>
      <c r="E2214" s="132"/>
      <c r="R2214" s="132"/>
      <c r="S2214" s="132"/>
      <c r="T2214" s="132"/>
    </row>
    <row r="2215" spans="2:20" x14ac:dyDescent="0.2">
      <c r="B2215" s="132"/>
      <c r="C2215" s="135"/>
      <c r="D2215" s="132"/>
      <c r="E2215" s="132"/>
      <c r="R2215" s="132"/>
      <c r="S2215" s="132"/>
      <c r="T2215" s="132"/>
    </row>
    <row r="2216" spans="2:20" x14ac:dyDescent="0.2">
      <c r="B2216" s="132"/>
      <c r="C2216" s="135"/>
      <c r="D2216" s="132"/>
      <c r="E2216" s="132"/>
      <c r="R2216" s="132"/>
      <c r="S2216" s="132"/>
      <c r="T2216" s="132"/>
    </row>
    <row r="2217" spans="2:20" x14ac:dyDescent="0.2">
      <c r="B2217" s="132"/>
      <c r="C2217" s="135"/>
      <c r="D2217" s="132"/>
      <c r="E2217" s="132"/>
      <c r="R2217" s="132"/>
      <c r="S2217" s="132"/>
      <c r="T2217" s="132"/>
    </row>
    <row r="2218" spans="2:20" x14ac:dyDescent="0.2">
      <c r="B2218" s="132"/>
      <c r="C2218" s="135"/>
      <c r="D2218" s="132"/>
      <c r="E2218" s="132"/>
      <c r="R2218" s="132"/>
      <c r="S2218" s="132"/>
      <c r="T2218" s="132"/>
    </row>
    <row r="2219" spans="2:20" x14ac:dyDescent="0.2">
      <c r="B2219" s="132"/>
      <c r="C2219" s="135"/>
      <c r="D2219" s="132"/>
      <c r="E2219" s="132"/>
      <c r="R2219" s="132"/>
      <c r="S2219" s="132"/>
      <c r="T2219" s="132"/>
    </row>
    <row r="2220" spans="2:20" x14ac:dyDescent="0.2">
      <c r="B2220" s="132"/>
      <c r="C2220" s="135"/>
      <c r="D2220" s="132"/>
      <c r="E2220" s="132"/>
      <c r="R2220" s="132"/>
      <c r="S2220" s="132"/>
      <c r="T2220" s="132"/>
    </row>
    <row r="2221" spans="2:20" x14ac:dyDescent="0.2">
      <c r="B2221" s="132"/>
      <c r="C2221" s="135"/>
      <c r="D2221" s="132"/>
      <c r="E2221" s="132"/>
      <c r="R2221" s="132"/>
      <c r="S2221" s="132"/>
      <c r="T2221" s="132"/>
    </row>
    <row r="2222" spans="2:20" x14ac:dyDescent="0.2">
      <c r="B2222" s="132"/>
      <c r="C2222" s="135"/>
      <c r="D2222" s="132"/>
      <c r="E2222" s="132"/>
      <c r="R2222" s="132"/>
      <c r="S2222" s="132"/>
      <c r="T2222" s="132"/>
    </row>
    <row r="2223" spans="2:20" x14ac:dyDescent="0.2">
      <c r="B2223" s="132"/>
      <c r="C2223" s="135"/>
      <c r="D2223" s="132"/>
      <c r="E2223" s="132"/>
      <c r="R2223" s="132"/>
      <c r="S2223" s="132"/>
      <c r="T2223" s="132"/>
    </row>
    <row r="2224" spans="2:20" x14ac:dyDescent="0.2">
      <c r="B2224" s="132"/>
      <c r="C2224" s="135"/>
      <c r="D2224" s="132"/>
      <c r="E2224" s="132"/>
      <c r="R2224" s="132"/>
      <c r="S2224" s="132"/>
      <c r="T2224" s="132"/>
    </row>
    <row r="2225" spans="2:20" x14ac:dyDescent="0.2">
      <c r="B2225" s="132"/>
      <c r="C2225" s="135"/>
      <c r="D2225" s="132"/>
      <c r="E2225" s="132"/>
      <c r="R2225" s="132"/>
      <c r="S2225" s="132"/>
      <c r="T2225" s="132"/>
    </row>
    <row r="2226" spans="2:20" x14ac:dyDescent="0.2">
      <c r="B2226" s="132"/>
      <c r="C2226" s="135"/>
      <c r="D2226" s="132"/>
      <c r="E2226" s="132"/>
      <c r="R2226" s="132"/>
      <c r="S2226" s="132"/>
      <c r="T2226" s="132"/>
    </row>
    <row r="2227" spans="2:20" x14ac:dyDescent="0.2">
      <c r="B2227" s="132"/>
      <c r="C2227" s="135"/>
      <c r="D2227" s="132"/>
      <c r="E2227" s="132"/>
      <c r="R2227" s="132"/>
      <c r="S2227" s="132"/>
      <c r="T2227" s="132"/>
    </row>
    <row r="2228" spans="2:20" x14ac:dyDescent="0.2">
      <c r="B2228" s="132"/>
      <c r="C2228" s="135"/>
      <c r="D2228" s="132"/>
      <c r="E2228" s="132"/>
      <c r="R2228" s="132"/>
      <c r="S2228" s="132"/>
      <c r="T2228" s="132"/>
    </row>
    <row r="2229" spans="2:20" x14ac:dyDescent="0.2">
      <c r="B2229" s="132"/>
      <c r="C2229" s="135"/>
      <c r="D2229" s="132"/>
      <c r="E2229" s="132"/>
      <c r="R2229" s="132"/>
      <c r="S2229" s="132"/>
      <c r="T2229" s="132"/>
    </row>
    <row r="2230" spans="2:20" x14ac:dyDescent="0.2">
      <c r="B2230" s="132"/>
      <c r="C2230" s="135"/>
      <c r="D2230" s="132"/>
      <c r="E2230" s="132"/>
      <c r="R2230" s="132"/>
      <c r="S2230" s="132"/>
      <c r="T2230" s="132"/>
    </row>
    <row r="2231" spans="2:20" x14ac:dyDescent="0.2">
      <c r="B2231" s="132"/>
      <c r="C2231" s="135"/>
      <c r="D2231" s="132"/>
      <c r="E2231" s="132"/>
      <c r="R2231" s="132"/>
      <c r="S2231" s="132"/>
      <c r="T2231" s="132"/>
    </row>
    <row r="2232" spans="2:20" x14ac:dyDescent="0.2">
      <c r="B2232" s="132"/>
      <c r="C2232" s="135"/>
      <c r="D2232" s="132"/>
      <c r="E2232" s="132"/>
      <c r="R2232" s="132"/>
      <c r="S2232" s="132"/>
      <c r="T2232" s="132"/>
    </row>
    <row r="2233" spans="2:20" x14ac:dyDescent="0.2">
      <c r="B2233" s="132"/>
      <c r="C2233" s="135"/>
      <c r="D2233" s="132"/>
      <c r="E2233" s="132"/>
      <c r="R2233" s="132"/>
      <c r="S2233" s="132"/>
      <c r="T2233" s="132"/>
    </row>
    <row r="2234" spans="2:20" x14ac:dyDescent="0.2">
      <c r="B2234" s="132"/>
      <c r="C2234" s="135"/>
      <c r="D2234" s="132"/>
      <c r="E2234" s="132"/>
      <c r="R2234" s="132"/>
      <c r="S2234" s="132"/>
      <c r="T2234" s="132"/>
    </row>
    <row r="2235" spans="2:20" x14ac:dyDescent="0.2">
      <c r="B2235" s="132"/>
      <c r="C2235" s="135"/>
      <c r="D2235" s="132"/>
      <c r="E2235" s="132"/>
      <c r="R2235" s="132"/>
      <c r="S2235" s="132"/>
      <c r="T2235" s="132"/>
    </row>
    <row r="2236" spans="2:20" x14ac:dyDescent="0.2">
      <c r="B2236" s="132"/>
      <c r="C2236" s="135"/>
      <c r="D2236" s="132"/>
      <c r="E2236" s="132"/>
      <c r="R2236" s="132"/>
      <c r="S2236" s="132"/>
      <c r="T2236" s="132"/>
    </row>
    <row r="2237" spans="2:20" x14ac:dyDescent="0.2">
      <c r="B2237" s="132"/>
      <c r="C2237" s="135"/>
      <c r="D2237" s="132"/>
      <c r="E2237" s="132"/>
      <c r="R2237" s="132"/>
      <c r="S2237" s="132"/>
      <c r="T2237" s="132"/>
    </row>
    <row r="2238" spans="2:20" x14ac:dyDescent="0.2">
      <c r="B2238" s="132"/>
      <c r="C2238" s="135"/>
      <c r="D2238" s="132"/>
      <c r="E2238" s="132"/>
      <c r="R2238" s="132"/>
      <c r="S2238" s="132"/>
      <c r="T2238" s="132"/>
    </row>
    <row r="2239" spans="2:20" x14ac:dyDescent="0.2">
      <c r="B2239" s="132"/>
      <c r="C2239" s="135"/>
      <c r="D2239" s="132"/>
      <c r="E2239" s="132"/>
      <c r="R2239" s="132"/>
      <c r="S2239" s="132"/>
      <c r="T2239" s="132"/>
    </row>
    <row r="2240" spans="2:20" x14ac:dyDescent="0.2">
      <c r="B2240" s="132"/>
      <c r="C2240" s="135"/>
      <c r="D2240" s="132"/>
      <c r="E2240" s="132"/>
      <c r="R2240" s="132"/>
      <c r="S2240" s="132"/>
      <c r="T2240" s="132"/>
    </row>
    <row r="2241" spans="2:20" x14ac:dyDescent="0.2">
      <c r="B2241" s="132"/>
      <c r="C2241" s="135"/>
      <c r="D2241" s="132"/>
      <c r="E2241" s="132"/>
      <c r="R2241" s="132"/>
      <c r="S2241" s="132"/>
      <c r="T2241" s="132"/>
    </row>
    <row r="2242" spans="2:20" x14ac:dyDescent="0.2">
      <c r="B2242" s="132"/>
      <c r="C2242" s="135"/>
      <c r="D2242" s="132"/>
      <c r="E2242" s="132"/>
      <c r="R2242" s="132"/>
      <c r="S2242" s="132"/>
      <c r="T2242" s="132"/>
    </row>
    <row r="2243" spans="2:20" x14ac:dyDescent="0.2">
      <c r="B2243" s="132"/>
      <c r="C2243" s="135"/>
      <c r="D2243" s="132"/>
      <c r="E2243" s="132"/>
      <c r="R2243" s="132"/>
      <c r="S2243" s="132"/>
      <c r="T2243" s="132"/>
    </row>
    <row r="2244" spans="2:20" x14ac:dyDescent="0.2">
      <c r="B2244" s="132"/>
      <c r="C2244" s="135"/>
      <c r="D2244" s="132"/>
      <c r="E2244" s="132"/>
      <c r="R2244" s="132"/>
      <c r="S2244" s="132"/>
      <c r="T2244" s="132"/>
    </row>
    <row r="2245" spans="2:20" x14ac:dyDescent="0.2">
      <c r="B2245" s="132"/>
      <c r="C2245" s="135"/>
      <c r="D2245" s="132"/>
      <c r="E2245" s="132"/>
      <c r="R2245" s="132"/>
      <c r="S2245" s="132"/>
      <c r="T2245" s="132"/>
    </row>
    <row r="2246" spans="2:20" x14ac:dyDescent="0.2">
      <c r="B2246" s="132"/>
      <c r="C2246" s="135"/>
      <c r="D2246" s="132"/>
      <c r="E2246" s="132"/>
      <c r="R2246" s="132"/>
      <c r="S2246" s="132"/>
      <c r="T2246" s="132"/>
    </row>
    <row r="2247" spans="2:20" x14ac:dyDescent="0.2">
      <c r="B2247" s="132"/>
      <c r="C2247" s="135"/>
      <c r="D2247" s="132"/>
      <c r="E2247" s="132"/>
      <c r="R2247" s="132"/>
      <c r="S2247" s="132"/>
      <c r="T2247" s="132"/>
    </row>
    <row r="2248" spans="2:20" x14ac:dyDescent="0.2">
      <c r="B2248" s="132"/>
      <c r="C2248" s="135"/>
      <c r="D2248" s="132"/>
      <c r="E2248" s="132"/>
      <c r="R2248" s="132"/>
      <c r="S2248" s="132"/>
      <c r="T2248" s="132"/>
    </row>
    <row r="2249" spans="2:20" x14ac:dyDescent="0.2">
      <c r="B2249" s="132"/>
      <c r="C2249" s="135"/>
      <c r="D2249" s="132"/>
      <c r="E2249" s="132"/>
      <c r="R2249" s="132"/>
      <c r="S2249" s="132"/>
      <c r="T2249" s="132"/>
    </row>
    <row r="2250" spans="2:20" x14ac:dyDescent="0.2">
      <c r="B2250" s="132"/>
      <c r="C2250" s="135"/>
      <c r="D2250" s="132"/>
      <c r="E2250" s="132"/>
      <c r="R2250" s="132"/>
      <c r="S2250" s="132"/>
      <c r="T2250" s="132"/>
    </row>
    <row r="2251" spans="2:20" x14ac:dyDescent="0.2">
      <c r="B2251" s="132"/>
      <c r="C2251" s="135"/>
      <c r="D2251" s="132"/>
      <c r="E2251" s="132"/>
      <c r="R2251" s="132"/>
      <c r="S2251" s="132"/>
      <c r="T2251" s="132"/>
    </row>
    <row r="2252" spans="2:20" x14ac:dyDescent="0.2">
      <c r="B2252" s="132"/>
      <c r="C2252" s="135"/>
      <c r="D2252" s="132"/>
      <c r="E2252" s="132"/>
      <c r="R2252" s="132"/>
      <c r="S2252" s="132"/>
      <c r="T2252" s="132"/>
    </row>
    <row r="2253" spans="2:20" x14ac:dyDescent="0.2">
      <c r="B2253" s="132"/>
      <c r="C2253" s="135"/>
      <c r="D2253" s="132"/>
      <c r="E2253" s="132"/>
      <c r="R2253" s="132"/>
      <c r="S2253" s="132"/>
      <c r="T2253" s="132"/>
    </row>
    <row r="2254" spans="2:20" x14ac:dyDescent="0.2">
      <c r="B2254" s="132"/>
      <c r="C2254" s="135"/>
      <c r="D2254" s="132"/>
      <c r="E2254" s="132"/>
      <c r="R2254" s="132"/>
      <c r="S2254" s="132"/>
      <c r="T2254" s="132"/>
    </row>
    <row r="2255" spans="2:20" x14ac:dyDescent="0.2">
      <c r="B2255" s="132"/>
      <c r="C2255" s="135"/>
      <c r="D2255" s="132"/>
      <c r="E2255" s="132"/>
      <c r="R2255" s="132"/>
      <c r="S2255" s="132"/>
      <c r="T2255" s="132"/>
    </row>
    <row r="2256" spans="2:20" x14ac:dyDescent="0.2">
      <c r="B2256" s="132"/>
      <c r="C2256" s="135"/>
      <c r="D2256" s="132"/>
      <c r="E2256" s="132"/>
      <c r="R2256" s="132"/>
      <c r="S2256" s="132"/>
      <c r="T2256" s="132"/>
    </row>
    <row r="2257" spans="2:20" x14ac:dyDescent="0.2">
      <c r="B2257" s="132"/>
      <c r="C2257" s="135"/>
      <c r="D2257" s="132"/>
      <c r="E2257" s="132"/>
      <c r="R2257" s="132"/>
      <c r="S2257" s="132"/>
      <c r="T2257" s="132"/>
    </row>
    <row r="2258" spans="2:20" x14ac:dyDescent="0.2">
      <c r="B2258" s="132"/>
      <c r="C2258" s="135"/>
      <c r="D2258" s="132"/>
      <c r="E2258" s="132"/>
      <c r="R2258" s="132"/>
      <c r="S2258" s="132"/>
      <c r="T2258" s="132"/>
    </row>
    <row r="2259" spans="2:20" x14ac:dyDescent="0.2">
      <c r="B2259" s="132"/>
      <c r="C2259" s="135"/>
      <c r="D2259" s="132"/>
      <c r="E2259" s="132"/>
      <c r="R2259" s="132"/>
      <c r="S2259" s="132"/>
      <c r="T2259" s="132"/>
    </row>
    <row r="2260" spans="2:20" x14ac:dyDescent="0.2">
      <c r="B2260" s="132"/>
      <c r="C2260" s="135"/>
      <c r="D2260" s="132"/>
      <c r="E2260" s="132"/>
      <c r="R2260" s="132"/>
      <c r="S2260" s="132"/>
      <c r="T2260" s="132"/>
    </row>
    <row r="2261" spans="2:20" x14ac:dyDescent="0.2">
      <c r="B2261" s="132"/>
      <c r="C2261" s="135"/>
      <c r="D2261" s="132"/>
      <c r="E2261" s="132"/>
      <c r="R2261" s="132"/>
      <c r="S2261" s="132"/>
      <c r="T2261" s="132"/>
    </row>
    <row r="2262" spans="2:20" x14ac:dyDescent="0.2">
      <c r="B2262" s="132"/>
      <c r="C2262" s="135"/>
      <c r="D2262" s="132"/>
      <c r="E2262" s="132"/>
      <c r="R2262" s="132"/>
      <c r="S2262" s="132"/>
      <c r="T2262" s="132"/>
    </row>
    <row r="2263" spans="2:20" x14ac:dyDescent="0.2">
      <c r="B2263" s="132"/>
      <c r="C2263" s="135"/>
      <c r="D2263" s="132"/>
      <c r="E2263" s="132"/>
      <c r="R2263" s="132"/>
      <c r="S2263" s="132"/>
      <c r="T2263" s="132"/>
    </row>
    <row r="2264" spans="2:20" x14ac:dyDescent="0.2">
      <c r="B2264" s="132"/>
      <c r="C2264" s="135"/>
      <c r="D2264" s="132"/>
      <c r="E2264" s="132"/>
      <c r="R2264" s="132"/>
      <c r="S2264" s="132"/>
      <c r="T2264" s="132"/>
    </row>
    <row r="2265" spans="2:20" x14ac:dyDescent="0.2">
      <c r="B2265" s="132"/>
      <c r="C2265" s="135"/>
      <c r="D2265" s="132"/>
      <c r="E2265" s="132"/>
      <c r="R2265" s="132"/>
      <c r="S2265" s="132"/>
      <c r="T2265" s="132"/>
    </row>
    <row r="2266" spans="2:20" x14ac:dyDescent="0.2">
      <c r="B2266" s="132"/>
      <c r="C2266" s="135"/>
      <c r="D2266" s="132"/>
      <c r="E2266" s="132"/>
      <c r="R2266" s="132"/>
      <c r="S2266" s="132"/>
      <c r="T2266" s="132"/>
    </row>
    <row r="2267" spans="2:20" x14ac:dyDescent="0.2">
      <c r="B2267" s="132"/>
      <c r="C2267" s="135"/>
      <c r="D2267" s="132"/>
      <c r="E2267" s="132"/>
      <c r="R2267" s="132"/>
      <c r="S2267" s="132"/>
      <c r="T2267" s="132"/>
    </row>
    <row r="2268" spans="2:20" x14ac:dyDescent="0.2">
      <c r="B2268" s="132"/>
      <c r="C2268" s="135"/>
      <c r="D2268" s="132"/>
      <c r="E2268" s="132"/>
      <c r="R2268" s="132"/>
      <c r="S2268" s="132"/>
      <c r="T2268" s="132"/>
    </row>
    <row r="2269" spans="2:20" x14ac:dyDescent="0.2">
      <c r="B2269" s="132"/>
      <c r="C2269" s="135"/>
      <c r="D2269" s="132"/>
      <c r="E2269" s="132"/>
      <c r="R2269" s="132"/>
      <c r="S2269" s="132"/>
      <c r="T2269" s="132"/>
    </row>
    <row r="2270" spans="2:20" x14ac:dyDescent="0.2">
      <c r="B2270" s="132"/>
      <c r="C2270" s="135"/>
      <c r="D2270" s="132"/>
      <c r="E2270" s="132"/>
      <c r="R2270" s="132"/>
      <c r="S2270" s="132"/>
      <c r="T2270" s="132"/>
    </row>
    <row r="2271" spans="2:20" x14ac:dyDescent="0.2">
      <c r="B2271" s="132"/>
      <c r="C2271" s="135"/>
      <c r="D2271" s="132"/>
      <c r="E2271" s="132"/>
      <c r="R2271" s="132"/>
      <c r="S2271" s="132"/>
      <c r="T2271" s="132"/>
    </row>
    <row r="2272" spans="2:20" x14ac:dyDescent="0.2">
      <c r="B2272" s="132"/>
      <c r="C2272" s="135"/>
      <c r="D2272" s="132"/>
      <c r="E2272" s="132"/>
      <c r="R2272" s="132"/>
      <c r="S2272" s="132"/>
      <c r="T2272" s="132"/>
    </row>
    <row r="2273" spans="2:20" x14ac:dyDescent="0.2">
      <c r="B2273" s="132"/>
      <c r="C2273" s="135"/>
      <c r="D2273" s="132"/>
      <c r="E2273" s="132"/>
      <c r="R2273" s="132"/>
      <c r="S2273" s="132"/>
      <c r="T2273" s="132"/>
    </row>
    <row r="2274" spans="2:20" x14ac:dyDescent="0.2">
      <c r="B2274" s="132"/>
      <c r="C2274" s="135"/>
      <c r="D2274" s="132"/>
      <c r="E2274" s="132"/>
      <c r="R2274" s="132"/>
      <c r="S2274" s="132"/>
      <c r="T2274" s="132"/>
    </row>
    <row r="2275" spans="2:20" x14ac:dyDescent="0.2">
      <c r="B2275" s="132"/>
      <c r="C2275" s="135"/>
      <c r="D2275" s="132"/>
      <c r="E2275" s="132"/>
      <c r="R2275" s="132"/>
      <c r="S2275" s="132"/>
      <c r="T2275" s="132"/>
    </row>
    <row r="2276" spans="2:20" x14ac:dyDescent="0.2">
      <c r="B2276" s="132"/>
      <c r="C2276" s="135"/>
      <c r="D2276" s="132"/>
      <c r="E2276" s="132"/>
      <c r="R2276" s="132"/>
      <c r="S2276" s="132"/>
      <c r="T2276" s="132"/>
    </row>
    <row r="2277" spans="2:20" x14ac:dyDescent="0.2">
      <c r="B2277" s="132"/>
      <c r="C2277" s="135"/>
      <c r="D2277" s="132"/>
      <c r="E2277" s="132"/>
      <c r="R2277" s="132"/>
      <c r="S2277" s="132"/>
      <c r="T2277" s="132"/>
    </row>
    <row r="2278" spans="2:20" x14ac:dyDescent="0.2">
      <c r="B2278" s="132"/>
      <c r="C2278" s="135"/>
      <c r="D2278" s="132"/>
      <c r="E2278" s="132"/>
      <c r="R2278" s="132"/>
      <c r="S2278" s="132"/>
      <c r="T2278" s="132"/>
    </row>
    <row r="2279" spans="2:20" x14ac:dyDescent="0.2">
      <c r="B2279" s="132"/>
      <c r="C2279" s="135"/>
      <c r="D2279" s="132"/>
      <c r="E2279" s="132"/>
      <c r="R2279" s="132"/>
      <c r="S2279" s="132"/>
      <c r="T2279" s="132"/>
    </row>
    <row r="2280" spans="2:20" x14ac:dyDescent="0.2">
      <c r="B2280" s="132"/>
      <c r="C2280" s="135"/>
      <c r="D2280" s="132"/>
      <c r="E2280" s="132"/>
      <c r="R2280" s="132"/>
      <c r="S2280" s="132"/>
      <c r="T2280" s="132"/>
    </row>
    <row r="2281" spans="2:20" x14ac:dyDescent="0.2">
      <c r="B2281" s="132"/>
      <c r="C2281" s="135"/>
      <c r="D2281" s="132"/>
      <c r="E2281" s="132"/>
      <c r="R2281" s="132"/>
      <c r="S2281" s="132"/>
      <c r="T2281" s="132"/>
    </row>
    <row r="2282" spans="2:20" x14ac:dyDescent="0.2">
      <c r="B2282" s="132"/>
      <c r="C2282" s="135"/>
      <c r="D2282" s="132"/>
      <c r="E2282" s="132"/>
      <c r="R2282" s="132"/>
      <c r="S2282" s="132"/>
      <c r="T2282" s="132"/>
    </row>
    <row r="2283" spans="2:20" x14ac:dyDescent="0.2">
      <c r="B2283" s="132"/>
      <c r="C2283" s="135"/>
      <c r="D2283" s="132"/>
      <c r="E2283" s="132"/>
      <c r="R2283" s="132"/>
      <c r="S2283" s="132"/>
      <c r="T2283" s="132"/>
    </row>
    <row r="2284" spans="2:20" x14ac:dyDescent="0.2">
      <c r="B2284" s="132"/>
      <c r="C2284" s="135"/>
      <c r="D2284" s="132"/>
      <c r="E2284" s="132"/>
      <c r="R2284" s="132"/>
      <c r="S2284" s="132"/>
      <c r="T2284" s="132"/>
    </row>
    <row r="2285" spans="2:20" x14ac:dyDescent="0.2">
      <c r="B2285" s="132"/>
      <c r="C2285" s="135"/>
      <c r="D2285" s="132"/>
      <c r="E2285" s="132"/>
      <c r="R2285" s="132"/>
      <c r="S2285" s="132"/>
      <c r="T2285" s="132"/>
    </row>
    <row r="2286" spans="2:20" x14ac:dyDescent="0.2">
      <c r="B2286" s="132"/>
      <c r="C2286" s="135"/>
      <c r="D2286" s="132"/>
      <c r="E2286" s="132"/>
      <c r="R2286" s="132"/>
      <c r="S2286" s="132"/>
      <c r="T2286" s="132"/>
    </row>
    <row r="2287" spans="2:20" x14ac:dyDescent="0.2">
      <c r="B2287" s="132"/>
      <c r="C2287" s="135"/>
      <c r="D2287" s="132"/>
      <c r="E2287" s="132"/>
      <c r="R2287" s="132"/>
      <c r="S2287" s="132"/>
      <c r="T2287" s="132"/>
    </row>
    <row r="2288" spans="2:20" x14ac:dyDescent="0.2">
      <c r="B2288" s="132"/>
      <c r="C2288" s="135"/>
      <c r="D2288" s="132"/>
      <c r="E2288" s="132"/>
      <c r="R2288" s="132"/>
      <c r="S2288" s="132"/>
      <c r="T2288" s="132"/>
    </row>
    <row r="2289" spans="2:20" x14ac:dyDescent="0.2">
      <c r="B2289" s="132"/>
      <c r="C2289" s="135"/>
      <c r="D2289" s="132"/>
      <c r="E2289" s="132"/>
      <c r="R2289" s="132"/>
      <c r="S2289" s="132"/>
      <c r="T2289" s="132"/>
    </row>
    <row r="2290" spans="2:20" x14ac:dyDescent="0.2">
      <c r="B2290" s="132"/>
      <c r="C2290" s="135"/>
      <c r="D2290" s="132"/>
      <c r="E2290" s="132"/>
      <c r="R2290" s="132"/>
      <c r="S2290" s="132"/>
      <c r="T2290" s="132"/>
    </row>
    <row r="2291" spans="2:20" x14ac:dyDescent="0.2">
      <c r="B2291" s="132"/>
      <c r="C2291" s="135"/>
      <c r="D2291" s="132"/>
      <c r="E2291" s="132"/>
      <c r="R2291" s="132"/>
      <c r="S2291" s="132"/>
      <c r="T2291" s="132"/>
    </row>
    <row r="2292" spans="2:20" x14ac:dyDescent="0.2">
      <c r="B2292" s="132"/>
      <c r="C2292" s="135"/>
      <c r="D2292" s="132"/>
      <c r="E2292" s="132"/>
      <c r="R2292" s="132"/>
      <c r="S2292" s="132"/>
      <c r="T2292" s="132"/>
    </row>
    <row r="2293" spans="2:20" x14ac:dyDescent="0.2">
      <c r="B2293" s="132"/>
      <c r="C2293" s="135"/>
      <c r="D2293" s="132"/>
      <c r="E2293" s="132"/>
      <c r="R2293" s="132"/>
      <c r="S2293" s="132"/>
      <c r="T2293" s="132"/>
    </row>
    <row r="2294" spans="2:20" x14ac:dyDescent="0.2">
      <c r="B2294" s="132"/>
      <c r="C2294" s="135"/>
      <c r="D2294" s="132"/>
      <c r="E2294" s="132"/>
      <c r="R2294" s="132"/>
      <c r="S2294" s="132"/>
      <c r="T2294" s="132"/>
    </row>
    <row r="2295" spans="2:20" x14ac:dyDescent="0.2">
      <c r="B2295" s="132"/>
      <c r="C2295" s="135"/>
      <c r="D2295" s="132"/>
      <c r="E2295" s="132"/>
      <c r="R2295" s="132"/>
      <c r="S2295" s="132"/>
      <c r="T2295" s="132"/>
    </row>
    <row r="2296" spans="2:20" x14ac:dyDescent="0.2">
      <c r="B2296" s="132"/>
      <c r="C2296" s="135"/>
      <c r="D2296" s="132"/>
      <c r="E2296" s="132"/>
      <c r="R2296" s="132"/>
      <c r="S2296" s="132"/>
      <c r="T2296" s="132"/>
    </row>
    <row r="2297" spans="2:20" x14ac:dyDescent="0.2">
      <c r="B2297" s="132"/>
      <c r="C2297" s="135"/>
      <c r="D2297" s="132"/>
      <c r="E2297" s="132"/>
      <c r="R2297" s="132"/>
      <c r="S2297" s="132"/>
      <c r="T2297" s="132"/>
    </row>
    <row r="2298" spans="2:20" x14ac:dyDescent="0.2">
      <c r="B2298" s="132"/>
      <c r="C2298" s="135"/>
      <c r="D2298" s="132"/>
      <c r="E2298" s="132"/>
      <c r="R2298" s="132"/>
      <c r="S2298" s="132"/>
      <c r="T2298" s="132"/>
    </row>
    <row r="2299" spans="2:20" x14ac:dyDescent="0.2">
      <c r="B2299" s="132"/>
      <c r="C2299" s="135"/>
      <c r="D2299" s="132"/>
      <c r="E2299" s="132"/>
      <c r="R2299" s="132"/>
      <c r="S2299" s="132"/>
      <c r="T2299" s="132"/>
    </row>
    <row r="2300" spans="2:20" x14ac:dyDescent="0.2">
      <c r="B2300" s="132"/>
      <c r="C2300" s="135"/>
      <c r="D2300" s="132"/>
      <c r="E2300" s="132"/>
      <c r="R2300" s="132"/>
      <c r="S2300" s="132"/>
      <c r="T2300" s="132"/>
    </row>
    <row r="2301" spans="2:20" x14ac:dyDescent="0.2">
      <c r="B2301" s="132"/>
      <c r="C2301" s="135"/>
      <c r="D2301" s="132"/>
      <c r="E2301" s="132"/>
      <c r="R2301" s="132"/>
      <c r="S2301" s="132"/>
      <c r="T2301" s="132"/>
    </row>
    <row r="2302" spans="2:20" x14ac:dyDescent="0.2">
      <c r="B2302" s="132"/>
      <c r="C2302" s="135"/>
      <c r="D2302" s="132"/>
      <c r="E2302" s="132"/>
      <c r="R2302" s="132"/>
      <c r="S2302" s="132"/>
      <c r="T2302" s="132"/>
    </row>
    <row r="2303" spans="2:20" x14ac:dyDescent="0.2">
      <c r="B2303" s="132"/>
      <c r="C2303" s="135"/>
      <c r="D2303" s="132"/>
      <c r="E2303" s="132"/>
      <c r="R2303" s="132"/>
      <c r="S2303" s="132"/>
      <c r="T2303" s="132"/>
    </row>
    <row r="2304" spans="2:20" x14ac:dyDescent="0.2">
      <c r="B2304" s="132"/>
      <c r="C2304" s="135"/>
      <c r="D2304" s="132"/>
      <c r="E2304" s="132"/>
      <c r="R2304" s="132"/>
      <c r="S2304" s="132"/>
      <c r="T2304" s="132"/>
    </row>
    <row r="2305" spans="2:20" x14ac:dyDescent="0.2">
      <c r="B2305" s="132"/>
      <c r="C2305" s="135"/>
      <c r="D2305" s="132"/>
      <c r="E2305" s="132"/>
      <c r="R2305" s="132"/>
      <c r="S2305" s="132"/>
      <c r="T2305" s="132"/>
    </row>
    <row r="2306" spans="2:20" x14ac:dyDescent="0.2">
      <c r="B2306" s="132"/>
      <c r="C2306" s="135"/>
      <c r="D2306" s="132"/>
      <c r="E2306" s="132"/>
      <c r="R2306" s="132"/>
      <c r="S2306" s="132"/>
      <c r="T2306" s="132"/>
    </row>
    <row r="2307" spans="2:20" x14ac:dyDescent="0.2">
      <c r="B2307" s="132"/>
      <c r="C2307" s="135"/>
      <c r="D2307" s="132"/>
      <c r="E2307" s="132"/>
      <c r="R2307" s="132"/>
      <c r="S2307" s="132"/>
      <c r="T2307" s="132"/>
    </row>
    <row r="2308" spans="2:20" x14ac:dyDescent="0.2">
      <c r="B2308" s="132"/>
      <c r="C2308" s="135"/>
      <c r="D2308" s="132"/>
      <c r="E2308" s="132"/>
      <c r="R2308" s="132"/>
      <c r="S2308" s="132"/>
      <c r="T2308" s="132"/>
    </row>
    <row r="2309" spans="2:20" x14ac:dyDescent="0.2">
      <c r="B2309" s="132"/>
      <c r="C2309" s="135"/>
      <c r="D2309" s="132"/>
      <c r="E2309" s="132"/>
      <c r="R2309" s="132"/>
      <c r="S2309" s="132"/>
      <c r="T2309" s="132"/>
    </row>
    <row r="2310" spans="2:20" x14ac:dyDescent="0.2">
      <c r="B2310" s="132"/>
      <c r="C2310" s="135"/>
      <c r="D2310" s="132"/>
      <c r="E2310" s="132"/>
      <c r="R2310" s="132"/>
      <c r="S2310" s="132"/>
      <c r="T2310" s="132"/>
    </row>
    <row r="2311" spans="2:20" x14ac:dyDescent="0.2">
      <c r="B2311" s="132"/>
      <c r="C2311" s="135"/>
      <c r="D2311" s="132"/>
      <c r="E2311" s="132"/>
      <c r="R2311" s="132"/>
      <c r="S2311" s="132"/>
      <c r="T2311" s="132"/>
    </row>
    <row r="2312" spans="2:20" x14ac:dyDescent="0.2">
      <c r="B2312" s="132"/>
      <c r="C2312" s="135"/>
      <c r="D2312" s="132"/>
      <c r="E2312" s="132"/>
      <c r="R2312" s="132"/>
      <c r="S2312" s="132"/>
      <c r="T2312" s="132"/>
    </row>
    <row r="2313" spans="2:20" x14ac:dyDescent="0.2">
      <c r="B2313" s="132"/>
      <c r="C2313" s="135"/>
      <c r="D2313" s="132"/>
      <c r="E2313" s="132"/>
      <c r="R2313" s="132"/>
      <c r="S2313" s="132"/>
      <c r="T2313" s="132"/>
    </row>
    <row r="2314" spans="2:20" x14ac:dyDescent="0.2">
      <c r="B2314" s="132"/>
      <c r="C2314" s="135"/>
      <c r="D2314" s="132"/>
      <c r="E2314" s="132"/>
      <c r="R2314" s="132"/>
      <c r="S2314" s="132"/>
      <c r="T2314" s="132"/>
    </row>
    <row r="2315" spans="2:20" x14ac:dyDescent="0.2">
      <c r="B2315" s="132"/>
      <c r="C2315" s="135"/>
      <c r="D2315" s="132"/>
      <c r="E2315" s="132"/>
      <c r="R2315" s="132"/>
      <c r="S2315" s="132"/>
      <c r="T2315" s="132"/>
    </row>
    <row r="2316" spans="2:20" x14ac:dyDescent="0.2">
      <c r="B2316" s="132"/>
      <c r="C2316" s="135"/>
      <c r="D2316" s="132"/>
      <c r="E2316" s="132"/>
      <c r="R2316" s="132"/>
      <c r="S2316" s="132"/>
      <c r="T2316" s="132"/>
    </row>
    <row r="2317" spans="2:20" x14ac:dyDescent="0.2">
      <c r="B2317" s="132"/>
      <c r="C2317" s="135"/>
      <c r="D2317" s="132"/>
      <c r="E2317" s="132"/>
      <c r="R2317" s="132"/>
      <c r="S2317" s="132"/>
      <c r="T2317" s="132"/>
    </row>
    <row r="2318" spans="2:20" x14ac:dyDescent="0.2">
      <c r="B2318" s="132"/>
      <c r="C2318" s="135"/>
      <c r="D2318" s="132"/>
      <c r="E2318" s="132"/>
      <c r="R2318" s="132"/>
      <c r="S2318" s="132"/>
      <c r="T2318" s="132"/>
    </row>
    <row r="2319" spans="2:20" x14ac:dyDescent="0.2">
      <c r="B2319" s="132"/>
      <c r="C2319" s="135"/>
      <c r="D2319" s="132"/>
      <c r="E2319" s="132"/>
      <c r="R2319" s="132"/>
      <c r="S2319" s="132"/>
      <c r="T2319" s="132"/>
    </row>
    <row r="2320" spans="2:20" x14ac:dyDescent="0.2">
      <c r="B2320" s="132"/>
      <c r="C2320" s="135"/>
      <c r="D2320" s="132"/>
      <c r="E2320" s="132"/>
      <c r="R2320" s="132"/>
      <c r="S2320" s="132"/>
      <c r="T2320" s="132"/>
    </row>
    <row r="2321" spans="2:20" x14ac:dyDescent="0.2">
      <c r="B2321" s="132"/>
      <c r="C2321" s="135"/>
      <c r="D2321" s="132"/>
      <c r="E2321" s="132"/>
      <c r="R2321" s="132"/>
      <c r="S2321" s="132"/>
      <c r="T2321" s="132"/>
    </row>
    <row r="2322" spans="2:20" x14ac:dyDescent="0.2">
      <c r="B2322" s="132"/>
      <c r="C2322" s="135"/>
      <c r="D2322" s="132"/>
      <c r="E2322" s="132"/>
      <c r="R2322" s="132"/>
      <c r="S2322" s="132"/>
      <c r="T2322" s="132"/>
    </row>
    <row r="2323" spans="2:20" x14ac:dyDescent="0.2">
      <c r="B2323" s="132"/>
      <c r="C2323" s="135"/>
      <c r="D2323" s="132"/>
      <c r="E2323" s="132"/>
      <c r="R2323" s="132"/>
      <c r="S2323" s="132"/>
      <c r="T2323" s="132"/>
    </row>
    <row r="2324" spans="2:20" x14ac:dyDescent="0.2">
      <c r="B2324" s="132"/>
      <c r="C2324" s="135"/>
      <c r="D2324" s="132"/>
      <c r="E2324" s="132"/>
      <c r="R2324" s="132"/>
      <c r="S2324" s="132"/>
      <c r="T2324" s="132"/>
    </row>
    <row r="2325" spans="2:20" x14ac:dyDescent="0.2">
      <c r="B2325" s="132"/>
      <c r="C2325" s="135"/>
      <c r="D2325" s="132"/>
      <c r="E2325" s="132"/>
      <c r="R2325" s="132"/>
      <c r="S2325" s="132"/>
      <c r="T2325" s="132"/>
    </row>
    <row r="2326" spans="2:20" x14ac:dyDescent="0.2">
      <c r="B2326" s="132"/>
      <c r="C2326" s="135"/>
      <c r="D2326" s="132"/>
      <c r="E2326" s="132"/>
      <c r="R2326" s="132"/>
      <c r="S2326" s="132"/>
      <c r="T2326" s="132"/>
    </row>
    <row r="2327" spans="2:20" x14ac:dyDescent="0.2">
      <c r="B2327" s="132"/>
      <c r="C2327" s="135"/>
      <c r="D2327" s="132"/>
      <c r="E2327" s="132"/>
      <c r="R2327" s="132"/>
      <c r="S2327" s="132"/>
      <c r="T2327" s="132"/>
    </row>
    <row r="2328" spans="2:20" x14ac:dyDescent="0.2">
      <c r="B2328" s="132"/>
      <c r="C2328" s="135"/>
      <c r="D2328" s="132"/>
      <c r="E2328" s="132"/>
      <c r="R2328" s="132"/>
      <c r="S2328" s="132"/>
      <c r="T2328" s="132"/>
    </row>
    <row r="2329" spans="2:20" x14ac:dyDescent="0.2">
      <c r="B2329" s="132"/>
      <c r="C2329" s="135"/>
      <c r="D2329" s="132"/>
      <c r="E2329" s="132"/>
      <c r="R2329" s="132"/>
      <c r="S2329" s="132"/>
      <c r="T2329" s="132"/>
    </row>
    <row r="2330" spans="2:20" x14ac:dyDescent="0.2">
      <c r="B2330" s="132"/>
      <c r="C2330" s="135"/>
      <c r="D2330" s="132"/>
      <c r="E2330" s="132"/>
      <c r="R2330" s="132"/>
      <c r="S2330" s="132"/>
      <c r="T2330" s="132"/>
    </row>
    <row r="2331" spans="2:20" x14ac:dyDescent="0.2">
      <c r="B2331" s="132"/>
      <c r="C2331" s="135"/>
      <c r="D2331" s="132"/>
      <c r="E2331" s="132"/>
      <c r="R2331" s="132"/>
      <c r="S2331" s="132"/>
      <c r="T2331" s="132"/>
    </row>
    <row r="2332" spans="2:20" x14ac:dyDescent="0.2">
      <c r="B2332" s="132"/>
      <c r="C2332" s="135"/>
      <c r="D2332" s="132"/>
      <c r="E2332" s="132"/>
      <c r="R2332" s="132"/>
      <c r="S2332" s="132"/>
      <c r="T2332" s="132"/>
    </row>
    <row r="2333" spans="2:20" x14ac:dyDescent="0.2">
      <c r="B2333" s="132"/>
      <c r="C2333" s="135"/>
      <c r="D2333" s="132"/>
      <c r="E2333" s="132"/>
      <c r="R2333" s="132"/>
      <c r="S2333" s="132"/>
      <c r="T2333" s="132"/>
    </row>
    <row r="2334" spans="2:20" x14ac:dyDescent="0.2">
      <c r="B2334" s="132"/>
      <c r="C2334" s="135"/>
      <c r="D2334" s="132"/>
      <c r="E2334" s="132"/>
      <c r="R2334" s="132"/>
      <c r="S2334" s="132"/>
      <c r="T2334" s="132"/>
    </row>
    <row r="2335" spans="2:20" x14ac:dyDescent="0.2">
      <c r="B2335" s="132"/>
      <c r="C2335" s="135"/>
      <c r="D2335" s="132"/>
      <c r="E2335" s="132"/>
      <c r="R2335" s="132"/>
      <c r="S2335" s="132"/>
      <c r="T2335" s="132"/>
    </row>
    <row r="2336" spans="2:20" x14ac:dyDescent="0.2">
      <c r="B2336" s="132"/>
      <c r="C2336" s="135"/>
      <c r="D2336" s="132"/>
      <c r="E2336" s="132"/>
      <c r="R2336" s="132"/>
      <c r="S2336" s="132"/>
      <c r="T2336" s="132"/>
    </row>
    <row r="2337" spans="2:20" x14ac:dyDescent="0.2">
      <c r="B2337" s="132"/>
      <c r="C2337" s="135"/>
      <c r="D2337" s="132"/>
      <c r="E2337" s="132"/>
      <c r="R2337" s="132"/>
      <c r="S2337" s="132"/>
      <c r="T2337" s="132"/>
    </row>
    <row r="2338" spans="2:20" x14ac:dyDescent="0.2">
      <c r="B2338" s="132"/>
      <c r="C2338" s="135"/>
      <c r="D2338" s="132"/>
      <c r="E2338" s="132"/>
      <c r="R2338" s="132"/>
      <c r="S2338" s="132"/>
      <c r="T2338" s="132"/>
    </row>
    <row r="2339" spans="2:20" x14ac:dyDescent="0.2">
      <c r="B2339" s="132"/>
      <c r="C2339" s="135"/>
      <c r="D2339" s="132"/>
      <c r="E2339" s="132"/>
      <c r="R2339" s="132"/>
      <c r="S2339" s="132"/>
      <c r="T2339" s="132"/>
    </row>
    <row r="2340" spans="2:20" x14ac:dyDescent="0.2">
      <c r="B2340" s="132"/>
      <c r="C2340" s="135"/>
      <c r="D2340" s="132"/>
      <c r="E2340" s="132"/>
      <c r="R2340" s="132"/>
      <c r="S2340" s="132"/>
      <c r="T2340" s="132"/>
    </row>
    <row r="2341" spans="2:20" x14ac:dyDescent="0.2">
      <c r="B2341" s="132"/>
      <c r="C2341" s="135"/>
      <c r="D2341" s="132"/>
      <c r="E2341" s="132"/>
      <c r="R2341" s="132"/>
      <c r="S2341" s="132"/>
      <c r="T2341" s="132"/>
    </row>
    <row r="2342" spans="2:20" x14ac:dyDescent="0.2">
      <c r="B2342" s="132"/>
      <c r="C2342" s="135"/>
      <c r="D2342" s="132"/>
      <c r="E2342" s="132"/>
      <c r="R2342" s="132"/>
      <c r="S2342" s="132"/>
      <c r="T2342" s="132"/>
    </row>
    <row r="2343" spans="2:20" x14ac:dyDescent="0.2">
      <c r="B2343" s="132"/>
      <c r="C2343" s="135"/>
      <c r="D2343" s="132"/>
      <c r="E2343" s="132"/>
      <c r="R2343" s="132"/>
      <c r="S2343" s="132"/>
      <c r="T2343" s="132"/>
    </row>
    <row r="2344" spans="2:20" x14ac:dyDescent="0.2">
      <c r="B2344" s="132"/>
      <c r="C2344" s="135"/>
      <c r="D2344" s="132"/>
      <c r="E2344" s="132"/>
      <c r="R2344" s="132"/>
      <c r="S2344" s="132"/>
      <c r="T2344" s="132"/>
    </row>
    <row r="2345" spans="2:20" x14ac:dyDescent="0.2">
      <c r="B2345" s="132"/>
      <c r="C2345" s="135"/>
      <c r="D2345" s="132"/>
      <c r="E2345" s="132"/>
      <c r="R2345" s="132"/>
      <c r="S2345" s="132"/>
      <c r="T2345" s="132"/>
    </row>
    <row r="2346" spans="2:20" x14ac:dyDescent="0.2">
      <c r="B2346" s="132"/>
      <c r="C2346" s="135"/>
      <c r="D2346" s="132"/>
      <c r="E2346" s="132"/>
      <c r="R2346" s="132"/>
      <c r="S2346" s="132"/>
      <c r="T2346" s="132"/>
    </row>
    <row r="2347" spans="2:20" x14ac:dyDescent="0.2">
      <c r="B2347" s="132"/>
      <c r="C2347" s="135"/>
      <c r="D2347" s="132"/>
      <c r="E2347" s="132"/>
      <c r="R2347" s="132"/>
      <c r="S2347" s="132"/>
      <c r="T2347" s="132"/>
    </row>
    <row r="2348" spans="2:20" x14ac:dyDescent="0.2">
      <c r="B2348" s="132"/>
      <c r="C2348" s="135"/>
      <c r="D2348" s="132"/>
      <c r="E2348" s="132"/>
      <c r="R2348" s="132"/>
      <c r="S2348" s="132"/>
      <c r="T2348" s="132"/>
    </row>
    <row r="2349" spans="2:20" x14ac:dyDescent="0.2">
      <c r="B2349" s="132"/>
      <c r="C2349" s="135"/>
      <c r="D2349" s="132"/>
      <c r="E2349" s="132"/>
      <c r="R2349" s="132"/>
      <c r="S2349" s="132"/>
      <c r="T2349" s="132"/>
    </row>
    <row r="2350" spans="2:20" x14ac:dyDescent="0.2">
      <c r="B2350" s="132"/>
      <c r="C2350" s="135"/>
      <c r="D2350" s="132"/>
      <c r="E2350" s="132"/>
      <c r="R2350" s="132"/>
      <c r="S2350" s="132"/>
      <c r="T2350" s="132"/>
    </row>
    <row r="2351" spans="2:20" x14ac:dyDescent="0.2">
      <c r="B2351" s="132"/>
      <c r="C2351" s="135"/>
      <c r="D2351" s="132"/>
      <c r="E2351" s="132"/>
      <c r="R2351" s="132"/>
      <c r="S2351" s="132"/>
      <c r="T2351" s="132"/>
    </row>
    <row r="2352" spans="2:20" x14ac:dyDescent="0.2">
      <c r="B2352" s="132"/>
      <c r="C2352" s="135"/>
      <c r="D2352" s="132"/>
      <c r="E2352" s="132"/>
      <c r="R2352" s="132"/>
      <c r="S2352" s="132"/>
      <c r="T2352" s="132"/>
    </row>
    <row r="2353" spans="2:20" x14ac:dyDescent="0.2">
      <c r="B2353" s="132"/>
      <c r="C2353" s="135"/>
      <c r="D2353" s="132"/>
      <c r="E2353" s="132"/>
      <c r="R2353" s="132"/>
      <c r="S2353" s="132"/>
      <c r="T2353" s="132"/>
    </row>
    <row r="2354" spans="2:20" x14ac:dyDescent="0.2">
      <c r="B2354" s="132"/>
      <c r="C2354" s="135"/>
      <c r="D2354" s="132"/>
      <c r="E2354" s="132"/>
      <c r="R2354" s="132"/>
      <c r="S2354" s="132"/>
      <c r="T2354" s="132"/>
    </row>
    <row r="2355" spans="2:20" x14ac:dyDescent="0.2">
      <c r="B2355" s="132"/>
      <c r="C2355" s="135"/>
      <c r="D2355" s="132"/>
      <c r="E2355" s="132"/>
      <c r="R2355" s="132"/>
      <c r="S2355" s="132"/>
      <c r="T2355" s="132"/>
    </row>
    <row r="2356" spans="2:20" x14ac:dyDescent="0.2">
      <c r="B2356" s="132"/>
      <c r="C2356" s="135"/>
      <c r="D2356" s="132"/>
      <c r="E2356" s="132"/>
      <c r="R2356" s="132"/>
      <c r="S2356" s="132"/>
      <c r="T2356" s="132"/>
    </row>
    <row r="2357" spans="2:20" x14ac:dyDescent="0.2">
      <c r="B2357" s="132"/>
      <c r="C2357" s="135"/>
      <c r="D2357" s="132"/>
      <c r="E2357" s="132"/>
      <c r="R2357" s="132"/>
      <c r="S2357" s="132"/>
      <c r="T2357" s="132"/>
    </row>
    <row r="2358" spans="2:20" x14ac:dyDescent="0.2">
      <c r="B2358" s="132"/>
      <c r="C2358" s="135"/>
      <c r="D2358" s="132"/>
      <c r="E2358" s="132"/>
      <c r="R2358" s="132"/>
      <c r="S2358" s="132"/>
      <c r="T2358" s="132"/>
    </row>
    <row r="2359" spans="2:20" x14ac:dyDescent="0.2">
      <c r="B2359" s="132"/>
      <c r="C2359" s="135"/>
      <c r="D2359" s="132"/>
      <c r="E2359" s="132"/>
      <c r="R2359" s="132"/>
      <c r="S2359" s="132"/>
      <c r="T2359" s="132"/>
    </row>
    <row r="2360" spans="2:20" x14ac:dyDescent="0.2">
      <c r="B2360" s="132"/>
      <c r="C2360" s="135"/>
      <c r="D2360" s="132"/>
      <c r="E2360" s="132"/>
      <c r="R2360" s="132"/>
      <c r="S2360" s="132"/>
      <c r="T2360" s="132"/>
    </row>
    <row r="2361" spans="2:20" x14ac:dyDescent="0.2">
      <c r="B2361" s="132"/>
      <c r="C2361" s="135"/>
      <c r="D2361" s="132"/>
      <c r="E2361" s="132"/>
      <c r="R2361" s="132"/>
      <c r="S2361" s="132"/>
      <c r="T2361" s="132"/>
    </row>
    <row r="2362" spans="2:20" x14ac:dyDescent="0.2">
      <c r="B2362" s="132"/>
      <c r="C2362" s="135"/>
      <c r="D2362" s="132"/>
      <c r="E2362" s="132"/>
      <c r="R2362" s="132"/>
      <c r="S2362" s="132"/>
      <c r="T2362" s="132"/>
    </row>
    <row r="2363" spans="2:20" x14ac:dyDescent="0.2">
      <c r="B2363" s="132"/>
      <c r="C2363" s="135"/>
      <c r="D2363" s="132"/>
      <c r="E2363" s="132"/>
      <c r="R2363" s="132"/>
      <c r="S2363" s="132"/>
      <c r="T2363" s="132"/>
    </row>
    <row r="2364" spans="2:20" x14ac:dyDescent="0.2">
      <c r="B2364" s="132"/>
      <c r="C2364" s="135"/>
      <c r="D2364" s="132"/>
      <c r="E2364" s="132"/>
      <c r="R2364" s="132"/>
      <c r="S2364" s="132"/>
      <c r="T2364" s="132"/>
    </row>
    <row r="2365" spans="2:20" x14ac:dyDescent="0.2">
      <c r="B2365" s="132"/>
      <c r="C2365" s="135"/>
      <c r="D2365" s="132"/>
      <c r="E2365" s="132"/>
      <c r="R2365" s="132"/>
      <c r="S2365" s="132"/>
      <c r="T2365" s="132"/>
    </row>
    <row r="2366" spans="2:20" x14ac:dyDescent="0.2">
      <c r="B2366" s="132"/>
      <c r="C2366" s="135"/>
      <c r="D2366" s="132"/>
      <c r="E2366" s="132"/>
      <c r="R2366" s="132"/>
      <c r="S2366" s="132"/>
      <c r="T2366" s="132"/>
    </row>
    <row r="2367" spans="2:20" x14ac:dyDescent="0.2">
      <c r="B2367" s="132"/>
      <c r="C2367" s="135"/>
      <c r="D2367" s="132"/>
      <c r="E2367" s="132"/>
      <c r="R2367" s="132"/>
      <c r="S2367" s="132"/>
      <c r="T2367" s="132"/>
    </row>
    <row r="2368" spans="2:20" x14ac:dyDescent="0.2">
      <c r="B2368" s="132"/>
      <c r="C2368" s="135"/>
      <c r="D2368" s="132"/>
      <c r="E2368" s="132"/>
      <c r="R2368" s="132"/>
      <c r="S2368" s="132"/>
      <c r="T2368" s="132"/>
    </row>
    <row r="2369" spans="2:20" x14ac:dyDescent="0.2">
      <c r="B2369" s="132"/>
      <c r="C2369" s="135"/>
      <c r="D2369" s="132"/>
      <c r="E2369" s="132"/>
      <c r="R2369" s="132"/>
      <c r="S2369" s="132"/>
      <c r="T2369" s="132"/>
    </row>
    <row r="2370" spans="2:20" x14ac:dyDescent="0.2">
      <c r="B2370" s="132"/>
      <c r="C2370" s="135"/>
      <c r="D2370" s="132"/>
      <c r="E2370" s="132"/>
      <c r="R2370" s="132"/>
      <c r="S2370" s="132"/>
      <c r="T2370" s="132"/>
    </row>
    <row r="2371" spans="2:20" x14ac:dyDescent="0.2">
      <c r="B2371" s="132"/>
      <c r="C2371" s="135"/>
      <c r="D2371" s="132"/>
      <c r="E2371" s="132"/>
      <c r="R2371" s="132"/>
      <c r="S2371" s="132"/>
      <c r="T2371" s="132"/>
    </row>
    <row r="2372" spans="2:20" x14ac:dyDescent="0.2">
      <c r="B2372" s="132"/>
      <c r="C2372" s="135"/>
      <c r="D2372" s="132"/>
      <c r="E2372" s="132"/>
      <c r="R2372" s="132"/>
      <c r="S2372" s="132"/>
      <c r="T2372" s="132"/>
    </row>
    <row r="2373" spans="2:20" x14ac:dyDescent="0.2">
      <c r="B2373" s="132"/>
      <c r="C2373" s="135"/>
      <c r="D2373" s="132"/>
      <c r="E2373" s="132"/>
      <c r="R2373" s="132"/>
      <c r="S2373" s="132"/>
      <c r="T2373" s="132"/>
    </row>
    <row r="2374" spans="2:20" x14ac:dyDescent="0.2">
      <c r="B2374" s="132"/>
      <c r="C2374" s="135"/>
      <c r="D2374" s="132"/>
      <c r="E2374" s="132"/>
      <c r="R2374" s="132"/>
      <c r="S2374" s="132"/>
      <c r="T2374" s="132"/>
    </row>
    <row r="2375" spans="2:20" x14ac:dyDescent="0.2">
      <c r="B2375" s="132"/>
      <c r="C2375" s="135"/>
      <c r="D2375" s="132"/>
      <c r="E2375" s="132"/>
      <c r="R2375" s="132"/>
      <c r="S2375" s="132"/>
      <c r="T2375" s="132"/>
    </row>
    <row r="2376" spans="2:20" x14ac:dyDescent="0.2">
      <c r="B2376" s="132"/>
      <c r="C2376" s="135"/>
      <c r="D2376" s="132"/>
      <c r="E2376" s="132"/>
      <c r="R2376" s="132"/>
      <c r="S2376" s="132"/>
      <c r="T2376" s="132"/>
    </row>
    <row r="2377" spans="2:20" x14ac:dyDescent="0.2">
      <c r="B2377" s="132"/>
      <c r="C2377" s="135"/>
      <c r="D2377" s="132"/>
      <c r="E2377" s="132"/>
      <c r="R2377" s="132"/>
      <c r="S2377" s="132"/>
      <c r="T2377" s="132"/>
    </row>
    <row r="2378" spans="2:20" x14ac:dyDescent="0.2">
      <c r="B2378" s="132"/>
      <c r="C2378" s="135"/>
      <c r="D2378" s="132"/>
      <c r="E2378" s="132"/>
      <c r="R2378" s="132"/>
      <c r="S2378" s="132"/>
      <c r="T2378" s="132"/>
    </row>
    <row r="2379" spans="2:20" x14ac:dyDescent="0.2">
      <c r="B2379" s="132"/>
      <c r="C2379" s="135"/>
      <c r="D2379" s="132"/>
      <c r="E2379" s="132"/>
      <c r="R2379" s="132"/>
      <c r="S2379" s="132"/>
      <c r="T2379" s="132"/>
    </row>
    <row r="2380" spans="2:20" x14ac:dyDescent="0.2">
      <c r="B2380" s="132"/>
      <c r="C2380" s="135"/>
      <c r="D2380" s="132"/>
      <c r="E2380" s="132"/>
      <c r="R2380" s="132"/>
      <c r="S2380" s="132"/>
      <c r="T2380" s="132"/>
    </row>
    <row r="2381" spans="2:20" x14ac:dyDescent="0.2">
      <c r="B2381" s="132"/>
      <c r="C2381" s="135"/>
      <c r="D2381" s="132"/>
      <c r="E2381" s="132"/>
      <c r="R2381" s="132"/>
      <c r="S2381" s="132"/>
      <c r="T2381" s="132"/>
    </row>
    <row r="2382" spans="2:20" x14ac:dyDescent="0.2">
      <c r="B2382" s="132"/>
      <c r="C2382" s="135"/>
      <c r="D2382" s="132"/>
      <c r="E2382" s="132"/>
      <c r="R2382" s="132"/>
      <c r="S2382" s="132"/>
      <c r="T2382" s="132"/>
    </row>
    <row r="2383" spans="2:20" x14ac:dyDescent="0.2">
      <c r="B2383" s="132"/>
      <c r="C2383" s="135"/>
      <c r="D2383" s="132"/>
      <c r="E2383" s="132"/>
      <c r="R2383" s="132"/>
      <c r="S2383" s="132"/>
      <c r="T2383" s="132"/>
    </row>
    <row r="2384" spans="2:20" x14ac:dyDescent="0.2">
      <c r="B2384" s="132"/>
      <c r="C2384" s="135"/>
      <c r="D2384" s="132"/>
      <c r="E2384" s="132"/>
      <c r="R2384" s="132"/>
      <c r="S2384" s="132"/>
      <c r="T2384" s="132"/>
    </row>
    <row r="2385" spans="2:20" x14ac:dyDescent="0.2">
      <c r="B2385" s="132"/>
      <c r="C2385" s="135"/>
      <c r="D2385" s="132"/>
      <c r="E2385" s="132"/>
      <c r="R2385" s="132"/>
      <c r="S2385" s="132"/>
      <c r="T2385" s="132"/>
    </row>
    <row r="2386" spans="2:20" x14ac:dyDescent="0.2">
      <c r="B2386" s="132"/>
      <c r="C2386" s="135"/>
      <c r="D2386" s="132"/>
      <c r="E2386" s="132"/>
      <c r="R2386" s="132"/>
      <c r="S2386" s="132"/>
      <c r="T2386" s="132"/>
    </row>
    <row r="2387" spans="2:20" x14ac:dyDescent="0.2">
      <c r="B2387" s="132"/>
      <c r="C2387" s="135"/>
      <c r="D2387" s="132"/>
      <c r="E2387" s="132"/>
      <c r="R2387" s="132"/>
      <c r="S2387" s="132"/>
      <c r="T2387" s="132"/>
    </row>
    <row r="2388" spans="2:20" x14ac:dyDescent="0.2">
      <c r="B2388" s="132"/>
      <c r="C2388" s="135"/>
      <c r="D2388" s="132"/>
      <c r="E2388" s="132"/>
      <c r="R2388" s="132"/>
      <c r="S2388" s="132"/>
      <c r="T2388" s="132"/>
    </row>
    <row r="2389" spans="2:20" x14ac:dyDescent="0.2">
      <c r="B2389" s="132"/>
      <c r="C2389" s="135"/>
      <c r="D2389" s="132"/>
      <c r="E2389" s="132"/>
      <c r="R2389" s="132"/>
      <c r="S2389" s="132"/>
      <c r="T2389" s="132"/>
    </row>
    <row r="2390" spans="2:20" x14ac:dyDescent="0.2">
      <c r="B2390" s="132"/>
      <c r="C2390" s="135"/>
      <c r="D2390" s="132"/>
      <c r="E2390" s="132"/>
      <c r="R2390" s="132"/>
      <c r="S2390" s="132"/>
      <c r="T2390" s="132"/>
    </row>
    <row r="2391" spans="2:20" x14ac:dyDescent="0.2">
      <c r="B2391" s="132"/>
      <c r="C2391" s="135"/>
      <c r="D2391" s="132"/>
      <c r="E2391" s="132"/>
      <c r="R2391" s="132"/>
      <c r="S2391" s="132"/>
      <c r="T2391" s="132"/>
    </row>
    <row r="2392" spans="2:20" x14ac:dyDescent="0.2">
      <c r="B2392" s="132"/>
      <c r="C2392" s="135"/>
      <c r="D2392" s="132"/>
      <c r="E2392" s="132"/>
      <c r="R2392" s="132"/>
      <c r="S2392" s="132"/>
      <c r="T2392" s="132"/>
    </row>
    <row r="2393" spans="2:20" x14ac:dyDescent="0.2">
      <c r="B2393" s="132"/>
      <c r="C2393" s="135"/>
      <c r="D2393" s="132"/>
      <c r="E2393" s="132"/>
      <c r="R2393" s="132"/>
      <c r="S2393" s="132"/>
      <c r="T2393" s="132"/>
    </row>
    <row r="2394" spans="2:20" x14ac:dyDescent="0.2">
      <c r="B2394" s="132"/>
      <c r="C2394" s="135"/>
      <c r="D2394" s="132"/>
      <c r="E2394" s="132"/>
      <c r="R2394" s="132"/>
      <c r="S2394" s="132"/>
      <c r="T2394" s="132"/>
    </row>
    <row r="2395" spans="2:20" x14ac:dyDescent="0.2">
      <c r="B2395" s="132"/>
      <c r="C2395" s="135"/>
      <c r="D2395" s="132"/>
      <c r="E2395" s="132"/>
      <c r="R2395" s="132"/>
      <c r="S2395" s="132"/>
      <c r="T2395" s="132"/>
    </row>
    <row r="2396" spans="2:20" x14ac:dyDescent="0.2">
      <c r="B2396" s="132"/>
      <c r="C2396" s="135"/>
      <c r="D2396" s="132"/>
      <c r="E2396" s="132"/>
      <c r="R2396" s="132"/>
      <c r="S2396" s="132"/>
      <c r="T2396" s="132"/>
    </row>
    <row r="2397" spans="2:20" x14ac:dyDescent="0.2">
      <c r="B2397" s="132"/>
      <c r="C2397" s="135"/>
      <c r="D2397" s="132"/>
      <c r="E2397" s="132"/>
      <c r="R2397" s="132"/>
      <c r="S2397" s="132"/>
      <c r="T2397" s="132"/>
    </row>
    <row r="2398" spans="2:20" x14ac:dyDescent="0.2">
      <c r="B2398" s="132"/>
      <c r="C2398" s="135"/>
      <c r="D2398" s="132"/>
      <c r="E2398" s="132"/>
      <c r="R2398" s="132"/>
      <c r="S2398" s="132"/>
      <c r="T2398" s="132"/>
    </row>
    <row r="2399" spans="2:20" x14ac:dyDescent="0.2">
      <c r="B2399" s="132"/>
      <c r="C2399" s="135"/>
      <c r="D2399" s="132"/>
      <c r="E2399" s="132"/>
      <c r="R2399" s="132"/>
      <c r="S2399" s="132"/>
      <c r="T2399" s="132"/>
    </row>
    <row r="2400" spans="2:20" x14ac:dyDescent="0.2">
      <c r="B2400" s="132"/>
      <c r="C2400" s="135"/>
      <c r="D2400" s="132"/>
      <c r="E2400" s="132"/>
      <c r="R2400" s="132"/>
      <c r="S2400" s="132"/>
      <c r="T2400" s="132"/>
    </row>
    <row r="2401" spans="2:20" x14ac:dyDescent="0.2">
      <c r="B2401" s="132"/>
      <c r="C2401" s="135"/>
      <c r="D2401" s="132"/>
      <c r="E2401" s="132"/>
      <c r="R2401" s="132"/>
      <c r="S2401" s="132"/>
      <c r="T2401" s="132"/>
    </row>
    <row r="2402" spans="2:20" x14ac:dyDescent="0.2">
      <c r="B2402" s="132"/>
      <c r="C2402" s="135"/>
      <c r="D2402" s="132"/>
      <c r="E2402" s="132"/>
      <c r="R2402" s="132"/>
      <c r="S2402" s="132"/>
      <c r="T2402" s="132"/>
    </row>
    <row r="2403" spans="2:20" x14ac:dyDescent="0.2">
      <c r="B2403" s="132"/>
      <c r="C2403" s="135"/>
      <c r="D2403" s="132"/>
      <c r="E2403" s="132"/>
      <c r="R2403" s="132"/>
      <c r="S2403" s="132"/>
      <c r="T2403" s="132"/>
    </row>
    <row r="2404" spans="2:20" x14ac:dyDescent="0.2">
      <c r="B2404" s="132"/>
      <c r="C2404" s="135"/>
      <c r="D2404" s="132"/>
      <c r="E2404" s="132"/>
      <c r="R2404" s="132"/>
      <c r="S2404" s="132"/>
      <c r="T2404" s="132"/>
    </row>
    <row r="2405" spans="2:20" x14ac:dyDescent="0.2">
      <c r="B2405" s="132"/>
      <c r="C2405" s="135"/>
      <c r="D2405" s="132"/>
      <c r="E2405" s="132"/>
      <c r="R2405" s="132"/>
      <c r="S2405" s="132"/>
      <c r="T2405" s="132"/>
    </row>
    <row r="2406" spans="2:20" x14ac:dyDescent="0.2">
      <c r="B2406" s="132"/>
      <c r="C2406" s="135"/>
      <c r="D2406" s="132"/>
      <c r="E2406" s="132"/>
      <c r="R2406" s="132"/>
      <c r="S2406" s="132"/>
      <c r="T2406" s="132"/>
    </row>
    <row r="2407" spans="2:20" x14ac:dyDescent="0.2">
      <c r="B2407" s="132"/>
      <c r="C2407" s="135"/>
      <c r="D2407" s="132"/>
      <c r="E2407" s="132"/>
      <c r="R2407" s="132"/>
      <c r="S2407" s="132"/>
      <c r="T2407" s="132"/>
    </row>
    <row r="2408" spans="2:20" x14ac:dyDescent="0.2">
      <c r="B2408" s="132"/>
      <c r="C2408" s="135"/>
      <c r="D2408" s="132"/>
      <c r="E2408" s="132"/>
      <c r="R2408" s="132"/>
      <c r="S2408" s="132"/>
      <c r="T2408" s="132"/>
    </row>
    <row r="2409" spans="2:20" x14ac:dyDescent="0.2">
      <c r="B2409" s="132"/>
      <c r="C2409" s="135"/>
      <c r="D2409" s="132"/>
      <c r="E2409" s="132"/>
      <c r="R2409" s="132"/>
      <c r="S2409" s="132"/>
      <c r="T2409" s="132"/>
    </row>
    <row r="2410" spans="2:20" x14ac:dyDescent="0.2">
      <c r="B2410" s="132"/>
      <c r="C2410" s="135"/>
      <c r="D2410" s="132"/>
      <c r="E2410" s="132"/>
      <c r="R2410" s="132"/>
      <c r="S2410" s="132"/>
      <c r="T2410" s="132"/>
    </row>
    <row r="2411" spans="2:20" x14ac:dyDescent="0.2">
      <c r="B2411" s="132"/>
      <c r="C2411" s="135"/>
      <c r="D2411" s="132"/>
      <c r="E2411" s="132"/>
      <c r="R2411" s="132"/>
      <c r="S2411" s="132"/>
      <c r="T2411" s="132"/>
    </row>
    <row r="2412" spans="2:20" x14ac:dyDescent="0.2">
      <c r="B2412" s="132"/>
      <c r="C2412" s="135"/>
      <c r="D2412" s="132"/>
      <c r="E2412" s="132"/>
      <c r="R2412" s="132"/>
      <c r="S2412" s="132"/>
      <c r="T2412" s="132"/>
    </row>
    <row r="2413" spans="2:20" x14ac:dyDescent="0.2">
      <c r="B2413" s="132"/>
      <c r="C2413" s="135"/>
      <c r="D2413" s="132"/>
      <c r="E2413" s="132"/>
      <c r="R2413" s="132"/>
      <c r="S2413" s="132"/>
      <c r="T2413" s="132"/>
    </row>
    <row r="2414" spans="2:20" x14ac:dyDescent="0.2">
      <c r="B2414" s="132"/>
      <c r="C2414" s="135"/>
      <c r="D2414" s="132"/>
      <c r="E2414" s="132"/>
      <c r="R2414" s="132"/>
      <c r="S2414" s="132"/>
      <c r="T2414" s="132"/>
    </row>
    <row r="2415" spans="2:20" x14ac:dyDescent="0.2">
      <c r="B2415" s="132"/>
      <c r="C2415" s="135"/>
      <c r="D2415" s="132"/>
      <c r="E2415" s="132"/>
      <c r="R2415" s="132"/>
      <c r="S2415" s="132"/>
      <c r="T2415" s="132"/>
    </row>
    <row r="2416" spans="2:20" x14ac:dyDescent="0.2">
      <c r="B2416" s="132"/>
      <c r="C2416" s="135"/>
      <c r="D2416" s="132"/>
      <c r="E2416" s="132"/>
      <c r="R2416" s="132"/>
      <c r="S2416" s="132"/>
      <c r="T2416" s="132"/>
    </row>
    <row r="2417" spans="2:20" x14ac:dyDescent="0.2">
      <c r="B2417" s="132"/>
      <c r="C2417" s="135"/>
      <c r="D2417" s="132"/>
      <c r="E2417" s="132"/>
      <c r="R2417" s="132"/>
      <c r="S2417" s="132"/>
      <c r="T2417" s="132"/>
    </row>
    <row r="2418" spans="2:20" x14ac:dyDescent="0.2">
      <c r="B2418" s="132"/>
      <c r="C2418" s="135"/>
      <c r="D2418" s="132"/>
      <c r="E2418" s="132"/>
      <c r="R2418" s="132"/>
      <c r="S2418" s="132"/>
      <c r="T2418" s="132"/>
    </row>
    <row r="2419" spans="2:20" x14ac:dyDescent="0.2">
      <c r="B2419" s="132"/>
      <c r="C2419" s="135"/>
      <c r="D2419" s="132"/>
      <c r="E2419" s="132"/>
      <c r="R2419" s="132"/>
      <c r="S2419" s="132"/>
      <c r="T2419" s="132"/>
    </row>
    <row r="2420" spans="2:20" x14ac:dyDescent="0.2">
      <c r="B2420" s="132"/>
      <c r="C2420" s="135"/>
      <c r="D2420" s="132"/>
      <c r="E2420" s="132"/>
      <c r="R2420" s="132"/>
      <c r="S2420" s="132"/>
      <c r="T2420" s="132"/>
    </row>
    <row r="2421" spans="2:20" x14ac:dyDescent="0.2">
      <c r="B2421" s="132"/>
      <c r="C2421" s="135"/>
      <c r="D2421" s="132"/>
      <c r="E2421" s="132"/>
      <c r="R2421" s="132"/>
      <c r="S2421" s="132"/>
      <c r="T2421" s="132"/>
    </row>
    <row r="2422" spans="2:20" x14ac:dyDescent="0.2">
      <c r="B2422" s="132"/>
      <c r="C2422" s="135"/>
      <c r="D2422" s="132"/>
      <c r="E2422" s="132"/>
      <c r="R2422" s="132"/>
      <c r="S2422" s="132"/>
      <c r="T2422" s="132"/>
    </row>
    <row r="2423" spans="2:20" x14ac:dyDescent="0.2">
      <c r="B2423" s="132"/>
      <c r="C2423" s="135"/>
      <c r="D2423" s="132"/>
      <c r="E2423" s="132"/>
      <c r="R2423" s="132"/>
      <c r="S2423" s="132"/>
      <c r="T2423" s="132"/>
    </row>
    <row r="2424" spans="2:20" x14ac:dyDescent="0.2">
      <c r="B2424" s="132"/>
      <c r="C2424" s="135"/>
      <c r="D2424" s="132"/>
      <c r="E2424" s="132"/>
      <c r="R2424" s="132"/>
      <c r="S2424" s="132"/>
      <c r="T2424" s="132"/>
    </row>
    <row r="2425" spans="2:20" x14ac:dyDescent="0.2">
      <c r="B2425" s="132"/>
      <c r="C2425" s="135"/>
      <c r="D2425" s="132"/>
      <c r="E2425" s="132"/>
      <c r="R2425" s="132"/>
      <c r="S2425" s="132"/>
      <c r="T2425" s="132"/>
    </row>
    <row r="2426" spans="2:20" x14ac:dyDescent="0.2">
      <c r="B2426" s="132"/>
      <c r="C2426" s="135"/>
      <c r="D2426" s="132"/>
      <c r="E2426" s="132"/>
      <c r="R2426" s="132"/>
      <c r="S2426" s="132"/>
      <c r="T2426" s="132"/>
    </row>
    <row r="2427" spans="2:20" x14ac:dyDescent="0.2">
      <c r="B2427" s="132"/>
      <c r="C2427" s="135"/>
      <c r="D2427" s="132"/>
      <c r="E2427" s="132"/>
      <c r="R2427" s="132"/>
      <c r="S2427" s="132"/>
      <c r="T2427" s="132"/>
    </row>
    <row r="2428" spans="2:20" x14ac:dyDescent="0.2">
      <c r="B2428" s="132"/>
      <c r="C2428" s="135"/>
      <c r="D2428" s="132"/>
      <c r="E2428" s="132"/>
      <c r="R2428" s="132"/>
      <c r="S2428" s="132"/>
      <c r="T2428" s="132"/>
    </row>
    <row r="2429" spans="2:20" x14ac:dyDescent="0.2">
      <c r="B2429" s="132"/>
      <c r="C2429" s="135"/>
      <c r="D2429" s="132"/>
      <c r="E2429" s="132"/>
      <c r="R2429" s="132"/>
      <c r="S2429" s="132"/>
      <c r="T2429" s="132"/>
    </row>
    <row r="2430" spans="2:20" x14ac:dyDescent="0.2">
      <c r="B2430" s="132"/>
      <c r="C2430" s="135"/>
      <c r="D2430" s="132"/>
      <c r="E2430" s="132"/>
      <c r="R2430" s="132"/>
      <c r="S2430" s="132"/>
      <c r="T2430" s="132"/>
    </row>
    <row r="2431" spans="2:20" x14ac:dyDescent="0.2">
      <c r="B2431" s="132"/>
      <c r="C2431" s="135"/>
      <c r="D2431" s="132"/>
      <c r="E2431" s="132"/>
      <c r="R2431" s="132"/>
      <c r="S2431" s="132"/>
      <c r="T2431" s="132"/>
    </row>
    <row r="2432" spans="2:20" x14ac:dyDescent="0.2">
      <c r="B2432" s="132"/>
      <c r="C2432" s="135"/>
      <c r="D2432" s="132"/>
      <c r="E2432" s="132"/>
      <c r="R2432" s="132"/>
      <c r="S2432" s="132"/>
      <c r="T2432" s="132"/>
    </row>
    <row r="2433" spans="2:20" x14ac:dyDescent="0.2">
      <c r="B2433" s="132"/>
      <c r="C2433" s="135"/>
      <c r="D2433" s="132"/>
      <c r="E2433" s="132"/>
      <c r="R2433" s="132"/>
      <c r="S2433" s="132"/>
      <c r="T2433" s="132"/>
    </row>
    <row r="2434" spans="2:20" x14ac:dyDescent="0.2">
      <c r="B2434" s="132"/>
      <c r="C2434" s="135"/>
      <c r="D2434" s="132"/>
      <c r="E2434" s="132"/>
      <c r="R2434" s="132"/>
      <c r="S2434" s="132"/>
      <c r="T2434" s="132"/>
    </row>
    <row r="2435" spans="2:20" x14ac:dyDescent="0.2">
      <c r="B2435" s="132"/>
      <c r="C2435" s="135"/>
      <c r="D2435" s="132"/>
      <c r="E2435" s="132"/>
      <c r="R2435" s="132"/>
      <c r="S2435" s="132"/>
      <c r="T2435" s="132"/>
    </row>
    <row r="2436" spans="2:20" x14ac:dyDescent="0.2">
      <c r="B2436" s="132"/>
      <c r="C2436" s="135"/>
      <c r="D2436" s="132"/>
      <c r="E2436" s="132"/>
      <c r="R2436" s="132"/>
      <c r="S2436" s="132"/>
      <c r="T2436" s="132"/>
    </row>
    <row r="2437" spans="2:20" x14ac:dyDescent="0.2">
      <c r="B2437" s="132"/>
      <c r="C2437" s="135"/>
      <c r="D2437" s="132"/>
      <c r="E2437" s="132"/>
      <c r="R2437" s="132"/>
      <c r="S2437" s="132"/>
      <c r="T2437" s="132"/>
    </row>
    <row r="2438" spans="2:20" x14ac:dyDescent="0.2">
      <c r="B2438" s="132"/>
      <c r="C2438" s="135"/>
      <c r="D2438" s="132"/>
      <c r="E2438" s="132"/>
      <c r="R2438" s="132"/>
      <c r="S2438" s="132"/>
      <c r="T2438" s="132"/>
    </row>
    <row r="2439" spans="2:20" x14ac:dyDescent="0.2">
      <c r="B2439" s="132"/>
      <c r="C2439" s="135"/>
      <c r="D2439" s="132"/>
      <c r="E2439" s="132"/>
      <c r="R2439" s="132"/>
      <c r="S2439" s="132"/>
      <c r="T2439" s="132"/>
    </row>
    <row r="2440" spans="2:20" x14ac:dyDescent="0.2">
      <c r="B2440" s="132"/>
      <c r="C2440" s="135"/>
      <c r="D2440" s="132"/>
      <c r="E2440" s="132"/>
      <c r="R2440" s="132"/>
      <c r="S2440" s="132"/>
      <c r="T2440" s="132"/>
    </row>
    <row r="2441" spans="2:20" x14ac:dyDescent="0.2">
      <c r="B2441" s="132"/>
      <c r="C2441" s="135"/>
      <c r="D2441" s="132"/>
      <c r="E2441" s="132"/>
      <c r="R2441" s="132"/>
      <c r="S2441" s="132"/>
      <c r="T2441" s="132"/>
    </row>
    <row r="2442" spans="2:20" x14ac:dyDescent="0.2">
      <c r="B2442" s="132"/>
      <c r="C2442" s="135"/>
      <c r="D2442" s="132"/>
      <c r="E2442" s="132"/>
      <c r="R2442" s="132"/>
      <c r="S2442" s="132"/>
      <c r="T2442" s="132"/>
    </row>
    <row r="2443" spans="2:20" x14ac:dyDescent="0.2">
      <c r="B2443" s="132"/>
      <c r="C2443" s="135"/>
      <c r="D2443" s="132"/>
      <c r="E2443" s="132"/>
      <c r="R2443" s="132"/>
      <c r="S2443" s="132"/>
      <c r="T2443" s="132"/>
    </row>
    <row r="2444" spans="2:20" x14ac:dyDescent="0.2">
      <c r="B2444" s="132"/>
      <c r="C2444" s="135"/>
      <c r="D2444" s="132"/>
      <c r="E2444" s="132"/>
      <c r="R2444" s="132"/>
      <c r="S2444" s="132"/>
      <c r="T2444" s="132"/>
    </row>
    <row r="2445" spans="2:20" x14ac:dyDescent="0.2">
      <c r="B2445" s="132"/>
      <c r="C2445" s="135"/>
      <c r="D2445" s="132"/>
      <c r="E2445" s="132"/>
      <c r="R2445" s="132"/>
      <c r="S2445" s="132"/>
      <c r="T2445" s="132"/>
    </row>
    <row r="2446" spans="2:20" x14ac:dyDescent="0.2">
      <c r="B2446" s="132"/>
      <c r="C2446" s="135"/>
      <c r="D2446" s="132"/>
      <c r="E2446" s="132"/>
      <c r="R2446" s="132"/>
      <c r="S2446" s="132"/>
      <c r="T2446" s="132"/>
    </row>
    <row r="2447" spans="2:20" x14ac:dyDescent="0.2">
      <c r="B2447" s="132"/>
      <c r="C2447" s="135"/>
      <c r="D2447" s="132"/>
      <c r="E2447" s="132"/>
      <c r="R2447" s="132"/>
      <c r="S2447" s="132"/>
      <c r="T2447" s="132"/>
    </row>
    <row r="2448" spans="2:20" x14ac:dyDescent="0.2">
      <c r="B2448" s="132"/>
      <c r="C2448" s="135"/>
      <c r="D2448" s="132"/>
      <c r="E2448" s="132"/>
      <c r="R2448" s="132"/>
      <c r="S2448" s="132"/>
      <c r="T2448" s="132"/>
    </row>
    <row r="2449" spans="2:20" x14ac:dyDescent="0.2">
      <c r="B2449" s="132"/>
      <c r="C2449" s="135"/>
      <c r="D2449" s="132"/>
      <c r="E2449" s="132"/>
      <c r="R2449" s="132"/>
      <c r="S2449" s="132"/>
      <c r="T2449" s="132"/>
    </row>
    <row r="2450" spans="2:20" x14ac:dyDescent="0.2">
      <c r="B2450" s="132"/>
      <c r="C2450" s="135"/>
      <c r="D2450" s="132"/>
      <c r="E2450" s="132"/>
      <c r="R2450" s="132"/>
      <c r="S2450" s="132"/>
      <c r="T2450" s="132"/>
    </row>
    <row r="2451" spans="2:20" x14ac:dyDescent="0.2">
      <c r="B2451" s="132"/>
      <c r="C2451" s="135"/>
      <c r="D2451" s="132"/>
      <c r="E2451" s="132"/>
      <c r="R2451" s="132"/>
      <c r="S2451" s="132"/>
      <c r="T2451" s="132"/>
    </row>
    <row r="2452" spans="2:20" x14ac:dyDescent="0.2">
      <c r="B2452" s="132"/>
      <c r="C2452" s="135"/>
      <c r="D2452" s="132"/>
      <c r="E2452" s="132"/>
      <c r="R2452" s="132"/>
      <c r="S2452" s="132"/>
      <c r="T2452" s="132"/>
    </row>
    <row r="2453" spans="2:20" x14ac:dyDescent="0.2">
      <c r="B2453" s="132"/>
      <c r="C2453" s="135"/>
      <c r="D2453" s="132"/>
      <c r="E2453" s="132"/>
      <c r="R2453" s="132"/>
      <c r="S2453" s="132"/>
      <c r="T2453" s="132"/>
    </row>
    <row r="2454" spans="2:20" x14ac:dyDescent="0.2">
      <c r="B2454" s="132"/>
      <c r="C2454" s="135"/>
      <c r="D2454" s="132"/>
      <c r="E2454" s="132"/>
      <c r="R2454" s="132"/>
      <c r="S2454" s="132"/>
      <c r="T2454" s="132"/>
    </row>
    <row r="2455" spans="2:20" x14ac:dyDescent="0.2">
      <c r="B2455" s="132"/>
      <c r="C2455" s="135"/>
      <c r="D2455" s="132"/>
      <c r="E2455" s="132"/>
      <c r="R2455" s="132"/>
      <c r="S2455" s="132"/>
      <c r="T2455" s="132"/>
    </row>
    <row r="2456" spans="2:20" x14ac:dyDescent="0.2">
      <c r="B2456" s="132"/>
      <c r="C2456" s="135"/>
      <c r="D2456" s="132"/>
      <c r="E2456" s="132"/>
      <c r="R2456" s="132"/>
      <c r="S2456" s="132"/>
      <c r="T2456" s="132"/>
    </row>
    <row r="2457" spans="2:20" x14ac:dyDescent="0.2">
      <c r="B2457" s="132"/>
      <c r="C2457" s="135"/>
      <c r="D2457" s="132"/>
      <c r="E2457" s="132"/>
      <c r="R2457" s="132"/>
      <c r="S2457" s="132"/>
      <c r="T2457" s="132"/>
    </row>
    <row r="2458" spans="2:20" x14ac:dyDescent="0.2">
      <c r="B2458" s="132"/>
      <c r="C2458" s="135"/>
      <c r="D2458" s="132"/>
      <c r="E2458" s="132"/>
      <c r="R2458" s="132"/>
      <c r="S2458" s="132"/>
      <c r="T2458" s="132"/>
    </row>
    <row r="2459" spans="2:20" x14ac:dyDescent="0.2">
      <c r="B2459" s="132"/>
      <c r="C2459" s="135"/>
      <c r="D2459" s="132"/>
      <c r="E2459" s="132"/>
      <c r="R2459" s="132"/>
      <c r="S2459" s="132"/>
      <c r="T2459" s="132"/>
    </row>
    <row r="2460" spans="2:20" x14ac:dyDescent="0.2">
      <c r="B2460" s="132"/>
      <c r="C2460" s="135"/>
      <c r="D2460" s="132"/>
      <c r="E2460" s="132"/>
      <c r="R2460" s="132"/>
      <c r="S2460" s="132"/>
      <c r="T2460" s="132"/>
    </row>
    <row r="2461" spans="2:20" x14ac:dyDescent="0.2">
      <c r="B2461" s="132"/>
      <c r="C2461" s="135"/>
      <c r="D2461" s="132"/>
      <c r="E2461" s="132"/>
      <c r="R2461" s="132"/>
      <c r="S2461" s="132"/>
      <c r="T2461" s="132"/>
    </row>
    <row r="2462" spans="2:20" x14ac:dyDescent="0.2">
      <c r="B2462" s="132"/>
      <c r="C2462" s="135"/>
      <c r="D2462" s="132"/>
      <c r="E2462" s="132"/>
      <c r="R2462" s="132"/>
      <c r="S2462" s="132"/>
      <c r="T2462" s="132"/>
    </row>
    <row r="2463" spans="2:20" x14ac:dyDescent="0.2">
      <c r="B2463" s="132"/>
      <c r="C2463" s="135"/>
      <c r="D2463" s="132"/>
      <c r="E2463" s="132"/>
      <c r="R2463" s="132"/>
      <c r="S2463" s="132"/>
      <c r="T2463" s="132"/>
    </row>
    <row r="2464" spans="2:20" x14ac:dyDescent="0.2">
      <c r="B2464" s="132"/>
      <c r="C2464" s="135"/>
      <c r="D2464" s="132"/>
      <c r="E2464" s="132"/>
      <c r="R2464" s="132"/>
      <c r="S2464" s="132"/>
      <c r="T2464" s="132"/>
    </row>
    <row r="2465" spans="2:20" x14ac:dyDescent="0.2">
      <c r="B2465" s="132"/>
      <c r="C2465" s="135"/>
      <c r="D2465" s="132"/>
      <c r="E2465" s="132"/>
      <c r="R2465" s="132"/>
      <c r="S2465" s="132"/>
      <c r="T2465" s="132"/>
    </row>
    <row r="2466" spans="2:20" x14ac:dyDescent="0.2">
      <c r="B2466" s="132"/>
      <c r="C2466" s="135"/>
      <c r="D2466" s="132"/>
      <c r="E2466" s="132"/>
      <c r="R2466" s="132"/>
      <c r="S2466" s="132"/>
      <c r="T2466" s="132"/>
    </row>
    <row r="2467" spans="2:20" x14ac:dyDescent="0.2">
      <c r="B2467" s="132"/>
      <c r="C2467" s="135"/>
      <c r="D2467" s="132"/>
      <c r="E2467" s="132"/>
      <c r="R2467" s="132"/>
      <c r="S2467" s="132"/>
      <c r="T2467" s="132"/>
    </row>
    <row r="2468" spans="2:20" x14ac:dyDescent="0.2">
      <c r="B2468" s="132"/>
      <c r="C2468" s="135"/>
      <c r="D2468" s="132"/>
      <c r="E2468" s="132"/>
      <c r="R2468" s="132"/>
      <c r="S2468" s="132"/>
      <c r="T2468" s="132"/>
    </row>
    <row r="2469" spans="2:20" x14ac:dyDescent="0.2">
      <c r="B2469" s="132"/>
      <c r="C2469" s="135"/>
      <c r="D2469" s="132"/>
      <c r="E2469" s="132"/>
      <c r="R2469" s="132"/>
      <c r="S2469" s="132"/>
      <c r="T2469" s="132"/>
    </row>
    <row r="2470" spans="2:20" x14ac:dyDescent="0.2">
      <c r="B2470" s="132"/>
      <c r="C2470" s="135"/>
      <c r="D2470" s="132"/>
      <c r="E2470" s="132"/>
      <c r="R2470" s="132"/>
      <c r="S2470" s="132"/>
      <c r="T2470" s="132"/>
    </row>
    <row r="2471" spans="2:20" x14ac:dyDescent="0.2">
      <c r="B2471" s="132"/>
      <c r="C2471" s="135"/>
      <c r="D2471" s="132"/>
      <c r="E2471" s="132"/>
      <c r="R2471" s="132"/>
      <c r="S2471" s="132"/>
      <c r="T2471" s="132"/>
    </row>
    <row r="2472" spans="2:20" x14ac:dyDescent="0.2">
      <c r="B2472" s="132"/>
      <c r="C2472" s="135"/>
      <c r="D2472" s="132"/>
      <c r="E2472" s="132"/>
      <c r="R2472" s="132"/>
      <c r="S2472" s="132"/>
      <c r="T2472" s="132"/>
    </row>
    <row r="2473" spans="2:20" x14ac:dyDescent="0.2">
      <c r="B2473" s="132"/>
      <c r="C2473" s="135"/>
      <c r="D2473" s="132"/>
      <c r="E2473" s="132"/>
      <c r="R2473" s="132"/>
      <c r="S2473" s="132"/>
      <c r="T2473" s="132"/>
    </row>
    <row r="2474" spans="2:20" x14ac:dyDescent="0.2">
      <c r="B2474" s="132"/>
      <c r="C2474" s="135"/>
      <c r="D2474" s="132"/>
      <c r="E2474" s="132"/>
      <c r="R2474" s="132"/>
      <c r="S2474" s="132"/>
      <c r="T2474" s="132"/>
    </row>
    <row r="2475" spans="2:20" x14ac:dyDescent="0.2">
      <c r="B2475" s="132"/>
      <c r="C2475" s="135"/>
      <c r="D2475" s="132"/>
      <c r="E2475" s="132"/>
      <c r="R2475" s="132"/>
      <c r="S2475" s="132"/>
      <c r="T2475" s="132"/>
    </row>
    <row r="2476" spans="2:20" x14ac:dyDescent="0.2">
      <c r="B2476" s="132"/>
      <c r="C2476" s="135"/>
      <c r="D2476" s="132"/>
      <c r="E2476" s="132"/>
      <c r="R2476" s="132"/>
      <c r="S2476" s="132"/>
      <c r="T2476" s="132"/>
    </row>
    <row r="2477" spans="2:20" x14ac:dyDescent="0.2">
      <c r="B2477" s="132"/>
      <c r="C2477" s="135"/>
      <c r="D2477" s="132"/>
      <c r="E2477" s="132"/>
      <c r="R2477" s="132"/>
      <c r="S2477" s="132"/>
      <c r="T2477" s="132"/>
    </row>
    <row r="2478" spans="2:20" x14ac:dyDescent="0.2">
      <c r="B2478" s="132"/>
      <c r="C2478" s="135"/>
      <c r="D2478" s="132"/>
      <c r="E2478" s="132"/>
      <c r="R2478" s="132"/>
      <c r="S2478" s="132"/>
      <c r="T2478" s="132"/>
    </row>
    <row r="2479" spans="2:20" x14ac:dyDescent="0.2">
      <c r="B2479" s="132"/>
      <c r="C2479" s="135"/>
      <c r="D2479" s="132"/>
      <c r="E2479" s="132"/>
      <c r="R2479" s="132"/>
      <c r="S2479" s="132"/>
      <c r="T2479" s="132"/>
    </row>
    <row r="2480" spans="2:20" x14ac:dyDescent="0.2">
      <c r="B2480" s="132"/>
      <c r="C2480" s="135"/>
      <c r="D2480" s="132"/>
      <c r="E2480" s="132"/>
      <c r="R2480" s="132"/>
      <c r="S2480" s="132"/>
      <c r="T2480" s="132"/>
    </row>
    <row r="2481" spans="2:20" x14ac:dyDescent="0.2">
      <c r="B2481" s="132"/>
      <c r="C2481" s="135"/>
      <c r="D2481" s="132"/>
      <c r="E2481" s="132"/>
      <c r="R2481" s="132"/>
      <c r="S2481" s="132"/>
      <c r="T2481" s="132"/>
    </row>
    <row r="2482" spans="2:20" x14ac:dyDescent="0.2">
      <c r="B2482" s="132"/>
      <c r="C2482" s="135"/>
      <c r="D2482" s="132"/>
      <c r="E2482" s="132"/>
      <c r="R2482" s="132"/>
      <c r="S2482" s="132"/>
      <c r="T2482" s="132"/>
    </row>
    <row r="2483" spans="2:20" x14ac:dyDescent="0.2">
      <c r="B2483" s="132"/>
      <c r="C2483" s="135"/>
      <c r="D2483" s="132"/>
      <c r="E2483" s="132"/>
      <c r="R2483" s="132"/>
      <c r="S2483" s="132"/>
      <c r="T2483" s="132"/>
    </row>
    <row r="2484" spans="2:20" x14ac:dyDescent="0.2">
      <c r="B2484" s="132"/>
      <c r="C2484" s="135"/>
      <c r="D2484" s="132"/>
      <c r="E2484" s="132"/>
      <c r="R2484" s="132"/>
      <c r="S2484" s="132"/>
      <c r="T2484" s="132"/>
    </row>
    <row r="2485" spans="2:20" x14ac:dyDescent="0.2">
      <c r="B2485" s="132"/>
      <c r="C2485" s="135"/>
      <c r="D2485" s="132"/>
      <c r="E2485" s="132"/>
      <c r="R2485" s="132"/>
      <c r="S2485" s="132"/>
      <c r="T2485" s="132"/>
    </row>
  </sheetData>
  <sheetProtection algorithmName="SHA-512" hashValue="05KsQSLdn4GuBtPy2bl1Tp5wqZjcdUcsdM8W1S7b5Hslk/7NH3AF4fw0C2SzJQM6QXmuZchzj3cTWKzWpSIP/w==" saltValue="3jRlJq+J5gDpn843GeJ3tQ==" spinCount="100000" sheet="1" objects="1" scenarios="1" sort="0" autoFilter="0"/>
  <protectedRanges>
    <protectedRange sqref="C14" name="Диапазон1_4"/>
    <protectedRange sqref="C15" name="Диапазон1_1_1"/>
    <protectedRange sqref="C16" name="Диапазон1_6"/>
  </protectedRanges>
  <autoFilter ref="A19:R19"/>
  <mergeCells count="11">
    <mergeCell ref="B58:B61"/>
    <mergeCell ref="A2:O2"/>
    <mergeCell ref="A3:O3"/>
    <mergeCell ref="A4:O4"/>
    <mergeCell ref="B21:B24"/>
    <mergeCell ref="B26:B54"/>
    <mergeCell ref="B93:B94"/>
    <mergeCell ref="B63:B65"/>
    <mergeCell ref="B67:B69"/>
    <mergeCell ref="B71:B72"/>
    <mergeCell ref="B74:B91"/>
  </mergeCells>
  <dataValidations count="3">
    <dataValidation type="whole" operator="greaterThanOrEqual" allowBlank="1" showInputMessage="1" showErrorMessage="1" sqref="O20:R95 N20:N94 K20:K94">
      <formula1>0</formula1>
    </dataValidation>
    <dataValidation type="decimal" operator="greaterThanOrEqual" allowBlank="1" showInputMessage="1" showErrorMessage="1" sqref="J20:J94">
      <formula1>0</formula1>
    </dataValidation>
    <dataValidation operator="greaterThanOrEqual" allowBlank="1" showInputMessage="1" showErrorMessage="1" sqref="L20:M94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zoomScaleNormal="100" workbookViewId="0">
      <selection activeCell="T2" sqref="T2"/>
    </sheetView>
  </sheetViews>
  <sheetFormatPr defaultRowHeight="15" x14ac:dyDescent="0.25"/>
  <cols>
    <col min="1" max="1" width="9.28515625" customWidth="1"/>
    <col min="2" max="2" width="14.140625" customWidth="1"/>
    <col min="3" max="3" width="15" customWidth="1"/>
    <col min="4" max="4" width="18.28515625" bestFit="1" customWidth="1"/>
    <col min="5" max="5" width="71.85546875" bestFit="1" customWidth="1"/>
    <col min="6" max="6" width="5.7109375" bestFit="1" customWidth="1"/>
    <col min="7" max="12" width="3.28515625" bestFit="1" customWidth="1"/>
    <col min="13" max="13" width="5.28515625" customWidth="1"/>
    <col min="14" max="14" width="4.28515625" customWidth="1"/>
    <col min="15" max="17" width="3.28515625" bestFit="1" customWidth="1"/>
    <col min="18" max="18" width="3.7109375" bestFit="1" customWidth="1"/>
    <col min="19" max="19" width="7.42578125" bestFit="1" customWidth="1"/>
    <col min="20" max="20" width="3.7109375" bestFit="1" customWidth="1"/>
    <col min="21" max="21" width="10.28515625" bestFit="1" customWidth="1"/>
  </cols>
  <sheetData>
    <row r="1" spans="1:21" ht="103.5" x14ac:dyDescent="0.25">
      <c r="A1" s="56" t="s">
        <v>130</v>
      </c>
      <c r="B1" s="56" t="s">
        <v>131</v>
      </c>
      <c r="C1" s="57" t="s">
        <v>132</v>
      </c>
      <c r="D1" s="57" t="s">
        <v>132</v>
      </c>
      <c r="E1" s="58" t="s">
        <v>133</v>
      </c>
      <c r="F1" s="59" t="s">
        <v>134</v>
      </c>
      <c r="G1" s="60" t="s">
        <v>135</v>
      </c>
      <c r="H1" s="60" t="s">
        <v>136</v>
      </c>
      <c r="I1" s="60" t="s">
        <v>137</v>
      </c>
      <c r="J1" s="60" t="s">
        <v>138</v>
      </c>
      <c r="K1" s="60" t="s">
        <v>139</v>
      </c>
      <c r="L1" s="61" t="s">
        <v>140</v>
      </c>
      <c r="M1" s="61" t="s">
        <v>141</v>
      </c>
      <c r="N1" s="61" t="s">
        <v>168</v>
      </c>
      <c r="O1" s="60" t="s">
        <v>142</v>
      </c>
      <c r="P1" s="60" t="s">
        <v>143</v>
      </c>
      <c r="Q1" s="60" t="s">
        <v>144</v>
      </c>
      <c r="R1" s="62" t="s">
        <v>145</v>
      </c>
      <c r="S1" s="62" t="s">
        <v>146</v>
      </c>
      <c r="T1" s="62" t="s">
        <v>147</v>
      </c>
      <c r="U1" s="62" t="s">
        <v>148</v>
      </c>
    </row>
    <row r="2" spans="1:21" ht="38.25" x14ac:dyDescent="0.25">
      <c r="A2" s="63"/>
      <c r="B2" s="64" t="str">
        <f>'Бланк заказа'!C10</f>
        <v>"АШАН"</v>
      </c>
      <c r="C2" s="63"/>
      <c r="D2" s="65">
        <f>'Бланк заказа'!C15</f>
        <v>0</v>
      </c>
      <c r="E2" s="66">
        <f>'Бланк заказа'!C14</f>
        <v>0</v>
      </c>
      <c r="F2" s="67" t="s">
        <v>149</v>
      </c>
      <c r="G2" s="68">
        <f>SUM('Бланк заказа'!J25:J56)</f>
        <v>5</v>
      </c>
      <c r="H2" s="69">
        <f>SUM('Бланк заказа'!C41,'Бланк заказа'!J70:J72)</f>
        <v>0</v>
      </c>
      <c r="I2" s="68">
        <f>SUM('Бланк заказа'!J66:J69)</f>
        <v>0</v>
      </c>
      <c r="J2" s="69">
        <f>SUM('Бланк заказа'!J57:J58,'Бланк заказа'!J61)</f>
        <v>2</v>
      </c>
      <c r="K2" s="68">
        <f>SUM('Бланк заказа'!J59:J60)</f>
        <v>0</v>
      </c>
      <c r="L2" s="69">
        <f>'Бланк заказа'!J92</f>
        <v>0</v>
      </c>
      <c r="M2" s="68">
        <f>'Бланк заказа'!J94</f>
        <v>0</v>
      </c>
      <c r="N2" s="68">
        <f>'Бланк заказа'!J93</f>
        <v>0</v>
      </c>
      <c r="O2" s="68">
        <f>'Бланк заказа'!J64</f>
        <v>0</v>
      </c>
      <c r="P2" s="68">
        <f>'Бланк заказа'!J63</f>
        <v>0</v>
      </c>
      <c r="Q2" s="68">
        <f>'Бланк заказа'!J62</f>
        <v>0</v>
      </c>
      <c r="R2" s="68">
        <f>'Бланк заказа'!J65</f>
        <v>0</v>
      </c>
      <c r="S2" s="68">
        <f>SUM('Бланк заказа'!J20:J24)</f>
        <v>10</v>
      </c>
      <c r="T2" s="68">
        <f>SUM('Бланк заказа'!J86:J91)</f>
        <v>0</v>
      </c>
      <c r="U2" s="68">
        <f>SUM('Бланк заказа'!J73:J85)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67" workbookViewId="0">
      <selection activeCell="E84" sqref="E84"/>
    </sheetView>
  </sheetViews>
  <sheetFormatPr defaultRowHeight="15" x14ac:dyDescent="0.25"/>
  <cols>
    <col min="1" max="1" width="65.5703125" customWidth="1"/>
    <col min="2" max="2" width="6.7109375" customWidth="1"/>
    <col min="3" max="3" width="6.85546875" customWidth="1"/>
    <col min="4" max="4" width="8" customWidth="1"/>
  </cols>
  <sheetData>
    <row r="1" spans="1:4" x14ac:dyDescent="0.25">
      <c r="A1" s="70" t="str">
        <f>'Бланк заказа'!C10</f>
        <v>"АШАН"</v>
      </c>
      <c r="B1" s="282" t="s">
        <v>150</v>
      </c>
      <c r="C1" s="282"/>
      <c r="D1" s="283"/>
    </row>
    <row r="2" spans="1:4" x14ac:dyDescent="0.25">
      <c r="A2" s="71">
        <f>'Бланк заказа'!C16</f>
        <v>0</v>
      </c>
      <c r="B2" s="282" t="s">
        <v>151</v>
      </c>
      <c r="C2" s="282"/>
      <c r="D2" s="283"/>
    </row>
    <row r="3" spans="1:4" x14ac:dyDescent="0.25">
      <c r="A3" s="85">
        <f>'Бланк заказа'!C14</f>
        <v>0</v>
      </c>
      <c r="B3" s="282" t="s">
        <v>154</v>
      </c>
      <c r="C3" s="282"/>
      <c r="D3" s="283"/>
    </row>
    <row r="4" spans="1:4" ht="12.75" customHeight="1" thickBot="1" x14ac:dyDescent="0.3">
      <c r="A4" s="72"/>
      <c r="B4" s="86" t="s">
        <v>155</v>
      </c>
      <c r="C4" s="284">
        <f>'Бланк заказа'!N10</f>
        <v>0</v>
      </c>
      <c r="D4" s="285"/>
    </row>
    <row r="5" spans="1:4" ht="16.5" customHeight="1" thickBot="1" x14ac:dyDescent="0.3">
      <c r="A5" s="73" t="s">
        <v>19</v>
      </c>
      <c r="B5" s="88" t="s">
        <v>22</v>
      </c>
      <c r="C5" s="89" t="s">
        <v>152</v>
      </c>
      <c r="D5" s="87" t="s">
        <v>153</v>
      </c>
    </row>
    <row r="6" spans="1:4" x14ac:dyDescent="0.25">
      <c r="A6" s="98" t="s">
        <v>33</v>
      </c>
      <c r="B6" s="91">
        <v>12</v>
      </c>
      <c r="C6" s="112">
        <f>VLOOKUP(A6:A87,'Бланк заказа'!C20:J94,8,0)</f>
        <v>10</v>
      </c>
      <c r="D6" s="92">
        <f t="shared" ref="D6:D66" si="0">C6*B6</f>
        <v>120</v>
      </c>
    </row>
    <row r="7" spans="1:4" x14ac:dyDescent="0.25">
      <c r="A7" s="74" t="s">
        <v>34</v>
      </c>
      <c r="B7" s="75">
        <v>12</v>
      </c>
      <c r="C7" s="76">
        <f>VLOOKUP(A7:A88,'Бланк заказа'!C21:J95,8,0)</f>
        <v>0</v>
      </c>
      <c r="D7" s="93">
        <f t="shared" si="0"/>
        <v>0</v>
      </c>
    </row>
    <row r="8" spans="1:4" x14ac:dyDescent="0.25">
      <c r="A8" s="74" t="s">
        <v>35</v>
      </c>
      <c r="B8" s="75">
        <v>12</v>
      </c>
      <c r="C8" s="76">
        <f>VLOOKUP(A8:A89,'Бланк заказа'!C22:J96,8,0)</f>
        <v>0</v>
      </c>
      <c r="D8" s="93">
        <f t="shared" si="0"/>
        <v>0</v>
      </c>
    </row>
    <row r="9" spans="1:4" x14ac:dyDescent="0.25">
      <c r="A9" s="74" t="s">
        <v>36</v>
      </c>
      <c r="B9" s="75">
        <v>12</v>
      </c>
      <c r="C9" s="76">
        <f>VLOOKUP(A9:A90,'Бланк заказа'!C23:J97,8,0)</f>
        <v>0</v>
      </c>
      <c r="D9" s="93">
        <f t="shared" si="0"/>
        <v>0</v>
      </c>
    </row>
    <row r="10" spans="1:4" x14ac:dyDescent="0.25">
      <c r="A10" s="74" t="s">
        <v>37</v>
      </c>
      <c r="B10" s="75">
        <v>12</v>
      </c>
      <c r="C10" s="76">
        <f>VLOOKUP(A10:A91,'Бланк заказа'!C24:J98,8,0)</f>
        <v>0</v>
      </c>
      <c r="D10" s="93">
        <f t="shared" si="0"/>
        <v>0</v>
      </c>
    </row>
    <row r="11" spans="1:4" ht="15.75" thickBot="1" x14ac:dyDescent="0.3">
      <c r="A11" s="77" t="s">
        <v>38</v>
      </c>
      <c r="B11" s="78">
        <v>12</v>
      </c>
      <c r="C11" s="90" t="e">
        <f>VLOOKUP(A11:A92,'Бланк заказа'!C25:J99,8,0)</f>
        <v>#N/A</v>
      </c>
      <c r="D11" s="94" t="e">
        <f t="shared" si="0"/>
        <v>#N/A</v>
      </c>
    </row>
    <row r="12" spans="1:4" x14ac:dyDescent="0.25">
      <c r="A12" s="79" t="s">
        <v>40</v>
      </c>
      <c r="B12" s="80">
        <v>18</v>
      </c>
      <c r="C12" s="112">
        <f>VLOOKUP(A12:A93,'Бланк заказа'!C25:J100,8,0)</f>
        <v>5</v>
      </c>
      <c r="D12" s="101">
        <f t="shared" si="0"/>
        <v>90</v>
      </c>
    </row>
    <row r="13" spans="1:4" x14ac:dyDescent="0.25">
      <c r="A13" s="81" t="s">
        <v>41</v>
      </c>
      <c r="B13" s="75">
        <v>18</v>
      </c>
      <c r="C13" s="76">
        <f>VLOOKUP(A13:A94,'Бланк заказа'!C26:J101,8,0)</f>
        <v>0</v>
      </c>
      <c r="D13" s="93">
        <f t="shared" si="0"/>
        <v>0</v>
      </c>
    </row>
    <row r="14" spans="1:4" x14ac:dyDescent="0.25">
      <c r="A14" s="81" t="s">
        <v>42</v>
      </c>
      <c r="B14" s="75">
        <v>18</v>
      </c>
      <c r="C14" s="76">
        <f>VLOOKUP(A14:A95,'Бланк заказа'!C27:J102,8,0)</f>
        <v>0</v>
      </c>
      <c r="D14" s="93">
        <f t="shared" si="0"/>
        <v>0</v>
      </c>
    </row>
    <row r="15" spans="1:4" x14ac:dyDescent="0.25">
      <c r="A15" s="81" t="s">
        <v>43</v>
      </c>
      <c r="B15" s="75">
        <v>18</v>
      </c>
      <c r="C15" s="76">
        <f>VLOOKUP(A15:A96,'Бланк заказа'!C28:J103,8,0)</f>
        <v>0</v>
      </c>
      <c r="D15" s="93">
        <f t="shared" si="0"/>
        <v>0</v>
      </c>
    </row>
    <row r="16" spans="1:4" x14ac:dyDescent="0.25">
      <c r="A16" s="81" t="s">
        <v>44</v>
      </c>
      <c r="B16" s="75">
        <v>18</v>
      </c>
      <c r="C16" s="76">
        <f>VLOOKUP(A16:A97,'Бланк заказа'!C29:J104,8,0)</f>
        <v>0</v>
      </c>
      <c r="D16" s="93">
        <f t="shared" si="0"/>
        <v>0</v>
      </c>
    </row>
    <row r="17" spans="1:4" x14ac:dyDescent="0.25">
      <c r="A17" s="81" t="s">
        <v>45</v>
      </c>
      <c r="B17" s="75">
        <v>18</v>
      </c>
      <c r="C17" s="76">
        <f>VLOOKUP(A17:A98,'Бланк заказа'!C30:J105,8,0)</f>
        <v>0</v>
      </c>
      <c r="D17" s="93">
        <f t="shared" si="0"/>
        <v>0</v>
      </c>
    </row>
    <row r="18" spans="1:4" x14ac:dyDescent="0.25">
      <c r="A18" s="81" t="s">
        <v>46</v>
      </c>
      <c r="B18" s="75">
        <v>18</v>
      </c>
      <c r="C18" s="76">
        <f>VLOOKUP(A18:A99,'Бланк заказа'!C31:J106,8,0)</f>
        <v>0</v>
      </c>
      <c r="D18" s="93">
        <f t="shared" si="0"/>
        <v>0</v>
      </c>
    </row>
    <row r="19" spans="1:4" x14ac:dyDescent="0.25">
      <c r="A19" s="81" t="s">
        <v>47</v>
      </c>
      <c r="B19" s="75">
        <v>18</v>
      </c>
      <c r="C19" s="76">
        <f>VLOOKUP(A19:A100,'Бланк заказа'!C32:J107,8,0)</f>
        <v>0</v>
      </c>
      <c r="D19" s="93">
        <f t="shared" si="0"/>
        <v>0</v>
      </c>
    </row>
    <row r="20" spans="1:4" x14ac:dyDescent="0.25">
      <c r="A20" s="81" t="s">
        <v>48</v>
      </c>
      <c r="B20" s="75">
        <v>18</v>
      </c>
      <c r="C20" s="76">
        <f>VLOOKUP(A20:A101,'Бланк заказа'!C33:J108,8,0)</f>
        <v>0</v>
      </c>
      <c r="D20" s="93">
        <f t="shared" si="0"/>
        <v>0</v>
      </c>
    </row>
    <row r="21" spans="1:4" x14ac:dyDescent="0.25">
      <c r="A21" s="81" t="s">
        <v>49</v>
      </c>
      <c r="B21" s="75">
        <v>18</v>
      </c>
      <c r="C21" s="76">
        <f>VLOOKUP(A21:A102,'Бланк заказа'!C34:J109,8,0)</f>
        <v>0</v>
      </c>
      <c r="D21" s="93">
        <f t="shared" si="0"/>
        <v>0</v>
      </c>
    </row>
    <row r="22" spans="1:4" x14ac:dyDescent="0.25">
      <c r="A22" s="81" t="s">
        <v>50</v>
      </c>
      <c r="B22" s="75">
        <v>18</v>
      </c>
      <c r="C22" s="76">
        <f>VLOOKUP(A22:A103,'Бланк заказа'!C35:J110,8,0)</f>
        <v>0</v>
      </c>
      <c r="D22" s="93">
        <f t="shared" si="0"/>
        <v>0</v>
      </c>
    </row>
    <row r="23" spans="1:4" x14ac:dyDescent="0.25">
      <c r="A23" s="81" t="s">
        <v>52</v>
      </c>
      <c r="B23" s="75">
        <v>18</v>
      </c>
      <c r="C23" s="76">
        <f>VLOOKUP(A23:A104,'Бланк заказа'!C36:J111,8,0)</f>
        <v>0</v>
      </c>
      <c r="D23" s="93">
        <f t="shared" si="0"/>
        <v>0</v>
      </c>
    </row>
    <row r="24" spans="1:4" x14ac:dyDescent="0.25">
      <c r="A24" s="81" t="s">
        <v>53</v>
      </c>
      <c r="B24" s="75">
        <v>18</v>
      </c>
      <c r="C24" s="76">
        <f>VLOOKUP(A24:A105,'Бланк заказа'!C37:J112,8,0)</f>
        <v>0</v>
      </c>
      <c r="D24" s="93">
        <f t="shared" si="0"/>
        <v>0</v>
      </c>
    </row>
    <row r="25" spans="1:4" x14ac:dyDescent="0.25">
      <c r="A25" s="81" t="s">
        <v>54</v>
      </c>
      <c r="B25" s="75">
        <v>18</v>
      </c>
      <c r="C25" s="76">
        <f>VLOOKUP(A25:A106,'Бланк заказа'!C38:J113,8,0)</f>
        <v>0</v>
      </c>
      <c r="D25" s="93">
        <f t="shared" si="0"/>
        <v>0</v>
      </c>
    </row>
    <row r="26" spans="1:4" x14ac:dyDescent="0.25">
      <c r="A26" s="81" t="s">
        <v>55</v>
      </c>
      <c r="B26" s="75">
        <v>18</v>
      </c>
      <c r="C26" s="76">
        <f>VLOOKUP(A26:A107,'Бланк заказа'!C39:J114,8,0)</f>
        <v>0</v>
      </c>
      <c r="D26" s="93">
        <f t="shared" si="0"/>
        <v>0</v>
      </c>
    </row>
    <row r="27" spans="1:4" x14ac:dyDescent="0.25">
      <c r="A27" s="81" t="s">
        <v>56</v>
      </c>
      <c r="B27" s="75">
        <v>18</v>
      </c>
      <c r="C27" s="76">
        <f>VLOOKUP(A27:A108,'Бланк заказа'!C40:J115,8,0)</f>
        <v>0</v>
      </c>
      <c r="D27" s="93">
        <f t="shared" si="0"/>
        <v>0</v>
      </c>
    </row>
    <row r="28" spans="1:4" x14ac:dyDescent="0.25">
      <c r="A28" s="81" t="s">
        <v>57</v>
      </c>
      <c r="B28" s="75">
        <v>18</v>
      </c>
      <c r="C28" s="76">
        <f>VLOOKUP(A28:A109,'Бланк заказа'!C41:J116,8,0)</f>
        <v>0</v>
      </c>
      <c r="D28" s="93">
        <f t="shared" si="0"/>
        <v>0</v>
      </c>
    </row>
    <row r="29" spans="1:4" x14ac:dyDescent="0.25">
      <c r="A29" s="81" t="s">
        <v>58</v>
      </c>
      <c r="B29" s="75">
        <v>18</v>
      </c>
      <c r="C29" s="76">
        <f>VLOOKUP(A29:A110,'Бланк заказа'!C42:J117,8,0)</f>
        <v>0</v>
      </c>
      <c r="D29" s="93">
        <f t="shared" si="0"/>
        <v>0</v>
      </c>
    </row>
    <row r="30" spans="1:4" x14ac:dyDescent="0.25">
      <c r="A30" s="81" t="s">
        <v>59</v>
      </c>
      <c r="B30" s="75">
        <v>18</v>
      </c>
      <c r="C30" s="76">
        <f>VLOOKUP(A30:A111,'Бланк заказа'!C43:J118,8,0)</f>
        <v>0</v>
      </c>
      <c r="D30" s="93">
        <f t="shared" si="0"/>
        <v>0</v>
      </c>
    </row>
    <row r="31" spans="1:4" x14ac:dyDescent="0.25">
      <c r="A31" s="81" t="s">
        <v>60</v>
      </c>
      <c r="B31" s="75">
        <v>18</v>
      </c>
      <c r="C31" s="76">
        <f>VLOOKUP(A31:A112,'Бланк заказа'!C44:J119,8,0)</f>
        <v>0</v>
      </c>
      <c r="D31" s="93">
        <f t="shared" si="0"/>
        <v>0</v>
      </c>
    </row>
    <row r="32" spans="1:4" x14ac:dyDescent="0.25">
      <c r="A32" s="81" t="s">
        <v>61</v>
      </c>
      <c r="B32" s="75">
        <v>18</v>
      </c>
      <c r="C32" s="76">
        <f>VLOOKUP(A32:A113,'Бланк заказа'!C45:J120,8,0)</f>
        <v>0</v>
      </c>
      <c r="D32" s="93">
        <f t="shared" si="0"/>
        <v>0</v>
      </c>
    </row>
    <row r="33" spans="1:4" x14ac:dyDescent="0.25">
      <c r="A33" s="81" t="s">
        <v>62</v>
      </c>
      <c r="B33" s="75">
        <v>18</v>
      </c>
      <c r="C33" s="76">
        <f>VLOOKUP(A33:A114,'Бланк заказа'!C46:J121,8,0)</f>
        <v>0</v>
      </c>
      <c r="D33" s="93">
        <f t="shared" si="0"/>
        <v>0</v>
      </c>
    </row>
    <row r="34" spans="1:4" x14ac:dyDescent="0.25">
      <c r="A34" s="81" t="s">
        <v>63</v>
      </c>
      <c r="B34" s="75">
        <v>18</v>
      </c>
      <c r="C34" s="76">
        <f>VLOOKUP(A34:A115,'Бланк заказа'!C47:J122,8,0)</f>
        <v>0</v>
      </c>
      <c r="D34" s="93">
        <f t="shared" si="0"/>
        <v>0</v>
      </c>
    </row>
    <row r="35" spans="1:4" x14ac:dyDescent="0.25">
      <c r="A35" s="81" t="s">
        <v>64</v>
      </c>
      <c r="B35" s="82">
        <v>18</v>
      </c>
      <c r="C35" s="76">
        <f>VLOOKUP(A35:A116,'Бланк заказа'!C48:J123,8,0)</f>
        <v>0</v>
      </c>
      <c r="D35" s="93">
        <f t="shared" si="0"/>
        <v>0</v>
      </c>
    </row>
    <row r="36" spans="1:4" x14ac:dyDescent="0.25">
      <c r="A36" s="81" t="s">
        <v>65</v>
      </c>
      <c r="B36" s="82">
        <v>18</v>
      </c>
      <c r="C36" s="76">
        <f>VLOOKUP(A36:A117,'Бланк заказа'!C49:J124,8,0)</f>
        <v>0</v>
      </c>
      <c r="D36" s="93">
        <f t="shared" si="0"/>
        <v>0</v>
      </c>
    </row>
    <row r="37" spans="1:4" x14ac:dyDescent="0.25">
      <c r="A37" s="81" t="s">
        <v>66</v>
      </c>
      <c r="B37" s="82">
        <v>18</v>
      </c>
      <c r="C37" s="76">
        <f>VLOOKUP(A37:A118,'Бланк заказа'!C50:J125,8,0)</f>
        <v>0</v>
      </c>
      <c r="D37" s="93">
        <f t="shared" si="0"/>
        <v>0</v>
      </c>
    </row>
    <row r="38" spans="1:4" x14ac:dyDescent="0.25">
      <c r="A38" s="81" t="s">
        <v>67</v>
      </c>
      <c r="B38" s="82">
        <v>18</v>
      </c>
      <c r="C38" s="76">
        <f>VLOOKUP(A38:A119,'Бланк заказа'!C51:J126,8,0)</f>
        <v>0</v>
      </c>
      <c r="D38" s="93">
        <f t="shared" si="0"/>
        <v>0</v>
      </c>
    </row>
    <row r="39" spans="1:4" x14ac:dyDescent="0.25">
      <c r="A39" s="81" t="s">
        <v>68</v>
      </c>
      <c r="B39" s="82">
        <v>18</v>
      </c>
      <c r="C39" s="76">
        <f>VLOOKUP(A39:A120,'Бланк заказа'!C52:J127,8,0)</f>
        <v>0</v>
      </c>
      <c r="D39" s="93">
        <f t="shared" si="0"/>
        <v>0</v>
      </c>
    </row>
    <row r="40" spans="1:4" x14ac:dyDescent="0.25">
      <c r="A40" s="81" t="s">
        <v>69</v>
      </c>
      <c r="B40" s="82">
        <v>18</v>
      </c>
      <c r="C40" s="76">
        <f>VLOOKUP(A40:A121,'Бланк заказа'!C53:J128,8,0)</f>
        <v>0</v>
      </c>
      <c r="D40" s="93">
        <f t="shared" si="0"/>
        <v>0</v>
      </c>
    </row>
    <row r="41" spans="1:4" x14ac:dyDescent="0.25">
      <c r="A41" s="81" t="s">
        <v>70</v>
      </c>
      <c r="B41" s="82">
        <v>18</v>
      </c>
      <c r="C41" s="76">
        <f>VLOOKUP(A41:A122,'Бланк заказа'!C54:J129,8,0)</f>
        <v>0</v>
      </c>
      <c r="D41" s="93">
        <f t="shared" si="0"/>
        <v>0</v>
      </c>
    </row>
    <row r="42" spans="1:4" x14ac:dyDescent="0.25">
      <c r="A42" s="81" t="s">
        <v>71</v>
      </c>
      <c r="B42" s="82">
        <v>18</v>
      </c>
      <c r="C42" s="76">
        <f>VLOOKUP(A42:A123,'Бланк заказа'!C55:J130,8,0)</f>
        <v>0</v>
      </c>
      <c r="D42" s="93">
        <f t="shared" si="0"/>
        <v>0</v>
      </c>
    </row>
    <row r="43" spans="1:4" ht="15.75" thickBot="1" x14ac:dyDescent="0.3">
      <c r="A43" s="84" t="s">
        <v>72</v>
      </c>
      <c r="B43" s="95">
        <v>18</v>
      </c>
      <c r="C43" s="90">
        <f>VLOOKUP(A43:A124,'Бланк заказа'!C56:J131,8,0)</f>
        <v>0</v>
      </c>
      <c r="D43" s="100">
        <f t="shared" si="0"/>
        <v>0</v>
      </c>
    </row>
    <row r="44" spans="1:4" x14ac:dyDescent="0.25">
      <c r="A44" s="79" t="s">
        <v>74</v>
      </c>
      <c r="B44" s="91">
        <v>24</v>
      </c>
      <c r="C44" s="112">
        <f>VLOOKUP(A44:A125,'Бланк заказа'!C57:J132,8,0)</f>
        <v>2</v>
      </c>
      <c r="D44" s="92">
        <f t="shared" si="0"/>
        <v>48</v>
      </c>
    </row>
    <row r="45" spans="1:4" x14ac:dyDescent="0.25">
      <c r="A45" s="81" t="s">
        <v>75</v>
      </c>
      <c r="B45" s="75">
        <v>24</v>
      </c>
      <c r="C45" s="76">
        <f>VLOOKUP(A45:A126,'Бланк заказа'!C58:J133,8,0)</f>
        <v>0</v>
      </c>
      <c r="D45" s="93">
        <f t="shared" si="0"/>
        <v>0</v>
      </c>
    </row>
    <row r="46" spans="1:4" x14ac:dyDescent="0.25">
      <c r="A46" s="81" t="s">
        <v>76</v>
      </c>
      <c r="B46" s="75">
        <v>12</v>
      </c>
      <c r="C46" s="76">
        <f>VLOOKUP(A46:A127,'Бланк заказа'!C59:J134,8,0)</f>
        <v>0</v>
      </c>
      <c r="D46" s="93">
        <f t="shared" si="0"/>
        <v>0</v>
      </c>
    </row>
    <row r="47" spans="1:4" x14ac:dyDescent="0.25">
      <c r="A47" s="81" t="s">
        <v>77</v>
      </c>
      <c r="B47" s="75">
        <v>12</v>
      </c>
      <c r="C47" s="76">
        <f>VLOOKUP(A47:A128,'Бланк заказа'!C60:J135,8,0)</f>
        <v>0</v>
      </c>
      <c r="D47" s="93">
        <f t="shared" si="0"/>
        <v>0</v>
      </c>
    </row>
    <row r="48" spans="1:4" x14ac:dyDescent="0.25">
      <c r="A48" s="81" t="s">
        <v>78</v>
      </c>
      <c r="B48" s="75">
        <v>12</v>
      </c>
      <c r="C48" s="76" t="e">
        <f>VLOOKUP(A48:A129,'Бланк заказа'!C61:J136,8,0)</f>
        <v>#N/A</v>
      </c>
      <c r="D48" s="93" t="e">
        <f t="shared" si="0"/>
        <v>#N/A</v>
      </c>
    </row>
    <row r="49" spans="1:4" ht="15.75" thickBot="1" x14ac:dyDescent="0.3">
      <c r="A49" s="84" t="s">
        <v>79</v>
      </c>
      <c r="B49" s="78">
        <v>24</v>
      </c>
      <c r="C49" s="90">
        <f>VLOOKUP(A49:A130,'Бланк заказа'!C61:J137,8,0)</f>
        <v>0</v>
      </c>
      <c r="D49" s="94">
        <f t="shared" si="0"/>
        <v>0</v>
      </c>
    </row>
    <row r="50" spans="1:4" x14ac:dyDescent="0.25">
      <c r="A50" s="79" t="s">
        <v>81</v>
      </c>
      <c r="B50" s="80">
        <v>8</v>
      </c>
      <c r="C50" s="112">
        <f>VLOOKUP(A50:A131,'Бланк заказа'!C62:J138,8,0)</f>
        <v>0</v>
      </c>
      <c r="D50" s="101">
        <f t="shared" si="0"/>
        <v>0</v>
      </c>
    </row>
    <row r="51" spans="1:4" x14ac:dyDescent="0.25">
      <c r="A51" s="81" t="s">
        <v>82</v>
      </c>
      <c r="B51" s="75">
        <v>6</v>
      </c>
      <c r="C51" s="76">
        <f>VLOOKUP(A51:A132,'Бланк заказа'!C63:J139,8,0)</f>
        <v>0</v>
      </c>
      <c r="D51" s="93">
        <f t="shared" si="0"/>
        <v>0</v>
      </c>
    </row>
    <row r="52" spans="1:4" x14ac:dyDescent="0.25">
      <c r="A52" s="81" t="s">
        <v>83</v>
      </c>
      <c r="B52" s="75">
        <v>3</v>
      </c>
      <c r="C52" s="76">
        <f>VLOOKUP(A52:A133,'Бланк заказа'!C64:J140,8,0)</f>
        <v>0</v>
      </c>
      <c r="D52" s="93">
        <f t="shared" si="0"/>
        <v>0</v>
      </c>
    </row>
    <row r="53" spans="1:4" ht="15.75" thickBot="1" x14ac:dyDescent="0.3">
      <c r="A53" s="84" t="s">
        <v>84</v>
      </c>
      <c r="B53" s="96">
        <v>8</v>
      </c>
      <c r="C53" s="90">
        <f>VLOOKUP(A53:A134,'Бланк заказа'!C65:J141,8,0)</f>
        <v>0</v>
      </c>
      <c r="D53" s="100">
        <f t="shared" si="0"/>
        <v>0</v>
      </c>
    </row>
    <row r="54" spans="1:4" x14ac:dyDescent="0.25">
      <c r="A54" s="79" t="s">
        <v>156</v>
      </c>
      <c r="B54" s="91">
        <v>6</v>
      </c>
      <c r="C54" s="112">
        <f>VLOOKUP(A54:A135,'Бланк заказа'!C66:J142,8,0)</f>
        <v>0</v>
      </c>
      <c r="D54" s="92">
        <f t="shared" si="0"/>
        <v>0</v>
      </c>
    </row>
    <row r="55" spans="1:4" x14ac:dyDescent="0.25">
      <c r="A55" s="81" t="s">
        <v>157</v>
      </c>
      <c r="B55" s="75">
        <v>6</v>
      </c>
      <c r="C55" s="76">
        <f>VLOOKUP(A55:A136,'Бланк заказа'!C67:J143,8,0)</f>
        <v>0</v>
      </c>
      <c r="D55" s="93">
        <f t="shared" si="0"/>
        <v>0</v>
      </c>
    </row>
    <row r="56" spans="1:4" x14ac:dyDescent="0.25">
      <c r="A56" s="81" t="s">
        <v>158</v>
      </c>
      <c r="B56" s="75">
        <v>6</v>
      </c>
      <c r="C56" s="76">
        <f>VLOOKUP(A56:A137,'Бланк заказа'!C68:J144,8,0)</f>
        <v>0</v>
      </c>
      <c r="D56" s="93">
        <f t="shared" si="0"/>
        <v>0</v>
      </c>
    </row>
    <row r="57" spans="1:4" ht="15.75" thickBot="1" x14ac:dyDescent="0.3">
      <c r="A57" s="84" t="s">
        <v>85</v>
      </c>
      <c r="B57" s="96">
        <v>6</v>
      </c>
      <c r="C57" s="90">
        <f>VLOOKUP(A57:A138,'Бланк заказа'!C69:J145,8,0)</f>
        <v>0</v>
      </c>
      <c r="D57" s="100">
        <f t="shared" si="0"/>
        <v>0</v>
      </c>
    </row>
    <row r="58" spans="1:4" x14ac:dyDescent="0.25">
      <c r="A58" s="79" t="s">
        <v>86</v>
      </c>
      <c r="B58" s="102">
        <v>12</v>
      </c>
      <c r="C58" s="112" t="e">
        <f>VLOOKUP(A58:A139,'Бланк заказа'!C70:J146,8,0)</f>
        <v>#N/A</v>
      </c>
      <c r="D58" s="92" t="e">
        <f t="shared" si="0"/>
        <v>#N/A</v>
      </c>
    </row>
    <row r="59" spans="1:4" x14ac:dyDescent="0.25">
      <c r="A59" s="81" t="s">
        <v>87</v>
      </c>
      <c r="B59" s="82">
        <v>12</v>
      </c>
      <c r="C59" s="76" t="e">
        <f>VLOOKUP(A59:A140,'Бланк заказа'!C71:J147,8,0)</f>
        <v>#N/A</v>
      </c>
      <c r="D59" s="93" t="e">
        <f t="shared" si="0"/>
        <v>#N/A</v>
      </c>
    </row>
    <row r="60" spans="1:4" ht="15.75" thickBot="1" x14ac:dyDescent="0.3">
      <c r="A60" s="97" t="s">
        <v>88</v>
      </c>
      <c r="B60" s="83">
        <v>12</v>
      </c>
      <c r="C60" s="90">
        <f>VLOOKUP(A60:A141,'Бланк заказа'!C72:J148,8,0)</f>
        <v>0</v>
      </c>
      <c r="D60" s="94">
        <f t="shared" si="0"/>
        <v>0</v>
      </c>
    </row>
    <row r="61" spans="1:4" x14ac:dyDescent="0.25">
      <c r="A61" s="98" t="s">
        <v>91</v>
      </c>
      <c r="B61" s="80">
        <v>6</v>
      </c>
      <c r="C61" s="112">
        <f>VLOOKUP(A61:A142,'Бланк заказа'!C73:J149,8,0)</f>
        <v>7</v>
      </c>
      <c r="D61" s="101">
        <f t="shared" si="0"/>
        <v>42</v>
      </c>
    </row>
    <row r="62" spans="1:4" x14ac:dyDescent="0.25">
      <c r="A62" s="74" t="s">
        <v>92</v>
      </c>
      <c r="B62" s="75">
        <v>6</v>
      </c>
      <c r="C62" s="76" t="e">
        <f>VLOOKUP(A62:A143,'Бланк заказа'!C74:J150,8,0)</f>
        <v>#N/A</v>
      </c>
      <c r="D62" s="93" t="e">
        <f t="shared" si="0"/>
        <v>#N/A</v>
      </c>
    </row>
    <row r="63" spans="1:4" x14ac:dyDescent="0.25">
      <c r="A63" s="74" t="s">
        <v>93</v>
      </c>
      <c r="B63" s="75">
        <v>6</v>
      </c>
      <c r="C63" s="76" t="e">
        <f>VLOOKUP(A63:A144,'Бланк заказа'!C74:J151,8,0)</f>
        <v>#N/A</v>
      </c>
      <c r="D63" s="93" t="e">
        <f t="shared" si="0"/>
        <v>#N/A</v>
      </c>
    </row>
    <row r="64" spans="1:4" x14ac:dyDescent="0.25">
      <c r="A64" s="74" t="s">
        <v>95</v>
      </c>
      <c r="B64" s="75">
        <v>6</v>
      </c>
      <c r="C64" s="76">
        <f>VLOOKUP(A64:A145,'Бланк заказа'!C74:J152,8,0)</f>
        <v>0</v>
      </c>
      <c r="D64" s="93">
        <f t="shared" si="0"/>
        <v>0</v>
      </c>
    </row>
    <row r="65" spans="1:4" x14ac:dyDescent="0.25">
      <c r="A65" s="74" t="s">
        <v>97</v>
      </c>
      <c r="B65" s="75">
        <v>6</v>
      </c>
      <c r="C65" s="76">
        <f>VLOOKUP(A65:A146,'Бланк заказа'!C75:J153,8,0)</f>
        <v>0</v>
      </c>
      <c r="D65" s="93">
        <f t="shared" si="0"/>
        <v>0</v>
      </c>
    </row>
    <row r="66" spans="1:4" ht="15.75" thickBot="1" x14ac:dyDescent="0.3">
      <c r="A66" s="99" t="s">
        <v>99</v>
      </c>
      <c r="B66" s="96">
        <v>6</v>
      </c>
      <c r="C66" s="130">
        <f>VLOOKUP(A66:A147,'Бланк заказа'!C76:J154,8,0)</f>
        <v>0</v>
      </c>
      <c r="D66" s="100">
        <f t="shared" si="0"/>
        <v>0</v>
      </c>
    </row>
    <row r="67" spans="1:4" x14ac:dyDescent="0.25">
      <c r="A67" s="98" t="s">
        <v>101</v>
      </c>
      <c r="B67" s="91">
        <v>6</v>
      </c>
      <c r="C67" s="128">
        <f>VLOOKUP(A67:A148,'Бланк заказа'!C77:J155,8,0)</f>
        <v>0</v>
      </c>
      <c r="D67" s="92">
        <f t="shared" ref="D67:D78" si="1">C67*B67</f>
        <v>0</v>
      </c>
    </row>
    <row r="68" spans="1:4" x14ac:dyDescent="0.25">
      <c r="A68" s="74" t="s">
        <v>102</v>
      </c>
      <c r="B68" s="75">
        <v>6</v>
      </c>
      <c r="C68" s="76" t="e">
        <f>VLOOKUP(A68:A149,'Бланк заказа'!C78:J156,8,0)</f>
        <v>#N/A</v>
      </c>
      <c r="D68" s="93" t="e">
        <f t="shared" si="1"/>
        <v>#N/A</v>
      </c>
    </row>
    <row r="69" spans="1:4" x14ac:dyDescent="0.25">
      <c r="A69" s="74" t="s">
        <v>103</v>
      </c>
      <c r="B69" s="75">
        <v>6</v>
      </c>
      <c r="C69" s="76" t="e">
        <f>VLOOKUP(A69:A150,'Бланк заказа'!C78:J157,8,0)</f>
        <v>#N/A</v>
      </c>
      <c r="D69" s="93" t="e">
        <f t="shared" si="1"/>
        <v>#N/A</v>
      </c>
    </row>
    <row r="70" spans="1:4" x14ac:dyDescent="0.25">
      <c r="A70" s="74" t="s">
        <v>105</v>
      </c>
      <c r="B70" s="75">
        <v>6</v>
      </c>
      <c r="C70" s="76">
        <f>VLOOKUP(A70:A151,'Бланк заказа'!C78:J158,8,0)</f>
        <v>0</v>
      </c>
      <c r="D70" s="93">
        <f t="shared" si="1"/>
        <v>0</v>
      </c>
    </row>
    <row r="71" spans="1:4" x14ac:dyDescent="0.25">
      <c r="A71" s="74" t="s">
        <v>107</v>
      </c>
      <c r="B71" s="75">
        <v>6</v>
      </c>
      <c r="C71" s="76">
        <f>VLOOKUP(A71:A152,'Бланк заказа'!C79:J159,8,0)</f>
        <v>0</v>
      </c>
      <c r="D71" s="93">
        <f t="shared" si="1"/>
        <v>0</v>
      </c>
    </row>
    <row r="72" spans="1:4" x14ac:dyDescent="0.25">
      <c r="A72" s="74" t="s">
        <v>108</v>
      </c>
      <c r="B72" s="75">
        <v>6</v>
      </c>
      <c r="C72" s="76" t="e">
        <f>VLOOKUP(A72:A153,'Бланк заказа'!C80:J160,8,0)</f>
        <v>#N/A</v>
      </c>
      <c r="D72" s="93" t="e">
        <f t="shared" si="1"/>
        <v>#N/A</v>
      </c>
    </row>
    <row r="73" spans="1:4" x14ac:dyDescent="0.25">
      <c r="A73" s="74" t="s">
        <v>161</v>
      </c>
      <c r="B73" s="75">
        <v>6</v>
      </c>
      <c r="C73" s="76">
        <f>VLOOKUP(A73:A154,'Бланк заказа'!C80:J161,8,0)</f>
        <v>0</v>
      </c>
      <c r="D73" s="93">
        <f t="shared" si="1"/>
        <v>0</v>
      </c>
    </row>
    <row r="74" spans="1:4" ht="15.75" thickBot="1" x14ac:dyDescent="0.3">
      <c r="A74" s="77" t="s">
        <v>110</v>
      </c>
      <c r="B74" s="78">
        <v>6</v>
      </c>
      <c r="C74" s="114">
        <f>VLOOKUP(A74:A155,'Бланк заказа'!C81:J162,8,0)</f>
        <v>0</v>
      </c>
      <c r="D74" s="94">
        <f t="shared" si="1"/>
        <v>0</v>
      </c>
    </row>
    <row r="75" spans="1:4" x14ac:dyDescent="0.25">
      <c r="A75" s="127" t="s">
        <v>112</v>
      </c>
      <c r="B75" s="91">
        <v>6</v>
      </c>
      <c r="C75" s="112">
        <f>VLOOKUP(A75:A156,'Бланк заказа'!C82:J163,8,0)</f>
        <v>3</v>
      </c>
      <c r="D75" s="92">
        <f t="shared" si="1"/>
        <v>18</v>
      </c>
    </row>
    <row r="76" spans="1:4" x14ac:dyDescent="0.25">
      <c r="A76" s="124" t="s">
        <v>160</v>
      </c>
      <c r="B76" s="75">
        <v>6</v>
      </c>
      <c r="C76" s="76">
        <f>VLOOKUP(A76:A157,'Бланк заказа'!C83:J164,8,0)</f>
        <v>0</v>
      </c>
      <c r="D76" s="93">
        <f t="shared" ref="D76" si="2">C76*B76</f>
        <v>0</v>
      </c>
    </row>
    <row r="77" spans="1:4" x14ac:dyDescent="0.25">
      <c r="A77" s="124" t="s">
        <v>114</v>
      </c>
      <c r="B77" s="75">
        <v>6</v>
      </c>
      <c r="C77" s="76">
        <f>VLOOKUP(A77:A158,'Бланк заказа'!C84:J165,8,0)</f>
        <v>0</v>
      </c>
      <c r="D77" s="101">
        <f t="shared" si="1"/>
        <v>0</v>
      </c>
    </row>
    <row r="78" spans="1:4" ht="15.75" thickBot="1" x14ac:dyDescent="0.3">
      <c r="A78" s="125" t="s">
        <v>116</v>
      </c>
      <c r="B78" s="96">
        <v>6</v>
      </c>
      <c r="C78" s="113">
        <f>VLOOKUP(A78:A159,'Бланк заказа'!C85:J166,8,0)</f>
        <v>0</v>
      </c>
      <c r="D78" s="100">
        <f t="shared" si="1"/>
        <v>0</v>
      </c>
    </row>
    <row r="79" spans="1:4" x14ac:dyDescent="0.25">
      <c r="A79" s="127" t="s">
        <v>118</v>
      </c>
      <c r="B79" s="102">
        <v>6</v>
      </c>
      <c r="C79" s="128">
        <f>VLOOKUP(A79:A160,'Бланк заказа'!C86:J167,8,0)</f>
        <v>0</v>
      </c>
      <c r="D79" s="92">
        <f t="shared" ref="D79:D84" si="3">C79*B79</f>
        <v>0</v>
      </c>
    </row>
    <row r="80" spans="1:4" x14ac:dyDescent="0.25">
      <c r="A80" s="124" t="s">
        <v>120</v>
      </c>
      <c r="B80" s="82">
        <v>6</v>
      </c>
      <c r="C80" s="76">
        <f>VLOOKUP(A80:A161,'Бланк заказа'!C87:J168,8,0)</f>
        <v>0</v>
      </c>
      <c r="D80" s="93">
        <f t="shared" si="3"/>
        <v>0</v>
      </c>
    </row>
    <row r="81" spans="1:4" x14ac:dyDescent="0.25">
      <c r="A81" s="124" t="s">
        <v>122</v>
      </c>
      <c r="B81" s="82">
        <v>6</v>
      </c>
      <c r="C81" s="76">
        <f>VLOOKUP(A81:A162,'Бланк заказа'!C88:J169,8,0)</f>
        <v>0</v>
      </c>
      <c r="D81" s="93">
        <f t="shared" si="3"/>
        <v>0</v>
      </c>
    </row>
    <row r="82" spans="1:4" x14ac:dyDescent="0.25">
      <c r="A82" s="124" t="s">
        <v>124</v>
      </c>
      <c r="B82" s="82">
        <v>6</v>
      </c>
      <c r="C82" s="76">
        <f>VLOOKUP(A82:A163,'Бланк заказа'!C89:J170,8,0)</f>
        <v>0</v>
      </c>
      <c r="D82" s="93">
        <f t="shared" si="3"/>
        <v>0</v>
      </c>
    </row>
    <row r="83" spans="1:4" x14ac:dyDescent="0.25">
      <c r="A83" s="124" t="s">
        <v>126</v>
      </c>
      <c r="B83" s="82">
        <v>6</v>
      </c>
      <c r="C83" s="76">
        <f>VLOOKUP(A83:A164,'Бланк заказа'!C90:J171,8,0)</f>
        <v>0</v>
      </c>
      <c r="D83" s="93">
        <f t="shared" si="3"/>
        <v>0</v>
      </c>
    </row>
    <row r="84" spans="1:4" ht="15.75" thickBot="1" x14ac:dyDescent="0.3">
      <c r="A84" s="129" t="s">
        <v>128</v>
      </c>
      <c r="B84" s="83">
        <v>6</v>
      </c>
      <c r="C84" s="126">
        <f>VLOOKUP(A84:A165,'Бланк заказа'!C91:J172,8,0)</f>
        <v>0</v>
      </c>
      <c r="D84" s="94">
        <f t="shared" si="3"/>
        <v>0</v>
      </c>
    </row>
    <row r="85" spans="1:4" x14ac:dyDescent="0.25">
      <c r="A85" s="98" t="s">
        <v>163</v>
      </c>
      <c r="B85" s="80">
        <v>12</v>
      </c>
      <c r="C85" s="113">
        <f>VLOOKUP(A85:A166,'Бланк заказа'!C91:J173,8,0)</f>
        <v>0</v>
      </c>
      <c r="D85" s="123">
        <f t="shared" ref="D85:D87" si="4">C85*B85</f>
        <v>0</v>
      </c>
    </row>
    <row r="86" spans="1:4" x14ac:dyDescent="0.25">
      <c r="A86" s="74" t="s">
        <v>164</v>
      </c>
      <c r="B86" s="75">
        <v>6</v>
      </c>
      <c r="C86" s="76">
        <f>VLOOKUP(A86:A167,'Бланк заказа'!C92:J174,8,0)</f>
        <v>0</v>
      </c>
      <c r="D86" s="100">
        <f t="shared" si="4"/>
        <v>0</v>
      </c>
    </row>
    <row r="87" spans="1:4" ht="15.75" thickBot="1" x14ac:dyDescent="0.3">
      <c r="A87" s="77" t="s">
        <v>165</v>
      </c>
      <c r="B87" s="78">
        <v>6</v>
      </c>
      <c r="C87" s="114">
        <f>VLOOKUP(A87:A168,'Бланк заказа'!C93:J175,8,0)</f>
        <v>0</v>
      </c>
      <c r="D87" s="94">
        <f t="shared" si="4"/>
        <v>0</v>
      </c>
    </row>
    <row r="89" spans="1:4" ht="7.5" customHeight="1" thickBot="1" x14ac:dyDescent="0.3">
      <c r="A89" s="72"/>
      <c r="B89" s="72"/>
      <c r="C89" s="72"/>
      <c r="D89" s="72"/>
    </row>
    <row r="90" spans="1:4" ht="13.5" customHeight="1" thickBot="1" x14ac:dyDescent="0.3">
      <c r="A90" s="106" t="s">
        <v>13</v>
      </c>
      <c r="B90" s="286">
        <f>'Бланк заказа'!K16</f>
        <v>1</v>
      </c>
      <c r="C90" s="287"/>
      <c r="D90" s="288"/>
    </row>
    <row r="91" spans="1:4" ht="13.5" customHeight="1" thickBot="1" x14ac:dyDescent="0.3">
      <c r="A91" s="103" t="s">
        <v>14</v>
      </c>
      <c r="B91" s="289">
        <f>'Бланк заказа'!M16</f>
        <v>69.75</v>
      </c>
      <c r="C91" s="290"/>
      <c r="D91" s="291"/>
    </row>
    <row r="92" spans="1:4" ht="13.5" customHeight="1" thickBot="1" x14ac:dyDescent="0.3">
      <c r="A92" s="104" t="s">
        <v>15</v>
      </c>
      <c r="B92" s="292">
        <f>'Бланк заказа'!O16</f>
        <v>118.00999999999999</v>
      </c>
      <c r="C92" s="293"/>
      <c r="D92" s="294"/>
    </row>
    <row r="93" spans="1:4" ht="13.5" customHeight="1" thickBot="1" x14ac:dyDescent="0.3">
      <c r="A93" s="104" t="s">
        <v>16</v>
      </c>
      <c r="B93" s="289">
        <f>'Бланк заказа'!Q16</f>
        <v>0.42708799999999997</v>
      </c>
      <c r="C93" s="290"/>
      <c r="D93" s="291"/>
    </row>
    <row r="94" spans="1:4" ht="13.5" customHeight="1" thickBot="1" x14ac:dyDescent="0.3">
      <c r="A94" s="104" t="s">
        <v>9</v>
      </c>
      <c r="B94" s="295">
        <f>'Бланк заказа'!N14</f>
        <v>34861.199999999997</v>
      </c>
      <c r="C94" s="293"/>
      <c r="D94" s="294"/>
    </row>
    <row r="95" spans="1:4" ht="15.75" customHeight="1" thickBot="1" x14ac:dyDescent="0.3">
      <c r="A95" s="105" t="s">
        <v>11</v>
      </c>
      <c r="B95" s="296">
        <f>'Бланк заказа'!N15</f>
        <v>39087.240000000005</v>
      </c>
      <c r="C95" s="290"/>
      <c r="D95" s="291"/>
    </row>
  </sheetData>
  <autoFilter ref="A5:D88"/>
  <mergeCells count="10">
    <mergeCell ref="B91:D91"/>
    <mergeCell ref="B92:D92"/>
    <mergeCell ref="B93:D93"/>
    <mergeCell ref="B94:D94"/>
    <mergeCell ref="B95:D95"/>
    <mergeCell ref="B1:D1"/>
    <mergeCell ref="B2:D2"/>
    <mergeCell ref="B3:D3"/>
    <mergeCell ref="C4:D4"/>
    <mergeCell ref="B90:D90"/>
  </mergeCells>
  <pageMargins left="0.23622047244094491" right="0.23622047244094491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Бланк заказа</vt:lpstr>
      <vt:lpstr>Логистические данные</vt:lpstr>
      <vt:lpstr>Для 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Khromov</dc:creator>
  <cp:lastModifiedBy>Dmitry Lapushkov</cp:lastModifiedBy>
  <cp:lastPrinted>2017-11-03T06:05:35Z</cp:lastPrinted>
  <dcterms:created xsi:type="dcterms:W3CDTF">2017-11-02T14:27:42Z</dcterms:created>
  <dcterms:modified xsi:type="dcterms:W3CDTF">2018-07-12T20:01:24Z</dcterms:modified>
</cp:coreProperties>
</file>