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3"/>
    <sheet state="visible" name="SIKS-leden" sheetId="2" r:id="rId4"/>
    <sheet state="visible" name="SemWeb" sheetId="3" r:id="rId5"/>
    <sheet state="visible" name="SemWeb@W3C" sheetId="4" r:id="rId6"/>
    <sheet state="visible" name="Delft-slack" sheetId="5" r:id="rId7"/>
  </sheets>
  <definedNames/>
  <calcPr/>
</workbook>
</file>

<file path=xl/sharedStrings.xml><?xml version="1.0" encoding="utf-8"?>
<sst xmlns="http://schemas.openxmlformats.org/spreadsheetml/2006/main" count="2545" uniqueCount="49">
  <si>
    <t>Timestamp</t>
  </si>
  <si>
    <t>1. Is the review comment below about syntax, style or content?</t>
  </si>
  <si>
    <t>2. Does the review comment above raise a positive, neutral or negative point?</t>
  </si>
  <si>
    <t>3. Do you think the review comment above needed to be addressed by the author ACCORDING TO THE REVIEWER?</t>
  </si>
  <si>
    <t>4. What do you think is the impact of the point raised in the review comment above for the overall quality of the article ACCORDING TO THE REVIEWER?</t>
  </si>
  <si>
    <t>Or specify here if you cannot answer the question above (and choose 3 above):</t>
  </si>
  <si>
    <t>5. Looking at the updated version of the text snippet, do YOU think the author has addressed the review comment?</t>
  </si>
  <si>
    <t>Highest achieved level of education:</t>
  </si>
  <si>
    <t>Current main employment is in:</t>
  </si>
  <si>
    <t>Please rate your experience in the following fields: [Conference organizer]</t>
  </si>
  <si>
    <t>Please rate your experience in the following fields: [Journal editor]</t>
  </si>
  <si>
    <t>Please rate your experience in the following fields: [Writing academic papers]</t>
  </si>
  <si>
    <t>Please rate your experience in the following fields: [Writing peer-reviews]</t>
  </si>
  <si>
    <t>Please rate your experience in the following fields: [Computer Science]</t>
  </si>
  <si>
    <t>Any further feedback or comments (optional)</t>
  </si>
  <si>
    <t>ISWC-DeSemWeb_S2_9</t>
  </si>
  <si>
    <t>Style (for example, text structure, text flow, text ordering and consistent wording)</t>
  </si>
  <si>
    <t>The review comment mainly raises a NEGATIVE point</t>
  </si>
  <si>
    <t>Yes, the review comment was COMPULSORY to be addressed by the author</t>
  </si>
  <si>
    <t>(Blank)</t>
  </si>
  <si>
    <t>Yes, the author seems to HAVE ADDRESSED the review comment in the updated version</t>
  </si>
  <si>
    <t>Content (for example, about missing literature, argumentation structure, and validity of reported findings)</t>
  </si>
  <si>
    <t>The review comment is NEUTRAL or BALANCED</t>
  </si>
  <si>
    <t>The review comment contained a SUGGESTION that the author MAY or MAY NOT address</t>
  </si>
  <si>
    <t>No, the author DOES NOT seem to have addressed the review comment in the updated version</t>
  </si>
  <si>
    <t>Syntax (spelling or grammar)</t>
  </si>
  <si>
    <t>More context would be needed; it is not possible to answer</t>
  </si>
  <si>
    <t>The review comment is confusing; it is not possible to answer</t>
  </si>
  <si>
    <t>Bachelor or master degree or similar</t>
  </si>
  <si>
    <t>Academia</t>
  </si>
  <si>
    <t>The author seems to have PARTIALLY addressed the review comment in the updated version</t>
  </si>
  <si>
    <t>beginner</t>
  </si>
  <si>
    <t>none</t>
  </si>
  <si>
    <t>intermediate</t>
  </si>
  <si>
    <t xml:space="preserve">The impact question is slightly confusing - I don't think answering a 3 here is the middle or 'neutral' option. Note that you can also add dependency questions in google forms (e.g., if participant answered A, then skip next question). </t>
  </si>
  <si>
    <t>ISMIR-WoRMS_S4_1</t>
  </si>
  <si>
    <t>advanced</t>
  </si>
  <si>
    <t>No, the review comment DID NOT NEED to be addressed by the author (e.g. it contained an observation)</t>
  </si>
  <si>
    <t>ISWC_DeSemWeb_S1_10</t>
  </si>
  <si>
    <t>DS_S3_1</t>
  </si>
  <si>
    <t>SW_S1_35</t>
  </si>
  <si>
    <t>PhD degree</t>
  </si>
  <si>
    <t>SW_S7_18</t>
  </si>
  <si>
    <t>The review comment mainly raises a POSITIVE point</t>
  </si>
  <si>
    <t>Other</t>
  </si>
  <si>
    <t>probably a bit confused in my mind about the difference between negative / balanced comment.</t>
  </si>
  <si>
    <t>Industry</t>
  </si>
  <si>
    <t>more_context</t>
  </si>
  <si>
    <t>confusing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</si>
</sst>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2" fillId="0" fontId="1" numFmtId="0" xfId="0" applyBorder="1" applyFont="1"/>
    <xf borderId="0" fillId="2" fontId="1" numFmtId="0" xfId="0" applyAlignment="1" applyFont="1">
      <alignment horizontal="center" readingOrder="0"/>
    </xf>
    <xf borderId="0" fillId="2" fontId="1" numFmtId="0" xfId="0" applyFont="1"/>
    <xf borderId="1" fillId="2" fontId="1" numFmtId="0" xfId="0" applyBorder="1" applyFont="1"/>
    <xf borderId="0" fillId="2" fontId="1" numFmtId="0" xfId="0" applyAlignment="1" applyFont="1">
      <alignment horizontal="center"/>
    </xf>
    <xf borderId="2" fillId="2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5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19.86"/>
  </cols>
  <sheetData>
    <row r="1">
      <c r="A1" s="1"/>
      <c r="B1" s="1" t="s">
        <v>0</v>
      </c>
      <c r="C1" s="4" t="s">
        <v>15</v>
      </c>
      <c r="H1" s="5"/>
      <c r="I1" s="6" t="s">
        <v>35</v>
      </c>
      <c r="N1" s="5"/>
      <c r="O1" s="6" t="s">
        <v>38</v>
      </c>
      <c r="T1" s="5"/>
      <c r="U1" s="6" t="s">
        <v>39</v>
      </c>
      <c r="Z1" s="5"/>
      <c r="AA1" s="6" t="s">
        <v>40</v>
      </c>
      <c r="AG1" s="4" t="s">
        <v>42</v>
      </c>
      <c r="AL1" s="5"/>
      <c r="AM1" s="7"/>
      <c r="AN1" s="7"/>
      <c r="AO1" s="7"/>
      <c r="AP1" s="7"/>
      <c r="AQ1" s="7"/>
      <c r="AR1" s="7"/>
      <c r="AS1" s="7"/>
      <c r="AT1" s="7"/>
      <c r="AU1" s="7"/>
      <c r="AV1" s="7"/>
    </row>
    <row r="2">
      <c r="A2" s="1"/>
      <c r="C2" s="8" t="s">
        <v>1</v>
      </c>
      <c r="D2" s="7" t="s">
        <v>2</v>
      </c>
      <c r="E2" s="7" t="s">
        <v>3</v>
      </c>
      <c r="F2" s="7" t="s">
        <v>4</v>
      </c>
      <c r="G2" s="9" t="s">
        <v>5</v>
      </c>
      <c r="H2" s="10" t="s">
        <v>6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10" t="s">
        <v>6</v>
      </c>
      <c r="O2" s="7" t="s">
        <v>1</v>
      </c>
      <c r="P2" s="7" t="s">
        <v>2</v>
      </c>
      <c r="Q2" s="7" t="s">
        <v>3</v>
      </c>
      <c r="R2" s="7" t="s">
        <v>4</v>
      </c>
      <c r="S2" s="7" t="s">
        <v>5</v>
      </c>
      <c r="T2" s="10" t="s">
        <v>6</v>
      </c>
      <c r="U2" s="7" t="s">
        <v>1</v>
      </c>
      <c r="V2" s="7" t="s">
        <v>2</v>
      </c>
      <c r="W2" s="7" t="s">
        <v>3</v>
      </c>
      <c r="X2" s="7" t="s">
        <v>4</v>
      </c>
      <c r="Y2" s="7" t="s">
        <v>5</v>
      </c>
      <c r="Z2" s="10" t="s">
        <v>6</v>
      </c>
      <c r="AA2" s="7" t="s">
        <v>1</v>
      </c>
      <c r="AB2" s="7" t="s">
        <v>2</v>
      </c>
      <c r="AC2" s="7" t="s">
        <v>3</v>
      </c>
      <c r="AD2" s="7" t="s">
        <v>4</v>
      </c>
      <c r="AE2" s="7" t="s">
        <v>5</v>
      </c>
      <c r="AF2" s="7" t="s">
        <v>6</v>
      </c>
      <c r="AG2" s="8" t="s">
        <v>1</v>
      </c>
      <c r="AH2" s="7" t="s">
        <v>2</v>
      </c>
      <c r="AI2" s="7" t="s">
        <v>3</v>
      </c>
      <c r="AJ2" s="7" t="s">
        <v>4</v>
      </c>
      <c r="AK2" s="7" t="s">
        <v>5</v>
      </c>
      <c r="AL2" s="10" t="s">
        <v>6</v>
      </c>
      <c r="AM2" s="7" t="s">
        <v>7</v>
      </c>
      <c r="AN2" s="7" t="s">
        <v>8</v>
      </c>
      <c r="AO2" s="7" t="s">
        <v>9</v>
      </c>
      <c r="AP2" s="7" t="s">
        <v>10</v>
      </c>
      <c r="AQ2" s="7" t="s">
        <v>11</v>
      </c>
      <c r="AR2" s="7" t="s">
        <v>12</v>
      </c>
      <c r="AS2" s="7" t="s">
        <v>13</v>
      </c>
      <c r="AT2" s="7" t="s">
        <v>14</v>
      </c>
      <c r="AU2" s="7"/>
      <c r="AV2" s="7"/>
    </row>
    <row r="3">
      <c r="A3" s="3">
        <v>1.0</v>
      </c>
      <c r="B3" s="2">
        <v>43633.58044284722</v>
      </c>
      <c r="C3" s="11" t="s">
        <v>16</v>
      </c>
      <c r="D3" s="3" t="s">
        <v>17</v>
      </c>
      <c r="E3" s="3" t="s">
        <v>18</v>
      </c>
      <c r="F3" s="3">
        <v>2.0</v>
      </c>
      <c r="H3" s="12" t="s">
        <v>20</v>
      </c>
      <c r="I3" s="3" t="s">
        <v>21</v>
      </c>
      <c r="J3" s="3" t="s">
        <v>22</v>
      </c>
      <c r="K3" s="3" t="s">
        <v>23</v>
      </c>
      <c r="L3" s="3">
        <v>3.0</v>
      </c>
      <c r="N3" s="12" t="s">
        <v>24</v>
      </c>
      <c r="O3" s="3" t="s">
        <v>25</v>
      </c>
      <c r="P3" s="3" t="s">
        <v>22</v>
      </c>
      <c r="Q3" s="3" t="s">
        <v>23</v>
      </c>
      <c r="R3" s="3">
        <v>4.0</v>
      </c>
      <c r="T3" s="12" t="s">
        <v>20</v>
      </c>
      <c r="U3" s="3" t="s">
        <v>25</v>
      </c>
      <c r="V3" s="3" t="s">
        <v>17</v>
      </c>
      <c r="W3" s="3" t="s">
        <v>23</v>
      </c>
      <c r="X3" s="3">
        <v>3.0</v>
      </c>
      <c r="Z3" s="12" t="s">
        <v>20</v>
      </c>
      <c r="AA3" s="3" t="s">
        <v>21</v>
      </c>
      <c r="AB3" s="3" t="s">
        <v>17</v>
      </c>
      <c r="AC3" s="3" t="s">
        <v>23</v>
      </c>
      <c r="AD3" s="3">
        <v>4.0</v>
      </c>
      <c r="AF3" s="3" t="s">
        <v>30</v>
      </c>
      <c r="AG3" s="11" t="s">
        <v>21</v>
      </c>
      <c r="AH3" s="3" t="s">
        <v>17</v>
      </c>
      <c r="AI3" s="3" t="s">
        <v>18</v>
      </c>
      <c r="AJ3" s="3">
        <v>4.0</v>
      </c>
      <c r="AL3" s="12" t="s">
        <v>24</v>
      </c>
      <c r="AM3" s="3" t="s">
        <v>28</v>
      </c>
      <c r="AN3" s="3" t="s">
        <v>29</v>
      </c>
      <c r="AO3" s="3" t="s">
        <v>33</v>
      </c>
      <c r="AP3" s="3" t="s">
        <v>32</v>
      </c>
      <c r="AQ3" s="3" t="s">
        <v>33</v>
      </c>
      <c r="AR3" s="3" t="s">
        <v>33</v>
      </c>
      <c r="AS3" s="3" t="s">
        <v>33</v>
      </c>
    </row>
    <row r="4">
      <c r="A4" s="3">
        <v>2.0</v>
      </c>
      <c r="B4" s="2">
        <v>43633.52406243056</v>
      </c>
      <c r="C4" s="11" t="s">
        <v>16</v>
      </c>
      <c r="D4" s="3" t="s">
        <v>17</v>
      </c>
      <c r="E4" s="3" t="s">
        <v>23</v>
      </c>
      <c r="F4" s="3">
        <v>2.0</v>
      </c>
      <c r="H4" s="12" t="s">
        <v>20</v>
      </c>
      <c r="I4" s="3" t="s">
        <v>21</v>
      </c>
      <c r="J4" s="3" t="s">
        <v>17</v>
      </c>
      <c r="K4" s="3" t="s">
        <v>23</v>
      </c>
      <c r="L4" s="3">
        <v>4.0</v>
      </c>
      <c r="N4" s="12" t="s">
        <v>24</v>
      </c>
      <c r="O4" s="3" t="s">
        <v>16</v>
      </c>
      <c r="P4" s="3" t="s">
        <v>17</v>
      </c>
      <c r="Q4" s="3" t="s">
        <v>23</v>
      </c>
      <c r="R4" s="3">
        <v>3.0</v>
      </c>
      <c r="T4" s="12" t="s">
        <v>20</v>
      </c>
      <c r="U4" s="3" t="s">
        <v>25</v>
      </c>
      <c r="V4" s="3" t="s">
        <v>17</v>
      </c>
      <c r="W4" s="3" t="s">
        <v>23</v>
      </c>
      <c r="X4" s="3">
        <v>1.0</v>
      </c>
      <c r="Z4" s="12" t="s">
        <v>20</v>
      </c>
      <c r="AA4" s="3" t="s">
        <v>21</v>
      </c>
      <c r="AB4" s="3" t="s">
        <v>17</v>
      </c>
      <c r="AC4" s="3" t="s">
        <v>23</v>
      </c>
      <c r="AD4" s="3">
        <v>3.0</v>
      </c>
      <c r="AF4" s="3" t="s">
        <v>20</v>
      </c>
      <c r="AG4" s="11" t="s">
        <v>21</v>
      </c>
      <c r="AH4" s="3" t="s">
        <v>17</v>
      </c>
      <c r="AI4" s="3" t="s">
        <v>18</v>
      </c>
      <c r="AJ4" s="3">
        <v>4.0</v>
      </c>
      <c r="AL4" s="12" t="s">
        <v>24</v>
      </c>
      <c r="AM4" s="3" t="s">
        <v>41</v>
      </c>
      <c r="AN4" s="3" t="s">
        <v>29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</row>
    <row r="5">
      <c r="A5" s="3">
        <v>3.0</v>
      </c>
      <c r="B5" s="2">
        <v>43633.528841631945</v>
      </c>
      <c r="C5" s="11" t="s">
        <v>16</v>
      </c>
      <c r="D5" s="3" t="s">
        <v>22</v>
      </c>
      <c r="E5" s="3" t="s">
        <v>18</v>
      </c>
      <c r="F5" s="3">
        <v>2.0</v>
      </c>
      <c r="H5" s="12" t="s">
        <v>30</v>
      </c>
      <c r="I5" s="3" t="s">
        <v>21</v>
      </c>
      <c r="J5" s="3" t="s">
        <v>22</v>
      </c>
      <c r="K5" s="3" t="s">
        <v>23</v>
      </c>
      <c r="L5" s="3">
        <v>3.0</v>
      </c>
      <c r="N5" s="12" t="s">
        <v>20</v>
      </c>
      <c r="O5" s="3" t="s">
        <v>16</v>
      </c>
      <c r="P5" s="3" t="s">
        <v>22</v>
      </c>
      <c r="Q5" s="3" t="s">
        <v>23</v>
      </c>
      <c r="R5" s="3">
        <v>2.0</v>
      </c>
      <c r="T5" s="12" t="s">
        <v>20</v>
      </c>
      <c r="U5" s="3" t="s">
        <v>25</v>
      </c>
      <c r="V5" s="3" t="s">
        <v>22</v>
      </c>
      <c r="W5" s="3" t="s">
        <v>18</v>
      </c>
      <c r="X5" s="3">
        <v>1.0</v>
      </c>
      <c r="Z5" s="12" t="s">
        <v>20</v>
      </c>
      <c r="AA5" s="3" t="s">
        <v>21</v>
      </c>
      <c r="AB5" s="3" t="s">
        <v>17</v>
      </c>
      <c r="AC5" s="3" t="s">
        <v>18</v>
      </c>
      <c r="AD5" s="3">
        <v>5.0</v>
      </c>
      <c r="AF5" s="3" t="s">
        <v>24</v>
      </c>
      <c r="AG5" s="11" t="s">
        <v>21</v>
      </c>
      <c r="AH5" s="3" t="s">
        <v>22</v>
      </c>
      <c r="AI5" s="3" t="s">
        <v>18</v>
      </c>
      <c r="AJ5" s="3">
        <v>5.0</v>
      </c>
      <c r="AL5" s="12" t="s">
        <v>24</v>
      </c>
      <c r="AM5" s="3" t="s">
        <v>41</v>
      </c>
      <c r="AN5" s="3" t="s">
        <v>29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33</v>
      </c>
    </row>
    <row r="6">
      <c r="A6" s="3">
        <v>4.0</v>
      </c>
      <c r="B6" s="2">
        <v>43633.54439186343</v>
      </c>
      <c r="C6" s="11" t="s">
        <v>21</v>
      </c>
      <c r="D6" s="3" t="s">
        <v>17</v>
      </c>
      <c r="E6" s="3" t="s">
        <v>18</v>
      </c>
      <c r="F6" s="3">
        <v>2.0</v>
      </c>
      <c r="H6" s="12" t="s">
        <v>20</v>
      </c>
      <c r="I6" s="3" t="s">
        <v>21</v>
      </c>
      <c r="J6" s="3" t="s">
        <v>22</v>
      </c>
      <c r="K6" s="3" t="s">
        <v>23</v>
      </c>
      <c r="L6" s="3">
        <v>3.0</v>
      </c>
      <c r="N6" s="12" t="s">
        <v>20</v>
      </c>
      <c r="O6" s="3" t="s">
        <v>25</v>
      </c>
      <c r="P6" s="3" t="s">
        <v>17</v>
      </c>
      <c r="Q6" s="3" t="s">
        <v>18</v>
      </c>
      <c r="R6" s="3">
        <v>2.0</v>
      </c>
      <c r="T6" s="12" t="s">
        <v>20</v>
      </c>
      <c r="U6" s="3" t="s">
        <v>25</v>
      </c>
      <c r="V6" s="3" t="s">
        <v>17</v>
      </c>
      <c r="W6" s="3" t="s">
        <v>18</v>
      </c>
      <c r="X6" s="3">
        <v>2.0</v>
      </c>
      <c r="Z6" s="12" t="s">
        <v>20</v>
      </c>
      <c r="AA6" s="3" t="s">
        <v>21</v>
      </c>
      <c r="AB6" s="3" t="s">
        <v>22</v>
      </c>
      <c r="AC6" s="3" t="s">
        <v>23</v>
      </c>
      <c r="AD6" s="3">
        <v>3.0</v>
      </c>
      <c r="AF6" s="3" t="s">
        <v>20</v>
      </c>
      <c r="AG6" s="11" t="s">
        <v>27</v>
      </c>
      <c r="AI6" s="3" t="s">
        <v>27</v>
      </c>
      <c r="AK6" s="3" t="s">
        <v>27</v>
      </c>
      <c r="AL6" s="12" t="s">
        <v>30</v>
      </c>
      <c r="AM6" s="3" t="s">
        <v>41</v>
      </c>
      <c r="AN6" s="3" t="s">
        <v>29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</row>
    <row r="7">
      <c r="A7" s="3">
        <v>5.0</v>
      </c>
      <c r="B7" s="2">
        <v>43633.55217734954</v>
      </c>
      <c r="C7" s="11" t="s">
        <v>16</v>
      </c>
      <c r="D7" s="3" t="s">
        <v>17</v>
      </c>
      <c r="E7" s="3" t="s">
        <v>18</v>
      </c>
      <c r="F7" s="3">
        <v>2.0</v>
      </c>
      <c r="H7" s="12" t="s">
        <v>20</v>
      </c>
      <c r="I7" s="3" t="s">
        <v>26</v>
      </c>
      <c r="J7" s="3" t="s">
        <v>22</v>
      </c>
      <c r="K7" s="3" t="s">
        <v>26</v>
      </c>
      <c r="L7" s="3">
        <v>3.0</v>
      </c>
      <c r="M7" s="3" t="s">
        <v>26</v>
      </c>
      <c r="N7" s="12" t="s">
        <v>24</v>
      </c>
      <c r="O7" s="3" t="s">
        <v>16</v>
      </c>
      <c r="P7" s="3" t="s">
        <v>22</v>
      </c>
      <c r="Q7" s="3" t="s">
        <v>18</v>
      </c>
      <c r="R7" s="3">
        <v>2.0</v>
      </c>
      <c r="T7" s="12" t="s">
        <v>20</v>
      </c>
      <c r="U7" s="3" t="s">
        <v>25</v>
      </c>
      <c r="V7" s="3" t="s">
        <v>17</v>
      </c>
      <c r="W7" s="3" t="s">
        <v>18</v>
      </c>
      <c r="X7" s="3">
        <v>1.0</v>
      </c>
      <c r="Z7" s="12" t="s">
        <v>20</v>
      </c>
      <c r="AA7" s="3" t="s">
        <v>21</v>
      </c>
      <c r="AB7" s="3" t="s">
        <v>17</v>
      </c>
      <c r="AC7" s="3" t="s">
        <v>23</v>
      </c>
      <c r="AD7" s="3">
        <v>4.0</v>
      </c>
      <c r="AF7" s="3" t="s">
        <v>20</v>
      </c>
      <c r="AG7" s="11" t="s">
        <v>21</v>
      </c>
      <c r="AH7" s="3" t="s">
        <v>17</v>
      </c>
      <c r="AI7" s="3" t="s">
        <v>23</v>
      </c>
      <c r="AJ7" s="3">
        <v>4.0</v>
      </c>
      <c r="AL7" s="12" t="s">
        <v>20</v>
      </c>
      <c r="AM7" s="3" t="s">
        <v>28</v>
      </c>
      <c r="AN7" s="3" t="s">
        <v>29</v>
      </c>
      <c r="AO7" s="3" t="s">
        <v>32</v>
      </c>
      <c r="AP7" s="3" t="s">
        <v>32</v>
      </c>
      <c r="AQ7" s="3" t="s">
        <v>36</v>
      </c>
      <c r="AR7" s="3" t="s">
        <v>33</v>
      </c>
      <c r="AS7" s="3" t="s">
        <v>36</v>
      </c>
    </row>
    <row r="8">
      <c r="A8" s="3">
        <v>6.0</v>
      </c>
      <c r="B8" s="2">
        <v>43633.57589184028</v>
      </c>
      <c r="C8" s="11" t="s">
        <v>16</v>
      </c>
      <c r="D8" s="3" t="s">
        <v>22</v>
      </c>
      <c r="E8" s="3" t="s">
        <v>23</v>
      </c>
      <c r="F8" s="3">
        <v>1.0</v>
      </c>
      <c r="H8" s="12" t="s">
        <v>30</v>
      </c>
      <c r="I8" s="3" t="s">
        <v>21</v>
      </c>
      <c r="J8" s="3" t="s">
        <v>22</v>
      </c>
      <c r="K8" s="3" t="s">
        <v>26</v>
      </c>
      <c r="L8" s="3">
        <v>3.0</v>
      </c>
      <c r="M8" s="3" t="s">
        <v>26</v>
      </c>
      <c r="N8" s="12" t="s">
        <v>24</v>
      </c>
      <c r="O8" s="3" t="s">
        <v>25</v>
      </c>
      <c r="P8" s="3" t="s">
        <v>22</v>
      </c>
      <c r="Q8" s="3" t="s">
        <v>23</v>
      </c>
      <c r="R8" s="3">
        <v>1.0</v>
      </c>
      <c r="T8" s="12" t="s">
        <v>20</v>
      </c>
      <c r="U8" s="3" t="s">
        <v>25</v>
      </c>
      <c r="V8" s="3" t="s">
        <v>17</v>
      </c>
      <c r="W8" s="3" t="s">
        <v>23</v>
      </c>
      <c r="X8" s="3">
        <v>3.0</v>
      </c>
      <c r="Y8" s="3" t="s">
        <v>26</v>
      </c>
      <c r="Z8" s="12" t="s">
        <v>20</v>
      </c>
      <c r="AA8" s="3" t="s">
        <v>21</v>
      </c>
      <c r="AB8" s="3" t="s">
        <v>17</v>
      </c>
      <c r="AC8" s="3" t="s">
        <v>23</v>
      </c>
      <c r="AD8" s="3">
        <v>4.0</v>
      </c>
      <c r="AF8" s="3" t="s">
        <v>20</v>
      </c>
      <c r="AG8" s="11" t="s">
        <v>21</v>
      </c>
      <c r="AH8" s="3" t="s">
        <v>17</v>
      </c>
      <c r="AI8" s="3" t="s">
        <v>18</v>
      </c>
      <c r="AJ8" s="3">
        <v>5.0</v>
      </c>
      <c r="AL8" s="12" t="s">
        <v>26</v>
      </c>
      <c r="AM8" s="3" t="s">
        <v>41</v>
      </c>
      <c r="AN8" s="3" t="s">
        <v>29</v>
      </c>
      <c r="AO8" s="3" t="s">
        <v>33</v>
      </c>
      <c r="AP8" s="3" t="s">
        <v>32</v>
      </c>
      <c r="AQ8" s="3" t="s">
        <v>36</v>
      </c>
      <c r="AR8" s="3" t="s">
        <v>36</v>
      </c>
      <c r="AS8" s="3" t="s">
        <v>36</v>
      </c>
    </row>
    <row r="9">
      <c r="A9" s="3">
        <v>7.0</v>
      </c>
      <c r="B9" s="2">
        <v>43633.620871770836</v>
      </c>
      <c r="C9" s="11" t="s">
        <v>16</v>
      </c>
      <c r="D9" s="3" t="s">
        <v>17</v>
      </c>
      <c r="E9" s="3" t="s">
        <v>18</v>
      </c>
      <c r="F9" s="3">
        <v>3.0</v>
      </c>
      <c r="H9" s="12" t="s">
        <v>20</v>
      </c>
      <c r="I9" s="3" t="s">
        <v>21</v>
      </c>
      <c r="J9" s="3" t="s">
        <v>22</v>
      </c>
      <c r="K9" s="3" t="s">
        <v>23</v>
      </c>
      <c r="L9" s="3">
        <v>3.0</v>
      </c>
      <c r="M9" s="3" t="s">
        <v>26</v>
      </c>
      <c r="N9" s="12" t="s">
        <v>24</v>
      </c>
      <c r="O9" s="3" t="s">
        <v>25</v>
      </c>
      <c r="P9" s="3" t="s">
        <v>17</v>
      </c>
      <c r="Q9" s="3" t="s">
        <v>18</v>
      </c>
      <c r="R9" s="3">
        <v>2.0</v>
      </c>
      <c r="T9" s="12" t="s">
        <v>24</v>
      </c>
      <c r="U9" s="3" t="s">
        <v>25</v>
      </c>
      <c r="V9" s="3" t="s">
        <v>17</v>
      </c>
      <c r="W9" s="3" t="s">
        <v>18</v>
      </c>
      <c r="X9" s="3">
        <v>1.0</v>
      </c>
      <c r="Z9" s="12" t="s">
        <v>20</v>
      </c>
      <c r="AA9" s="3" t="s">
        <v>21</v>
      </c>
      <c r="AB9" s="3" t="s">
        <v>17</v>
      </c>
      <c r="AC9" s="3" t="s">
        <v>23</v>
      </c>
      <c r="AD9" s="3">
        <v>4.0</v>
      </c>
      <c r="AF9" s="3" t="s">
        <v>20</v>
      </c>
      <c r="AG9" s="11" t="s">
        <v>21</v>
      </c>
      <c r="AH9" s="3" t="s">
        <v>17</v>
      </c>
      <c r="AI9" s="3" t="s">
        <v>18</v>
      </c>
      <c r="AJ9" s="3">
        <v>3.0</v>
      </c>
      <c r="AL9" s="12" t="s">
        <v>20</v>
      </c>
      <c r="AM9" s="3" t="s">
        <v>28</v>
      </c>
      <c r="AN9" s="3" t="s">
        <v>29</v>
      </c>
      <c r="AO9" s="3" t="s">
        <v>32</v>
      </c>
      <c r="AP9" s="3" t="s">
        <v>32</v>
      </c>
      <c r="AQ9" s="3" t="s">
        <v>33</v>
      </c>
      <c r="AR9" s="3" t="s">
        <v>31</v>
      </c>
      <c r="AS9" s="3" t="s">
        <v>36</v>
      </c>
    </row>
    <row r="10">
      <c r="A10" s="3">
        <v>8.0</v>
      </c>
      <c r="B10" s="2">
        <v>43633.658916747685</v>
      </c>
      <c r="C10" s="11" t="s">
        <v>16</v>
      </c>
      <c r="D10" s="3" t="s">
        <v>17</v>
      </c>
      <c r="E10" s="3" t="s">
        <v>18</v>
      </c>
      <c r="F10" s="3">
        <v>3.0</v>
      </c>
      <c r="G10" s="3" t="s">
        <v>26</v>
      </c>
      <c r="H10" s="12" t="s">
        <v>20</v>
      </c>
      <c r="I10" s="3" t="s">
        <v>21</v>
      </c>
      <c r="J10" s="3" t="s">
        <v>22</v>
      </c>
      <c r="K10" s="3" t="s">
        <v>37</v>
      </c>
      <c r="M10" s="3" t="s">
        <v>26</v>
      </c>
      <c r="N10" s="12" t="s">
        <v>20</v>
      </c>
      <c r="O10" s="3" t="s">
        <v>25</v>
      </c>
      <c r="P10" s="3" t="s">
        <v>17</v>
      </c>
      <c r="Q10" s="3" t="s">
        <v>18</v>
      </c>
      <c r="R10" s="3">
        <v>1.0</v>
      </c>
      <c r="T10" s="12" t="s">
        <v>20</v>
      </c>
      <c r="U10" s="3" t="s">
        <v>25</v>
      </c>
      <c r="V10" s="3" t="s">
        <v>17</v>
      </c>
      <c r="W10" s="3" t="s">
        <v>18</v>
      </c>
      <c r="X10" s="3">
        <v>1.0</v>
      </c>
      <c r="Z10" s="12" t="s">
        <v>20</v>
      </c>
      <c r="AA10" s="3" t="s">
        <v>21</v>
      </c>
      <c r="AB10" s="3" t="s">
        <v>17</v>
      </c>
      <c r="AC10" s="3" t="s">
        <v>23</v>
      </c>
      <c r="AE10" s="3" t="s">
        <v>26</v>
      </c>
      <c r="AF10" s="3" t="s">
        <v>30</v>
      </c>
      <c r="AG10" s="11" t="s">
        <v>21</v>
      </c>
      <c r="AH10" s="3" t="s">
        <v>17</v>
      </c>
      <c r="AI10" s="3" t="s">
        <v>23</v>
      </c>
      <c r="AK10" s="3" t="s">
        <v>26</v>
      </c>
      <c r="AL10" s="12" t="s">
        <v>20</v>
      </c>
      <c r="AM10" s="3" t="s">
        <v>28</v>
      </c>
      <c r="AN10" s="3" t="s">
        <v>44</v>
      </c>
      <c r="AO10" s="3" t="s">
        <v>32</v>
      </c>
      <c r="AP10" s="3" t="s">
        <v>32</v>
      </c>
      <c r="AQ10" s="3" t="s">
        <v>32</v>
      </c>
      <c r="AR10" s="3" t="s">
        <v>32</v>
      </c>
      <c r="AS10" s="3" t="s">
        <v>33</v>
      </c>
    </row>
    <row r="11">
      <c r="A11" s="3">
        <v>9.0</v>
      </c>
      <c r="B11" s="2">
        <v>43633.76141395833</v>
      </c>
      <c r="C11" s="11" t="s">
        <v>16</v>
      </c>
      <c r="D11" s="3" t="s">
        <v>17</v>
      </c>
      <c r="E11" s="3" t="s">
        <v>18</v>
      </c>
      <c r="F11" s="3">
        <v>2.0</v>
      </c>
      <c r="H11" s="12" t="s">
        <v>20</v>
      </c>
      <c r="I11" s="3" t="s">
        <v>21</v>
      </c>
      <c r="J11" s="3" t="s">
        <v>22</v>
      </c>
      <c r="K11" s="3" t="s">
        <v>23</v>
      </c>
      <c r="M11" s="3" t="s">
        <v>26</v>
      </c>
      <c r="N11" s="12" t="s">
        <v>20</v>
      </c>
      <c r="O11" s="3" t="s">
        <v>25</v>
      </c>
      <c r="P11" s="3" t="s">
        <v>17</v>
      </c>
      <c r="Q11" s="3" t="s">
        <v>18</v>
      </c>
      <c r="R11" s="3">
        <v>1.0</v>
      </c>
      <c r="T11" s="12" t="s">
        <v>20</v>
      </c>
      <c r="U11" s="3" t="s">
        <v>25</v>
      </c>
      <c r="V11" s="3" t="s">
        <v>17</v>
      </c>
      <c r="W11" s="3" t="s">
        <v>18</v>
      </c>
      <c r="X11" s="3">
        <v>1.0</v>
      </c>
      <c r="Z11" s="12" t="s">
        <v>20</v>
      </c>
      <c r="AA11" s="3" t="s">
        <v>21</v>
      </c>
      <c r="AB11" s="3" t="s">
        <v>17</v>
      </c>
      <c r="AC11" s="3" t="s">
        <v>23</v>
      </c>
      <c r="AE11" s="3" t="s">
        <v>26</v>
      </c>
      <c r="AF11" s="3" t="s">
        <v>24</v>
      </c>
      <c r="AG11" s="11" t="s">
        <v>21</v>
      </c>
      <c r="AH11" s="3" t="s">
        <v>17</v>
      </c>
      <c r="AI11" s="3" t="s">
        <v>18</v>
      </c>
      <c r="AJ11" s="3">
        <v>4.0</v>
      </c>
      <c r="AL11" s="12" t="s">
        <v>24</v>
      </c>
      <c r="AM11" s="3" t="s">
        <v>28</v>
      </c>
      <c r="AN11" s="3" t="s">
        <v>44</v>
      </c>
      <c r="AO11" s="3" t="s">
        <v>32</v>
      </c>
      <c r="AP11" s="3" t="s">
        <v>32</v>
      </c>
      <c r="AQ11" s="3" t="s">
        <v>31</v>
      </c>
      <c r="AR11" s="3" t="s">
        <v>32</v>
      </c>
      <c r="AS11" s="3" t="s">
        <v>33</v>
      </c>
    </row>
    <row r="12">
      <c r="A12" s="3">
        <v>10.0</v>
      </c>
      <c r="B12" s="2">
        <v>43634.54221238426</v>
      </c>
      <c r="C12" s="11" t="s">
        <v>16</v>
      </c>
      <c r="D12" s="3" t="s">
        <v>22</v>
      </c>
      <c r="E12" s="3" t="s">
        <v>18</v>
      </c>
      <c r="F12" s="3">
        <v>2.0</v>
      </c>
      <c r="H12" s="12" t="s">
        <v>30</v>
      </c>
      <c r="I12" s="3" t="s">
        <v>21</v>
      </c>
      <c r="J12" s="3" t="s">
        <v>26</v>
      </c>
      <c r="K12" s="3" t="s">
        <v>23</v>
      </c>
      <c r="M12" s="3" t="s">
        <v>26</v>
      </c>
      <c r="N12" s="12" t="s">
        <v>24</v>
      </c>
      <c r="O12" s="3" t="s">
        <v>25</v>
      </c>
      <c r="P12" s="3" t="s">
        <v>22</v>
      </c>
      <c r="Q12" s="3" t="s">
        <v>18</v>
      </c>
      <c r="R12" s="3">
        <v>3.0</v>
      </c>
      <c r="T12" s="12" t="s">
        <v>20</v>
      </c>
      <c r="U12" s="3" t="s">
        <v>25</v>
      </c>
      <c r="V12" s="3" t="s">
        <v>22</v>
      </c>
      <c r="W12" s="3" t="s">
        <v>23</v>
      </c>
      <c r="X12" s="3">
        <v>1.0</v>
      </c>
      <c r="Z12" s="12" t="s">
        <v>20</v>
      </c>
      <c r="AA12" s="3" t="s">
        <v>21</v>
      </c>
      <c r="AB12" s="3" t="s">
        <v>17</v>
      </c>
      <c r="AC12" s="3" t="s">
        <v>18</v>
      </c>
      <c r="AD12" s="3">
        <v>4.0</v>
      </c>
      <c r="AF12" s="3" t="s">
        <v>30</v>
      </c>
      <c r="AG12" s="11" t="s">
        <v>21</v>
      </c>
      <c r="AH12" s="3" t="s">
        <v>17</v>
      </c>
      <c r="AI12" s="3" t="s">
        <v>18</v>
      </c>
      <c r="AJ12" s="3">
        <v>4.0</v>
      </c>
      <c r="AL12" s="12" t="s">
        <v>24</v>
      </c>
      <c r="AM12" s="3" t="s">
        <v>41</v>
      </c>
      <c r="AN12" s="3" t="s">
        <v>29</v>
      </c>
      <c r="AO12" s="3" t="s">
        <v>33</v>
      </c>
      <c r="AP12" s="3" t="s">
        <v>31</v>
      </c>
      <c r="AQ12" s="3" t="s">
        <v>33</v>
      </c>
      <c r="AR12" s="3" t="s">
        <v>33</v>
      </c>
      <c r="AS12" s="3" t="s">
        <v>36</v>
      </c>
    </row>
    <row r="13">
      <c r="A13" s="3">
        <v>11.0</v>
      </c>
      <c r="B13" s="2">
        <v>43634.63037885417</v>
      </c>
      <c r="C13" s="11" t="s">
        <v>16</v>
      </c>
      <c r="D13" s="3" t="s">
        <v>17</v>
      </c>
      <c r="E13" s="3" t="s">
        <v>23</v>
      </c>
      <c r="F13" s="3">
        <v>1.0</v>
      </c>
      <c r="H13" s="12" t="s">
        <v>20</v>
      </c>
      <c r="I13" s="3" t="s">
        <v>21</v>
      </c>
      <c r="J13" s="3" t="s">
        <v>22</v>
      </c>
      <c r="K13" s="3" t="s">
        <v>23</v>
      </c>
      <c r="L13" s="3">
        <v>3.0</v>
      </c>
      <c r="N13" s="12" t="s">
        <v>24</v>
      </c>
      <c r="O13" s="3" t="s">
        <v>16</v>
      </c>
      <c r="P13" s="3" t="s">
        <v>22</v>
      </c>
      <c r="Q13" s="3" t="s">
        <v>18</v>
      </c>
      <c r="R13" s="3">
        <v>4.0</v>
      </c>
      <c r="T13" s="12" t="s">
        <v>20</v>
      </c>
      <c r="U13" s="3" t="s">
        <v>25</v>
      </c>
      <c r="V13" s="3" t="s">
        <v>22</v>
      </c>
      <c r="W13" s="3" t="s">
        <v>18</v>
      </c>
      <c r="X13" s="3">
        <v>1.0</v>
      </c>
      <c r="Z13" s="12" t="s">
        <v>20</v>
      </c>
      <c r="AA13" s="3" t="s">
        <v>21</v>
      </c>
      <c r="AB13" s="3" t="s">
        <v>17</v>
      </c>
      <c r="AC13" s="3" t="s">
        <v>18</v>
      </c>
      <c r="AD13" s="3">
        <v>3.0</v>
      </c>
      <c r="AF13" s="3" t="s">
        <v>20</v>
      </c>
      <c r="AG13" s="11" t="s">
        <v>21</v>
      </c>
      <c r="AH13" s="3" t="s">
        <v>17</v>
      </c>
      <c r="AI13" s="3" t="s">
        <v>18</v>
      </c>
      <c r="AJ13" s="3">
        <v>5.0</v>
      </c>
      <c r="AL13" s="12" t="s">
        <v>26</v>
      </c>
      <c r="AM13" s="3" t="s">
        <v>28</v>
      </c>
      <c r="AN13" s="3" t="s">
        <v>29</v>
      </c>
      <c r="AO13" s="3" t="s">
        <v>31</v>
      </c>
      <c r="AP13" s="3" t="s">
        <v>32</v>
      </c>
      <c r="AQ13" s="3" t="s">
        <v>36</v>
      </c>
      <c r="AR13" s="3" t="s">
        <v>33</v>
      </c>
      <c r="AS13" s="3" t="s">
        <v>36</v>
      </c>
    </row>
    <row r="14">
      <c r="A14" s="3">
        <v>12.0</v>
      </c>
      <c r="B14" s="2">
        <v>43634.690925057876</v>
      </c>
      <c r="C14" s="11" t="s">
        <v>21</v>
      </c>
      <c r="D14" s="3" t="s">
        <v>17</v>
      </c>
      <c r="E14" s="3" t="s">
        <v>18</v>
      </c>
      <c r="F14" s="3">
        <v>1.0</v>
      </c>
      <c r="H14" s="12" t="s">
        <v>20</v>
      </c>
      <c r="I14" s="3" t="s">
        <v>21</v>
      </c>
      <c r="J14" s="3" t="s">
        <v>22</v>
      </c>
      <c r="K14" s="3" t="s">
        <v>18</v>
      </c>
      <c r="L14" s="3">
        <v>3.0</v>
      </c>
      <c r="N14" s="12" t="s">
        <v>24</v>
      </c>
      <c r="O14" s="3" t="s">
        <v>16</v>
      </c>
      <c r="P14" s="3" t="s">
        <v>17</v>
      </c>
      <c r="Q14" s="3" t="s">
        <v>18</v>
      </c>
      <c r="R14" s="3">
        <v>2.0</v>
      </c>
      <c r="T14" s="12" t="s">
        <v>20</v>
      </c>
      <c r="U14" s="3" t="s">
        <v>25</v>
      </c>
      <c r="V14" s="3" t="s">
        <v>17</v>
      </c>
      <c r="W14" s="3" t="s">
        <v>18</v>
      </c>
      <c r="X14" s="3">
        <v>1.0</v>
      </c>
      <c r="Z14" s="12" t="s">
        <v>30</v>
      </c>
      <c r="AA14" s="3" t="s">
        <v>21</v>
      </c>
      <c r="AB14" s="3" t="s">
        <v>22</v>
      </c>
      <c r="AC14" s="3" t="s">
        <v>23</v>
      </c>
      <c r="AD14" s="3">
        <v>3.0</v>
      </c>
      <c r="AF14" s="3" t="s">
        <v>20</v>
      </c>
      <c r="AG14" s="11" t="s">
        <v>25</v>
      </c>
      <c r="AH14" s="3" t="s">
        <v>17</v>
      </c>
      <c r="AI14" s="3" t="s">
        <v>18</v>
      </c>
      <c r="AJ14" s="3">
        <v>1.0</v>
      </c>
      <c r="AL14" s="12" t="s">
        <v>24</v>
      </c>
      <c r="AM14" s="3" t="s">
        <v>41</v>
      </c>
      <c r="AN14" s="3" t="s">
        <v>29</v>
      </c>
      <c r="AO14" s="3" t="s">
        <v>32</v>
      </c>
      <c r="AP14" s="3" t="s">
        <v>31</v>
      </c>
      <c r="AQ14" s="3" t="s">
        <v>36</v>
      </c>
      <c r="AR14" s="3" t="s">
        <v>33</v>
      </c>
      <c r="AS14" s="3" t="s">
        <v>33</v>
      </c>
      <c r="AT14" s="3" t="s">
        <v>45</v>
      </c>
    </row>
    <row r="15">
      <c r="A15" s="3">
        <v>1.0</v>
      </c>
      <c r="B15" s="2">
        <v>43635.31209150463</v>
      </c>
      <c r="C15" s="11" t="s">
        <v>16</v>
      </c>
      <c r="D15" s="3" t="s">
        <v>17</v>
      </c>
      <c r="E15" s="3" t="s">
        <v>18</v>
      </c>
      <c r="F15" s="3">
        <v>2.0</v>
      </c>
      <c r="H15" s="12" t="s">
        <v>20</v>
      </c>
      <c r="I15" s="3" t="s">
        <v>21</v>
      </c>
      <c r="J15" s="3" t="s">
        <v>17</v>
      </c>
      <c r="K15" s="3" t="s">
        <v>18</v>
      </c>
      <c r="L15" s="3">
        <v>2.0</v>
      </c>
      <c r="N15" s="12" t="s">
        <v>24</v>
      </c>
      <c r="O15" s="3" t="s">
        <v>21</v>
      </c>
      <c r="P15" s="3" t="s">
        <v>17</v>
      </c>
      <c r="Q15" s="3" t="s">
        <v>18</v>
      </c>
      <c r="R15" s="3">
        <v>2.0</v>
      </c>
      <c r="T15" s="12" t="s">
        <v>20</v>
      </c>
      <c r="U15" s="3" t="s">
        <v>25</v>
      </c>
      <c r="V15" s="3" t="s">
        <v>17</v>
      </c>
      <c r="W15" s="3" t="s">
        <v>18</v>
      </c>
      <c r="X15" s="3">
        <v>1.0</v>
      </c>
      <c r="Z15" s="12" t="s">
        <v>20</v>
      </c>
      <c r="AA15" s="3" t="s">
        <v>21</v>
      </c>
      <c r="AB15" s="3" t="s">
        <v>17</v>
      </c>
      <c r="AC15" s="3" t="s">
        <v>23</v>
      </c>
      <c r="AD15" s="3">
        <v>2.0</v>
      </c>
      <c r="AF15" s="3" t="s">
        <v>30</v>
      </c>
      <c r="AG15" s="11" t="s">
        <v>25</v>
      </c>
      <c r="AH15" s="3" t="s">
        <v>17</v>
      </c>
      <c r="AI15" s="3" t="s">
        <v>18</v>
      </c>
      <c r="AJ15" s="3">
        <v>2.0</v>
      </c>
      <c r="AL15" s="12" t="s">
        <v>26</v>
      </c>
      <c r="AM15" s="3" t="s">
        <v>41</v>
      </c>
      <c r="AN15" s="3" t="s">
        <v>29</v>
      </c>
      <c r="AO15" s="3" t="s">
        <v>33</v>
      </c>
      <c r="AP15" s="3" t="s">
        <v>36</v>
      </c>
      <c r="AQ15" s="3" t="s">
        <v>36</v>
      </c>
      <c r="AR15" s="3" t="s">
        <v>36</v>
      </c>
      <c r="AS15" s="3" t="s">
        <v>36</v>
      </c>
    </row>
    <row r="16">
      <c r="A16" s="3">
        <v>2.0</v>
      </c>
      <c r="B16" s="2">
        <v>43636.323773854165</v>
      </c>
      <c r="C16" s="11" t="s">
        <v>16</v>
      </c>
      <c r="D16" s="3" t="s">
        <v>17</v>
      </c>
      <c r="E16" s="3" t="s">
        <v>23</v>
      </c>
      <c r="F16" s="3">
        <v>4.0</v>
      </c>
      <c r="H16" s="12" t="s">
        <v>30</v>
      </c>
      <c r="I16" s="3" t="s">
        <v>21</v>
      </c>
      <c r="J16" s="3" t="s">
        <v>17</v>
      </c>
      <c r="K16" s="3" t="s">
        <v>18</v>
      </c>
      <c r="L16" s="3">
        <v>5.0</v>
      </c>
      <c r="N16" s="12" t="s">
        <v>24</v>
      </c>
      <c r="O16" s="3" t="s">
        <v>26</v>
      </c>
      <c r="P16" s="3" t="s">
        <v>22</v>
      </c>
      <c r="Q16" s="3" t="s">
        <v>18</v>
      </c>
      <c r="R16" s="3">
        <v>3.0</v>
      </c>
      <c r="T16" s="12" t="s">
        <v>20</v>
      </c>
      <c r="U16" s="3" t="s">
        <v>25</v>
      </c>
      <c r="V16" s="3" t="s">
        <v>22</v>
      </c>
      <c r="W16" s="3" t="s">
        <v>18</v>
      </c>
      <c r="X16" s="3">
        <v>4.0</v>
      </c>
      <c r="Z16" s="12" t="s">
        <v>20</v>
      </c>
      <c r="AA16" s="3" t="s">
        <v>21</v>
      </c>
      <c r="AB16" s="3" t="s">
        <v>17</v>
      </c>
      <c r="AC16" s="3" t="s">
        <v>18</v>
      </c>
      <c r="AD16" s="3">
        <v>5.0</v>
      </c>
      <c r="AF16" s="3" t="s">
        <v>24</v>
      </c>
      <c r="AG16" s="11" t="s">
        <v>21</v>
      </c>
      <c r="AH16" s="3" t="s">
        <v>17</v>
      </c>
      <c r="AI16" s="3" t="s">
        <v>18</v>
      </c>
      <c r="AJ16" s="3">
        <v>4.0</v>
      </c>
      <c r="AL16" s="12" t="s">
        <v>20</v>
      </c>
      <c r="AM16" s="3" t="s">
        <v>41</v>
      </c>
      <c r="AN16" s="3" t="s">
        <v>29</v>
      </c>
      <c r="AO16" s="3" t="s">
        <v>33</v>
      </c>
      <c r="AP16" s="3" t="s">
        <v>33</v>
      </c>
      <c r="AQ16" s="3" t="s">
        <v>36</v>
      </c>
      <c r="AR16" s="3" t="s">
        <v>36</v>
      </c>
      <c r="AS16" s="3" t="s">
        <v>36</v>
      </c>
    </row>
    <row r="17">
      <c r="A17" s="3">
        <v>3.0</v>
      </c>
      <c r="B17" s="2">
        <v>43636.36619734953</v>
      </c>
      <c r="C17" s="11" t="s">
        <v>16</v>
      </c>
      <c r="D17" s="3" t="s">
        <v>17</v>
      </c>
      <c r="E17" s="3" t="s">
        <v>18</v>
      </c>
      <c r="F17" s="3">
        <v>1.0</v>
      </c>
      <c r="H17" s="12" t="s">
        <v>20</v>
      </c>
      <c r="I17" s="3" t="s">
        <v>27</v>
      </c>
      <c r="J17" s="3" t="s">
        <v>43</v>
      </c>
      <c r="K17" s="3" t="s">
        <v>23</v>
      </c>
      <c r="L17" s="3">
        <v>1.0</v>
      </c>
      <c r="N17" s="12" t="s">
        <v>24</v>
      </c>
      <c r="O17" s="3" t="s">
        <v>16</v>
      </c>
      <c r="P17" s="3" t="s">
        <v>22</v>
      </c>
      <c r="Q17" s="3" t="s">
        <v>18</v>
      </c>
      <c r="R17" s="3">
        <v>1.0</v>
      </c>
      <c r="T17" s="12" t="s">
        <v>20</v>
      </c>
      <c r="U17" s="3" t="s">
        <v>25</v>
      </c>
      <c r="V17" s="3" t="s">
        <v>22</v>
      </c>
      <c r="W17" s="3" t="s">
        <v>18</v>
      </c>
      <c r="X17" s="3">
        <v>1.0</v>
      </c>
      <c r="Z17" s="12" t="s">
        <v>20</v>
      </c>
      <c r="AA17" s="3" t="s">
        <v>21</v>
      </c>
      <c r="AB17" s="3" t="s">
        <v>43</v>
      </c>
      <c r="AC17" s="3" t="s">
        <v>18</v>
      </c>
      <c r="AD17" s="3">
        <v>3.0</v>
      </c>
      <c r="AF17" s="3" t="s">
        <v>20</v>
      </c>
      <c r="AG17" s="11" t="s">
        <v>16</v>
      </c>
      <c r="AH17" s="3" t="s">
        <v>22</v>
      </c>
      <c r="AI17" s="3" t="s">
        <v>18</v>
      </c>
      <c r="AJ17" s="3">
        <v>2.0</v>
      </c>
      <c r="AL17" s="12" t="s">
        <v>20</v>
      </c>
      <c r="AM17" s="3" t="s">
        <v>28</v>
      </c>
      <c r="AN17" s="3" t="s">
        <v>46</v>
      </c>
      <c r="AO17" s="3" t="s">
        <v>31</v>
      </c>
      <c r="AP17" s="3" t="s">
        <v>32</v>
      </c>
      <c r="AQ17" s="3" t="s">
        <v>32</v>
      </c>
      <c r="AR17" s="3" t="s">
        <v>32</v>
      </c>
      <c r="AS17" s="3" t="s">
        <v>36</v>
      </c>
    </row>
    <row r="18">
      <c r="A18" s="3">
        <v>4.0</v>
      </c>
      <c r="B18" s="2">
        <v>43640.70095449074</v>
      </c>
      <c r="C18" s="11" t="s">
        <v>16</v>
      </c>
      <c r="D18" s="3" t="s">
        <v>22</v>
      </c>
      <c r="E18" s="3" t="s">
        <v>23</v>
      </c>
      <c r="F18" s="3">
        <v>1.0</v>
      </c>
      <c r="H18" s="12" t="s">
        <v>20</v>
      </c>
      <c r="I18" s="3" t="s">
        <v>21</v>
      </c>
      <c r="J18" s="3" t="s">
        <v>22</v>
      </c>
      <c r="K18" s="3" t="s">
        <v>18</v>
      </c>
      <c r="L18" s="3">
        <v>4.0</v>
      </c>
      <c r="N18" s="12" t="s">
        <v>20</v>
      </c>
      <c r="O18" s="3" t="s">
        <v>16</v>
      </c>
      <c r="P18" s="3" t="s">
        <v>22</v>
      </c>
      <c r="Q18" s="3" t="s">
        <v>23</v>
      </c>
      <c r="R18" s="3">
        <v>1.0</v>
      </c>
      <c r="T18" s="12" t="s">
        <v>20</v>
      </c>
      <c r="U18" s="3" t="s">
        <v>16</v>
      </c>
      <c r="V18" s="3" t="s">
        <v>22</v>
      </c>
      <c r="W18" s="3" t="s">
        <v>23</v>
      </c>
      <c r="X18" s="3">
        <v>1.0</v>
      </c>
      <c r="Z18" s="12" t="s">
        <v>20</v>
      </c>
      <c r="AA18" s="3" t="s">
        <v>21</v>
      </c>
      <c r="AB18" s="3" t="s">
        <v>17</v>
      </c>
      <c r="AC18" s="3" t="s">
        <v>18</v>
      </c>
      <c r="AD18" s="3">
        <v>4.0</v>
      </c>
      <c r="AF18" s="3" t="s">
        <v>20</v>
      </c>
      <c r="AG18" s="11" t="s">
        <v>27</v>
      </c>
      <c r="AH18" s="3" t="s">
        <v>27</v>
      </c>
      <c r="AI18" s="3" t="s">
        <v>27</v>
      </c>
      <c r="AK18" s="3" t="s">
        <v>27</v>
      </c>
      <c r="AL18" s="12" t="s">
        <v>27</v>
      </c>
      <c r="AM18" s="3" t="s">
        <v>41</v>
      </c>
      <c r="AN18" s="3" t="s">
        <v>29</v>
      </c>
      <c r="AO18" s="3" t="s">
        <v>31</v>
      </c>
      <c r="AP18" s="3" t="s">
        <v>32</v>
      </c>
      <c r="AQ18" s="3" t="s">
        <v>36</v>
      </c>
      <c r="AR18" s="3" t="s">
        <v>36</v>
      </c>
      <c r="AS18" s="3" t="s">
        <v>36</v>
      </c>
    </row>
    <row r="19">
      <c r="A19" s="3">
        <v>5.0</v>
      </c>
      <c r="B19" s="2">
        <v>43628.48390528935</v>
      </c>
      <c r="C19" s="11" t="s">
        <v>16</v>
      </c>
      <c r="D19" s="3" t="s">
        <v>17</v>
      </c>
      <c r="E19" s="3" t="s">
        <v>18</v>
      </c>
      <c r="F19" s="3">
        <v>2.0</v>
      </c>
      <c r="H19" s="12" t="s">
        <v>20</v>
      </c>
      <c r="I19" s="3" t="s">
        <v>21</v>
      </c>
      <c r="J19" s="3" t="s">
        <v>22</v>
      </c>
      <c r="K19" s="3" t="s">
        <v>18</v>
      </c>
      <c r="L19" s="3">
        <v>3.0</v>
      </c>
      <c r="M19" s="3" t="s">
        <v>26</v>
      </c>
      <c r="N19" s="12" t="s">
        <v>24</v>
      </c>
      <c r="O19" s="3" t="s">
        <v>16</v>
      </c>
      <c r="P19" s="3" t="s">
        <v>17</v>
      </c>
      <c r="Q19" s="3" t="s">
        <v>23</v>
      </c>
      <c r="R19" s="3">
        <v>3.0</v>
      </c>
      <c r="S19" s="3" t="s">
        <v>26</v>
      </c>
      <c r="T19" s="12" t="s">
        <v>20</v>
      </c>
      <c r="U19" s="3" t="s">
        <v>25</v>
      </c>
      <c r="V19" s="3" t="s">
        <v>17</v>
      </c>
      <c r="W19" s="3" t="s">
        <v>18</v>
      </c>
      <c r="X19" s="3">
        <v>1.0</v>
      </c>
      <c r="Z19" s="12" t="s">
        <v>20</v>
      </c>
      <c r="AA19" s="3" t="s">
        <v>21</v>
      </c>
      <c r="AB19" s="3" t="s">
        <v>17</v>
      </c>
      <c r="AC19" s="3" t="s">
        <v>18</v>
      </c>
      <c r="AD19" s="3">
        <v>5.0</v>
      </c>
      <c r="AF19" s="3" t="s">
        <v>30</v>
      </c>
      <c r="AG19" s="11" t="s">
        <v>16</v>
      </c>
      <c r="AH19" s="3" t="s">
        <v>17</v>
      </c>
      <c r="AI19" s="3" t="s">
        <v>18</v>
      </c>
      <c r="AJ19" s="3">
        <v>2.0</v>
      </c>
      <c r="AL19" s="12" t="s">
        <v>30</v>
      </c>
      <c r="AM19" s="3" t="s">
        <v>28</v>
      </c>
      <c r="AN19" s="3" t="s">
        <v>29</v>
      </c>
      <c r="AO19" s="3" t="s">
        <v>32</v>
      </c>
      <c r="AP19" s="3" t="s">
        <v>32</v>
      </c>
      <c r="AQ19" s="3" t="s">
        <v>31</v>
      </c>
      <c r="AR19" s="3" t="s">
        <v>31</v>
      </c>
      <c r="AS19" s="3" t="s">
        <v>36</v>
      </c>
    </row>
    <row r="20">
      <c r="A20" s="3">
        <v>6.0</v>
      </c>
      <c r="B20" s="2">
        <v>43628.48772484953</v>
      </c>
      <c r="C20" s="11" t="s">
        <v>16</v>
      </c>
      <c r="D20" s="3" t="s">
        <v>22</v>
      </c>
      <c r="E20" s="3" t="s">
        <v>18</v>
      </c>
      <c r="F20" s="3">
        <v>2.0</v>
      </c>
      <c r="H20" s="12" t="s">
        <v>20</v>
      </c>
      <c r="I20" s="3" t="s">
        <v>21</v>
      </c>
      <c r="J20" s="3" t="s">
        <v>22</v>
      </c>
      <c r="K20" s="3" t="s">
        <v>18</v>
      </c>
      <c r="L20" s="3">
        <v>3.0</v>
      </c>
      <c r="N20" s="12" t="s">
        <v>24</v>
      </c>
      <c r="O20" s="3" t="s">
        <v>25</v>
      </c>
      <c r="P20" s="3" t="s">
        <v>22</v>
      </c>
      <c r="Q20" s="3" t="s">
        <v>18</v>
      </c>
      <c r="R20" s="3">
        <v>2.0</v>
      </c>
      <c r="T20" s="12" t="s">
        <v>20</v>
      </c>
      <c r="U20" s="3" t="s">
        <v>25</v>
      </c>
      <c r="V20" s="3" t="s">
        <v>22</v>
      </c>
      <c r="W20" s="3" t="s">
        <v>18</v>
      </c>
      <c r="X20" s="3">
        <v>3.0</v>
      </c>
      <c r="Z20" s="12" t="s">
        <v>20</v>
      </c>
      <c r="AA20" s="3" t="s">
        <v>21</v>
      </c>
      <c r="AB20" s="3" t="s">
        <v>17</v>
      </c>
      <c r="AC20" s="3" t="s">
        <v>23</v>
      </c>
      <c r="AD20" s="3">
        <v>3.0</v>
      </c>
      <c r="AF20" s="3" t="s">
        <v>30</v>
      </c>
      <c r="AG20" s="11" t="s">
        <v>21</v>
      </c>
      <c r="AH20" s="3" t="s">
        <v>17</v>
      </c>
      <c r="AI20" s="3" t="s">
        <v>18</v>
      </c>
      <c r="AJ20" s="3">
        <v>4.0</v>
      </c>
      <c r="AL20" s="12" t="s">
        <v>24</v>
      </c>
      <c r="AM20" s="3" t="s">
        <v>28</v>
      </c>
      <c r="AN20" s="3" t="s">
        <v>29</v>
      </c>
      <c r="AO20" s="3" t="s">
        <v>32</v>
      </c>
      <c r="AP20" s="3" t="s">
        <v>32</v>
      </c>
      <c r="AQ20" s="3" t="s">
        <v>31</v>
      </c>
      <c r="AR20" s="3" t="s">
        <v>31</v>
      </c>
      <c r="AS20" s="3" t="s">
        <v>36</v>
      </c>
    </row>
    <row r="21">
      <c r="A21" s="3">
        <v>7.0</v>
      </c>
      <c r="B21" s="2">
        <v>43628.64990765046</v>
      </c>
      <c r="C21" s="11" t="s">
        <v>16</v>
      </c>
      <c r="D21" s="3" t="s">
        <v>17</v>
      </c>
      <c r="E21" s="3" t="s">
        <v>18</v>
      </c>
      <c r="F21" s="3">
        <v>1.0</v>
      </c>
      <c r="H21" s="12" t="s">
        <v>20</v>
      </c>
      <c r="I21" s="3" t="s">
        <v>21</v>
      </c>
      <c r="J21" s="3" t="s">
        <v>17</v>
      </c>
      <c r="K21" s="3" t="s">
        <v>23</v>
      </c>
      <c r="L21" s="3">
        <v>3.0</v>
      </c>
      <c r="N21" s="12" t="s">
        <v>24</v>
      </c>
      <c r="O21" s="3" t="s">
        <v>21</v>
      </c>
      <c r="P21" s="3" t="s">
        <v>17</v>
      </c>
      <c r="Q21" s="3" t="s">
        <v>18</v>
      </c>
      <c r="R21" s="3">
        <v>3.0</v>
      </c>
      <c r="T21" s="12" t="s">
        <v>20</v>
      </c>
      <c r="U21" s="3" t="s">
        <v>25</v>
      </c>
      <c r="V21" s="3" t="s">
        <v>17</v>
      </c>
      <c r="W21" s="3" t="s">
        <v>18</v>
      </c>
      <c r="X21" s="3">
        <v>1.0</v>
      </c>
      <c r="Z21" s="12" t="s">
        <v>20</v>
      </c>
      <c r="AA21" s="3" t="s">
        <v>21</v>
      </c>
      <c r="AB21" s="3" t="s">
        <v>17</v>
      </c>
      <c r="AC21" s="3" t="s">
        <v>18</v>
      </c>
      <c r="AD21" s="3">
        <v>5.0</v>
      </c>
      <c r="AF21" s="3" t="s">
        <v>20</v>
      </c>
      <c r="AG21" s="11" t="s">
        <v>21</v>
      </c>
      <c r="AH21" s="3" t="s">
        <v>17</v>
      </c>
      <c r="AI21" s="3" t="s">
        <v>18</v>
      </c>
      <c r="AJ21" s="3">
        <v>5.0</v>
      </c>
      <c r="AL21" s="12" t="s">
        <v>24</v>
      </c>
      <c r="AM21" s="3" t="s">
        <v>41</v>
      </c>
      <c r="AN21" s="3" t="s">
        <v>29</v>
      </c>
      <c r="AO21" s="3" t="s">
        <v>36</v>
      </c>
      <c r="AP21" s="3" t="s">
        <v>32</v>
      </c>
      <c r="AQ21" s="3" t="s">
        <v>36</v>
      </c>
      <c r="AR21" s="3" t="s">
        <v>36</v>
      </c>
      <c r="AS21" s="3" t="s">
        <v>36</v>
      </c>
    </row>
    <row r="22">
      <c r="A22" s="3">
        <v>8.0</v>
      </c>
      <c r="B22" s="2">
        <v>43633.484875821756</v>
      </c>
      <c r="C22" s="11" t="s">
        <v>21</v>
      </c>
      <c r="D22" s="3" t="s">
        <v>17</v>
      </c>
      <c r="E22" s="3" t="s">
        <v>18</v>
      </c>
      <c r="F22" s="3">
        <v>2.0</v>
      </c>
      <c r="H22" s="12" t="s">
        <v>30</v>
      </c>
      <c r="I22" s="3" t="s">
        <v>21</v>
      </c>
      <c r="J22" s="3" t="s">
        <v>17</v>
      </c>
      <c r="K22" s="3" t="s">
        <v>18</v>
      </c>
      <c r="L22" s="3">
        <v>4.0</v>
      </c>
      <c r="N22" s="12" t="s">
        <v>24</v>
      </c>
      <c r="O22" s="3" t="s">
        <v>16</v>
      </c>
      <c r="P22" s="3" t="s">
        <v>22</v>
      </c>
      <c r="Q22" s="3" t="s">
        <v>18</v>
      </c>
      <c r="R22" s="3">
        <v>1.0</v>
      </c>
      <c r="T22" s="12" t="s">
        <v>20</v>
      </c>
      <c r="U22" s="3" t="s">
        <v>25</v>
      </c>
      <c r="V22" s="3" t="s">
        <v>22</v>
      </c>
      <c r="W22" s="3" t="s">
        <v>18</v>
      </c>
      <c r="X22" s="3">
        <v>1.0</v>
      </c>
      <c r="Z22" s="12" t="s">
        <v>20</v>
      </c>
      <c r="AA22" s="3" t="s">
        <v>21</v>
      </c>
      <c r="AB22" s="3" t="s">
        <v>17</v>
      </c>
      <c r="AC22" s="3" t="s">
        <v>23</v>
      </c>
      <c r="AD22" s="3">
        <v>3.0</v>
      </c>
      <c r="AF22" s="3" t="s">
        <v>20</v>
      </c>
      <c r="AG22" s="11" t="s">
        <v>21</v>
      </c>
      <c r="AH22" s="3" t="s">
        <v>17</v>
      </c>
      <c r="AI22" s="3" t="s">
        <v>18</v>
      </c>
      <c r="AJ22" s="3">
        <v>5.0</v>
      </c>
      <c r="AL22" s="12" t="s">
        <v>20</v>
      </c>
      <c r="AM22" s="3" t="s">
        <v>28</v>
      </c>
      <c r="AN22" s="3" t="s">
        <v>29</v>
      </c>
      <c r="AO22" s="3" t="s">
        <v>31</v>
      </c>
      <c r="AP22" s="3" t="s">
        <v>33</v>
      </c>
      <c r="AQ22" s="3" t="s">
        <v>33</v>
      </c>
      <c r="AR22" s="3" t="s">
        <v>33</v>
      </c>
      <c r="AS22" s="3" t="s">
        <v>36</v>
      </c>
    </row>
    <row r="23">
      <c r="A23" s="3">
        <v>9.0</v>
      </c>
      <c r="B23" s="2">
        <v>43633.54670076389</v>
      </c>
      <c r="C23" s="11" t="s">
        <v>16</v>
      </c>
      <c r="D23" s="3" t="s">
        <v>17</v>
      </c>
      <c r="E23" s="3" t="s">
        <v>18</v>
      </c>
      <c r="F23" s="3">
        <v>3.0</v>
      </c>
      <c r="G23" s="3" t="s">
        <v>19</v>
      </c>
      <c r="H23" s="12" t="s">
        <v>30</v>
      </c>
      <c r="I23" s="3" t="s">
        <v>21</v>
      </c>
      <c r="J23" s="3" t="s">
        <v>22</v>
      </c>
      <c r="K23" s="3" t="s">
        <v>23</v>
      </c>
      <c r="L23" s="3">
        <v>4.0</v>
      </c>
      <c r="M23" s="3" t="s">
        <v>19</v>
      </c>
      <c r="N23" s="12" t="s">
        <v>24</v>
      </c>
      <c r="O23" s="3" t="s">
        <v>25</v>
      </c>
      <c r="P23" s="3" t="s">
        <v>17</v>
      </c>
      <c r="Q23" s="3" t="s">
        <v>18</v>
      </c>
      <c r="R23" s="3">
        <v>3.0</v>
      </c>
      <c r="S23" s="3" t="s">
        <v>19</v>
      </c>
      <c r="T23" s="12" t="s">
        <v>20</v>
      </c>
      <c r="U23" s="3" t="s">
        <v>25</v>
      </c>
      <c r="V23" s="3" t="s">
        <v>17</v>
      </c>
      <c r="W23" s="3" t="s">
        <v>18</v>
      </c>
      <c r="X23" s="3">
        <v>2.0</v>
      </c>
      <c r="Y23" s="3" t="s">
        <v>19</v>
      </c>
      <c r="Z23" s="12" t="s">
        <v>20</v>
      </c>
      <c r="AA23" s="3" t="s">
        <v>21</v>
      </c>
      <c r="AB23" s="3" t="s">
        <v>17</v>
      </c>
      <c r="AC23" s="3" t="s">
        <v>23</v>
      </c>
      <c r="AD23" s="3">
        <v>4.0</v>
      </c>
      <c r="AE23" s="3" t="s">
        <v>19</v>
      </c>
      <c r="AF23" s="3" t="s">
        <v>20</v>
      </c>
      <c r="AG23" s="11" t="s">
        <v>27</v>
      </c>
      <c r="AH23" s="3" t="s">
        <v>27</v>
      </c>
      <c r="AI23" s="3" t="s">
        <v>27</v>
      </c>
      <c r="AJ23" s="3">
        <v>1.0</v>
      </c>
      <c r="AK23" s="3" t="s">
        <v>27</v>
      </c>
      <c r="AL23" s="12" t="s">
        <v>27</v>
      </c>
      <c r="AM23" s="3" t="s">
        <v>41</v>
      </c>
      <c r="AN23" s="3" t="s">
        <v>29</v>
      </c>
      <c r="AO23" s="3" t="s">
        <v>31</v>
      </c>
      <c r="AP23" s="3" t="s">
        <v>31</v>
      </c>
      <c r="AQ23" s="3" t="s">
        <v>36</v>
      </c>
      <c r="AR23" s="3" t="s">
        <v>36</v>
      </c>
      <c r="AS23" s="3" t="s">
        <v>36</v>
      </c>
    </row>
    <row r="24">
      <c r="A24" s="3">
        <v>10.0</v>
      </c>
      <c r="B24" s="2">
        <v>43633.59949145833</v>
      </c>
      <c r="C24" s="11" t="s">
        <v>16</v>
      </c>
      <c r="D24" s="3" t="s">
        <v>17</v>
      </c>
      <c r="E24" s="3" t="s">
        <v>18</v>
      </c>
      <c r="F24" s="3">
        <v>1.0</v>
      </c>
      <c r="H24" s="12" t="s">
        <v>30</v>
      </c>
      <c r="I24" s="3" t="s">
        <v>21</v>
      </c>
      <c r="J24" s="3" t="s">
        <v>26</v>
      </c>
      <c r="K24" s="3" t="s">
        <v>26</v>
      </c>
      <c r="M24" s="3" t="s">
        <v>26</v>
      </c>
      <c r="N24" s="12" t="s">
        <v>26</v>
      </c>
      <c r="O24" s="3" t="s">
        <v>16</v>
      </c>
      <c r="P24" s="3" t="s">
        <v>17</v>
      </c>
      <c r="Q24" s="3" t="s">
        <v>18</v>
      </c>
      <c r="R24" s="3">
        <v>1.0</v>
      </c>
      <c r="T24" s="12" t="s">
        <v>20</v>
      </c>
      <c r="U24" s="3" t="s">
        <v>25</v>
      </c>
      <c r="V24" s="3" t="s">
        <v>17</v>
      </c>
      <c r="W24" s="3" t="s">
        <v>18</v>
      </c>
      <c r="X24" s="3">
        <v>1.0</v>
      </c>
      <c r="Z24" s="12" t="s">
        <v>20</v>
      </c>
      <c r="AA24" s="3" t="s">
        <v>21</v>
      </c>
      <c r="AB24" s="3" t="s">
        <v>17</v>
      </c>
      <c r="AC24" s="3" t="s">
        <v>18</v>
      </c>
      <c r="AD24" s="3">
        <v>4.0</v>
      </c>
      <c r="AF24" s="3" t="s">
        <v>30</v>
      </c>
      <c r="AG24" s="11" t="s">
        <v>21</v>
      </c>
      <c r="AH24" s="3" t="s">
        <v>17</v>
      </c>
      <c r="AI24" s="3" t="s">
        <v>18</v>
      </c>
      <c r="AJ24" s="3">
        <v>5.0</v>
      </c>
      <c r="AL24" s="12" t="s">
        <v>24</v>
      </c>
      <c r="AM24" s="3" t="s">
        <v>41</v>
      </c>
      <c r="AN24" s="3" t="s">
        <v>29</v>
      </c>
      <c r="AO24" s="3" t="s">
        <v>32</v>
      </c>
      <c r="AP24" s="3" t="s">
        <v>32</v>
      </c>
      <c r="AQ24" s="3" t="s">
        <v>36</v>
      </c>
      <c r="AR24" s="3" t="s">
        <v>33</v>
      </c>
      <c r="AS24" s="3" t="s">
        <v>36</v>
      </c>
    </row>
    <row r="25">
      <c r="A25" s="3">
        <v>11.0</v>
      </c>
      <c r="B25" s="2">
        <v>43628.4910925463</v>
      </c>
      <c r="C25" s="11" t="s">
        <v>16</v>
      </c>
      <c r="D25" s="3" t="s">
        <v>17</v>
      </c>
      <c r="E25" s="3" t="s">
        <v>18</v>
      </c>
      <c r="F25" s="3">
        <v>1.0</v>
      </c>
      <c r="G25" s="3" t="s">
        <v>19</v>
      </c>
      <c r="H25" s="12" t="s">
        <v>20</v>
      </c>
      <c r="I25" s="3" t="s">
        <v>21</v>
      </c>
      <c r="J25" s="3" t="s">
        <v>22</v>
      </c>
      <c r="K25" s="3" t="s">
        <v>23</v>
      </c>
      <c r="L25" s="3">
        <v>2.0</v>
      </c>
      <c r="N25" s="12" t="s">
        <v>24</v>
      </c>
      <c r="O25" s="3" t="s">
        <v>25</v>
      </c>
      <c r="P25" s="3" t="s">
        <v>22</v>
      </c>
      <c r="Q25" s="3" t="s">
        <v>23</v>
      </c>
      <c r="R25" s="3">
        <v>1.0</v>
      </c>
      <c r="T25" s="12" t="s">
        <v>20</v>
      </c>
      <c r="U25" s="3" t="s">
        <v>25</v>
      </c>
      <c r="V25" s="3" t="s">
        <v>17</v>
      </c>
      <c r="W25" s="3" t="s">
        <v>18</v>
      </c>
      <c r="X25" s="3">
        <v>1.0</v>
      </c>
      <c r="Z25" s="12" t="s">
        <v>20</v>
      </c>
      <c r="AA25" s="3" t="s">
        <v>21</v>
      </c>
      <c r="AB25" s="3" t="s">
        <v>22</v>
      </c>
      <c r="AC25" s="3" t="s">
        <v>23</v>
      </c>
      <c r="AD25" s="3">
        <v>4.0</v>
      </c>
      <c r="AF25" s="3" t="s">
        <v>26</v>
      </c>
      <c r="AG25" s="11" t="s">
        <v>27</v>
      </c>
      <c r="AH25" s="3" t="s">
        <v>27</v>
      </c>
      <c r="AI25" s="3" t="s">
        <v>18</v>
      </c>
      <c r="AJ25" s="3">
        <v>4.0</v>
      </c>
      <c r="AL25" s="12" t="s">
        <v>24</v>
      </c>
      <c r="AM25" s="3" t="s">
        <v>28</v>
      </c>
      <c r="AN25" s="3" t="s">
        <v>29</v>
      </c>
      <c r="AO25" s="3" t="s">
        <v>31</v>
      </c>
      <c r="AP25" s="3" t="s">
        <v>32</v>
      </c>
      <c r="AQ25" s="3" t="s">
        <v>33</v>
      </c>
      <c r="AR25" s="3" t="s">
        <v>31</v>
      </c>
      <c r="AS25" s="3" t="s">
        <v>33</v>
      </c>
      <c r="AT25" s="3" t="s">
        <v>34</v>
      </c>
    </row>
    <row r="26">
      <c r="A26" s="3">
        <v>12.0</v>
      </c>
      <c r="B26" s="2">
        <v>43628.53912773148</v>
      </c>
      <c r="C26" s="11" t="s">
        <v>16</v>
      </c>
      <c r="D26" s="3" t="s">
        <v>22</v>
      </c>
      <c r="E26" s="3" t="s">
        <v>18</v>
      </c>
      <c r="F26" s="3">
        <v>4.0</v>
      </c>
      <c r="H26" s="12" t="s">
        <v>20</v>
      </c>
      <c r="I26" s="3" t="s">
        <v>21</v>
      </c>
      <c r="J26" s="3" t="s">
        <v>22</v>
      </c>
      <c r="K26" s="3" t="s">
        <v>23</v>
      </c>
      <c r="L26" s="3">
        <v>3.0</v>
      </c>
      <c r="N26" s="12" t="s">
        <v>24</v>
      </c>
      <c r="O26" s="3" t="s">
        <v>16</v>
      </c>
      <c r="P26" s="3" t="s">
        <v>22</v>
      </c>
      <c r="Q26" s="3" t="s">
        <v>37</v>
      </c>
      <c r="R26" s="3">
        <v>2.0</v>
      </c>
      <c r="T26" s="12" t="s">
        <v>20</v>
      </c>
      <c r="U26" s="3" t="s">
        <v>25</v>
      </c>
      <c r="V26" s="3" t="s">
        <v>22</v>
      </c>
      <c r="W26" s="3" t="s">
        <v>18</v>
      </c>
      <c r="X26" s="3">
        <v>3.0</v>
      </c>
      <c r="Z26" s="12" t="s">
        <v>20</v>
      </c>
      <c r="AA26" s="3" t="s">
        <v>21</v>
      </c>
      <c r="AB26" s="3" t="s">
        <v>17</v>
      </c>
      <c r="AC26" s="3" t="s">
        <v>23</v>
      </c>
      <c r="AD26" s="3">
        <v>3.0</v>
      </c>
      <c r="AF26" s="3" t="s">
        <v>30</v>
      </c>
      <c r="AG26" s="11" t="s">
        <v>21</v>
      </c>
      <c r="AH26" s="3" t="s">
        <v>22</v>
      </c>
      <c r="AI26" s="3" t="s">
        <v>18</v>
      </c>
      <c r="AJ26" s="3">
        <v>4.0</v>
      </c>
      <c r="AL26" s="12" t="s">
        <v>20</v>
      </c>
      <c r="AM26" s="3" t="s">
        <v>41</v>
      </c>
      <c r="AN26" s="3" t="s">
        <v>29</v>
      </c>
      <c r="AO26" s="3" t="s">
        <v>32</v>
      </c>
      <c r="AP26" s="3" t="s">
        <v>32</v>
      </c>
      <c r="AQ26" s="3" t="s">
        <v>33</v>
      </c>
      <c r="AR26" s="3" t="s">
        <v>31</v>
      </c>
      <c r="AS26" s="3" t="s">
        <v>36</v>
      </c>
    </row>
    <row r="27">
      <c r="A27" s="3">
        <v>1.0</v>
      </c>
      <c r="B27" s="2">
        <v>43628.539179432875</v>
      </c>
      <c r="C27" s="11" t="s">
        <v>16</v>
      </c>
      <c r="D27" s="3" t="s">
        <v>22</v>
      </c>
      <c r="E27" s="3" t="s">
        <v>18</v>
      </c>
      <c r="F27" s="3">
        <v>2.0</v>
      </c>
      <c r="G27" s="3" t="s">
        <v>19</v>
      </c>
      <c r="H27" s="12" t="s">
        <v>24</v>
      </c>
      <c r="I27" s="3" t="s">
        <v>21</v>
      </c>
      <c r="J27" s="3" t="s">
        <v>22</v>
      </c>
      <c r="K27" s="3" t="s">
        <v>23</v>
      </c>
      <c r="L27" s="3">
        <v>3.0</v>
      </c>
      <c r="M27" s="3" t="s">
        <v>26</v>
      </c>
      <c r="N27" s="12" t="s">
        <v>24</v>
      </c>
      <c r="O27" s="3" t="s">
        <v>16</v>
      </c>
      <c r="P27" s="3" t="s">
        <v>22</v>
      </c>
      <c r="Q27" s="3" t="s">
        <v>18</v>
      </c>
      <c r="R27" s="3">
        <v>1.0</v>
      </c>
      <c r="S27" s="3" t="s">
        <v>19</v>
      </c>
      <c r="T27" s="12" t="s">
        <v>20</v>
      </c>
      <c r="U27" s="3" t="s">
        <v>25</v>
      </c>
      <c r="V27" s="3" t="s">
        <v>22</v>
      </c>
      <c r="W27" s="3" t="s">
        <v>18</v>
      </c>
      <c r="X27" s="3">
        <v>1.0</v>
      </c>
      <c r="Y27" s="3" t="s">
        <v>19</v>
      </c>
      <c r="Z27" s="12" t="s">
        <v>20</v>
      </c>
      <c r="AA27" s="3" t="s">
        <v>21</v>
      </c>
      <c r="AB27" s="3" t="s">
        <v>17</v>
      </c>
      <c r="AC27" s="3" t="s">
        <v>23</v>
      </c>
      <c r="AD27" s="3">
        <v>4.0</v>
      </c>
      <c r="AE27" s="3" t="s">
        <v>19</v>
      </c>
      <c r="AF27" s="3" t="s">
        <v>26</v>
      </c>
      <c r="AG27" s="11" t="s">
        <v>27</v>
      </c>
      <c r="AH27" s="3" t="s">
        <v>27</v>
      </c>
      <c r="AI27" s="3" t="s">
        <v>18</v>
      </c>
      <c r="AJ27" s="3">
        <v>3.0</v>
      </c>
      <c r="AK27" s="3" t="s">
        <v>27</v>
      </c>
      <c r="AL27" s="12" t="s">
        <v>27</v>
      </c>
      <c r="AM27" s="3" t="s">
        <v>28</v>
      </c>
      <c r="AN27" s="3" t="s">
        <v>29</v>
      </c>
      <c r="AO27" s="3" t="s">
        <v>32</v>
      </c>
      <c r="AP27" s="3" t="s">
        <v>32</v>
      </c>
      <c r="AQ27" s="3" t="s">
        <v>33</v>
      </c>
      <c r="AR27" s="3" t="s">
        <v>31</v>
      </c>
      <c r="AS27" s="3" t="s">
        <v>36</v>
      </c>
    </row>
    <row r="28">
      <c r="A28" s="3">
        <v>2.0</v>
      </c>
      <c r="B28" s="2">
        <v>43628.54531652778</v>
      </c>
      <c r="C28" s="11" t="s">
        <v>16</v>
      </c>
      <c r="D28" s="3" t="s">
        <v>22</v>
      </c>
      <c r="E28" s="3" t="s">
        <v>18</v>
      </c>
      <c r="F28" s="3">
        <v>1.0</v>
      </c>
      <c r="H28" s="12" t="s">
        <v>20</v>
      </c>
      <c r="I28" s="3" t="s">
        <v>21</v>
      </c>
      <c r="J28" s="3" t="s">
        <v>17</v>
      </c>
      <c r="K28" s="3" t="s">
        <v>18</v>
      </c>
      <c r="L28" s="3">
        <v>4.0</v>
      </c>
      <c r="N28" s="12" t="s">
        <v>24</v>
      </c>
      <c r="O28" s="3" t="s">
        <v>21</v>
      </c>
      <c r="P28" s="3" t="s">
        <v>17</v>
      </c>
      <c r="Q28" s="3" t="s">
        <v>18</v>
      </c>
      <c r="R28" s="3">
        <v>4.0</v>
      </c>
      <c r="T28" s="12" t="s">
        <v>20</v>
      </c>
      <c r="U28" s="3" t="s">
        <v>25</v>
      </c>
      <c r="V28" s="3" t="s">
        <v>22</v>
      </c>
      <c r="W28" s="3" t="s">
        <v>18</v>
      </c>
      <c r="X28" s="3">
        <v>1.0</v>
      </c>
      <c r="Z28" s="12" t="s">
        <v>20</v>
      </c>
      <c r="AA28" s="3" t="s">
        <v>21</v>
      </c>
      <c r="AB28" s="3" t="s">
        <v>17</v>
      </c>
      <c r="AC28" s="3" t="s">
        <v>18</v>
      </c>
      <c r="AD28" s="3">
        <v>5.0</v>
      </c>
      <c r="AF28" s="3" t="s">
        <v>20</v>
      </c>
      <c r="AG28" s="11" t="s">
        <v>21</v>
      </c>
      <c r="AH28" s="3" t="s">
        <v>17</v>
      </c>
      <c r="AI28" s="3" t="s">
        <v>18</v>
      </c>
      <c r="AJ28" s="3">
        <v>5.0</v>
      </c>
      <c r="AL28" s="12" t="s">
        <v>20</v>
      </c>
      <c r="AM28" s="3" t="s">
        <v>41</v>
      </c>
      <c r="AN28" s="3" t="s">
        <v>29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</row>
    <row r="29">
      <c r="A29" s="3">
        <v>3.0</v>
      </c>
      <c r="B29" s="2">
        <v>43628.563050578705</v>
      </c>
      <c r="C29" s="11" t="s">
        <v>16</v>
      </c>
      <c r="D29" s="3" t="s">
        <v>17</v>
      </c>
      <c r="E29" s="3" t="s">
        <v>18</v>
      </c>
      <c r="F29" s="3">
        <v>1.0</v>
      </c>
      <c r="H29" s="12" t="s">
        <v>24</v>
      </c>
      <c r="I29" s="3" t="s">
        <v>21</v>
      </c>
      <c r="J29" s="3" t="s">
        <v>22</v>
      </c>
      <c r="K29" s="3" t="s">
        <v>23</v>
      </c>
      <c r="L29" s="3">
        <v>2.0</v>
      </c>
      <c r="N29" s="12" t="s">
        <v>20</v>
      </c>
      <c r="O29" s="3" t="s">
        <v>21</v>
      </c>
      <c r="P29" s="3" t="s">
        <v>22</v>
      </c>
      <c r="Q29" s="3" t="s">
        <v>23</v>
      </c>
      <c r="R29" s="3">
        <v>2.0</v>
      </c>
      <c r="T29" s="12" t="s">
        <v>20</v>
      </c>
      <c r="U29" s="3" t="s">
        <v>25</v>
      </c>
      <c r="V29" s="3" t="s">
        <v>17</v>
      </c>
      <c r="W29" s="3" t="s">
        <v>18</v>
      </c>
      <c r="X29" s="3">
        <v>1.0</v>
      </c>
      <c r="Z29" s="12" t="s">
        <v>24</v>
      </c>
      <c r="AA29" s="3" t="s">
        <v>21</v>
      </c>
      <c r="AB29" s="3" t="s">
        <v>17</v>
      </c>
      <c r="AC29" s="3" t="s">
        <v>23</v>
      </c>
      <c r="AD29" s="3">
        <v>4.0</v>
      </c>
      <c r="AF29" s="3" t="s">
        <v>20</v>
      </c>
      <c r="AG29" s="11" t="s">
        <v>21</v>
      </c>
      <c r="AH29" s="3" t="s">
        <v>17</v>
      </c>
      <c r="AI29" s="3" t="s">
        <v>18</v>
      </c>
      <c r="AJ29" s="3">
        <v>5.0</v>
      </c>
      <c r="AL29" s="12" t="s">
        <v>24</v>
      </c>
      <c r="AM29" s="3" t="s">
        <v>41</v>
      </c>
      <c r="AN29" s="3" t="s">
        <v>29</v>
      </c>
      <c r="AO29" s="3" t="s">
        <v>33</v>
      </c>
      <c r="AP29" s="3" t="s">
        <v>31</v>
      </c>
      <c r="AQ29" s="3" t="s">
        <v>36</v>
      </c>
      <c r="AR29" s="3" t="s">
        <v>36</v>
      </c>
      <c r="AS29" s="3" t="s">
        <v>33</v>
      </c>
    </row>
    <row r="30">
      <c r="A30" s="3">
        <v>4.0</v>
      </c>
      <c r="B30" s="2">
        <v>43628.57162202546</v>
      </c>
      <c r="C30" s="11" t="s">
        <v>16</v>
      </c>
      <c r="D30" s="3" t="s">
        <v>17</v>
      </c>
      <c r="E30" s="3" t="s">
        <v>23</v>
      </c>
      <c r="F30" s="3">
        <v>2.0</v>
      </c>
      <c r="H30" s="12" t="s">
        <v>20</v>
      </c>
      <c r="I30" s="3" t="s">
        <v>21</v>
      </c>
      <c r="J30" s="3" t="s">
        <v>22</v>
      </c>
      <c r="K30" s="3" t="s">
        <v>23</v>
      </c>
      <c r="L30" s="3">
        <v>3.0</v>
      </c>
      <c r="N30" s="12" t="s">
        <v>30</v>
      </c>
      <c r="O30" s="3" t="s">
        <v>25</v>
      </c>
      <c r="P30" s="3" t="s">
        <v>22</v>
      </c>
      <c r="Q30" s="3" t="s">
        <v>23</v>
      </c>
      <c r="R30" s="3">
        <v>2.0</v>
      </c>
      <c r="T30" s="12" t="s">
        <v>20</v>
      </c>
      <c r="U30" s="3" t="s">
        <v>25</v>
      </c>
      <c r="V30" s="3" t="s">
        <v>17</v>
      </c>
      <c r="W30" s="3" t="s">
        <v>18</v>
      </c>
      <c r="X30" s="3">
        <v>2.0</v>
      </c>
      <c r="Z30" s="12" t="s">
        <v>20</v>
      </c>
      <c r="AA30" s="3" t="s">
        <v>21</v>
      </c>
      <c r="AB30" s="3" t="s">
        <v>17</v>
      </c>
      <c r="AC30" s="3" t="s">
        <v>23</v>
      </c>
      <c r="AD30" s="3">
        <v>4.0</v>
      </c>
      <c r="AF30" s="3" t="s">
        <v>24</v>
      </c>
      <c r="AG30" s="11" t="s">
        <v>26</v>
      </c>
      <c r="AH30" s="3" t="s">
        <v>17</v>
      </c>
      <c r="AI30" s="3" t="s">
        <v>18</v>
      </c>
      <c r="AJ30" s="3">
        <v>4.0</v>
      </c>
      <c r="AL30" s="12" t="s">
        <v>26</v>
      </c>
      <c r="AM30" s="3" t="s">
        <v>28</v>
      </c>
      <c r="AN30" s="3" t="s">
        <v>29</v>
      </c>
      <c r="AO30" s="3" t="s">
        <v>31</v>
      </c>
      <c r="AP30" s="3" t="s">
        <v>32</v>
      </c>
      <c r="AQ30" s="3" t="s">
        <v>31</v>
      </c>
      <c r="AR30" s="3" t="s">
        <v>31</v>
      </c>
      <c r="AS30" s="3" t="s">
        <v>33</v>
      </c>
    </row>
    <row r="31">
      <c r="A31" s="3">
        <v>5.0</v>
      </c>
      <c r="B31" s="2">
        <v>43628.584974074074</v>
      </c>
      <c r="C31" s="11" t="s">
        <v>16</v>
      </c>
      <c r="D31" s="3" t="s">
        <v>22</v>
      </c>
      <c r="E31" s="3" t="s">
        <v>18</v>
      </c>
      <c r="F31" s="3">
        <v>1.0</v>
      </c>
      <c r="H31" s="12" t="s">
        <v>24</v>
      </c>
      <c r="I31" s="3" t="s">
        <v>21</v>
      </c>
      <c r="J31" s="3" t="s">
        <v>22</v>
      </c>
      <c r="K31" s="3" t="s">
        <v>18</v>
      </c>
      <c r="L31" s="3">
        <v>1.0</v>
      </c>
      <c r="N31" s="12" t="s">
        <v>30</v>
      </c>
      <c r="O31" s="3" t="s">
        <v>21</v>
      </c>
      <c r="P31" s="3" t="s">
        <v>22</v>
      </c>
      <c r="Q31" s="3" t="s">
        <v>18</v>
      </c>
      <c r="R31" s="3">
        <v>1.0</v>
      </c>
      <c r="T31" s="12" t="s">
        <v>20</v>
      </c>
      <c r="U31" s="3" t="s">
        <v>25</v>
      </c>
      <c r="V31" s="3" t="s">
        <v>22</v>
      </c>
      <c r="W31" s="3" t="s">
        <v>18</v>
      </c>
      <c r="X31" s="3">
        <v>1.0</v>
      </c>
      <c r="Z31" s="12" t="s">
        <v>20</v>
      </c>
      <c r="AA31" s="3" t="s">
        <v>21</v>
      </c>
      <c r="AB31" s="3" t="s">
        <v>17</v>
      </c>
      <c r="AC31" s="3" t="s">
        <v>23</v>
      </c>
      <c r="AD31" s="3">
        <v>3.0</v>
      </c>
      <c r="AF31" s="3" t="s">
        <v>20</v>
      </c>
      <c r="AG31" s="11" t="s">
        <v>21</v>
      </c>
      <c r="AH31" s="3" t="s">
        <v>22</v>
      </c>
      <c r="AI31" s="3" t="s">
        <v>18</v>
      </c>
      <c r="AJ31" s="3">
        <v>3.0</v>
      </c>
      <c r="AL31" s="12" t="s">
        <v>30</v>
      </c>
      <c r="AM31" s="3" t="s">
        <v>41</v>
      </c>
      <c r="AN31" s="3" t="s">
        <v>29</v>
      </c>
      <c r="AO31" s="3" t="s">
        <v>36</v>
      </c>
      <c r="AP31" s="3" t="s">
        <v>36</v>
      </c>
      <c r="AQ31" s="3" t="s">
        <v>36</v>
      </c>
      <c r="AR31" s="3" t="s">
        <v>36</v>
      </c>
      <c r="AS31" s="3" t="s">
        <v>36</v>
      </c>
    </row>
    <row r="32">
      <c r="A32" s="3">
        <v>6.0</v>
      </c>
      <c r="B32" s="2">
        <v>43628.62556127315</v>
      </c>
      <c r="C32" s="11" t="s">
        <v>16</v>
      </c>
      <c r="D32" s="3" t="s">
        <v>17</v>
      </c>
      <c r="E32" s="3" t="s">
        <v>18</v>
      </c>
      <c r="F32" s="3">
        <v>1.0</v>
      </c>
      <c r="H32" s="12" t="s">
        <v>30</v>
      </c>
      <c r="I32" s="3" t="s">
        <v>21</v>
      </c>
      <c r="J32" s="3" t="s">
        <v>22</v>
      </c>
      <c r="K32" s="3" t="s">
        <v>23</v>
      </c>
      <c r="L32" s="3">
        <v>3.0</v>
      </c>
      <c r="N32" s="12" t="s">
        <v>20</v>
      </c>
      <c r="O32" s="3" t="s">
        <v>25</v>
      </c>
      <c r="P32" s="3" t="s">
        <v>17</v>
      </c>
      <c r="Q32" s="3" t="s">
        <v>18</v>
      </c>
      <c r="R32" s="3">
        <v>1.0</v>
      </c>
      <c r="T32" s="12" t="s">
        <v>20</v>
      </c>
      <c r="U32" s="3" t="s">
        <v>25</v>
      </c>
      <c r="V32" s="3" t="s">
        <v>17</v>
      </c>
      <c r="W32" s="3" t="s">
        <v>18</v>
      </c>
      <c r="X32" s="3">
        <v>1.0</v>
      </c>
      <c r="Z32" s="12" t="s">
        <v>20</v>
      </c>
      <c r="AA32" s="3" t="s">
        <v>21</v>
      </c>
      <c r="AB32" s="3" t="s">
        <v>17</v>
      </c>
      <c r="AC32" s="3" t="s">
        <v>23</v>
      </c>
      <c r="AD32" s="3">
        <v>5.0</v>
      </c>
      <c r="AF32" s="3" t="s">
        <v>24</v>
      </c>
      <c r="AG32" s="11" t="s">
        <v>27</v>
      </c>
      <c r="AH32" s="3" t="s">
        <v>17</v>
      </c>
      <c r="AI32" s="3" t="s">
        <v>18</v>
      </c>
      <c r="AK32" s="3" t="s">
        <v>27</v>
      </c>
      <c r="AL32" s="12" t="s">
        <v>24</v>
      </c>
      <c r="AM32" s="3" t="s">
        <v>41</v>
      </c>
      <c r="AN32" s="3" t="s">
        <v>29</v>
      </c>
      <c r="AO32" s="3" t="s">
        <v>33</v>
      </c>
      <c r="AP32" s="3" t="s">
        <v>33</v>
      </c>
      <c r="AQ32" s="3" t="s">
        <v>36</v>
      </c>
      <c r="AR32" s="3" t="s">
        <v>36</v>
      </c>
      <c r="AS32" s="3" t="s">
        <v>31</v>
      </c>
    </row>
    <row r="33">
      <c r="A33" s="3">
        <v>7.0</v>
      </c>
      <c r="B33" s="2">
        <v>43628.865026377316</v>
      </c>
      <c r="C33" s="11" t="s">
        <v>16</v>
      </c>
      <c r="D33" s="3" t="s">
        <v>22</v>
      </c>
      <c r="E33" s="3" t="s">
        <v>18</v>
      </c>
      <c r="F33" s="3">
        <v>2.0</v>
      </c>
      <c r="H33" s="12" t="s">
        <v>30</v>
      </c>
      <c r="I33" s="3" t="s">
        <v>21</v>
      </c>
      <c r="J33" s="3" t="s">
        <v>22</v>
      </c>
      <c r="K33" s="3" t="s">
        <v>18</v>
      </c>
      <c r="L33" s="3">
        <v>4.0</v>
      </c>
      <c r="N33" s="12" t="s">
        <v>24</v>
      </c>
      <c r="O33" s="3" t="s">
        <v>16</v>
      </c>
      <c r="P33" s="3" t="s">
        <v>22</v>
      </c>
      <c r="Q33" s="3" t="s">
        <v>18</v>
      </c>
      <c r="R33" s="3">
        <v>1.0</v>
      </c>
      <c r="T33" s="12" t="s">
        <v>20</v>
      </c>
      <c r="U33" s="3" t="s">
        <v>25</v>
      </c>
      <c r="V33" s="3" t="s">
        <v>22</v>
      </c>
      <c r="W33" s="3" t="s">
        <v>18</v>
      </c>
      <c r="X33" s="3">
        <v>1.0</v>
      </c>
      <c r="Z33" s="12" t="s">
        <v>20</v>
      </c>
      <c r="AA33" s="3" t="s">
        <v>21</v>
      </c>
      <c r="AB33" s="3" t="s">
        <v>17</v>
      </c>
      <c r="AC33" s="3" t="s">
        <v>18</v>
      </c>
      <c r="AD33" s="3">
        <v>5.0</v>
      </c>
      <c r="AF33" s="3" t="s">
        <v>20</v>
      </c>
      <c r="AG33" s="11" t="s">
        <v>21</v>
      </c>
      <c r="AH33" s="3" t="s">
        <v>22</v>
      </c>
      <c r="AI33" s="3" t="s">
        <v>18</v>
      </c>
      <c r="AJ33" s="3">
        <v>5.0</v>
      </c>
      <c r="AL33" s="12" t="s">
        <v>20</v>
      </c>
      <c r="AM33" s="3" t="s">
        <v>41</v>
      </c>
      <c r="AN33" s="3" t="s">
        <v>29</v>
      </c>
      <c r="AO33" s="3" t="s">
        <v>36</v>
      </c>
      <c r="AP33" s="3" t="s">
        <v>33</v>
      </c>
      <c r="AQ33" s="3" t="s">
        <v>36</v>
      </c>
      <c r="AR33" s="3" t="s">
        <v>36</v>
      </c>
      <c r="AS33" s="3" t="s">
        <v>36</v>
      </c>
    </row>
    <row r="34">
      <c r="A34" s="3">
        <v>8.0</v>
      </c>
      <c r="B34" s="2">
        <v>43629.68597820602</v>
      </c>
      <c r="C34" s="11" t="s">
        <v>16</v>
      </c>
      <c r="D34" s="3" t="s">
        <v>17</v>
      </c>
      <c r="E34" s="3" t="s">
        <v>18</v>
      </c>
      <c r="F34" s="3">
        <v>2.0</v>
      </c>
      <c r="H34" s="12" t="s">
        <v>30</v>
      </c>
      <c r="I34" s="3" t="s">
        <v>21</v>
      </c>
      <c r="J34" s="3" t="s">
        <v>17</v>
      </c>
      <c r="K34" s="3" t="s">
        <v>18</v>
      </c>
      <c r="L34" s="3">
        <v>3.0</v>
      </c>
      <c r="N34" s="12" t="s">
        <v>24</v>
      </c>
      <c r="O34" s="3" t="s">
        <v>16</v>
      </c>
      <c r="P34" s="3" t="s">
        <v>17</v>
      </c>
      <c r="Q34" s="3" t="s">
        <v>18</v>
      </c>
      <c r="R34" s="3">
        <v>2.0</v>
      </c>
      <c r="T34" s="12" t="s">
        <v>20</v>
      </c>
      <c r="U34" s="3" t="s">
        <v>25</v>
      </c>
      <c r="V34" s="3" t="s">
        <v>17</v>
      </c>
      <c r="W34" s="3" t="s">
        <v>18</v>
      </c>
      <c r="X34" s="3">
        <v>1.0</v>
      </c>
      <c r="Z34" s="12" t="s">
        <v>26</v>
      </c>
      <c r="AA34" s="3" t="s">
        <v>21</v>
      </c>
      <c r="AB34" s="3" t="s">
        <v>17</v>
      </c>
      <c r="AC34" s="3" t="s">
        <v>18</v>
      </c>
      <c r="AD34" s="3">
        <v>4.0</v>
      </c>
      <c r="AF34" s="3" t="s">
        <v>30</v>
      </c>
      <c r="AG34" s="11" t="s">
        <v>21</v>
      </c>
      <c r="AH34" s="3" t="s">
        <v>17</v>
      </c>
      <c r="AI34" s="3" t="s">
        <v>18</v>
      </c>
      <c r="AJ34" s="3">
        <v>4.0</v>
      </c>
      <c r="AL34" s="12" t="s">
        <v>26</v>
      </c>
      <c r="AM34" s="3" t="s">
        <v>41</v>
      </c>
      <c r="AN34" s="3" t="s">
        <v>29</v>
      </c>
      <c r="AO34" s="3" t="s">
        <v>31</v>
      </c>
      <c r="AP34" s="3" t="s">
        <v>32</v>
      </c>
      <c r="AQ34" s="3" t="s">
        <v>33</v>
      </c>
      <c r="AR34" s="3" t="s">
        <v>31</v>
      </c>
      <c r="AS34" s="3" t="s">
        <v>36</v>
      </c>
    </row>
    <row r="35">
      <c r="A35" s="3">
        <v>9.0</v>
      </c>
      <c r="B35" s="2">
        <v>43633.65750371528</v>
      </c>
      <c r="C35" s="11" t="s">
        <v>16</v>
      </c>
      <c r="D35" s="3" t="s">
        <v>22</v>
      </c>
      <c r="E35" s="3" t="s">
        <v>18</v>
      </c>
      <c r="F35" s="3">
        <v>4.0</v>
      </c>
      <c r="H35" s="12" t="s">
        <v>20</v>
      </c>
      <c r="I35" s="3" t="s">
        <v>21</v>
      </c>
      <c r="J35" s="3" t="s">
        <v>22</v>
      </c>
      <c r="K35" s="3" t="s">
        <v>23</v>
      </c>
      <c r="L35" s="3">
        <v>2.0</v>
      </c>
      <c r="N35" s="12" t="s">
        <v>30</v>
      </c>
      <c r="O35" s="3" t="s">
        <v>16</v>
      </c>
      <c r="P35" s="3" t="s">
        <v>22</v>
      </c>
      <c r="Q35" s="3" t="s">
        <v>23</v>
      </c>
      <c r="R35" s="3">
        <v>3.0</v>
      </c>
      <c r="T35" s="12" t="s">
        <v>20</v>
      </c>
      <c r="U35" s="3" t="s">
        <v>25</v>
      </c>
      <c r="V35" s="3" t="s">
        <v>17</v>
      </c>
      <c r="W35" s="3" t="s">
        <v>23</v>
      </c>
      <c r="X35" s="3">
        <v>3.0</v>
      </c>
      <c r="Z35" s="12" t="s">
        <v>20</v>
      </c>
      <c r="AA35" s="3" t="s">
        <v>21</v>
      </c>
      <c r="AB35" s="3" t="s">
        <v>17</v>
      </c>
      <c r="AC35" s="3" t="s">
        <v>18</v>
      </c>
      <c r="AD35" s="3">
        <v>4.0</v>
      </c>
      <c r="AF35" s="3" t="s">
        <v>30</v>
      </c>
      <c r="AG35" s="11" t="s">
        <v>27</v>
      </c>
      <c r="AH35" s="3" t="s">
        <v>17</v>
      </c>
      <c r="AI35" s="3" t="s">
        <v>18</v>
      </c>
      <c r="AK35" s="3" t="s">
        <v>27</v>
      </c>
      <c r="AL35" s="12" t="s">
        <v>30</v>
      </c>
      <c r="AM35" s="3" t="s">
        <v>28</v>
      </c>
      <c r="AN35" s="3" t="s">
        <v>29</v>
      </c>
      <c r="AO35" s="3" t="s">
        <v>32</v>
      </c>
      <c r="AP35" s="3" t="s">
        <v>32</v>
      </c>
      <c r="AQ35" s="3" t="s">
        <v>32</v>
      </c>
      <c r="AR35" s="3" t="s">
        <v>32</v>
      </c>
      <c r="AS35" s="3" t="s">
        <v>36</v>
      </c>
    </row>
    <row r="36">
      <c r="A36" s="3">
        <v>10.0</v>
      </c>
      <c r="B36" s="2">
        <v>43634.41941980324</v>
      </c>
      <c r="C36" s="11" t="s">
        <v>16</v>
      </c>
      <c r="D36" s="3" t="s">
        <v>22</v>
      </c>
      <c r="E36" s="3" t="s">
        <v>18</v>
      </c>
      <c r="F36" s="3">
        <v>2.0</v>
      </c>
      <c r="H36" s="12" t="s">
        <v>20</v>
      </c>
      <c r="I36" s="3" t="s">
        <v>21</v>
      </c>
      <c r="J36" s="3" t="s">
        <v>17</v>
      </c>
      <c r="K36" s="3" t="s">
        <v>23</v>
      </c>
      <c r="L36" s="3">
        <v>3.0</v>
      </c>
      <c r="N36" s="12" t="s">
        <v>30</v>
      </c>
      <c r="O36" s="3" t="s">
        <v>21</v>
      </c>
      <c r="P36" s="3" t="s">
        <v>22</v>
      </c>
      <c r="Q36" s="3" t="s">
        <v>18</v>
      </c>
      <c r="R36" s="3">
        <v>1.0</v>
      </c>
      <c r="T36" s="12" t="s">
        <v>20</v>
      </c>
      <c r="U36" s="3" t="s">
        <v>25</v>
      </c>
      <c r="V36" s="3" t="s">
        <v>22</v>
      </c>
      <c r="W36" s="3" t="s">
        <v>23</v>
      </c>
      <c r="X36" s="3">
        <v>1.0</v>
      </c>
      <c r="Z36" s="12" t="s">
        <v>20</v>
      </c>
      <c r="AA36" s="3" t="s">
        <v>21</v>
      </c>
      <c r="AB36" s="3" t="s">
        <v>17</v>
      </c>
      <c r="AC36" s="3" t="s">
        <v>18</v>
      </c>
      <c r="AD36" s="3">
        <v>3.0</v>
      </c>
      <c r="AF36" s="3" t="s">
        <v>24</v>
      </c>
      <c r="AG36" s="11" t="s">
        <v>21</v>
      </c>
      <c r="AH36" s="3" t="s">
        <v>17</v>
      </c>
      <c r="AI36" s="3" t="s">
        <v>18</v>
      </c>
      <c r="AJ36" s="3">
        <v>2.0</v>
      </c>
      <c r="AL36" s="12" t="s">
        <v>24</v>
      </c>
      <c r="AM36" s="3" t="s">
        <v>41</v>
      </c>
      <c r="AN36" s="3" t="s">
        <v>29</v>
      </c>
      <c r="AO36" s="3" t="s">
        <v>33</v>
      </c>
      <c r="AP36" s="3" t="s">
        <v>31</v>
      </c>
      <c r="AQ36" s="3" t="s">
        <v>36</v>
      </c>
      <c r="AR36" s="3" t="s">
        <v>36</v>
      </c>
      <c r="AS36" s="3" t="s">
        <v>36</v>
      </c>
    </row>
    <row r="37">
      <c r="A37" s="3">
        <v>11.0</v>
      </c>
      <c r="B37" s="2">
        <v>43634.8746090625</v>
      </c>
      <c r="C37" s="11" t="s">
        <v>25</v>
      </c>
      <c r="D37" s="3" t="s">
        <v>17</v>
      </c>
      <c r="E37" s="3" t="s">
        <v>18</v>
      </c>
      <c r="F37" s="3">
        <v>3.0</v>
      </c>
      <c r="H37" s="12" t="s">
        <v>24</v>
      </c>
      <c r="I37" s="3" t="s">
        <v>27</v>
      </c>
      <c r="J37" s="3" t="s">
        <v>27</v>
      </c>
      <c r="K37" s="3" t="s">
        <v>27</v>
      </c>
      <c r="M37" s="3" t="s">
        <v>26</v>
      </c>
      <c r="N37" s="12" t="s">
        <v>24</v>
      </c>
      <c r="O37" s="3" t="s">
        <v>16</v>
      </c>
      <c r="P37" s="3" t="s">
        <v>22</v>
      </c>
      <c r="Q37" s="3" t="s">
        <v>23</v>
      </c>
      <c r="R37" s="3">
        <v>2.0</v>
      </c>
      <c r="T37" s="12" t="s">
        <v>20</v>
      </c>
      <c r="U37" s="3" t="s">
        <v>25</v>
      </c>
      <c r="V37" s="3" t="s">
        <v>22</v>
      </c>
      <c r="W37" s="3" t="s">
        <v>23</v>
      </c>
      <c r="X37" s="3">
        <v>2.0</v>
      </c>
      <c r="Z37" s="12" t="s">
        <v>20</v>
      </c>
      <c r="AA37" s="3" t="s">
        <v>21</v>
      </c>
      <c r="AB37" s="3" t="s">
        <v>43</v>
      </c>
      <c r="AC37" s="3" t="s">
        <v>23</v>
      </c>
      <c r="AD37" s="3">
        <v>4.0</v>
      </c>
      <c r="AF37" s="3" t="s">
        <v>24</v>
      </c>
      <c r="AG37" s="11" t="s">
        <v>16</v>
      </c>
      <c r="AH37" s="3" t="s">
        <v>22</v>
      </c>
      <c r="AI37" s="3" t="s">
        <v>18</v>
      </c>
      <c r="AJ37" s="3">
        <v>2.0</v>
      </c>
      <c r="AL37" s="12" t="s">
        <v>30</v>
      </c>
      <c r="AM37" s="3" t="s">
        <v>28</v>
      </c>
      <c r="AN37" s="3" t="s">
        <v>44</v>
      </c>
      <c r="AO37" s="3" t="s">
        <v>31</v>
      </c>
      <c r="AP37" s="3" t="s">
        <v>32</v>
      </c>
      <c r="AQ37" s="3" t="s">
        <v>33</v>
      </c>
      <c r="AR37" s="3" t="s">
        <v>31</v>
      </c>
      <c r="AS37" s="3" t="s">
        <v>31</v>
      </c>
    </row>
    <row r="38">
      <c r="A38" s="3">
        <v>12.0</v>
      </c>
      <c r="B38" s="13">
        <v>43641.44306335648</v>
      </c>
      <c r="C38" s="14" t="s">
        <v>21</v>
      </c>
      <c r="D38" s="15" t="s">
        <v>22</v>
      </c>
      <c r="E38" s="15" t="s">
        <v>18</v>
      </c>
      <c r="F38" s="15">
        <v>1.0</v>
      </c>
      <c r="G38" s="16"/>
      <c r="H38" s="17" t="s">
        <v>20</v>
      </c>
      <c r="I38" s="15" t="s">
        <v>21</v>
      </c>
      <c r="J38" s="15" t="s">
        <v>26</v>
      </c>
      <c r="K38" s="15" t="s">
        <v>26</v>
      </c>
      <c r="L38" s="15">
        <v>3.0</v>
      </c>
      <c r="M38" s="15" t="s">
        <v>26</v>
      </c>
      <c r="N38" s="17" t="s">
        <v>24</v>
      </c>
      <c r="O38" s="15" t="s">
        <v>25</v>
      </c>
      <c r="P38" s="15" t="s">
        <v>22</v>
      </c>
      <c r="Q38" s="15" t="s">
        <v>18</v>
      </c>
      <c r="R38" s="15">
        <v>1.0</v>
      </c>
      <c r="S38" s="16"/>
      <c r="T38" s="17" t="s">
        <v>20</v>
      </c>
      <c r="U38" s="15" t="s">
        <v>25</v>
      </c>
      <c r="V38" s="15" t="s">
        <v>22</v>
      </c>
      <c r="W38" s="15" t="s">
        <v>18</v>
      </c>
      <c r="X38" s="15">
        <v>2.0</v>
      </c>
      <c r="Y38" s="16"/>
      <c r="Z38" s="17" t="s">
        <v>20</v>
      </c>
      <c r="AA38" s="15" t="s">
        <v>21</v>
      </c>
      <c r="AB38" s="15" t="s">
        <v>26</v>
      </c>
      <c r="AC38" s="15" t="s">
        <v>26</v>
      </c>
      <c r="AD38" s="15">
        <v>3.0</v>
      </c>
      <c r="AE38" s="15" t="s">
        <v>26</v>
      </c>
      <c r="AF38" s="15" t="s">
        <v>20</v>
      </c>
      <c r="AG38" s="14" t="s">
        <v>21</v>
      </c>
      <c r="AH38" s="15" t="s">
        <v>17</v>
      </c>
      <c r="AI38" s="15" t="s">
        <v>18</v>
      </c>
      <c r="AJ38" s="15">
        <v>4.0</v>
      </c>
      <c r="AK38" s="16"/>
      <c r="AL38" s="17" t="s">
        <v>20</v>
      </c>
      <c r="AM38" s="15" t="s">
        <v>28</v>
      </c>
      <c r="AN38" s="15" t="s">
        <v>29</v>
      </c>
      <c r="AO38" s="15" t="s">
        <v>31</v>
      </c>
      <c r="AP38" s="15" t="s">
        <v>31</v>
      </c>
      <c r="AQ38" s="15" t="s">
        <v>33</v>
      </c>
      <c r="AR38" s="15" t="s">
        <v>31</v>
      </c>
      <c r="AS38" s="15" t="s">
        <v>33</v>
      </c>
      <c r="AT38" s="16"/>
      <c r="AU38" s="16"/>
      <c r="AV38" s="16"/>
      <c r="AW38" s="16"/>
      <c r="AX38" s="16"/>
      <c r="AY38" s="16"/>
      <c r="AZ38" s="16"/>
    </row>
    <row r="39">
      <c r="C39" s="18" t="str">
        <f>IFERROR(__xludf.DUMMYFUNCTION("UNIQUE(C3:C38)"),"Style (for example, text structure, text flow, text ordering and consistent wording)")</f>
        <v>Style (for example, text structure, text flow, text ordering and consistent wording)</v>
      </c>
      <c r="D39">
        <f t="shared" ref="D39:D41" si="1">COUNTIF(C3:C38, C39)</f>
        <v>31</v>
      </c>
      <c r="H39" s="5"/>
      <c r="I39" t="str">
        <f>IFERROR(__xludf.DUMMYFUNCTION("UNIQUE(I3:I38)"),"Content (for example, about missing literature, argumentation structure, and validity of reported findings)")</f>
        <v>Content (for example, about missing literature, argumentation structure, and validity of reported findings)</v>
      </c>
      <c r="J39">
        <f t="shared" ref="J39:J41" si="2">COUNTIF(I3:I38, I39)</f>
        <v>33</v>
      </c>
      <c r="N39" s="5"/>
      <c r="O39" t="str">
        <f>IFERROR(__xludf.DUMMYFUNCTION("UNIQUE(O3:O38)"),"Syntax (spelling or grammar)")</f>
        <v>Syntax (spelling or grammar)</v>
      </c>
      <c r="P39">
        <f t="shared" ref="P39:P42" si="3">COUNTIF(O3:O38, O39)</f>
        <v>13</v>
      </c>
      <c r="T39" s="5"/>
      <c r="U39" t="str">
        <f>IFERROR(__xludf.DUMMYFUNCTION("UNIQUE(U3:U38)"),"Syntax (spelling or grammar)")</f>
        <v>Syntax (spelling or grammar)</v>
      </c>
      <c r="V39">
        <f t="shared" ref="V39:V40" si="4">COUNTIF(U3:U38, U39)</f>
        <v>35</v>
      </c>
      <c r="Z39" s="5"/>
      <c r="AA39" t="str">
        <f>IFERROR(__xludf.DUMMYFUNCTION("UNIQUE(AA3:AA38)"),"Content (for example, about missing literature, argumentation structure, and validity of reported findings)")</f>
        <v>Content (for example, about missing literature, argumentation structure, and validity of reported findings)</v>
      </c>
      <c r="AB39">
        <f>COUNTIF(AA3:AA38, AA39)</f>
        <v>36</v>
      </c>
      <c r="AF39" s="5"/>
      <c r="AG39" t="str">
        <f>IFERROR(__xludf.DUMMYFUNCTION("UNIQUE(AG3:AG38)"),"Content (for example, about missing literature, argumentation structure, and validity of reported findings)")</f>
        <v>Content (for example, about missing literature, argumentation structure, and validity of reported findings)</v>
      </c>
      <c r="AH39">
        <f t="shared" ref="AH39:AH43" si="5">COUNTIF(AG3:AG38, AG39)</f>
        <v>23</v>
      </c>
      <c r="AL39" s="5"/>
    </row>
    <row r="40">
      <c r="C40" s="18" t="str">
        <f>IFERROR(__xludf.DUMMYFUNCTION("""COMPUTED_VALUE"""),"Content (for example, about missing literature, argumentation structure, and validity of reported findings)")</f>
        <v>Content (for example, about missing literature, argumentation structure, and validity of reported findings)</v>
      </c>
      <c r="D40">
        <f t="shared" si="1"/>
        <v>4</v>
      </c>
      <c r="H40" s="5"/>
      <c r="I40" t="str">
        <f>IFERROR(__xludf.DUMMYFUNCTION("""COMPUTED_VALUE"""),"More context would be needed; it is not possible to answer")</f>
        <v>More context would be needed; it is not possible to answer</v>
      </c>
      <c r="J40">
        <f t="shared" si="2"/>
        <v>1</v>
      </c>
      <c r="N40" s="5"/>
      <c r="O40" t="str">
        <f>IFERROR(__xludf.DUMMYFUNCTION("""COMPUTED_VALUE"""),"Style (for example, text structure, text flow, text ordering and consistent wording)")</f>
        <v>Style (for example, text structure, text flow, text ordering and consistent wording)</v>
      </c>
      <c r="P40">
        <f t="shared" si="3"/>
        <v>16</v>
      </c>
      <c r="T40" s="5"/>
      <c r="U40" t="str">
        <f>IFERROR(__xludf.DUMMYFUNCTION("""COMPUTED_VALUE"""),"Style (for example, text structure, text flow, text ordering and consistent wording)")</f>
        <v>Style (for example, text structure, text flow, text ordering and consistent wording)</v>
      </c>
      <c r="V40">
        <f t="shared" si="4"/>
        <v>1</v>
      </c>
      <c r="Z40" s="5"/>
      <c r="AF40" s="5"/>
      <c r="AG40" t="str">
        <f>IFERROR(__xludf.DUMMYFUNCTION("""COMPUTED_VALUE"""),"The review comment is confusing; it is not possible to answer")</f>
        <v>The review comment is confusing; it is not possible to answer</v>
      </c>
      <c r="AH40">
        <f t="shared" si="5"/>
        <v>7</v>
      </c>
      <c r="AL40" s="5"/>
    </row>
    <row r="41">
      <c r="C41" s="18" t="str">
        <f>IFERROR(__xludf.DUMMYFUNCTION("""COMPUTED_VALUE"""),"Syntax (spelling or grammar)")</f>
        <v>Syntax (spelling or grammar)</v>
      </c>
      <c r="D41">
        <f t="shared" si="1"/>
        <v>1</v>
      </c>
      <c r="H41" s="5"/>
      <c r="I41" t="str">
        <f>IFERROR(__xludf.DUMMYFUNCTION("""COMPUTED_VALUE"""),"The review comment is confusing; it is not possible to answer")</f>
        <v>The review comment is confusing; it is not possible to answer</v>
      </c>
      <c r="J41">
        <f t="shared" si="2"/>
        <v>2</v>
      </c>
      <c r="N41" s="5"/>
      <c r="O41" t="str">
        <f>IFERROR(__xludf.DUMMYFUNCTION("""COMPUTED_VALUE"""),"Content (for example, about missing literature, argumentation structure, and validity of reported findings)")</f>
        <v>Content (for example, about missing literature, argumentation structure, and validity of reported findings)</v>
      </c>
      <c r="P41">
        <f t="shared" si="3"/>
        <v>6</v>
      </c>
      <c r="T41" s="5"/>
      <c r="Z41" s="5"/>
      <c r="AF41" s="5"/>
      <c r="AG41" t="str">
        <f>IFERROR(__xludf.DUMMYFUNCTION("""COMPUTED_VALUE"""),"Syntax (spelling or grammar)")</f>
        <v>Syntax (spelling or grammar)</v>
      </c>
      <c r="AH41">
        <f t="shared" si="5"/>
        <v>2</v>
      </c>
      <c r="AL41" s="5"/>
    </row>
    <row r="42">
      <c r="C42" s="18"/>
      <c r="H42" s="5"/>
      <c r="N42" s="5"/>
      <c r="O42" t="str">
        <f>IFERROR(__xludf.DUMMYFUNCTION("""COMPUTED_VALUE"""),"More context would be needed; it is not possible to answer")</f>
        <v>More context would be needed; it is not possible to answer</v>
      </c>
      <c r="P42">
        <f t="shared" si="3"/>
        <v>1</v>
      </c>
      <c r="T42" s="5"/>
      <c r="Z42" s="5"/>
      <c r="AF42" s="5"/>
      <c r="AG42" t="str">
        <f>IFERROR(__xludf.DUMMYFUNCTION("""COMPUTED_VALUE"""),"Style (for example, text structure, text flow, text ordering and consistent wording)")</f>
        <v>Style (for example, text structure, text flow, text ordering and consistent wording)</v>
      </c>
      <c r="AH42">
        <f t="shared" si="5"/>
        <v>3</v>
      </c>
      <c r="AL42" s="5"/>
    </row>
    <row r="43">
      <c r="C43" s="18"/>
      <c r="H43" s="5"/>
      <c r="N43" s="5"/>
      <c r="T43" s="5"/>
      <c r="Z43" s="5"/>
      <c r="AF43" s="5"/>
      <c r="AG43" t="str">
        <f>IFERROR(__xludf.DUMMYFUNCTION("""COMPUTED_VALUE"""),"More context would be needed; it is not possible to answer")</f>
        <v>More context would be needed; it is not possible to answer</v>
      </c>
      <c r="AH43">
        <f t="shared" si="5"/>
        <v>1</v>
      </c>
      <c r="AL43" s="5"/>
    </row>
    <row r="44">
      <c r="C44" s="18"/>
      <c r="H44" s="5"/>
      <c r="N44" s="5"/>
      <c r="T44" s="5"/>
      <c r="Z44" s="5"/>
      <c r="AF44" s="5"/>
      <c r="AL44" s="5"/>
    </row>
    <row r="45">
      <c r="C45" s="18" t="str">
        <f>IFERROR(__xludf.DUMMYFUNCTION("UNIQUE(D3:D38)"),"The review comment mainly raises a NEGATIVE point")</f>
        <v>The review comment mainly raises a NEGATIVE point</v>
      </c>
      <c r="F45">
        <f t="shared" ref="F45:F46" si="6">COUNTIF(D3:D38, C45)</f>
        <v>23</v>
      </c>
      <c r="H45" s="5"/>
      <c r="I45" t="str">
        <f>IFERROR(__xludf.DUMMYFUNCTION("UNIQUE(J3:J38)"),"The review comment is NEUTRAL or BALANCED")</f>
        <v>The review comment is NEUTRAL or BALANCED</v>
      </c>
      <c r="M45">
        <f t="shared" ref="M45:M49" si="7">COUNTIF(J3:J38, I45:I49)</f>
        <v>23</v>
      </c>
      <c r="N45" s="5"/>
      <c r="O45" t="str">
        <f>IFERROR(__xludf.DUMMYFUNCTION("UNIQUE(P3:P38)"),"The review comment is NEUTRAL or BALANCED")</f>
        <v>The review comment is NEUTRAL or BALANCED</v>
      </c>
      <c r="S45">
        <f>COUNTIF(P3:P38, O45:O46)</f>
        <v>22</v>
      </c>
      <c r="T45" s="5"/>
      <c r="U45" t="str">
        <f>IFERROR(__xludf.DUMMYFUNCTION("UNIQUE(V3:V38)"),"The review comment mainly raises a NEGATIVE point")</f>
        <v>The review comment mainly raises a NEGATIVE point</v>
      </c>
      <c r="Y45">
        <f t="shared" ref="Y45:Y46" si="8">COUNTIF(V3:V38, U45)</f>
        <v>20</v>
      </c>
      <c r="Z45" s="5"/>
      <c r="AA45" t="str">
        <f>IFERROR(__xludf.DUMMYFUNCTION("UNIQUE(AB3:AB38)"),"The review comment mainly raises a NEGATIVE point")</f>
        <v>The review comment mainly raises a NEGATIVE point</v>
      </c>
      <c r="AE45">
        <f>COUNTIF(AB3:AB38, AA45:AA48)</f>
        <v>30</v>
      </c>
      <c r="AF45" s="5"/>
      <c r="AG45" t="str">
        <f>IFERROR(__xludf.DUMMYFUNCTION("UNIQUE(AH3:AH38)"),"The review comment mainly raises a NEGATIVE point")</f>
        <v>The review comment mainly raises a NEGATIVE point</v>
      </c>
      <c r="AK45">
        <f t="shared" ref="AK45:AK48" si="9">COUNTIF(AH3:AH38, AG45)</f>
        <v>25</v>
      </c>
      <c r="AL45" s="5"/>
    </row>
    <row r="46">
      <c r="C46" s="18" t="str">
        <f>IFERROR(__xludf.DUMMYFUNCTION("""COMPUTED_VALUE"""),"The review comment is NEUTRAL or BALANCED")</f>
        <v>The review comment is NEUTRAL or BALANCED</v>
      </c>
      <c r="F46">
        <f t="shared" si="6"/>
        <v>13</v>
      </c>
      <c r="H46" s="5"/>
      <c r="I46" t="str">
        <f>IFERROR(__xludf.DUMMYFUNCTION("""COMPUTED_VALUE"""),"The review comment mainly raises a NEGATIVE point")</f>
        <v>The review comment mainly raises a NEGATIVE point</v>
      </c>
      <c r="M46">
        <f t="shared" si="7"/>
        <v>8</v>
      </c>
      <c r="N46" s="5"/>
      <c r="O46" t="str">
        <f>IFERROR(__xludf.DUMMYFUNCTION("""COMPUTED_VALUE"""),"The review comment mainly raises a NEGATIVE point")</f>
        <v>The review comment mainly raises a NEGATIVE point</v>
      </c>
      <c r="S46">
        <f>COUNTIF(P4:P39, O46:O48)</f>
        <v>14</v>
      </c>
      <c r="T46" s="5"/>
      <c r="U46" t="str">
        <f>IFERROR(__xludf.DUMMYFUNCTION("""COMPUTED_VALUE"""),"The review comment is NEUTRAL or BALANCED")</f>
        <v>The review comment is NEUTRAL or BALANCED</v>
      </c>
      <c r="Y46">
        <f t="shared" si="8"/>
        <v>16</v>
      </c>
      <c r="Z46" s="5"/>
      <c r="AA46" t="str">
        <f>IFERROR(__xludf.DUMMYFUNCTION("""COMPUTED_VALUE"""),"The review comment is NEUTRAL or BALANCED")</f>
        <v>The review comment is NEUTRAL or BALANCED</v>
      </c>
      <c r="AE46">
        <f t="shared" ref="AE46:AE48" si="10">COUNTIF(AB4:AB39, AA46:AA50)</f>
        <v>3</v>
      </c>
      <c r="AF46" s="5"/>
      <c r="AG46" t="str">
        <f>IFERROR(__xludf.DUMMYFUNCTION("""COMPUTED_VALUE"""),"The review comment is NEUTRAL or BALANCED")</f>
        <v>The review comment is NEUTRAL or BALANCED</v>
      </c>
      <c r="AK46">
        <f t="shared" si="9"/>
        <v>6</v>
      </c>
      <c r="AL46" s="5"/>
    </row>
    <row r="47">
      <c r="C47" s="18"/>
      <c r="H47" s="5"/>
      <c r="I47" t="str">
        <f>IFERROR(__xludf.DUMMYFUNCTION("""COMPUTED_VALUE"""),"More context would be needed; it is not possible to answer")</f>
        <v>More context would be needed; it is not possible to answer</v>
      </c>
      <c r="M47">
        <f t="shared" si="7"/>
        <v>3</v>
      </c>
      <c r="N47" s="5"/>
      <c r="T47" s="5"/>
      <c r="Z47" s="5"/>
      <c r="AA47" t="str">
        <f>IFERROR(__xludf.DUMMYFUNCTION("""COMPUTED_VALUE"""),"The review comment mainly raises a POSITIVE point")</f>
        <v>The review comment mainly raises a POSITIVE point</v>
      </c>
      <c r="AE47">
        <f t="shared" si="10"/>
        <v>2</v>
      </c>
      <c r="AF47" s="5"/>
      <c r="AG47" t="str">
        <f>IFERROR(__xludf.DUMMYFUNCTION("""COMPUTED_VALUE"""),"")</f>
        <v/>
      </c>
      <c r="AK47">
        <f t="shared" si="9"/>
        <v>0</v>
      </c>
      <c r="AL47" s="5"/>
    </row>
    <row r="48">
      <c r="C48" s="18"/>
      <c r="H48" s="5"/>
      <c r="I48" t="str">
        <f>IFERROR(__xludf.DUMMYFUNCTION("""COMPUTED_VALUE"""),"The review comment mainly raises a POSITIVE point")</f>
        <v>The review comment mainly raises a POSITIVE point</v>
      </c>
      <c r="M48">
        <f t="shared" si="7"/>
        <v>1</v>
      </c>
      <c r="N48" s="5"/>
      <c r="T48" s="5"/>
      <c r="Z48" s="5"/>
      <c r="AA48" t="str">
        <f>IFERROR(__xludf.DUMMYFUNCTION("""COMPUTED_VALUE"""),"More context would be needed; it is not possible to answer")</f>
        <v>More context would be needed; it is not possible to answer</v>
      </c>
      <c r="AE48">
        <f t="shared" si="10"/>
        <v>1</v>
      </c>
      <c r="AF48" s="5"/>
      <c r="AG48" t="str">
        <f>IFERROR(__xludf.DUMMYFUNCTION("""COMPUTED_VALUE"""),"The review comment is confusing; it is not possible to answer")</f>
        <v>The review comment is confusing; it is not possible to answer</v>
      </c>
      <c r="AK48">
        <f t="shared" si="9"/>
        <v>4</v>
      </c>
      <c r="AL48" s="5"/>
    </row>
    <row r="49">
      <c r="C49" s="18"/>
      <c r="H49" s="5"/>
      <c r="I49" t="str">
        <f>IFERROR(__xludf.DUMMYFUNCTION("""COMPUTED_VALUE"""),"The review comment is confusing; it is not possible to answer")</f>
        <v>The review comment is confusing; it is not possible to answer</v>
      </c>
      <c r="M49">
        <f t="shared" si="7"/>
        <v>1</v>
      </c>
      <c r="N49" s="5"/>
      <c r="T49" s="5"/>
      <c r="Z49" s="5"/>
      <c r="AF49" s="5"/>
      <c r="AL49" s="5"/>
    </row>
    <row r="50">
      <c r="C50" s="18"/>
      <c r="H50" s="5"/>
      <c r="N50" s="5"/>
      <c r="T50" s="5"/>
      <c r="Z50" s="5"/>
      <c r="AF50" s="5"/>
      <c r="AL50" s="5"/>
    </row>
    <row r="51">
      <c r="C51" s="18"/>
      <c r="H51" s="5"/>
      <c r="N51" s="5"/>
      <c r="T51" s="5"/>
      <c r="Z51" s="5"/>
      <c r="AF51" s="5"/>
      <c r="AL51" s="5"/>
    </row>
    <row r="52">
      <c r="C52" s="18" t="str">
        <f>IFERROR(__xludf.DUMMYFUNCTION("UNIQUE(E3:E38)"),"Yes, the review comment was COMPULSORY to be addressed by the author")</f>
        <v>Yes, the review comment was COMPULSORY to be addressed by the author</v>
      </c>
      <c r="H52" s="5">
        <f t="shared" ref="H52:H53" si="11">COUNTIF(E3:E38, C52)</f>
        <v>30</v>
      </c>
      <c r="I52" t="str">
        <f>IFERROR(__xludf.DUMMYFUNCTION("UNIQUE(K3:K38)"),"The review comment contained a SUGGESTION that the author MAY or MAY NOT address")</f>
        <v>The review comment contained a SUGGESTION that the author MAY or MAY NOT address</v>
      </c>
      <c r="N52" s="5">
        <f t="shared" ref="N52:N56" si="12">COUNTIF(K3:K38, I52)</f>
        <v>19</v>
      </c>
      <c r="O52" t="str">
        <f>IFERROR(__xludf.DUMMYFUNCTION("UNIQUE(Q3:Q38)"),"The review comment contained a SUGGESTION that the author MAY or MAY NOT address")</f>
        <v>The review comment contained a SUGGESTION that the author MAY or MAY NOT address</v>
      </c>
      <c r="T52" s="5">
        <f t="shared" ref="T52:T54" si="13">COUNTIF(Q3:Q38, O52)</f>
        <v>11</v>
      </c>
      <c r="U52" t="str">
        <f>IFERROR(__xludf.DUMMYFUNCTION("UNIQUE(W3:W38)"),"The review comment contained a SUGGESTION that the author MAY or MAY NOT address")</f>
        <v>The review comment contained a SUGGESTION that the author MAY or MAY NOT address</v>
      </c>
      <c r="Z52" s="5">
        <f t="shared" ref="Z52:Z53" si="14">COUNTIF(W3:W38, U52)</f>
        <v>8</v>
      </c>
      <c r="AA52" t="str">
        <f>IFERROR(__xludf.DUMMYFUNCTION("UNIQUE(AC3:AC38)"),"The review comment contained a SUGGESTION that the author MAY or MAY NOT address")</f>
        <v>The review comment contained a SUGGESTION that the author MAY or MAY NOT address</v>
      </c>
      <c r="AF52" s="5">
        <f t="shared" ref="AF52:AF54" si="15">COUNTIF(AC3:AC38, AA52)</f>
        <v>21</v>
      </c>
      <c r="AG52" t="str">
        <f>IFERROR(__xludf.DUMMYFUNCTION("UNIQUE(AI3:AI38)"),"Yes, the review comment was COMPULSORY to be addressed by the author")</f>
        <v>Yes, the review comment was COMPULSORY to be addressed by the author</v>
      </c>
      <c r="AL52" s="5">
        <f t="shared" ref="AL52:AL54" si="16">COUNTIF(AI3:AI38, AG52)</f>
        <v>31</v>
      </c>
    </row>
    <row r="53">
      <c r="C53" s="18" t="str">
        <f>IFERROR(__xludf.DUMMYFUNCTION("""COMPUTED_VALUE"""),"The review comment contained a SUGGESTION that the author MAY or MAY NOT address")</f>
        <v>The review comment contained a SUGGESTION that the author MAY or MAY NOT address</v>
      </c>
      <c r="H53" s="5">
        <f t="shared" si="11"/>
        <v>6</v>
      </c>
      <c r="I53" t="str">
        <f>IFERROR(__xludf.DUMMYFUNCTION("""COMPUTED_VALUE"""),"More context would be needed; it is not possible to answer")</f>
        <v>More context would be needed; it is not possible to answer</v>
      </c>
      <c r="N53" s="5">
        <f t="shared" si="12"/>
        <v>4</v>
      </c>
      <c r="O53" t="str">
        <f>IFERROR(__xludf.DUMMYFUNCTION("""COMPUTED_VALUE"""),"Yes, the review comment was COMPULSORY to be addressed by the author")</f>
        <v>Yes, the review comment was COMPULSORY to be addressed by the author</v>
      </c>
      <c r="T53" s="5">
        <f t="shared" si="13"/>
        <v>24</v>
      </c>
      <c r="U53" t="str">
        <f>IFERROR(__xludf.DUMMYFUNCTION("""COMPUTED_VALUE"""),"Yes, the review comment was COMPULSORY to be addressed by the author")</f>
        <v>Yes, the review comment was COMPULSORY to be addressed by the author</v>
      </c>
      <c r="Z53" s="5">
        <f t="shared" si="14"/>
        <v>28</v>
      </c>
      <c r="AA53" t="str">
        <f>IFERROR(__xludf.DUMMYFUNCTION("""COMPUTED_VALUE"""),"Yes, the review comment was COMPULSORY to be addressed by the author")</f>
        <v>Yes, the review comment was COMPULSORY to be addressed by the author</v>
      </c>
      <c r="AF53" s="5">
        <f t="shared" si="15"/>
        <v>14</v>
      </c>
      <c r="AG53" t="str">
        <f>IFERROR(__xludf.DUMMYFUNCTION("""COMPUTED_VALUE"""),"The review comment is confusing; it is not possible to answer")</f>
        <v>The review comment is confusing; it is not possible to answer</v>
      </c>
      <c r="AL53" s="5">
        <f t="shared" si="16"/>
        <v>3</v>
      </c>
    </row>
    <row r="54">
      <c r="C54" s="18"/>
      <c r="H54" s="5"/>
      <c r="I54" t="str">
        <f>IFERROR(__xludf.DUMMYFUNCTION("""COMPUTED_VALUE"""),"No, the review comment DID NOT NEED to be addressed by the author (e.g. it contained an observation)")</f>
        <v>No, the review comment DID NOT NEED to be addressed by the author (e.g. it contained an observation)</v>
      </c>
      <c r="N54" s="5">
        <f t="shared" si="12"/>
        <v>1</v>
      </c>
      <c r="O54" t="str">
        <f>IFERROR(__xludf.DUMMYFUNCTION("""COMPUTED_VALUE"""),"No, the review comment DID NOT NEED to be addressed by the author (e.g. it contained an observation)")</f>
        <v>No, the review comment DID NOT NEED to be addressed by the author (e.g. it contained an observation)</v>
      </c>
      <c r="T54" s="5">
        <f t="shared" si="13"/>
        <v>1</v>
      </c>
      <c r="Z54" s="5"/>
      <c r="AA54" t="str">
        <f>IFERROR(__xludf.DUMMYFUNCTION("""COMPUTED_VALUE"""),"More context would be needed; it is not possible to answer")</f>
        <v>More context would be needed; it is not possible to answer</v>
      </c>
      <c r="AF54" s="5">
        <f t="shared" si="15"/>
        <v>1</v>
      </c>
      <c r="AG54" t="str">
        <f>IFERROR(__xludf.DUMMYFUNCTION("""COMPUTED_VALUE"""),"The review comment contained a SUGGESTION that the author MAY or MAY NOT address")</f>
        <v>The review comment contained a SUGGESTION that the author MAY or MAY NOT address</v>
      </c>
      <c r="AL54" s="5">
        <f t="shared" si="16"/>
        <v>2</v>
      </c>
    </row>
    <row r="55">
      <c r="C55" s="18"/>
      <c r="H55" s="5"/>
      <c r="I55" t="str">
        <f>IFERROR(__xludf.DUMMYFUNCTION("""COMPUTED_VALUE"""),"Yes, the review comment was COMPULSORY to be addressed by the author")</f>
        <v>Yes, the review comment was COMPULSORY to be addressed by the author</v>
      </c>
      <c r="N55" s="5">
        <f t="shared" si="12"/>
        <v>11</v>
      </c>
      <c r="T55" s="5"/>
      <c r="Z55" s="5"/>
      <c r="AF55" s="5"/>
      <c r="AL55" s="5"/>
    </row>
    <row r="56">
      <c r="C56" s="18"/>
      <c r="H56" s="5"/>
      <c r="I56" t="str">
        <f>IFERROR(__xludf.DUMMYFUNCTION("""COMPUTED_VALUE"""),"The review comment is confusing; it is not possible to answer")</f>
        <v>The review comment is confusing; it is not possible to answer</v>
      </c>
      <c r="N56" s="5">
        <f t="shared" si="12"/>
        <v>1</v>
      </c>
      <c r="T56" s="5"/>
      <c r="U56">
        <f>IFERROR(__xludf.DUMMYFUNCTION("UNIQUE(X3:X38)"),3.0)</f>
        <v>3</v>
      </c>
      <c r="W56">
        <f t="shared" ref="W56:W59" si="17">COUNTIF(X3:X38, U56)</f>
        <v>5</v>
      </c>
      <c r="Y56" s="3" t="s">
        <v>47</v>
      </c>
      <c r="Z56" s="12">
        <v>1.0</v>
      </c>
      <c r="AF56" s="5"/>
      <c r="AL56" s="5"/>
    </row>
    <row r="57">
      <c r="C57" s="18"/>
      <c r="H57" s="5"/>
      <c r="N57" s="5"/>
      <c r="T57" s="5"/>
      <c r="U57">
        <f>IFERROR(__xludf.DUMMYFUNCTION("""COMPUTED_VALUE"""),1.0)</f>
        <v>1</v>
      </c>
      <c r="W57">
        <f t="shared" si="17"/>
        <v>25</v>
      </c>
      <c r="Y57" s="3" t="s">
        <v>48</v>
      </c>
      <c r="Z57" s="12">
        <v>0.0</v>
      </c>
      <c r="AA57">
        <f>IFERROR(__xludf.DUMMYFUNCTION("UNIQUE(AD3:AD38)"),4.0)</f>
        <v>4</v>
      </c>
      <c r="AC57">
        <f t="shared" ref="AC57:AC61" si="18">COUNTIF(AD3:AD38, AA57)</f>
        <v>15</v>
      </c>
      <c r="AE57" s="3" t="s">
        <v>47</v>
      </c>
      <c r="AF57" s="12">
        <v>3.0</v>
      </c>
      <c r="AG57">
        <f>IFERROR(__xludf.DUMMYFUNCTION("UNIQUE(AJ3:AJ38)"),4.0)</f>
        <v>4</v>
      </c>
      <c r="AI57">
        <f t="shared" ref="AI57:AI62" si="19">COUNTIF(AJ3:AJ38, AG57)</f>
        <v>12</v>
      </c>
      <c r="AK57" s="3" t="s">
        <v>47</v>
      </c>
      <c r="AL57" s="12">
        <v>1.0</v>
      </c>
    </row>
    <row r="58">
      <c r="C58" s="18">
        <f>IFERROR(__xludf.DUMMYFUNCTION("UNIQUE(F3:F38)"),2.0)</f>
        <v>2</v>
      </c>
      <c r="E58">
        <f t="shared" ref="E58:E61" si="20">COUNTIF(F3:F38, C58)</f>
        <v>16</v>
      </c>
      <c r="G58" s="3" t="s">
        <v>47</v>
      </c>
      <c r="H58" s="12">
        <v>1.0</v>
      </c>
      <c r="I58">
        <f>IFERROR(__xludf.DUMMYFUNCTION("UNIQUE(L3:L38)"),3.0)</f>
        <v>3</v>
      </c>
      <c r="K58">
        <f t="shared" ref="K58:K63" si="21">COUNTIF(L3:L38, I58)</f>
        <v>18</v>
      </c>
      <c r="M58" s="3" t="s">
        <v>47</v>
      </c>
      <c r="N58" s="12">
        <v>11.0</v>
      </c>
      <c r="O58">
        <f>IFERROR(__xludf.DUMMYFUNCTION("UNIQUE(R3:R38)"),4.0)</f>
        <v>4</v>
      </c>
      <c r="Q58">
        <f t="shared" ref="Q58:Q61" si="22">COUNTIF(R3:R38, O58)</f>
        <v>3</v>
      </c>
      <c r="S58" s="3" t="s">
        <v>47</v>
      </c>
      <c r="T58" s="12">
        <v>1.0</v>
      </c>
      <c r="U58">
        <f>IFERROR(__xludf.DUMMYFUNCTION("""COMPUTED_VALUE"""),2.0)</f>
        <v>2</v>
      </c>
      <c r="W58">
        <f t="shared" si="17"/>
        <v>5</v>
      </c>
      <c r="Z58" s="5"/>
      <c r="AA58">
        <f>IFERROR(__xludf.DUMMYFUNCTION("""COMPUTED_VALUE"""),3.0)</f>
        <v>3</v>
      </c>
      <c r="AC58">
        <f t="shared" si="18"/>
        <v>11</v>
      </c>
      <c r="AE58" s="3" t="s">
        <v>48</v>
      </c>
      <c r="AF58" s="12">
        <v>0.0</v>
      </c>
      <c r="AG58">
        <f>IFERROR(__xludf.DUMMYFUNCTION("""COMPUTED_VALUE"""),5.0)</f>
        <v>5</v>
      </c>
      <c r="AI58">
        <f t="shared" si="19"/>
        <v>9</v>
      </c>
      <c r="AK58" s="3" t="s">
        <v>48</v>
      </c>
      <c r="AL58" s="12">
        <v>6.0</v>
      </c>
    </row>
    <row r="59">
      <c r="C59" s="18">
        <f>IFERROR(__xludf.DUMMYFUNCTION("""COMPUTED_VALUE"""),1.0)</f>
        <v>1</v>
      </c>
      <c r="E59">
        <f t="shared" si="20"/>
        <v>13</v>
      </c>
      <c r="G59" s="3" t="s">
        <v>48</v>
      </c>
      <c r="H59" s="12">
        <v>0.0</v>
      </c>
      <c r="I59">
        <f>IFERROR(__xludf.DUMMYFUNCTION("""COMPUTED_VALUE"""),4.0)</f>
        <v>4</v>
      </c>
      <c r="K59">
        <f t="shared" si="21"/>
        <v>6</v>
      </c>
      <c r="M59" s="3" t="s">
        <v>48</v>
      </c>
      <c r="N59" s="12">
        <v>0.0</v>
      </c>
      <c r="O59">
        <f>IFERROR(__xludf.DUMMYFUNCTION("""COMPUTED_VALUE"""),3.0)</f>
        <v>3</v>
      </c>
      <c r="Q59">
        <f t="shared" si="22"/>
        <v>7</v>
      </c>
      <c r="S59" s="3" t="s">
        <v>48</v>
      </c>
      <c r="T59" s="12">
        <v>0.0</v>
      </c>
      <c r="U59">
        <f>IFERROR(__xludf.DUMMYFUNCTION("""COMPUTED_VALUE"""),4.0)</f>
        <v>4</v>
      </c>
      <c r="W59">
        <f t="shared" si="17"/>
        <v>1</v>
      </c>
      <c r="Z59" s="5"/>
      <c r="AA59">
        <f>IFERROR(__xludf.DUMMYFUNCTION("""COMPUTED_VALUE"""),5.0)</f>
        <v>5</v>
      </c>
      <c r="AC59">
        <f t="shared" si="18"/>
        <v>7</v>
      </c>
      <c r="AF59" s="5"/>
      <c r="AG59" t="str">
        <f>IFERROR(__xludf.DUMMYFUNCTION("""COMPUTED_VALUE"""),"")</f>
        <v/>
      </c>
      <c r="AI59">
        <f t="shared" si="19"/>
        <v>0</v>
      </c>
      <c r="AL59" s="5"/>
    </row>
    <row r="60">
      <c r="C60" s="18">
        <f>IFERROR(__xludf.DUMMYFUNCTION("""COMPUTED_VALUE"""),3.0)</f>
        <v>3</v>
      </c>
      <c r="E60">
        <f t="shared" si="20"/>
        <v>4</v>
      </c>
      <c r="H60" s="5"/>
      <c r="I60" t="str">
        <f>IFERROR(__xludf.DUMMYFUNCTION("""COMPUTED_VALUE"""),"")</f>
        <v/>
      </c>
      <c r="K60">
        <f t="shared" si="21"/>
        <v>0</v>
      </c>
      <c r="N60" s="5"/>
      <c r="O60">
        <f>IFERROR(__xludf.DUMMYFUNCTION("""COMPUTED_VALUE"""),2.0)</f>
        <v>2</v>
      </c>
      <c r="Q60">
        <f t="shared" si="22"/>
        <v>12</v>
      </c>
      <c r="T60" s="5"/>
      <c r="Z60" s="5"/>
      <c r="AA60" t="str">
        <f>IFERROR(__xludf.DUMMYFUNCTION("""COMPUTED_VALUE"""),"")</f>
        <v/>
      </c>
      <c r="AC60">
        <f t="shared" si="18"/>
        <v>0</v>
      </c>
      <c r="AF60" s="5"/>
      <c r="AG60">
        <f>IFERROR(__xludf.DUMMYFUNCTION("""COMPUTED_VALUE"""),3.0)</f>
        <v>3</v>
      </c>
      <c r="AI60">
        <f t="shared" si="19"/>
        <v>3</v>
      </c>
      <c r="AL60" s="5"/>
    </row>
    <row r="61">
      <c r="C61" s="18">
        <f>IFERROR(__xludf.DUMMYFUNCTION("""COMPUTED_VALUE"""),4.0)</f>
        <v>4</v>
      </c>
      <c r="E61">
        <f t="shared" si="20"/>
        <v>3</v>
      </c>
      <c r="H61" s="5"/>
      <c r="I61">
        <f>IFERROR(__xludf.DUMMYFUNCTION("""COMPUTED_VALUE"""),2.0)</f>
        <v>2</v>
      </c>
      <c r="K61">
        <f t="shared" si="21"/>
        <v>4</v>
      </c>
      <c r="N61" s="5"/>
      <c r="O61">
        <f>IFERROR(__xludf.DUMMYFUNCTION("""COMPUTED_VALUE"""),1.0)</f>
        <v>1</v>
      </c>
      <c r="Q61">
        <f t="shared" si="22"/>
        <v>14</v>
      </c>
      <c r="T61" s="5"/>
      <c r="Z61" s="5"/>
      <c r="AA61">
        <f>IFERROR(__xludf.DUMMYFUNCTION("""COMPUTED_VALUE"""),2.0)</f>
        <v>2</v>
      </c>
      <c r="AC61">
        <f t="shared" si="18"/>
        <v>1</v>
      </c>
      <c r="AF61" s="5"/>
      <c r="AG61">
        <f>IFERROR(__xludf.DUMMYFUNCTION("""COMPUTED_VALUE"""),1.0)</f>
        <v>1</v>
      </c>
      <c r="AI61">
        <f t="shared" si="19"/>
        <v>2</v>
      </c>
      <c r="AL61" s="5"/>
    </row>
    <row r="62">
      <c r="C62" s="18"/>
      <c r="H62" s="5"/>
      <c r="I62">
        <f>IFERROR(__xludf.DUMMYFUNCTION("""COMPUTED_VALUE"""),5.0)</f>
        <v>5</v>
      </c>
      <c r="K62">
        <f t="shared" si="21"/>
        <v>1</v>
      </c>
      <c r="N62" s="5"/>
      <c r="T62" s="5"/>
      <c r="U62" t="str">
        <f>IFERROR(__xludf.DUMMYFUNCTION("UNIQUE(Z3:Z38)"),"Yes, the author seems to HAVE ADDRESSED the review comment in the updated version")</f>
        <v>Yes, the author seems to HAVE ADDRESSED the review comment in the updated version</v>
      </c>
      <c r="Z62" s="5">
        <f t="shared" ref="Z62:Z65" si="23">COUNTIF(Z3:Z38, U62)</f>
        <v>33</v>
      </c>
      <c r="AF62" s="5"/>
      <c r="AG62">
        <f>IFERROR(__xludf.DUMMYFUNCTION("""COMPUTED_VALUE"""),2.0)</f>
        <v>2</v>
      </c>
      <c r="AI62">
        <f t="shared" si="19"/>
        <v>5</v>
      </c>
      <c r="AL62" s="5"/>
    </row>
    <row r="63">
      <c r="C63" s="18" t="str">
        <f>IFERROR(__xludf.DUMMYFUNCTION("Unique(H3:H38)"),"Yes, the author seems to HAVE ADDRESSED the review comment in the updated version")</f>
        <v>Yes, the author seems to HAVE ADDRESSED the review comment in the updated version</v>
      </c>
      <c r="H63" s="5">
        <f t="shared" ref="H63:H65" si="24">COUNTIF(H3:H38, C63)</f>
        <v>22</v>
      </c>
      <c r="I63">
        <f>IFERROR(__xludf.DUMMYFUNCTION("""COMPUTED_VALUE"""),1.0)</f>
        <v>1</v>
      </c>
      <c r="K63">
        <f t="shared" si="21"/>
        <v>2</v>
      </c>
      <c r="N63" s="5"/>
      <c r="T63" s="5"/>
      <c r="U63" t="str">
        <f>IFERROR(__xludf.DUMMYFUNCTION("""COMPUTED_VALUE"""),"The author seems to have PARTIALLY addressed the review comment in the updated version")</f>
        <v>The author seems to have PARTIALLY addressed the review comment in the updated version</v>
      </c>
      <c r="Z63" s="5">
        <f t="shared" si="23"/>
        <v>1</v>
      </c>
      <c r="AF63" s="5"/>
      <c r="AL63" s="5"/>
    </row>
    <row r="64">
      <c r="C64" s="18" t="str">
        <f>IFERROR(__xludf.DUMMYFUNCTION("""COMPUTED_VALUE"""),"The author seems to have PARTIALLY addressed the review comment in the updated version")</f>
        <v>The author seems to have PARTIALLY addressed the review comment in the updated version</v>
      </c>
      <c r="H64" s="5">
        <f t="shared" si="24"/>
        <v>10</v>
      </c>
      <c r="N64" s="5"/>
      <c r="T64" s="5"/>
      <c r="U64" t="str">
        <f>IFERROR(__xludf.DUMMYFUNCTION("""COMPUTED_VALUE"""),"No, the author DOES NOT seem to have addressed the review comment in the updated version")</f>
        <v>No, the author DOES NOT seem to have addressed the review comment in the updated version</v>
      </c>
      <c r="Z64" s="5">
        <f t="shared" si="23"/>
        <v>1</v>
      </c>
      <c r="AA64" t="str">
        <f>IFERROR(__xludf.DUMMYFUNCTION("UNIQUE(AF3:AF38)"),"The author seems to have PARTIALLY addressed the review comment in the updated version")</f>
        <v>The author seems to have PARTIALLY addressed the review comment in the updated version</v>
      </c>
      <c r="AF64" s="5">
        <f t="shared" ref="AF64:AF67" si="25">COUNTIF(AF3:AF38, AA64)</f>
        <v>10</v>
      </c>
      <c r="AL64" s="5"/>
    </row>
    <row r="65">
      <c r="C65" s="18" t="str">
        <f>IFERROR(__xludf.DUMMYFUNCTION("""COMPUTED_VALUE"""),"No, the author DOES NOT seem to have addressed the review comment in the updated version")</f>
        <v>No, the author DOES NOT seem to have addressed the review comment in the updated version</v>
      </c>
      <c r="H65" s="5">
        <f t="shared" si="24"/>
        <v>4</v>
      </c>
      <c r="I65" t="str">
        <f>IFERROR(__xludf.DUMMYFUNCTION("UNIQUE(N3:N38)"),"No, the author DOES NOT seem to have addressed the review comment in the updated version")</f>
        <v>No, the author DOES NOT seem to have addressed the review comment in the updated version</v>
      </c>
      <c r="N65" s="5">
        <f t="shared" ref="N65:N68" si="26">COUNTIF(N3:N38, I65)</f>
        <v>24</v>
      </c>
      <c r="O65" t="str">
        <f>IFERROR(__xludf.DUMMYFUNCTION("UNIQUE(T3:T38)"),"Yes, the author seems to HAVE ADDRESSED the review comment in the updated version")</f>
        <v>Yes, the author seems to HAVE ADDRESSED the review comment in the updated version</v>
      </c>
      <c r="T65" s="5">
        <f t="shared" ref="T65:T66" si="27">COUNTIF(T3:T38, O65)</f>
        <v>35</v>
      </c>
      <c r="U65" t="str">
        <f>IFERROR(__xludf.DUMMYFUNCTION("""COMPUTED_VALUE"""),"More context would be needed; it is not possible to answer")</f>
        <v>More context would be needed; it is not possible to answer</v>
      </c>
      <c r="Z65" s="5">
        <f t="shared" si="23"/>
        <v>1</v>
      </c>
      <c r="AA65" t="str">
        <f>IFERROR(__xludf.DUMMYFUNCTION("""COMPUTED_VALUE"""),"Yes, the author seems to HAVE ADDRESSED the review comment in the updated version")</f>
        <v>Yes, the author seems to HAVE ADDRESSED the review comment in the updated version</v>
      </c>
      <c r="AF65" s="5">
        <f t="shared" si="25"/>
        <v>17</v>
      </c>
      <c r="AG65" t="str">
        <f>IFERROR(__xludf.DUMMYFUNCTION("UNIQUE(AL3:AL38)"),"No, the author DOES NOT seem to have addressed the review comment in the updated version")</f>
        <v>No, the author DOES NOT seem to have addressed the review comment in the updated version</v>
      </c>
      <c r="AL65" s="5">
        <f t="shared" ref="AL65:AL69" si="28">COUNTIF(AL3:AL38, AG65)</f>
        <v>13</v>
      </c>
    </row>
    <row r="66">
      <c r="C66" s="18"/>
      <c r="H66" s="5"/>
      <c r="I66" t="str">
        <f>IFERROR(__xludf.DUMMYFUNCTION("""COMPUTED_VALUE"""),"Yes, the author seems to HAVE ADDRESSED the review comment in the updated version")</f>
        <v>Yes, the author seems to HAVE ADDRESSED the review comment in the updated version</v>
      </c>
      <c r="N66" s="5">
        <f t="shared" si="26"/>
        <v>7</v>
      </c>
      <c r="O66" t="str">
        <f>IFERROR(__xludf.DUMMYFUNCTION("""COMPUTED_VALUE"""),"No, the author DOES NOT seem to have addressed the review comment in the updated version")</f>
        <v>No, the author DOES NOT seem to have addressed the review comment in the updated version</v>
      </c>
      <c r="T66" s="5">
        <f t="shared" si="27"/>
        <v>1</v>
      </c>
      <c r="Z66" s="5"/>
      <c r="AA66" t="str">
        <f>IFERROR(__xludf.DUMMYFUNCTION("""COMPUTED_VALUE"""),"No, the author DOES NOT seem to have addressed the review comment in the updated version")</f>
        <v>No, the author DOES NOT seem to have addressed the review comment in the updated version</v>
      </c>
      <c r="AF66" s="5">
        <f t="shared" si="25"/>
        <v>7</v>
      </c>
      <c r="AG66" t="str">
        <f>IFERROR(__xludf.DUMMYFUNCTION("""COMPUTED_VALUE"""),"The author seems to have PARTIALLY addressed the review comment in the updated version")</f>
        <v>The author seems to have PARTIALLY addressed the review comment in the updated version</v>
      </c>
      <c r="AL66" s="5">
        <f t="shared" si="28"/>
        <v>5</v>
      </c>
    </row>
    <row r="67">
      <c r="C67" s="18"/>
      <c r="H67" s="5"/>
      <c r="I67" t="str">
        <f>IFERROR(__xludf.DUMMYFUNCTION("""COMPUTED_VALUE"""),"More context would be needed; it is not possible to answer")</f>
        <v>More context would be needed; it is not possible to answer</v>
      </c>
      <c r="N67" s="5">
        <f t="shared" si="26"/>
        <v>1</v>
      </c>
      <c r="T67" s="5"/>
      <c r="Z67" s="5"/>
      <c r="AA67" t="str">
        <f>IFERROR(__xludf.DUMMYFUNCTION("""COMPUTED_VALUE"""),"More context would be needed; it is not possible to answer")</f>
        <v>More context would be needed; it is not possible to answer</v>
      </c>
      <c r="AF67" s="5">
        <f t="shared" si="25"/>
        <v>2</v>
      </c>
      <c r="AG67" t="str">
        <f>IFERROR(__xludf.DUMMYFUNCTION("""COMPUTED_VALUE"""),"Yes, the author seems to HAVE ADDRESSED the review comment in the updated version")</f>
        <v>Yes, the author seems to HAVE ADDRESSED the review comment in the updated version</v>
      </c>
      <c r="AL67" s="5">
        <f t="shared" si="28"/>
        <v>10</v>
      </c>
    </row>
    <row r="68">
      <c r="C68" s="18"/>
      <c r="H68" s="5"/>
      <c r="I68" t="str">
        <f>IFERROR(__xludf.DUMMYFUNCTION("""COMPUTED_VALUE"""),"The author seems to have PARTIALLY addressed the review comment in the updated version")</f>
        <v>The author seems to have PARTIALLY addressed the review comment in the updated version</v>
      </c>
      <c r="N68" s="5">
        <f t="shared" si="26"/>
        <v>4</v>
      </c>
      <c r="T68" s="5"/>
      <c r="Z68" s="5"/>
      <c r="AF68" s="5"/>
      <c r="AG68" t="str">
        <f>IFERROR(__xludf.DUMMYFUNCTION("""COMPUTED_VALUE"""),"More context would be needed; it is not possible to answer")</f>
        <v>More context would be needed; it is not possible to answer</v>
      </c>
      <c r="AL68" s="5">
        <f t="shared" si="28"/>
        <v>5</v>
      </c>
    </row>
    <row r="69">
      <c r="AG69" t="str">
        <f>IFERROR(__xludf.DUMMYFUNCTION("""COMPUTED_VALUE"""),"The review comment is confusing; it is not possible to answer")</f>
        <v>The review comment is confusing; it is not possible to answer</v>
      </c>
      <c r="AL69" s="5">
        <f t="shared" si="28"/>
        <v>3</v>
      </c>
    </row>
  </sheetData>
  <mergeCells count="7">
    <mergeCell ref="C1:H1"/>
    <mergeCell ref="B1:B2"/>
    <mergeCell ref="I1:N1"/>
    <mergeCell ref="O1:T1"/>
    <mergeCell ref="U1:Z1"/>
    <mergeCell ref="AA1:AF1"/>
    <mergeCell ref="AG1:A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</row>
    <row r="2">
      <c r="A2" s="2">
        <v>43628.4910925463</v>
      </c>
      <c r="B2" s="3" t="s">
        <v>16</v>
      </c>
      <c r="C2" s="3" t="s">
        <v>17</v>
      </c>
      <c r="D2" s="3" t="s">
        <v>18</v>
      </c>
      <c r="E2" s="3">
        <v>1.0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>
        <v>2.0</v>
      </c>
      <c r="M2" s="3" t="s">
        <v>24</v>
      </c>
      <c r="N2" s="3" t="s">
        <v>25</v>
      </c>
      <c r="O2" s="3" t="s">
        <v>22</v>
      </c>
      <c r="P2" s="3" t="s">
        <v>23</v>
      </c>
      <c r="Q2" s="3">
        <v>1.0</v>
      </c>
      <c r="S2" s="3" t="s">
        <v>20</v>
      </c>
      <c r="T2" s="3" t="s">
        <v>25</v>
      </c>
      <c r="U2" s="3" t="s">
        <v>17</v>
      </c>
      <c r="V2" s="3" t="s">
        <v>18</v>
      </c>
      <c r="W2" s="3">
        <v>1.0</v>
      </c>
      <c r="Y2" s="3" t="s">
        <v>20</v>
      </c>
      <c r="Z2" s="3" t="s">
        <v>21</v>
      </c>
      <c r="AA2" s="3" t="s">
        <v>22</v>
      </c>
      <c r="AB2" s="3" t="s">
        <v>23</v>
      </c>
      <c r="AC2" s="3">
        <v>4.0</v>
      </c>
      <c r="AE2" s="3" t="s">
        <v>26</v>
      </c>
      <c r="AF2" s="3" t="s">
        <v>27</v>
      </c>
      <c r="AG2" s="3" t="s">
        <v>27</v>
      </c>
      <c r="AH2" s="3" t="s">
        <v>18</v>
      </c>
      <c r="AI2" s="3">
        <v>4.0</v>
      </c>
      <c r="AK2" s="3" t="s">
        <v>24</v>
      </c>
      <c r="AL2" s="3" t="s">
        <v>28</v>
      </c>
      <c r="AM2" s="3" t="s">
        <v>29</v>
      </c>
      <c r="AN2" s="3" t="s">
        <v>31</v>
      </c>
      <c r="AO2" s="3" t="s">
        <v>32</v>
      </c>
      <c r="AP2" s="3" t="s">
        <v>33</v>
      </c>
      <c r="AQ2" s="3" t="s">
        <v>31</v>
      </c>
      <c r="AR2" s="3" t="s">
        <v>33</v>
      </c>
      <c r="AS2" s="3" t="s">
        <v>34</v>
      </c>
    </row>
    <row r="3">
      <c r="A3" s="2">
        <v>43628.53912773148</v>
      </c>
      <c r="B3" s="3" t="s">
        <v>16</v>
      </c>
      <c r="C3" s="3" t="s">
        <v>22</v>
      </c>
      <c r="D3" s="3" t="s">
        <v>18</v>
      </c>
      <c r="E3" s="3">
        <v>4.0</v>
      </c>
      <c r="G3" s="3" t="s">
        <v>20</v>
      </c>
      <c r="H3" s="3" t="s">
        <v>21</v>
      </c>
      <c r="I3" s="3" t="s">
        <v>22</v>
      </c>
      <c r="J3" s="3" t="s">
        <v>23</v>
      </c>
      <c r="K3" s="3">
        <v>3.0</v>
      </c>
      <c r="M3" s="3" t="s">
        <v>24</v>
      </c>
      <c r="N3" s="3" t="s">
        <v>16</v>
      </c>
      <c r="O3" s="3" t="s">
        <v>22</v>
      </c>
      <c r="P3" s="3" t="s">
        <v>37</v>
      </c>
      <c r="Q3" s="3">
        <v>2.0</v>
      </c>
      <c r="S3" s="3" t="s">
        <v>20</v>
      </c>
      <c r="T3" s="3" t="s">
        <v>25</v>
      </c>
      <c r="U3" s="3" t="s">
        <v>22</v>
      </c>
      <c r="V3" s="3" t="s">
        <v>18</v>
      </c>
      <c r="W3" s="3">
        <v>3.0</v>
      </c>
      <c r="Y3" s="3" t="s">
        <v>20</v>
      </c>
      <c r="Z3" s="3" t="s">
        <v>21</v>
      </c>
      <c r="AA3" s="3" t="s">
        <v>17</v>
      </c>
      <c r="AB3" s="3" t="s">
        <v>23</v>
      </c>
      <c r="AC3" s="3">
        <v>3.0</v>
      </c>
      <c r="AE3" s="3" t="s">
        <v>30</v>
      </c>
      <c r="AF3" s="3" t="s">
        <v>21</v>
      </c>
      <c r="AG3" s="3" t="s">
        <v>22</v>
      </c>
      <c r="AH3" s="3" t="s">
        <v>18</v>
      </c>
      <c r="AI3" s="3">
        <v>4.0</v>
      </c>
      <c r="AK3" s="3" t="s">
        <v>20</v>
      </c>
      <c r="AL3" s="3" t="s">
        <v>41</v>
      </c>
      <c r="AM3" s="3" t="s">
        <v>29</v>
      </c>
      <c r="AN3" s="3" t="s">
        <v>32</v>
      </c>
      <c r="AO3" s="3" t="s">
        <v>32</v>
      </c>
      <c r="AP3" s="3" t="s">
        <v>33</v>
      </c>
      <c r="AQ3" s="3" t="s">
        <v>31</v>
      </c>
      <c r="AR3" s="3" t="s">
        <v>36</v>
      </c>
    </row>
    <row r="4">
      <c r="A4" s="2">
        <v>43628.539179432875</v>
      </c>
      <c r="B4" s="3" t="s">
        <v>16</v>
      </c>
      <c r="C4" s="3" t="s">
        <v>22</v>
      </c>
      <c r="D4" s="3" t="s">
        <v>18</v>
      </c>
      <c r="E4" s="3">
        <v>2.0</v>
      </c>
      <c r="F4" s="3" t="s">
        <v>19</v>
      </c>
      <c r="G4" s="3" t="s">
        <v>24</v>
      </c>
      <c r="H4" s="3" t="s">
        <v>21</v>
      </c>
      <c r="I4" s="3" t="s">
        <v>22</v>
      </c>
      <c r="J4" s="3" t="s">
        <v>23</v>
      </c>
      <c r="K4" s="3">
        <v>3.0</v>
      </c>
      <c r="L4" s="3" t="s">
        <v>26</v>
      </c>
      <c r="M4" s="3" t="s">
        <v>24</v>
      </c>
      <c r="N4" s="3" t="s">
        <v>16</v>
      </c>
      <c r="O4" s="3" t="s">
        <v>22</v>
      </c>
      <c r="P4" s="3" t="s">
        <v>18</v>
      </c>
      <c r="Q4" s="3">
        <v>1.0</v>
      </c>
      <c r="R4" s="3" t="s">
        <v>19</v>
      </c>
      <c r="S4" s="3" t="s">
        <v>20</v>
      </c>
      <c r="T4" s="3" t="s">
        <v>25</v>
      </c>
      <c r="U4" s="3" t="s">
        <v>22</v>
      </c>
      <c r="V4" s="3" t="s">
        <v>18</v>
      </c>
      <c r="W4" s="3">
        <v>1.0</v>
      </c>
      <c r="X4" s="3" t="s">
        <v>19</v>
      </c>
      <c r="Y4" s="3" t="s">
        <v>20</v>
      </c>
      <c r="Z4" s="3" t="s">
        <v>21</v>
      </c>
      <c r="AA4" s="3" t="s">
        <v>17</v>
      </c>
      <c r="AB4" s="3" t="s">
        <v>23</v>
      </c>
      <c r="AC4" s="3">
        <v>4.0</v>
      </c>
      <c r="AD4" s="3" t="s">
        <v>19</v>
      </c>
      <c r="AE4" s="3" t="s">
        <v>26</v>
      </c>
      <c r="AF4" s="3" t="s">
        <v>27</v>
      </c>
      <c r="AG4" s="3" t="s">
        <v>27</v>
      </c>
      <c r="AH4" s="3" t="s">
        <v>18</v>
      </c>
      <c r="AI4" s="3">
        <v>3.0</v>
      </c>
      <c r="AJ4" s="3" t="s">
        <v>27</v>
      </c>
      <c r="AK4" s="3" t="s">
        <v>27</v>
      </c>
      <c r="AL4" s="3" t="s">
        <v>28</v>
      </c>
      <c r="AM4" s="3" t="s">
        <v>29</v>
      </c>
      <c r="AN4" s="3" t="s">
        <v>32</v>
      </c>
      <c r="AO4" s="3" t="s">
        <v>32</v>
      </c>
      <c r="AP4" s="3" t="s">
        <v>33</v>
      </c>
      <c r="AQ4" s="3" t="s">
        <v>31</v>
      </c>
      <c r="AR4" s="3" t="s">
        <v>36</v>
      </c>
    </row>
    <row r="5">
      <c r="A5" s="2">
        <v>43628.54531652778</v>
      </c>
      <c r="B5" s="3" t="s">
        <v>16</v>
      </c>
      <c r="C5" s="3" t="s">
        <v>22</v>
      </c>
      <c r="D5" s="3" t="s">
        <v>18</v>
      </c>
      <c r="E5" s="3">
        <v>1.0</v>
      </c>
      <c r="G5" s="3" t="s">
        <v>20</v>
      </c>
      <c r="H5" s="3" t="s">
        <v>21</v>
      </c>
      <c r="I5" s="3" t="s">
        <v>17</v>
      </c>
      <c r="J5" s="3" t="s">
        <v>18</v>
      </c>
      <c r="K5" s="3">
        <v>4.0</v>
      </c>
      <c r="M5" s="3" t="s">
        <v>24</v>
      </c>
      <c r="N5" s="3" t="s">
        <v>21</v>
      </c>
      <c r="O5" s="3" t="s">
        <v>17</v>
      </c>
      <c r="P5" s="3" t="s">
        <v>18</v>
      </c>
      <c r="Q5" s="3">
        <v>4.0</v>
      </c>
      <c r="S5" s="3" t="s">
        <v>20</v>
      </c>
      <c r="T5" s="3" t="s">
        <v>25</v>
      </c>
      <c r="U5" s="3" t="s">
        <v>22</v>
      </c>
      <c r="V5" s="3" t="s">
        <v>18</v>
      </c>
      <c r="W5" s="3">
        <v>1.0</v>
      </c>
      <c r="Y5" s="3" t="s">
        <v>20</v>
      </c>
      <c r="Z5" s="3" t="s">
        <v>21</v>
      </c>
      <c r="AA5" s="3" t="s">
        <v>17</v>
      </c>
      <c r="AB5" s="3" t="s">
        <v>18</v>
      </c>
      <c r="AC5" s="3">
        <v>5.0</v>
      </c>
      <c r="AE5" s="3" t="s">
        <v>20</v>
      </c>
      <c r="AF5" s="3" t="s">
        <v>21</v>
      </c>
      <c r="AG5" s="3" t="s">
        <v>17</v>
      </c>
      <c r="AH5" s="3" t="s">
        <v>18</v>
      </c>
      <c r="AI5" s="3">
        <v>5.0</v>
      </c>
      <c r="AK5" s="3" t="s">
        <v>20</v>
      </c>
      <c r="AL5" s="3" t="s">
        <v>41</v>
      </c>
      <c r="AM5" s="3" t="s">
        <v>29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</row>
    <row r="6">
      <c r="A6" s="2">
        <v>43628.563050578705</v>
      </c>
      <c r="B6" s="3" t="s">
        <v>16</v>
      </c>
      <c r="C6" s="3" t="s">
        <v>17</v>
      </c>
      <c r="D6" s="3" t="s">
        <v>18</v>
      </c>
      <c r="E6" s="3">
        <v>1.0</v>
      </c>
      <c r="G6" s="3" t="s">
        <v>24</v>
      </c>
      <c r="H6" s="3" t="s">
        <v>21</v>
      </c>
      <c r="I6" s="3" t="s">
        <v>22</v>
      </c>
      <c r="J6" s="3" t="s">
        <v>23</v>
      </c>
      <c r="K6" s="3">
        <v>2.0</v>
      </c>
      <c r="M6" s="3" t="s">
        <v>20</v>
      </c>
      <c r="N6" s="3" t="s">
        <v>21</v>
      </c>
      <c r="O6" s="3" t="s">
        <v>22</v>
      </c>
      <c r="P6" s="3" t="s">
        <v>23</v>
      </c>
      <c r="Q6" s="3">
        <v>2.0</v>
      </c>
      <c r="S6" s="3" t="s">
        <v>20</v>
      </c>
      <c r="T6" s="3" t="s">
        <v>25</v>
      </c>
      <c r="U6" s="3" t="s">
        <v>17</v>
      </c>
      <c r="V6" s="3" t="s">
        <v>18</v>
      </c>
      <c r="W6" s="3">
        <v>1.0</v>
      </c>
      <c r="Y6" s="3" t="s">
        <v>24</v>
      </c>
      <c r="Z6" s="3" t="s">
        <v>21</v>
      </c>
      <c r="AA6" s="3" t="s">
        <v>17</v>
      </c>
      <c r="AB6" s="3" t="s">
        <v>23</v>
      </c>
      <c r="AC6" s="3">
        <v>4.0</v>
      </c>
      <c r="AE6" s="3" t="s">
        <v>20</v>
      </c>
      <c r="AF6" s="3" t="s">
        <v>21</v>
      </c>
      <c r="AG6" s="3" t="s">
        <v>17</v>
      </c>
      <c r="AH6" s="3" t="s">
        <v>18</v>
      </c>
      <c r="AI6" s="3">
        <v>5.0</v>
      </c>
      <c r="AK6" s="3" t="s">
        <v>24</v>
      </c>
      <c r="AL6" s="3" t="s">
        <v>41</v>
      </c>
      <c r="AM6" s="3" t="s">
        <v>29</v>
      </c>
      <c r="AN6" s="3" t="s">
        <v>33</v>
      </c>
      <c r="AO6" s="3" t="s">
        <v>31</v>
      </c>
      <c r="AP6" s="3" t="s">
        <v>36</v>
      </c>
      <c r="AQ6" s="3" t="s">
        <v>36</v>
      </c>
      <c r="AR6" s="3" t="s">
        <v>33</v>
      </c>
    </row>
    <row r="7">
      <c r="A7" s="2">
        <v>43628.57162202546</v>
      </c>
      <c r="B7" s="3" t="s">
        <v>16</v>
      </c>
      <c r="C7" s="3" t="s">
        <v>17</v>
      </c>
      <c r="D7" s="3" t="s">
        <v>23</v>
      </c>
      <c r="E7" s="3">
        <v>2.0</v>
      </c>
      <c r="G7" s="3" t="s">
        <v>20</v>
      </c>
      <c r="H7" s="3" t="s">
        <v>21</v>
      </c>
      <c r="I7" s="3" t="s">
        <v>22</v>
      </c>
      <c r="J7" s="3" t="s">
        <v>23</v>
      </c>
      <c r="K7" s="3">
        <v>3.0</v>
      </c>
      <c r="M7" s="3" t="s">
        <v>30</v>
      </c>
      <c r="N7" s="3" t="s">
        <v>25</v>
      </c>
      <c r="O7" s="3" t="s">
        <v>22</v>
      </c>
      <c r="P7" s="3" t="s">
        <v>23</v>
      </c>
      <c r="Q7" s="3">
        <v>2.0</v>
      </c>
      <c r="S7" s="3" t="s">
        <v>20</v>
      </c>
      <c r="T7" s="3" t="s">
        <v>25</v>
      </c>
      <c r="U7" s="3" t="s">
        <v>17</v>
      </c>
      <c r="V7" s="3" t="s">
        <v>18</v>
      </c>
      <c r="W7" s="3">
        <v>2.0</v>
      </c>
      <c r="Y7" s="3" t="s">
        <v>20</v>
      </c>
      <c r="Z7" s="3" t="s">
        <v>21</v>
      </c>
      <c r="AA7" s="3" t="s">
        <v>17</v>
      </c>
      <c r="AB7" s="3" t="s">
        <v>23</v>
      </c>
      <c r="AC7" s="3">
        <v>4.0</v>
      </c>
      <c r="AE7" s="3" t="s">
        <v>24</v>
      </c>
      <c r="AF7" s="3" t="s">
        <v>26</v>
      </c>
      <c r="AG7" s="3" t="s">
        <v>17</v>
      </c>
      <c r="AH7" s="3" t="s">
        <v>18</v>
      </c>
      <c r="AI7" s="3">
        <v>4.0</v>
      </c>
      <c r="AK7" s="3" t="s">
        <v>26</v>
      </c>
      <c r="AL7" s="3" t="s">
        <v>28</v>
      </c>
      <c r="AM7" s="3" t="s">
        <v>29</v>
      </c>
      <c r="AN7" s="3" t="s">
        <v>31</v>
      </c>
      <c r="AO7" s="3" t="s">
        <v>32</v>
      </c>
      <c r="AP7" s="3" t="s">
        <v>31</v>
      </c>
      <c r="AQ7" s="3" t="s">
        <v>31</v>
      </c>
      <c r="AR7" s="3" t="s">
        <v>33</v>
      </c>
    </row>
    <row r="8">
      <c r="A8" s="2">
        <v>43628.584974074074</v>
      </c>
      <c r="B8" s="3" t="s">
        <v>16</v>
      </c>
      <c r="C8" s="3" t="s">
        <v>22</v>
      </c>
      <c r="D8" s="3" t="s">
        <v>18</v>
      </c>
      <c r="E8" s="3">
        <v>1.0</v>
      </c>
      <c r="G8" s="3" t="s">
        <v>24</v>
      </c>
      <c r="H8" s="3" t="s">
        <v>21</v>
      </c>
      <c r="I8" s="3" t="s">
        <v>22</v>
      </c>
      <c r="J8" s="3" t="s">
        <v>18</v>
      </c>
      <c r="K8" s="3">
        <v>1.0</v>
      </c>
      <c r="M8" s="3" t="s">
        <v>30</v>
      </c>
      <c r="N8" s="3" t="s">
        <v>21</v>
      </c>
      <c r="O8" s="3" t="s">
        <v>22</v>
      </c>
      <c r="P8" s="3" t="s">
        <v>18</v>
      </c>
      <c r="Q8" s="3">
        <v>1.0</v>
      </c>
      <c r="S8" s="3" t="s">
        <v>20</v>
      </c>
      <c r="T8" s="3" t="s">
        <v>25</v>
      </c>
      <c r="U8" s="3" t="s">
        <v>22</v>
      </c>
      <c r="V8" s="3" t="s">
        <v>18</v>
      </c>
      <c r="W8" s="3">
        <v>1.0</v>
      </c>
      <c r="Y8" s="3" t="s">
        <v>20</v>
      </c>
      <c r="Z8" s="3" t="s">
        <v>21</v>
      </c>
      <c r="AA8" s="3" t="s">
        <v>17</v>
      </c>
      <c r="AB8" s="3" t="s">
        <v>23</v>
      </c>
      <c r="AC8" s="3">
        <v>3.0</v>
      </c>
      <c r="AE8" s="3" t="s">
        <v>20</v>
      </c>
      <c r="AF8" s="3" t="s">
        <v>21</v>
      </c>
      <c r="AG8" s="3" t="s">
        <v>22</v>
      </c>
      <c r="AH8" s="3" t="s">
        <v>18</v>
      </c>
      <c r="AI8" s="3">
        <v>3.0</v>
      </c>
      <c r="AK8" s="3" t="s">
        <v>30</v>
      </c>
      <c r="AL8" s="3" t="s">
        <v>41</v>
      </c>
      <c r="AM8" s="3" t="s">
        <v>29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</row>
    <row r="9">
      <c r="A9" s="2">
        <v>43628.62556127315</v>
      </c>
      <c r="B9" s="3" t="s">
        <v>16</v>
      </c>
      <c r="C9" s="3" t="s">
        <v>17</v>
      </c>
      <c r="D9" s="3" t="s">
        <v>18</v>
      </c>
      <c r="E9" s="3">
        <v>1.0</v>
      </c>
      <c r="G9" s="3" t="s">
        <v>30</v>
      </c>
      <c r="H9" s="3" t="s">
        <v>21</v>
      </c>
      <c r="I9" s="3" t="s">
        <v>22</v>
      </c>
      <c r="J9" s="3" t="s">
        <v>23</v>
      </c>
      <c r="K9" s="3">
        <v>3.0</v>
      </c>
      <c r="M9" s="3" t="s">
        <v>20</v>
      </c>
      <c r="N9" s="3" t="s">
        <v>25</v>
      </c>
      <c r="O9" s="3" t="s">
        <v>17</v>
      </c>
      <c r="P9" s="3" t="s">
        <v>18</v>
      </c>
      <c r="Q9" s="3">
        <v>1.0</v>
      </c>
      <c r="S9" s="3" t="s">
        <v>20</v>
      </c>
      <c r="T9" s="3" t="s">
        <v>25</v>
      </c>
      <c r="U9" s="3" t="s">
        <v>17</v>
      </c>
      <c r="V9" s="3" t="s">
        <v>18</v>
      </c>
      <c r="W9" s="3">
        <v>1.0</v>
      </c>
      <c r="Y9" s="3" t="s">
        <v>20</v>
      </c>
      <c r="Z9" s="3" t="s">
        <v>21</v>
      </c>
      <c r="AA9" s="3" t="s">
        <v>17</v>
      </c>
      <c r="AB9" s="3" t="s">
        <v>23</v>
      </c>
      <c r="AC9" s="3">
        <v>5.0</v>
      </c>
      <c r="AE9" s="3" t="s">
        <v>24</v>
      </c>
      <c r="AF9" s="3" t="s">
        <v>27</v>
      </c>
      <c r="AG9" s="3" t="s">
        <v>17</v>
      </c>
      <c r="AH9" s="3" t="s">
        <v>18</v>
      </c>
      <c r="AJ9" s="3" t="s">
        <v>27</v>
      </c>
      <c r="AK9" s="3" t="s">
        <v>24</v>
      </c>
      <c r="AL9" s="3" t="s">
        <v>41</v>
      </c>
      <c r="AM9" s="3" t="s">
        <v>29</v>
      </c>
      <c r="AN9" s="3" t="s">
        <v>33</v>
      </c>
      <c r="AO9" s="3" t="s">
        <v>33</v>
      </c>
      <c r="AP9" s="3" t="s">
        <v>36</v>
      </c>
      <c r="AQ9" s="3" t="s">
        <v>36</v>
      </c>
      <c r="AR9" s="3" t="s">
        <v>31</v>
      </c>
    </row>
    <row r="10">
      <c r="A10" s="2">
        <v>43628.865026377316</v>
      </c>
      <c r="B10" s="3" t="s">
        <v>16</v>
      </c>
      <c r="C10" s="3" t="s">
        <v>22</v>
      </c>
      <c r="D10" s="3" t="s">
        <v>18</v>
      </c>
      <c r="E10" s="3">
        <v>2.0</v>
      </c>
      <c r="G10" s="3" t="s">
        <v>30</v>
      </c>
      <c r="H10" s="3" t="s">
        <v>21</v>
      </c>
      <c r="I10" s="3" t="s">
        <v>22</v>
      </c>
      <c r="J10" s="3" t="s">
        <v>18</v>
      </c>
      <c r="K10" s="3">
        <v>4.0</v>
      </c>
      <c r="M10" s="3" t="s">
        <v>24</v>
      </c>
      <c r="N10" s="3" t="s">
        <v>16</v>
      </c>
      <c r="O10" s="3" t="s">
        <v>22</v>
      </c>
      <c r="P10" s="3" t="s">
        <v>18</v>
      </c>
      <c r="Q10" s="3">
        <v>1.0</v>
      </c>
      <c r="S10" s="3" t="s">
        <v>20</v>
      </c>
      <c r="T10" s="3" t="s">
        <v>25</v>
      </c>
      <c r="U10" s="3" t="s">
        <v>22</v>
      </c>
      <c r="V10" s="3" t="s">
        <v>18</v>
      </c>
      <c r="W10" s="3">
        <v>1.0</v>
      </c>
      <c r="Y10" s="3" t="s">
        <v>20</v>
      </c>
      <c r="Z10" s="3" t="s">
        <v>21</v>
      </c>
      <c r="AA10" s="3" t="s">
        <v>17</v>
      </c>
      <c r="AB10" s="3" t="s">
        <v>18</v>
      </c>
      <c r="AC10" s="3">
        <v>5.0</v>
      </c>
      <c r="AE10" s="3" t="s">
        <v>20</v>
      </c>
      <c r="AF10" s="3" t="s">
        <v>21</v>
      </c>
      <c r="AG10" s="3" t="s">
        <v>22</v>
      </c>
      <c r="AH10" s="3" t="s">
        <v>18</v>
      </c>
      <c r="AI10" s="3">
        <v>5.0</v>
      </c>
      <c r="AK10" s="3" t="s">
        <v>20</v>
      </c>
      <c r="AL10" s="3" t="s">
        <v>41</v>
      </c>
      <c r="AM10" s="3" t="s">
        <v>29</v>
      </c>
      <c r="AN10" s="3" t="s">
        <v>36</v>
      </c>
      <c r="AO10" s="3" t="s">
        <v>33</v>
      </c>
      <c r="AP10" s="3" t="s">
        <v>36</v>
      </c>
      <c r="AQ10" s="3" t="s">
        <v>36</v>
      </c>
      <c r="AR10" s="3" t="s">
        <v>36</v>
      </c>
    </row>
    <row r="11">
      <c r="A11" s="2">
        <v>43629.68597820602</v>
      </c>
      <c r="B11" s="3" t="s">
        <v>16</v>
      </c>
      <c r="C11" s="3" t="s">
        <v>17</v>
      </c>
      <c r="D11" s="3" t="s">
        <v>18</v>
      </c>
      <c r="E11" s="3">
        <v>2.0</v>
      </c>
      <c r="G11" s="3" t="s">
        <v>30</v>
      </c>
      <c r="H11" s="3" t="s">
        <v>21</v>
      </c>
      <c r="I11" s="3" t="s">
        <v>17</v>
      </c>
      <c r="J11" s="3" t="s">
        <v>18</v>
      </c>
      <c r="K11" s="3">
        <v>3.0</v>
      </c>
      <c r="M11" s="3" t="s">
        <v>24</v>
      </c>
      <c r="N11" s="3" t="s">
        <v>16</v>
      </c>
      <c r="O11" s="3" t="s">
        <v>17</v>
      </c>
      <c r="P11" s="3" t="s">
        <v>18</v>
      </c>
      <c r="Q11" s="3">
        <v>2.0</v>
      </c>
      <c r="S11" s="3" t="s">
        <v>20</v>
      </c>
      <c r="T11" s="3" t="s">
        <v>25</v>
      </c>
      <c r="U11" s="3" t="s">
        <v>17</v>
      </c>
      <c r="V11" s="3" t="s">
        <v>18</v>
      </c>
      <c r="W11" s="3">
        <v>1.0</v>
      </c>
      <c r="Y11" s="3" t="s">
        <v>26</v>
      </c>
      <c r="Z11" s="3" t="s">
        <v>21</v>
      </c>
      <c r="AA11" s="3" t="s">
        <v>17</v>
      </c>
      <c r="AB11" s="3" t="s">
        <v>18</v>
      </c>
      <c r="AC11" s="3">
        <v>4.0</v>
      </c>
      <c r="AE11" s="3" t="s">
        <v>30</v>
      </c>
      <c r="AF11" s="3" t="s">
        <v>21</v>
      </c>
      <c r="AG11" s="3" t="s">
        <v>17</v>
      </c>
      <c r="AH11" s="3" t="s">
        <v>18</v>
      </c>
      <c r="AI11" s="3">
        <v>4.0</v>
      </c>
      <c r="AK11" s="3" t="s">
        <v>26</v>
      </c>
      <c r="AL11" s="3" t="s">
        <v>41</v>
      </c>
      <c r="AM11" s="3" t="s">
        <v>29</v>
      </c>
      <c r="AN11" s="3" t="s">
        <v>31</v>
      </c>
      <c r="AO11" s="3" t="s">
        <v>32</v>
      </c>
      <c r="AP11" s="3" t="s">
        <v>33</v>
      </c>
      <c r="AQ11" s="3" t="s">
        <v>31</v>
      </c>
      <c r="AR11" s="3" t="s">
        <v>36</v>
      </c>
    </row>
    <row r="12">
      <c r="A12" s="2">
        <v>43633.65750371528</v>
      </c>
      <c r="B12" s="3" t="s">
        <v>16</v>
      </c>
      <c r="C12" s="3" t="s">
        <v>22</v>
      </c>
      <c r="D12" s="3" t="s">
        <v>18</v>
      </c>
      <c r="E12" s="3">
        <v>4.0</v>
      </c>
      <c r="G12" s="3" t="s">
        <v>20</v>
      </c>
      <c r="H12" s="3" t="s">
        <v>21</v>
      </c>
      <c r="I12" s="3" t="s">
        <v>22</v>
      </c>
      <c r="J12" s="3" t="s">
        <v>23</v>
      </c>
      <c r="K12" s="3">
        <v>2.0</v>
      </c>
      <c r="M12" s="3" t="s">
        <v>30</v>
      </c>
      <c r="N12" s="3" t="s">
        <v>16</v>
      </c>
      <c r="O12" s="3" t="s">
        <v>22</v>
      </c>
      <c r="P12" s="3" t="s">
        <v>23</v>
      </c>
      <c r="Q12" s="3">
        <v>3.0</v>
      </c>
      <c r="S12" s="3" t="s">
        <v>20</v>
      </c>
      <c r="T12" s="3" t="s">
        <v>25</v>
      </c>
      <c r="U12" s="3" t="s">
        <v>17</v>
      </c>
      <c r="V12" s="3" t="s">
        <v>23</v>
      </c>
      <c r="W12" s="3">
        <v>3.0</v>
      </c>
      <c r="Y12" s="3" t="s">
        <v>20</v>
      </c>
      <c r="Z12" s="3" t="s">
        <v>21</v>
      </c>
      <c r="AA12" s="3" t="s">
        <v>17</v>
      </c>
      <c r="AB12" s="3" t="s">
        <v>18</v>
      </c>
      <c r="AC12" s="3">
        <v>4.0</v>
      </c>
      <c r="AE12" s="3" t="s">
        <v>30</v>
      </c>
      <c r="AF12" s="3" t="s">
        <v>27</v>
      </c>
      <c r="AG12" s="3" t="s">
        <v>17</v>
      </c>
      <c r="AH12" s="3" t="s">
        <v>18</v>
      </c>
      <c r="AJ12" s="3" t="s">
        <v>27</v>
      </c>
      <c r="AK12" s="3" t="s">
        <v>30</v>
      </c>
      <c r="AL12" s="3" t="s">
        <v>28</v>
      </c>
      <c r="AM12" s="3" t="s">
        <v>29</v>
      </c>
      <c r="AN12" s="3" t="s">
        <v>32</v>
      </c>
      <c r="AO12" s="3" t="s">
        <v>32</v>
      </c>
      <c r="AP12" s="3" t="s">
        <v>32</v>
      </c>
      <c r="AQ12" s="3" t="s">
        <v>32</v>
      </c>
      <c r="AR12" s="3" t="s">
        <v>36</v>
      </c>
    </row>
    <row r="13">
      <c r="A13" s="2">
        <v>43634.41941980324</v>
      </c>
      <c r="B13" s="3" t="s">
        <v>16</v>
      </c>
      <c r="C13" s="3" t="s">
        <v>22</v>
      </c>
      <c r="D13" s="3" t="s">
        <v>18</v>
      </c>
      <c r="E13" s="3">
        <v>2.0</v>
      </c>
      <c r="G13" s="3" t="s">
        <v>20</v>
      </c>
      <c r="H13" s="3" t="s">
        <v>21</v>
      </c>
      <c r="I13" s="3" t="s">
        <v>17</v>
      </c>
      <c r="J13" s="3" t="s">
        <v>23</v>
      </c>
      <c r="K13" s="3">
        <v>3.0</v>
      </c>
      <c r="M13" s="3" t="s">
        <v>30</v>
      </c>
      <c r="N13" s="3" t="s">
        <v>21</v>
      </c>
      <c r="O13" s="3" t="s">
        <v>22</v>
      </c>
      <c r="P13" s="3" t="s">
        <v>18</v>
      </c>
      <c r="Q13" s="3">
        <v>1.0</v>
      </c>
      <c r="S13" s="3" t="s">
        <v>20</v>
      </c>
      <c r="T13" s="3" t="s">
        <v>25</v>
      </c>
      <c r="U13" s="3" t="s">
        <v>22</v>
      </c>
      <c r="V13" s="3" t="s">
        <v>23</v>
      </c>
      <c r="W13" s="3">
        <v>1.0</v>
      </c>
      <c r="Y13" s="3" t="s">
        <v>20</v>
      </c>
      <c r="Z13" s="3" t="s">
        <v>21</v>
      </c>
      <c r="AA13" s="3" t="s">
        <v>17</v>
      </c>
      <c r="AB13" s="3" t="s">
        <v>18</v>
      </c>
      <c r="AC13" s="3">
        <v>3.0</v>
      </c>
      <c r="AE13" s="3" t="s">
        <v>24</v>
      </c>
      <c r="AF13" s="3" t="s">
        <v>21</v>
      </c>
      <c r="AG13" s="3" t="s">
        <v>17</v>
      </c>
      <c r="AH13" s="3" t="s">
        <v>18</v>
      </c>
      <c r="AI13" s="3">
        <v>2.0</v>
      </c>
      <c r="AK13" s="3" t="s">
        <v>24</v>
      </c>
      <c r="AL13" s="3" t="s">
        <v>41</v>
      </c>
      <c r="AM13" s="3" t="s">
        <v>29</v>
      </c>
      <c r="AN13" s="3" t="s">
        <v>33</v>
      </c>
      <c r="AO13" s="3" t="s">
        <v>31</v>
      </c>
      <c r="AP13" s="3" t="s">
        <v>36</v>
      </c>
      <c r="AQ13" s="3" t="s">
        <v>36</v>
      </c>
      <c r="AR13" s="3" t="s">
        <v>36</v>
      </c>
    </row>
    <row r="14">
      <c r="A14" s="2">
        <v>43634.8746090625</v>
      </c>
      <c r="B14" s="3" t="s">
        <v>25</v>
      </c>
      <c r="C14" s="3" t="s">
        <v>17</v>
      </c>
      <c r="D14" s="3" t="s">
        <v>18</v>
      </c>
      <c r="E14" s="3">
        <v>3.0</v>
      </c>
      <c r="G14" s="3" t="s">
        <v>24</v>
      </c>
      <c r="H14" s="3" t="s">
        <v>27</v>
      </c>
      <c r="I14" s="3" t="s">
        <v>27</v>
      </c>
      <c r="J14" s="3" t="s">
        <v>27</v>
      </c>
      <c r="L14" s="3" t="s">
        <v>26</v>
      </c>
      <c r="M14" s="3" t="s">
        <v>24</v>
      </c>
      <c r="N14" s="3" t="s">
        <v>16</v>
      </c>
      <c r="O14" s="3" t="s">
        <v>22</v>
      </c>
      <c r="P14" s="3" t="s">
        <v>23</v>
      </c>
      <c r="Q14" s="3">
        <v>2.0</v>
      </c>
      <c r="S14" s="3" t="s">
        <v>20</v>
      </c>
      <c r="T14" s="3" t="s">
        <v>25</v>
      </c>
      <c r="U14" s="3" t="s">
        <v>22</v>
      </c>
      <c r="V14" s="3" t="s">
        <v>23</v>
      </c>
      <c r="W14" s="3">
        <v>2.0</v>
      </c>
      <c r="Y14" s="3" t="s">
        <v>20</v>
      </c>
      <c r="Z14" s="3" t="s">
        <v>21</v>
      </c>
      <c r="AA14" s="3" t="s">
        <v>43</v>
      </c>
      <c r="AB14" s="3" t="s">
        <v>23</v>
      </c>
      <c r="AC14" s="3">
        <v>4.0</v>
      </c>
      <c r="AE14" s="3" t="s">
        <v>24</v>
      </c>
      <c r="AF14" s="3" t="s">
        <v>16</v>
      </c>
      <c r="AG14" s="3" t="s">
        <v>22</v>
      </c>
      <c r="AH14" s="3" t="s">
        <v>18</v>
      </c>
      <c r="AI14" s="3">
        <v>2.0</v>
      </c>
      <c r="AK14" s="3" t="s">
        <v>30</v>
      </c>
      <c r="AL14" s="3" t="s">
        <v>28</v>
      </c>
      <c r="AM14" s="3" t="s">
        <v>44</v>
      </c>
      <c r="AN14" s="3" t="s">
        <v>31</v>
      </c>
      <c r="AO14" s="3" t="s">
        <v>32</v>
      </c>
      <c r="AP14" s="3" t="s">
        <v>33</v>
      </c>
      <c r="AQ14" s="3" t="s">
        <v>31</v>
      </c>
      <c r="AR14" s="3" t="s">
        <v>31</v>
      </c>
    </row>
    <row r="15">
      <c r="A15" s="2">
        <v>43641.44306335648</v>
      </c>
      <c r="B15" s="3" t="s">
        <v>21</v>
      </c>
      <c r="C15" s="3" t="s">
        <v>22</v>
      </c>
      <c r="D15" s="3" t="s">
        <v>18</v>
      </c>
      <c r="E15" s="3">
        <v>1.0</v>
      </c>
      <c r="G15" s="3" t="s">
        <v>20</v>
      </c>
      <c r="H15" s="3" t="s">
        <v>21</v>
      </c>
      <c r="I15" s="3" t="s">
        <v>26</v>
      </c>
      <c r="J15" s="3" t="s">
        <v>26</v>
      </c>
      <c r="K15" s="3">
        <v>3.0</v>
      </c>
      <c r="L15" s="3" t="s">
        <v>26</v>
      </c>
      <c r="M15" s="3" t="s">
        <v>24</v>
      </c>
      <c r="N15" s="3" t="s">
        <v>25</v>
      </c>
      <c r="O15" s="3" t="s">
        <v>22</v>
      </c>
      <c r="P15" s="3" t="s">
        <v>18</v>
      </c>
      <c r="Q15" s="3">
        <v>1.0</v>
      </c>
      <c r="S15" s="3" t="s">
        <v>20</v>
      </c>
      <c r="T15" s="3" t="s">
        <v>25</v>
      </c>
      <c r="U15" s="3" t="s">
        <v>22</v>
      </c>
      <c r="V15" s="3" t="s">
        <v>18</v>
      </c>
      <c r="W15" s="3">
        <v>2.0</v>
      </c>
      <c r="Y15" s="3" t="s">
        <v>20</v>
      </c>
      <c r="Z15" s="3" t="s">
        <v>21</v>
      </c>
      <c r="AA15" s="3" t="s">
        <v>26</v>
      </c>
      <c r="AB15" s="3" t="s">
        <v>26</v>
      </c>
      <c r="AC15" s="3">
        <v>3.0</v>
      </c>
      <c r="AD15" s="3" t="s">
        <v>26</v>
      </c>
      <c r="AE15" s="3" t="s">
        <v>20</v>
      </c>
      <c r="AF15" s="3" t="s">
        <v>21</v>
      </c>
      <c r="AG15" s="3" t="s">
        <v>17</v>
      </c>
      <c r="AH15" s="3" t="s">
        <v>18</v>
      </c>
      <c r="AI15" s="3">
        <v>4.0</v>
      </c>
      <c r="AK15" s="3" t="s">
        <v>20</v>
      </c>
      <c r="AL15" s="3" t="s">
        <v>28</v>
      </c>
      <c r="AM15" s="3" t="s">
        <v>29</v>
      </c>
      <c r="AN15" s="3" t="s">
        <v>31</v>
      </c>
      <c r="AO15" s="3" t="s">
        <v>31</v>
      </c>
      <c r="AP15" s="3" t="s">
        <v>33</v>
      </c>
      <c r="AQ15" s="3" t="s">
        <v>31</v>
      </c>
      <c r="AR15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</row>
    <row r="2">
      <c r="A2" s="2">
        <v>43628.48390528935</v>
      </c>
      <c r="B2" s="3" t="s">
        <v>16</v>
      </c>
      <c r="C2" s="3" t="s">
        <v>17</v>
      </c>
      <c r="D2" s="3" t="s">
        <v>18</v>
      </c>
      <c r="E2" s="3">
        <v>2.0</v>
      </c>
      <c r="G2" s="3" t="s">
        <v>20</v>
      </c>
      <c r="H2" s="3" t="s">
        <v>21</v>
      </c>
      <c r="I2" s="3" t="s">
        <v>22</v>
      </c>
      <c r="J2" s="3" t="s">
        <v>18</v>
      </c>
      <c r="K2" s="3">
        <v>3.0</v>
      </c>
      <c r="L2" s="3" t="s">
        <v>26</v>
      </c>
      <c r="M2" s="3" t="s">
        <v>24</v>
      </c>
      <c r="N2" s="3" t="s">
        <v>16</v>
      </c>
      <c r="O2" s="3" t="s">
        <v>17</v>
      </c>
      <c r="P2" s="3" t="s">
        <v>23</v>
      </c>
      <c r="Q2" s="3">
        <v>3.0</v>
      </c>
      <c r="R2" s="3" t="s">
        <v>26</v>
      </c>
      <c r="S2" s="3" t="s">
        <v>20</v>
      </c>
      <c r="T2" s="3" t="s">
        <v>25</v>
      </c>
      <c r="U2" s="3" t="s">
        <v>17</v>
      </c>
      <c r="V2" s="3" t="s">
        <v>18</v>
      </c>
      <c r="W2" s="3">
        <v>1.0</v>
      </c>
      <c r="Y2" s="3" t="s">
        <v>20</v>
      </c>
      <c r="Z2" s="3" t="s">
        <v>21</v>
      </c>
      <c r="AA2" s="3" t="s">
        <v>17</v>
      </c>
      <c r="AB2" s="3" t="s">
        <v>18</v>
      </c>
      <c r="AC2" s="3">
        <v>5.0</v>
      </c>
      <c r="AE2" s="3" t="s">
        <v>30</v>
      </c>
      <c r="AF2" s="3" t="s">
        <v>16</v>
      </c>
      <c r="AG2" s="3" t="s">
        <v>17</v>
      </c>
      <c r="AH2" s="3" t="s">
        <v>18</v>
      </c>
      <c r="AI2" s="3">
        <v>2.0</v>
      </c>
      <c r="AK2" s="3" t="s">
        <v>30</v>
      </c>
      <c r="AL2" s="3" t="s">
        <v>28</v>
      </c>
      <c r="AM2" s="3" t="s">
        <v>29</v>
      </c>
      <c r="AN2" s="3" t="s">
        <v>32</v>
      </c>
      <c r="AO2" s="3" t="s">
        <v>32</v>
      </c>
      <c r="AP2" s="3" t="s">
        <v>31</v>
      </c>
      <c r="AQ2" s="3" t="s">
        <v>31</v>
      </c>
      <c r="AR2" s="3" t="s">
        <v>36</v>
      </c>
    </row>
    <row r="3">
      <c r="A3" s="2">
        <v>43628.48772484953</v>
      </c>
      <c r="B3" s="3" t="s">
        <v>16</v>
      </c>
      <c r="C3" s="3" t="s">
        <v>22</v>
      </c>
      <c r="D3" s="3" t="s">
        <v>18</v>
      </c>
      <c r="E3" s="3">
        <v>2.0</v>
      </c>
      <c r="G3" s="3" t="s">
        <v>20</v>
      </c>
      <c r="H3" s="3" t="s">
        <v>21</v>
      </c>
      <c r="I3" s="3" t="s">
        <v>22</v>
      </c>
      <c r="J3" s="3" t="s">
        <v>18</v>
      </c>
      <c r="K3" s="3">
        <v>3.0</v>
      </c>
      <c r="M3" s="3" t="s">
        <v>24</v>
      </c>
      <c r="N3" s="3" t="s">
        <v>25</v>
      </c>
      <c r="O3" s="3" t="s">
        <v>22</v>
      </c>
      <c r="P3" s="3" t="s">
        <v>18</v>
      </c>
      <c r="Q3" s="3">
        <v>2.0</v>
      </c>
      <c r="S3" s="3" t="s">
        <v>20</v>
      </c>
      <c r="T3" s="3" t="s">
        <v>25</v>
      </c>
      <c r="U3" s="3" t="s">
        <v>22</v>
      </c>
      <c r="V3" s="3" t="s">
        <v>18</v>
      </c>
      <c r="W3" s="3">
        <v>3.0</v>
      </c>
      <c r="Y3" s="3" t="s">
        <v>20</v>
      </c>
      <c r="Z3" s="3" t="s">
        <v>21</v>
      </c>
      <c r="AA3" s="3" t="s">
        <v>17</v>
      </c>
      <c r="AB3" s="3" t="s">
        <v>23</v>
      </c>
      <c r="AC3" s="3">
        <v>3.0</v>
      </c>
      <c r="AE3" s="3" t="s">
        <v>30</v>
      </c>
      <c r="AF3" s="3" t="s">
        <v>21</v>
      </c>
      <c r="AG3" s="3" t="s">
        <v>17</v>
      </c>
      <c r="AH3" s="3" t="s">
        <v>18</v>
      </c>
      <c r="AI3" s="3">
        <v>4.0</v>
      </c>
      <c r="AK3" s="3" t="s">
        <v>24</v>
      </c>
      <c r="AL3" s="3" t="s">
        <v>28</v>
      </c>
      <c r="AM3" s="3" t="s">
        <v>29</v>
      </c>
      <c r="AN3" s="3" t="s">
        <v>32</v>
      </c>
      <c r="AO3" s="3" t="s">
        <v>32</v>
      </c>
      <c r="AP3" s="3" t="s">
        <v>31</v>
      </c>
      <c r="AQ3" s="3" t="s">
        <v>31</v>
      </c>
      <c r="AR3" s="3" t="s">
        <v>36</v>
      </c>
    </row>
    <row r="4">
      <c r="A4" s="2">
        <v>43628.64990765046</v>
      </c>
      <c r="B4" s="3" t="s">
        <v>16</v>
      </c>
      <c r="C4" s="3" t="s">
        <v>17</v>
      </c>
      <c r="D4" s="3" t="s">
        <v>18</v>
      </c>
      <c r="E4" s="3">
        <v>1.0</v>
      </c>
      <c r="G4" s="3" t="s">
        <v>20</v>
      </c>
      <c r="H4" s="3" t="s">
        <v>21</v>
      </c>
      <c r="I4" s="3" t="s">
        <v>17</v>
      </c>
      <c r="J4" s="3" t="s">
        <v>23</v>
      </c>
      <c r="K4" s="3">
        <v>3.0</v>
      </c>
      <c r="M4" s="3" t="s">
        <v>24</v>
      </c>
      <c r="N4" s="3" t="s">
        <v>21</v>
      </c>
      <c r="O4" s="3" t="s">
        <v>17</v>
      </c>
      <c r="P4" s="3" t="s">
        <v>18</v>
      </c>
      <c r="Q4" s="3">
        <v>3.0</v>
      </c>
      <c r="S4" s="3" t="s">
        <v>20</v>
      </c>
      <c r="T4" s="3" t="s">
        <v>25</v>
      </c>
      <c r="U4" s="3" t="s">
        <v>17</v>
      </c>
      <c r="V4" s="3" t="s">
        <v>18</v>
      </c>
      <c r="W4" s="3">
        <v>1.0</v>
      </c>
      <c r="Y4" s="3" t="s">
        <v>20</v>
      </c>
      <c r="Z4" s="3" t="s">
        <v>21</v>
      </c>
      <c r="AA4" s="3" t="s">
        <v>17</v>
      </c>
      <c r="AB4" s="3" t="s">
        <v>18</v>
      </c>
      <c r="AC4" s="3">
        <v>5.0</v>
      </c>
      <c r="AE4" s="3" t="s">
        <v>20</v>
      </c>
      <c r="AF4" s="3" t="s">
        <v>21</v>
      </c>
      <c r="AG4" s="3" t="s">
        <v>17</v>
      </c>
      <c r="AH4" s="3" t="s">
        <v>18</v>
      </c>
      <c r="AI4" s="3">
        <v>5.0</v>
      </c>
      <c r="AK4" s="3" t="s">
        <v>24</v>
      </c>
      <c r="AL4" s="3" t="s">
        <v>41</v>
      </c>
      <c r="AM4" s="3" t="s">
        <v>29</v>
      </c>
      <c r="AN4" s="3" t="s">
        <v>36</v>
      </c>
      <c r="AO4" s="3" t="s">
        <v>32</v>
      </c>
      <c r="AP4" s="3" t="s">
        <v>36</v>
      </c>
      <c r="AQ4" s="3" t="s">
        <v>36</v>
      </c>
      <c r="AR4" s="3" t="s">
        <v>36</v>
      </c>
    </row>
    <row r="5">
      <c r="A5" s="2">
        <v>43633.484875821756</v>
      </c>
      <c r="B5" s="3" t="s">
        <v>21</v>
      </c>
      <c r="C5" s="3" t="s">
        <v>17</v>
      </c>
      <c r="D5" s="3" t="s">
        <v>18</v>
      </c>
      <c r="E5" s="3">
        <v>2.0</v>
      </c>
      <c r="G5" s="3" t="s">
        <v>30</v>
      </c>
      <c r="H5" s="3" t="s">
        <v>21</v>
      </c>
      <c r="I5" s="3" t="s">
        <v>17</v>
      </c>
      <c r="J5" s="3" t="s">
        <v>18</v>
      </c>
      <c r="K5" s="3">
        <v>4.0</v>
      </c>
      <c r="M5" s="3" t="s">
        <v>24</v>
      </c>
      <c r="N5" s="3" t="s">
        <v>16</v>
      </c>
      <c r="O5" s="3" t="s">
        <v>22</v>
      </c>
      <c r="P5" s="3" t="s">
        <v>18</v>
      </c>
      <c r="Q5" s="3">
        <v>1.0</v>
      </c>
      <c r="S5" s="3" t="s">
        <v>20</v>
      </c>
      <c r="T5" s="3" t="s">
        <v>25</v>
      </c>
      <c r="U5" s="3" t="s">
        <v>22</v>
      </c>
      <c r="V5" s="3" t="s">
        <v>18</v>
      </c>
      <c r="W5" s="3">
        <v>1.0</v>
      </c>
      <c r="Y5" s="3" t="s">
        <v>20</v>
      </c>
      <c r="Z5" s="3" t="s">
        <v>21</v>
      </c>
      <c r="AA5" s="3" t="s">
        <v>17</v>
      </c>
      <c r="AB5" s="3" t="s">
        <v>23</v>
      </c>
      <c r="AC5" s="3">
        <v>3.0</v>
      </c>
      <c r="AE5" s="3" t="s">
        <v>20</v>
      </c>
      <c r="AF5" s="3" t="s">
        <v>21</v>
      </c>
      <c r="AG5" s="3" t="s">
        <v>17</v>
      </c>
      <c r="AH5" s="3" t="s">
        <v>18</v>
      </c>
      <c r="AI5" s="3">
        <v>5.0</v>
      </c>
      <c r="AK5" s="3" t="s">
        <v>20</v>
      </c>
      <c r="AL5" s="3" t="s">
        <v>28</v>
      </c>
      <c r="AM5" s="3" t="s">
        <v>29</v>
      </c>
      <c r="AN5" s="3" t="s">
        <v>31</v>
      </c>
      <c r="AO5" s="3" t="s">
        <v>33</v>
      </c>
      <c r="AP5" s="3" t="s">
        <v>33</v>
      </c>
      <c r="AQ5" s="3" t="s">
        <v>33</v>
      </c>
      <c r="AR5" s="3" t="s">
        <v>36</v>
      </c>
    </row>
    <row r="6">
      <c r="A6" s="2">
        <v>43633.54670076389</v>
      </c>
      <c r="B6" s="3" t="s">
        <v>16</v>
      </c>
      <c r="C6" s="3" t="s">
        <v>17</v>
      </c>
      <c r="D6" s="3" t="s">
        <v>18</v>
      </c>
      <c r="E6" s="3">
        <v>3.0</v>
      </c>
      <c r="F6" s="3" t="s">
        <v>19</v>
      </c>
      <c r="G6" s="3" t="s">
        <v>30</v>
      </c>
      <c r="H6" s="3" t="s">
        <v>21</v>
      </c>
      <c r="I6" s="3" t="s">
        <v>22</v>
      </c>
      <c r="J6" s="3" t="s">
        <v>23</v>
      </c>
      <c r="K6" s="3">
        <v>4.0</v>
      </c>
      <c r="L6" s="3" t="s">
        <v>19</v>
      </c>
      <c r="M6" s="3" t="s">
        <v>24</v>
      </c>
      <c r="N6" s="3" t="s">
        <v>25</v>
      </c>
      <c r="O6" s="3" t="s">
        <v>17</v>
      </c>
      <c r="P6" s="3" t="s">
        <v>18</v>
      </c>
      <c r="Q6" s="3">
        <v>3.0</v>
      </c>
      <c r="R6" s="3" t="s">
        <v>19</v>
      </c>
      <c r="S6" s="3" t="s">
        <v>20</v>
      </c>
      <c r="T6" s="3" t="s">
        <v>25</v>
      </c>
      <c r="U6" s="3" t="s">
        <v>17</v>
      </c>
      <c r="V6" s="3" t="s">
        <v>18</v>
      </c>
      <c r="W6" s="3">
        <v>2.0</v>
      </c>
      <c r="X6" s="3" t="s">
        <v>19</v>
      </c>
      <c r="Y6" s="3" t="s">
        <v>20</v>
      </c>
      <c r="Z6" s="3" t="s">
        <v>21</v>
      </c>
      <c r="AA6" s="3" t="s">
        <v>17</v>
      </c>
      <c r="AB6" s="3" t="s">
        <v>23</v>
      </c>
      <c r="AC6" s="3">
        <v>4.0</v>
      </c>
      <c r="AD6" s="3" t="s">
        <v>19</v>
      </c>
      <c r="AE6" s="3" t="s">
        <v>20</v>
      </c>
      <c r="AF6" s="3" t="s">
        <v>27</v>
      </c>
      <c r="AG6" s="3" t="s">
        <v>27</v>
      </c>
      <c r="AH6" s="3" t="s">
        <v>27</v>
      </c>
      <c r="AI6" s="3">
        <v>1.0</v>
      </c>
      <c r="AJ6" s="3" t="s">
        <v>27</v>
      </c>
      <c r="AK6" s="3" t="s">
        <v>27</v>
      </c>
      <c r="AL6" s="3" t="s">
        <v>41</v>
      </c>
      <c r="AM6" s="3" t="s">
        <v>29</v>
      </c>
      <c r="AN6" s="3" t="s">
        <v>31</v>
      </c>
      <c r="AO6" s="3" t="s">
        <v>31</v>
      </c>
      <c r="AP6" s="3" t="s">
        <v>36</v>
      </c>
      <c r="AQ6" s="3" t="s">
        <v>36</v>
      </c>
      <c r="AR6" s="3" t="s">
        <v>36</v>
      </c>
    </row>
    <row r="7">
      <c r="A7" s="2">
        <v>43633.59949145833</v>
      </c>
      <c r="B7" s="3" t="s">
        <v>16</v>
      </c>
      <c r="C7" s="3" t="s">
        <v>17</v>
      </c>
      <c r="D7" s="3" t="s">
        <v>18</v>
      </c>
      <c r="E7" s="3">
        <v>1.0</v>
      </c>
      <c r="G7" s="3" t="s">
        <v>30</v>
      </c>
      <c r="H7" s="3" t="s">
        <v>21</v>
      </c>
      <c r="I7" s="3" t="s">
        <v>26</v>
      </c>
      <c r="J7" s="3" t="s">
        <v>26</v>
      </c>
      <c r="L7" s="3" t="s">
        <v>26</v>
      </c>
      <c r="M7" s="3" t="s">
        <v>26</v>
      </c>
      <c r="N7" s="3" t="s">
        <v>16</v>
      </c>
      <c r="O7" s="3" t="s">
        <v>17</v>
      </c>
      <c r="P7" s="3" t="s">
        <v>18</v>
      </c>
      <c r="Q7" s="3">
        <v>1.0</v>
      </c>
      <c r="S7" s="3" t="s">
        <v>20</v>
      </c>
      <c r="T7" s="3" t="s">
        <v>25</v>
      </c>
      <c r="U7" s="3" t="s">
        <v>17</v>
      </c>
      <c r="V7" s="3" t="s">
        <v>18</v>
      </c>
      <c r="W7" s="3">
        <v>1.0</v>
      </c>
      <c r="Y7" s="3" t="s">
        <v>20</v>
      </c>
      <c r="Z7" s="3" t="s">
        <v>21</v>
      </c>
      <c r="AA7" s="3" t="s">
        <v>17</v>
      </c>
      <c r="AB7" s="3" t="s">
        <v>18</v>
      </c>
      <c r="AC7" s="3">
        <v>4.0</v>
      </c>
      <c r="AE7" s="3" t="s">
        <v>30</v>
      </c>
      <c r="AF7" s="3" t="s">
        <v>21</v>
      </c>
      <c r="AG7" s="3" t="s">
        <v>17</v>
      </c>
      <c r="AH7" s="3" t="s">
        <v>18</v>
      </c>
      <c r="AI7" s="3">
        <v>5.0</v>
      </c>
      <c r="AK7" s="3" t="s">
        <v>24</v>
      </c>
      <c r="AL7" s="3" t="s">
        <v>41</v>
      </c>
      <c r="AM7" s="3" t="s">
        <v>29</v>
      </c>
      <c r="AN7" s="3" t="s">
        <v>32</v>
      </c>
      <c r="AO7" s="3" t="s">
        <v>32</v>
      </c>
      <c r="AP7" s="3" t="s">
        <v>36</v>
      </c>
      <c r="AQ7" s="3" t="s">
        <v>33</v>
      </c>
      <c r="AR7" s="3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</row>
    <row r="2">
      <c r="A2" s="2">
        <v>43633.52406243056</v>
      </c>
      <c r="B2" s="3" t="s">
        <v>16</v>
      </c>
      <c r="C2" s="3" t="s">
        <v>17</v>
      </c>
      <c r="D2" s="3" t="s">
        <v>23</v>
      </c>
      <c r="E2" s="3">
        <v>2.0</v>
      </c>
      <c r="G2" s="3" t="s">
        <v>20</v>
      </c>
      <c r="H2" s="3" t="s">
        <v>21</v>
      </c>
      <c r="I2" s="3" t="s">
        <v>17</v>
      </c>
      <c r="J2" s="3" t="s">
        <v>23</v>
      </c>
      <c r="K2" s="3">
        <v>4.0</v>
      </c>
      <c r="M2" s="3" t="s">
        <v>24</v>
      </c>
      <c r="N2" s="3" t="s">
        <v>16</v>
      </c>
      <c r="O2" s="3" t="s">
        <v>17</v>
      </c>
      <c r="P2" s="3" t="s">
        <v>23</v>
      </c>
      <c r="Q2" s="3">
        <v>3.0</v>
      </c>
      <c r="S2" s="3" t="s">
        <v>20</v>
      </c>
      <c r="T2" s="3" t="s">
        <v>25</v>
      </c>
      <c r="U2" s="3" t="s">
        <v>17</v>
      </c>
      <c r="V2" s="3" t="s">
        <v>23</v>
      </c>
      <c r="W2" s="3">
        <v>1.0</v>
      </c>
      <c r="Y2" s="3" t="s">
        <v>20</v>
      </c>
      <c r="Z2" s="3" t="s">
        <v>21</v>
      </c>
      <c r="AA2" s="3" t="s">
        <v>17</v>
      </c>
      <c r="AB2" s="3" t="s">
        <v>23</v>
      </c>
      <c r="AC2" s="3">
        <v>3.0</v>
      </c>
      <c r="AE2" s="3" t="s">
        <v>20</v>
      </c>
      <c r="AF2" s="3" t="s">
        <v>21</v>
      </c>
      <c r="AG2" s="3" t="s">
        <v>17</v>
      </c>
      <c r="AH2" s="3" t="s">
        <v>18</v>
      </c>
      <c r="AI2" s="3">
        <v>4.0</v>
      </c>
      <c r="AK2" s="3" t="s">
        <v>24</v>
      </c>
      <c r="AL2" s="3" t="s">
        <v>41</v>
      </c>
      <c r="AM2" s="3" t="s">
        <v>29</v>
      </c>
      <c r="AN2" s="3" t="s">
        <v>36</v>
      </c>
      <c r="AO2" s="3" t="s">
        <v>36</v>
      </c>
      <c r="AP2" s="3" t="s">
        <v>36</v>
      </c>
      <c r="AQ2" s="3" t="s">
        <v>36</v>
      </c>
      <c r="AR2" s="3" t="s">
        <v>36</v>
      </c>
    </row>
    <row r="3">
      <c r="A3" s="2">
        <v>43633.528841631945</v>
      </c>
      <c r="B3" s="3" t="s">
        <v>16</v>
      </c>
      <c r="C3" s="3" t="s">
        <v>22</v>
      </c>
      <c r="D3" s="3" t="s">
        <v>18</v>
      </c>
      <c r="E3" s="3">
        <v>2.0</v>
      </c>
      <c r="G3" s="3" t="s">
        <v>30</v>
      </c>
      <c r="H3" s="3" t="s">
        <v>21</v>
      </c>
      <c r="I3" s="3" t="s">
        <v>22</v>
      </c>
      <c r="J3" s="3" t="s">
        <v>23</v>
      </c>
      <c r="K3" s="3">
        <v>3.0</v>
      </c>
      <c r="M3" s="3" t="s">
        <v>20</v>
      </c>
      <c r="N3" s="3" t="s">
        <v>16</v>
      </c>
      <c r="O3" s="3" t="s">
        <v>22</v>
      </c>
      <c r="P3" s="3" t="s">
        <v>23</v>
      </c>
      <c r="Q3" s="3">
        <v>2.0</v>
      </c>
      <c r="S3" s="3" t="s">
        <v>20</v>
      </c>
      <c r="T3" s="3" t="s">
        <v>25</v>
      </c>
      <c r="U3" s="3" t="s">
        <v>22</v>
      </c>
      <c r="V3" s="3" t="s">
        <v>18</v>
      </c>
      <c r="W3" s="3">
        <v>1.0</v>
      </c>
      <c r="Y3" s="3" t="s">
        <v>20</v>
      </c>
      <c r="Z3" s="3" t="s">
        <v>21</v>
      </c>
      <c r="AA3" s="3" t="s">
        <v>17</v>
      </c>
      <c r="AB3" s="3" t="s">
        <v>18</v>
      </c>
      <c r="AC3" s="3">
        <v>5.0</v>
      </c>
      <c r="AE3" s="3" t="s">
        <v>24</v>
      </c>
      <c r="AF3" s="3" t="s">
        <v>21</v>
      </c>
      <c r="AG3" s="3" t="s">
        <v>22</v>
      </c>
      <c r="AH3" s="3" t="s">
        <v>18</v>
      </c>
      <c r="AI3" s="3">
        <v>5.0</v>
      </c>
      <c r="AK3" s="3" t="s">
        <v>24</v>
      </c>
      <c r="AL3" s="3" t="s">
        <v>41</v>
      </c>
      <c r="AM3" s="3" t="s">
        <v>29</v>
      </c>
      <c r="AN3" s="3" t="s">
        <v>36</v>
      </c>
      <c r="AO3" s="3" t="s">
        <v>36</v>
      </c>
      <c r="AP3" s="3" t="s">
        <v>36</v>
      </c>
      <c r="AQ3" s="3" t="s">
        <v>36</v>
      </c>
      <c r="AR3" s="3" t="s">
        <v>33</v>
      </c>
    </row>
    <row r="4">
      <c r="A4" s="2">
        <v>43633.54439186343</v>
      </c>
      <c r="B4" s="3" t="s">
        <v>21</v>
      </c>
      <c r="C4" s="3" t="s">
        <v>17</v>
      </c>
      <c r="D4" s="3" t="s">
        <v>18</v>
      </c>
      <c r="E4" s="3">
        <v>2.0</v>
      </c>
      <c r="G4" s="3" t="s">
        <v>20</v>
      </c>
      <c r="H4" s="3" t="s">
        <v>21</v>
      </c>
      <c r="I4" s="3" t="s">
        <v>22</v>
      </c>
      <c r="J4" s="3" t="s">
        <v>23</v>
      </c>
      <c r="K4" s="3">
        <v>3.0</v>
      </c>
      <c r="M4" s="3" t="s">
        <v>20</v>
      </c>
      <c r="N4" s="3" t="s">
        <v>25</v>
      </c>
      <c r="O4" s="3" t="s">
        <v>17</v>
      </c>
      <c r="P4" s="3" t="s">
        <v>18</v>
      </c>
      <c r="Q4" s="3">
        <v>2.0</v>
      </c>
      <c r="S4" s="3" t="s">
        <v>20</v>
      </c>
      <c r="T4" s="3" t="s">
        <v>25</v>
      </c>
      <c r="U4" s="3" t="s">
        <v>17</v>
      </c>
      <c r="V4" s="3" t="s">
        <v>18</v>
      </c>
      <c r="W4" s="3">
        <v>2.0</v>
      </c>
      <c r="Y4" s="3" t="s">
        <v>20</v>
      </c>
      <c r="Z4" s="3" t="s">
        <v>21</v>
      </c>
      <c r="AA4" s="3" t="s">
        <v>22</v>
      </c>
      <c r="AB4" s="3" t="s">
        <v>23</v>
      </c>
      <c r="AC4" s="3">
        <v>3.0</v>
      </c>
      <c r="AE4" s="3" t="s">
        <v>20</v>
      </c>
      <c r="AF4" s="3" t="s">
        <v>27</v>
      </c>
      <c r="AH4" s="3" t="s">
        <v>27</v>
      </c>
      <c r="AJ4" s="3" t="s">
        <v>27</v>
      </c>
      <c r="AK4" s="3" t="s">
        <v>30</v>
      </c>
      <c r="AL4" s="3" t="s">
        <v>41</v>
      </c>
      <c r="AM4" s="3" t="s">
        <v>29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</row>
    <row r="5">
      <c r="A5" s="2">
        <v>43633.55217734954</v>
      </c>
      <c r="B5" s="3" t="s">
        <v>16</v>
      </c>
      <c r="C5" s="3" t="s">
        <v>17</v>
      </c>
      <c r="D5" s="3" t="s">
        <v>18</v>
      </c>
      <c r="E5" s="3">
        <v>2.0</v>
      </c>
      <c r="G5" s="3" t="s">
        <v>20</v>
      </c>
      <c r="H5" s="3" t="s">
        <v>26</v>
      </c>
      <c r="I5" s="3" t="s">
        <v>22</v>
      </c>
      <c r="J5" s="3" t="s">
        <v>26</v>
      </c>
      <c r="K5" s="3">
        <v>3.0</v>
      </c>
      <c r="L5" s="3" t="s">
        <v>26</v>
      </c>
      <c r="M5" s="3" t="s">
        <v>24</v>
      </c>
      <c r="N5" s="3" t="s">
        <v>16</v>
      </c>
      <c r="O5" s="3" t="s">
        <v>22</v>
      </c>
      <c r="P5" s="3" t="s">
        <v>18</v>
      </c>
      <c r="Q5" s="3">
        <v>2.0</v>
      </c>
      <c r="S5" s="3" t="s">
        <v>20</v>
      </c>
      <c r="T5" s="3" t="s">
        <v>25</v>
      </c>
      <c r="U5" s="3" t="s">
        <v>17</v>
      </c>
      <c r="V5" s="3" t="s">
        <v>18</v>
      </c>
      <c r="W5" s="3">
        <v>1.0</v>
      </c>
      <c r="Y5" s="3" t="s">
        <v>20</v>
      </c>
      <c r="Z5" s="3" t="s">
        <v>21</v>
      </c>
      <c r="AA5" s="3" t="s">
        <v>17</v>
      </c>
      <c r="AB5" s="3" t="s">
        <v>23</v>
      </c>
      <c r="AC5" s="3">
        <v>4.0</v>
      </c>
      <c r="AE5" s="3" t="s">
        <v>20</v>
      </c>
      <c r="AF5" s="3" t="s">
        <v>21</v>
      </c>
      <c r="AG5" s="3" t="s">
        <v>17</v>
      </c>
      <c r="AH5" s="3" t="s">
        <v>23</v>
      </c>
      <c r="AI5" s="3">
        <v>4.0</v>
      </c>
      <c r="AK5" s="3" t="s">
        <v>20</v>
      </c>
      <c r="AL5" s="3" t="s">
        <v>28</v>
      </c>
      <c r="AM5" s="3" t="s">
        <v>29</v>
      </c>
      <c r="AN5" s="3" t="s">
        <v>32</v>
      </c>
      <c r="AO5" s="3" t="s">
        <v>32</v>
      </c>
      <c r="AP5" s="3" t="s">
        <v>36</v>
      </c>
      <c r="AQ5" s="3" t="s">
        <v>33</v>
      </c>
      <c r="AR5" s="3" t="s">
        <v>36</v>
      </c>
    </row>
    <row r="6">
      <c r="A6" s="2">
        <v>43633.57589184028</v>
      </c>
      <c r="B6" s="3" t="s">
        <v>16</v>
      </c>
      <c r="C6" s="3" t="s">
        <v>22</v>
      </c>
      <c r="D6" s="3" t="s">
        <v>23</v>
      </c>
      <c r="E6" s="3">
        <v>1.0</v>
      </c>
      <c r="G6" s="3" t="s">
        <v>30</v>
      </c>
      <c r="H6" s="3" t="s">
        <v>21</v>
      </c>
      <c r="I6" s="3" t="s">
        <v>22</v>
      </c>
      <c r="J6" s="3" t="s">
        <v>26</v>
      </c>
      <c r="K6" s="3">
        <v>3.0</v>
      </c>
      <c r="L6" s="3" t="s">
        <v>26</v>
      </c>
      <c r="M6" s="3" t="s">
        <v>24</v>
      </c>
      <c r="N6" s="3" t="s">
        <v>25</v>
      </c>
      <c r="O6" s="3" t="s">
        <v>22</v>
      </c>
      <c r="P6" s="3" t="s">
        <v>23</v>
      </c>
      <c r="Q6" s="3">
        <v>1.0</v>
      </c>
      <c r="S6" s="3" t="s">
        <v>20</v>
      </c>
      <c r="T6" s="3" t="s">
        <v>25</v>
      </c>
      <c r="U6" s="3" t="s">
        <v>17</v>
      </c>
      <c r="V6" s="3" t="s">
        <v>23</v>
      </c>
      <c r="W6" s="3">
        <v>3.0</v>
      </c>
      <c r="X6" s="3" t="s">
        <v>26</v>
      </c>
      <c r="Y6" s="3" t="s">
        <v>20</v>
      </c>
      <c r="Z6" s="3" t="s">
        <v>21</v>
      </c>
      <c r="AA6" s="3" t="s">
        <v>17</v>
      </c>
      <c r="AB6" s="3" t="s">
        <v>23</v>
      </c>
      <c r="AC6" s="3">
        <v>4.0</v>
      </c>
      <c r="AE6" s="3" t="s">
        <v>20</v>
      </c>
      <c r="AF6" s="3" t="s">
        <v>21</v>
      </c>
      <c r="AG6" s="3" t="s">
        <v>17</v>
      </c>
      <c r="AH6" s="3" t="s">
        <v>18</v>
      </c>
      <c r="AI6" s="3">
        <v>5.0</v>
      </c>
      <c r="AK6" s="3" t="s">
        <v>26</v>
      </c>
      <c r="AL6" s="3" t="s">
        <v>41</v>
      </c>
      <c r="AM6" s="3" t="s">
        <v>29</v>
      </c>
      <c r="AN6" s="3" t="s">
        <v>33</v>
      </c>
      <c r="AO6" s="3" t="s">
        <v>32</v>
      </c>
      <c r="AP6" s="3" t="s">
        <v>36</v>
      </c>
      <c r="AQ6" s="3" t="s">
        <v>36</v>
      </c>
      <c r="AR6" s="3" t="s">
        <v>36</v>
      </c>
    </row>
    <row r="7">
      <c r="A7" s="2">
        <v>43633.620871770836</v>
      </c>
      <c r="B7" s="3" t="s">
        <v>16</v>
      </c>
      <c r="C7" s="3" t="s">
        <v>17</v>
      </c>
      <c r="D7" s="3" t="s">
        <v>18</v>
      </c>
      <c r="E7" s="3">
        <v>3.0</v>
      </c>
      <c r="G7" s="3" t="s">
        <v>20</v>
      </c>
      <c r="H7" s="3" t="s">
        <v>21</v>
      </c>
      <c r="I7" s="3" t="s">
        <v>22</v>
      </c>
      <c r="J7" s="3" t="s">
        <v>23</v>
      </c>
      <c r="K7" s="3">
        <v>3.0</v>
      </c>
      <c r="L7" s="3" t="s">
        <v>26</v>
      </c>
      <c r="M7" s="3" t="s">
        <v>24</v>
      </c>
      <c r="N7" s="3" t="s">
        <v>25</v>
      </c>
      <c r="O7" s="3" t="s">
        <v>17</v>
      </c>
      <c r="P7" s="3" t="s">
        <v>18</v>
      </c>
      <c r="Q7" s="3">
        <v>2.0</v>
      </c>
      <c r="S7" s="3" t="s">
        <v>24</v>
      </c>
      <c r="T7" s="3" t="s">
        <v>25</v>
      </c>
      <c r="U7" s="3" t="s">
        <v>17</v>
      </c>
      <c r="V7" s="3" t="s">
        <v>18</v>
      </c>
      <c r="W7" s="3">
        <v>1.0</v>
      </c>
      <c r="Y7" s="3" t="s">
        <v>20</v>
      </c>
      <c r="Z7" s="3" t="s">
        <v>21</v>
      </c>
      <c r="AA7" s="3" t="s">
        <v>17</v>
      </c>
      <c r="AB7" s="3" t="s">
        <v>23</v>
      </c>
      <c r="AC7" s="3">
        <v>4.0</v>
      </c>
      <c r="AE7" s="3" t="s">
        <v>20</v>
      </c>
      <c r="AF7" s="3" t="s">
        <v>21</v>
      </c>
      <c r="AG7" s="3" t="s">
        <v>17</v>
      </c>
      <c r="AH7" s="3" t="s">
        <v>18</v>
      </c>
      <c r="AI7" s="3">
        <v>3.0</v>
      </c>
      <c r="AK7" s="3" t="s">
        <v>20</v>
      </c>
      <c r="AL7" s="3" t="s">
        <v>28</v>
      </c>
      <c r="AM7" s="3" t="s">
        <v>29</v>
      </c>
      <c r="AN7" s="3" t="s">
        <v>32</v>
      </c>
      <c r="AO7" s="3" t="s">
        <v>32</v>
      </c>
      <c r="AP7" s="3" t="s">
        <v>33</v>
      </c>
      <c r="AQ7" s="3" t="s">
        <v>31</v>
      </c>
      <c r="AR7" s="3" t="s">
        <v>36</v>
      </c>
    </row>
    <row r="8">
      <c r="A8" s="2">
        <v>43633.658916747685</v>
      </c>
      <c r="B8" s="3" t="s">
        <v>16</v>
      </c>
      <c r="C8" s="3" t="s">
        <v>17</v>
      </c>
      <c r="D8" s="3" t="s">
        <v>18</v>
      </c>
      <c r="E8" s="3">
        <v>3.0</v>
      </c>
      <c r="F8" s="3" t="s">
        <v>26</v>
      </c>
      <c r="G8" s="3" t="s">
        <v>20</v>
      </c>
      <c r="H8" s="3" t="s">
        <v>21</v>
      </c>
      <c r="I8" s="3" t="s">
        <v>22</v>
      </c>
      <c r="J8" s="3" t="s">
        <v>37</v>
      </c>
      <c r="L8" s="3" t="s">
        <v>26</v>
      </c>
      <c r="M8" s="3" t="s">
        <v>20</v>
      </c>
      <c r="N8" s="3" t="s">
        <v>25</v>
      </c>
      <c r="O8" s="3" t="s">
        <v>17</v>
      </c>
      <c r="P8" s="3" t="s">
        <v>18</v>
      </c>
      <c r="Q8" s="3">
        <v>1.0</v>
      </c>
      <c r="S8" s="3" t="s">
        <v>20</v>
      </c>
      <c r="T8" s="3" t="s">
        <v>25</v>
      </c>
      <c r="U8" s="3" t="s">
        <v>17</v>
      </c>
      <c r="V8" s="3" t="s">
        <v>18</v>
      </c>
      <c r="W8" s="3">
        <v>1.0</v>
      </c>
      <c r="Y8" s="3" t="s">
        <v>20</v>
      </c>
      <c r="Z8" s="3" t="s">
        <v>21</v>
      </c>
      <c r="AA8" s="3" t="s">
        <v>17</v>
      </c>
      <c r="AB8" s="3" t="s">
        <v>23</v>
      </c>
      <c r="AD8" s="3" t="s">
        <v>26</v>
      </c>
      <c r="AE8" s="3" t="s">
        <v>30</v>
      </c>
      <c r="AF8" s="3" t="s">
        <v>21</v>
      </c>
      <c r="AG8" s="3" t="s">
        <v>17</v>
      </c>
      <c r="AH8" s="3" t="s">
        <v>23</v>
      </c>
      <c r="AJ8" s="3" t="s">
        <v>26</v>
      </c>
      <c r="AK8" s="3" t="s">
        <v>20</v>
      </c>
      <c r="AL8" s="3" t="s">
        <v>28</v>
      </c>
      <c r="AM8" s="3" t="s">
        <v>44</v>
      </c>
      <c r="AN8" s="3" t="s">
        <v>32</v>
      </c>
      <c r="AO8" s="3" t="s">
        <v>32</v>
      </c>
      <c r="AP8" s="3" t="s">
        <v>32</v>
      </c>
      <c r="AQ8" s="3" t="s">
        <v>32</v>
      </c>
      <c r="AR8" s="3" t="s">
        <v>33</v>
      </c>
    </row>
    <row r="9">
      <c r="A9" s="2">
        <v>43633.76141395833</v>
      </c>
      <c r="B9" s="3" t="s">
        <v>16</v>
      </c>
      <c r="C9" s="3" t="s">
        <v>17</v>
      </c>
      <c r="D9" s="3" t="s">
        <v>18</v>
      </c>
      <c r="E9" s="3">
        <v>2.0</v>
      </c>
      <c r="G9" s="3" t="s">
        <v>20</v>
      </c>
      <c r="H9" s="3" t="s">
        <v>21</v>
      </c>
      <c r="I9" s="3" t="s">
        <v>22</v>
      </c>
      <c r="J9" s="3" t="s">
        <v>23</v>
      </c>
      <c r="L9" s="3" t="s">
        <v>26</v>
      </c>
      <c r="M9" s="3" t="s">
        <v>20</v>
      </c>
      <c r="N9" s="3" t="s">
        <v>25</v>
      </c>
      <c r="O9" s="3" t="s">
        <v>17</v>
      </c>
      <c r="P9" s="3" t="s">
        <v>18</v>
      </c>
      <c r="Q9" s="3">
        <v>1.0</v>
      </c>
      <c r="S9" s="3" t="s">
        <v>20</v>
      </c>
      <c r="T9" s="3" t="s">
        <v>25</v>
      </c>
      <c r="U9" s="3" t="s">
        <v>17</v>
      </c>
      <c r="V9" s="3" t="s">
        <v>18</v>
      </c>
      <c r="W9" s="3">
        <v>1.0</v>
      </c>
      <c r="Y9" s="3" t="s">
        <v>20</v>
      </c>
      <c r="Z9" s="3" t="s">
        <v>21</v>
      </c>
      <c r="AA9" s="3" t="s">
        <v>17</v>
      </c>
      <c r="AB9" s="3" t="s">
        <v>23</v>
      </c>
      <c r="AD9" s="3" t="s">
        <v>26</v>
      </c>
      <c r="AE9" s="3" t="s">
        <v>24</v>
      </c>
      <c r="AF9" s="3" t="s">
        <v>21</v>
      </c>
      <c r="AG9" s="3" t="s">
        <v>17</v>
      </c>
      <c r="AH9" s="3" t="s">
        <v>18</v>
      </c>
      <c r="AI9" s="3">
        <v>4.0</v>
      </c>
      <c r="AK9" s="3" t="s">
        <v>24</v>
      </c>
      <c r="AL9" s="3" t="s">
        <v>28</v>
      </c>
      <c r="AM9" s="3" t="s">
        <v>44</v>
      </c>
      <c r="AN9" s="3" t="s">
        <v>32</v>
      </c>
      <c r="AO9" s="3" t="s">
        <v>32</v>
      </c>
      <c r="AP9" s="3" t="s">
        <v>31</v>
      </c>
      <c r="AQ9" s="3" t="s">
        <v>32</v>
      </c>
      <c r="AR9" s="3" t="s">
        <v>33</v>
      </c>
    </row>
    <row r="10">
      <c r="A10" s="2">
        <v>43634.54221238426</v>
      </c>
      <c r="B10" s="3" t="s">
        <v>16</v>
      </c>
      <c r="C10" s="3" t="s">
        <v>22</v>
      </c>
      <c r="D10" s="3" t="s">
        <v>18</v>
      </c>
      <c r="E10" s="3">
        <v>2.0</v>
      </c>
      <c r="G10" s="3" t="s">
        <v>30</v>
      </c>
      <c r="H10" s="3" t="s">
        <v>21</v>
      </c>
      <c r="I10" s="3" t="s">
        <v>26</v>
      </c>
      <c r="J10" s="3" t="s">
        <v>23</v>
      </c>
      <c r="L10" s="3" t="s">
        <v>26</v>
      </c>
      <c r="M10" s="3" t="s">
        <v>24</v>
      </c>
      <c r="N10" s="3" t="s">
        <v>25</v>
      </c>
      <c r="O10" s="3" t="s">
        <v>22</v>
      </c>
      <c r="P10" s="3" t="s">
        <v>18</v>
      </c>
      <c r="Q10" s="3">
        <v>3.0</v>
      </c>
      <c r="S10" s="3" t="s">
        <v>20</v>
      </c>
      <c r="T10" s="3" t="s">
        <v>25</v>
      </c>
      <c r="U10" s="3" t="s">
        <v>22</v>
      </c>
      <c r="V10" s="3" t="s">
        <v>23</v>
      </c>
      <c r="W10" s="3">
        <v>1.0</v>
      </c>
      <c r="Y10" s="3" t="s">
        <v>20</v>
      </c>
      <c r="Z10" s="3" t="s">
        <v>21</v>
      </c>
      <c r="AA10" s="3" t="s">
        <v>17</v>
      </c>
      <c r="AB10" s="3" t="s">
        <v>18</v>
      </c>
      <c r="AC10" s="3">
        <v>4.0</v>
      </c>
      <c r="AE10" s="3" t="s">
        <v>30</v>
      </c>
      <c r="AF10" s="3" t="s">
        <v>21</v>
      </c>
      <c r="AG10" s="3" t="s">
        <v>17</v>
      </c>
      <c r="AH10" s="3" t="s">
        <v>18</v>
      </c>
      <c r="AI10" s="3">
        <v>4.0</v>
      </c>
      <c r="AK10" s="3" t="s">
        <v>24</v>
      </c>
      <c r="AL10" s="3" t="s">
        <v>41</v>
      </c>
      <c r="AM10" s="3" t="s">
        <v>29</v>
      </c>
      <c r="AN10" s="3" t="s">
        <v>33</v>
      </c>
      <c r="AO10" s="3" t="s">
        <v>31</v>
      </c>
      <c r="AP10" s="3" t="s">
        <v>33</v>
      </c>
      <c r="AQ10" s="3" t="s">
        <v>33</v>
      </c>
      <c r="AR10" s="3" t="s">
        <v>36</v>
      </c>
    </row>
    <row r="11">
      <c r="A11" s="2">
        <v>43634.63037885417</v>
      </c>
      <c r="B11" s="3" t="s">
        <v>16</v>
      </c>
      <c r="C11" s="3" t="s">
        <v>17</v>
      </c>
      <c r="D11" s="3" t="s">
        <v>23</v>
      </c>
      <c r="E11" s="3">
        <v>1.0</v>
      </c>
      <c r="G11" s="3" t="s">
        <v>20</v>
      </c>
      <c r="H11" s="3" t="s">
        <v>21</v>
      </c>
      <c r="I11" s="3" t="s">
        <v>22</v>
      </c>
      <c r="J11" s="3" t="s">
        <v>23</v>
      </c>
      <c r="K11" s="3">
        <v>3.0</v>
      </c>
      <c r="M11" s="3" t="s">
        <v>24</v>
      </c>
      <c r="N11" s="3" t="s">
        <v>16</v>
      </c>
      <c r="O11" s="3" t="s">
        <v>22</v>
      </c>
      <c r="P11" s="3" t="s">
        <v>18</v>
      </c>
      <c r="Q11" s="3">
        <v>4.0</v>
      </c>
      <c r="S11" s="3" t="s">
        <v>20</v>
      </c>
      <c r="T11" s="3" t="s">
        <v>25</v>
      </c>
      <c r="U11" s="3" t="s">
        <v>22</v>
      </c>
      <c r="V11" s="3" t="s">
        <v>18</v>
      </c>
      <c r="W11" s="3">
        <v>1.0</v>
      </c>
      <c r="Y11" s="3" t="s">
        <v>20</v>
      </c>
      <c r="Z11" s="3" t="s">
        <v>21</v>
      </c>
      <c r="AA11" s="3" t="s">
        <v>17</v>
      </c>
      <c r="AB11" s="3" t="s">
        <v>18</v>
      </c>
      <c r="AC11" s="3">
        <v>3.0</v>
      </c>
      <c r="AE11" s="3" t="s">
        <v>20</v>
      </c>
      <c r="AF11" s="3" t="s">
        <v>21</v>
      </c>
      <c r="AG11" s="3" t="s">
        <v>17</v>
      </c>
      <c r="AH11" s="3" t="s">
        <v>18</v>
      </c>
      <c r="AI11" s="3">
        <v>5.0</v>
      </c>
      <c r="AK11" s="3" t="s">
        <v>26</v>
      </c>
      <c r="AL11" s="3" t="s">
        <v>28</v>
      </c>
      <c r="AM11" s="3" t="s">
        <v>29</v>
      </c>
      <c r="AN11" s="3" t="s">
        <v>31</v>
      </c>
      <c r="AO11" s="3" t="s">
        <v>32</v>
      </c>
      <c r="AP11" s="3" t="s">
        <v>36</v>
      </c>
      <c r="AQ11" s="3" t="s">
        <v>33</v>
      </c>
      <c r="AR11" s="3" t="s">
        <v>36</v>
      </c>
    </row>
    <row r="12">
      <c r="A12" s="2">
        <v>43634.690925057876</v>
      </c>
      <c r="B12" s="3" t="s">
        <v>21</v>
      </c>
      <c r="C12" s="3" t="s">
        <v>17</v>
      </c>
      <c r="D12" s="3" t="s">
        <v>18</v>
      </c>
      <c r="E12" s="3">
        <v>1.0</v>
      </c>
      <c r="G12" s="3" t="s">
        <v>20</v>
      </c>
      <c r="H12" s="3" t="s">
        <v>21</v>
      </c>
      <c r="I12" s="3" t="s">
        <v>22</v>
      </c>
      <c r="J12" s="3" t="s">
        <v>18</v>
      </c>
      <c r="K12" s="3">
        <v>3.0</v>
      </c>
      <c r="M12" s="3" t="s">
        <v>24</v>
      </c>
      <c r="N12" s="3" t="s">
        <v>16</v>
      </c>
      <c r="O12" s="3" t="s">
        <v>17</v>
      </c>
      <c r="P12" s="3" t="s">
        <v>18</v>
      </c>
      <c r="Q12" s="3">
        <v>2.0</v>
      </c>
      <c r="S12" s="3" t="s">
        <v>20</v>
      </c>
      <c r="T12" s="3" t="s">
        <v>25</v>
      </c>
      <c r="U12" s="3" t="s">
        <v>17</v>
      </c>
      <c r="V12" s="3" t="s">
        <v>18</v>
      </c>
      <c r="W12" s="3">
        <v>1.0</v>
      </c>
      <c r="Y12" s="3" t="s">
        <v>30</v>
      </c>
      <c r="Z12" s="3" t="s">
        <v>21</v>
      </c>
      <c r="AA12" s="3" t="s">
        <v>22</v>
      </c>
      <c r="AB12" s="3" t="s">
        <v>23</v>
      </c>
      <c r="AC12" s="3">
        <v>3.0</v>
      </c>
      <c r="AE12" s="3" t="s">
        <v>20</v>
      </c>
      <c r="AF12" s="3" t="s">
        <v>25</v>
      </c>
      <c r="AG12" s="3" t="s">
        <v>17</v>
      </c>
      <c r="AH12" s="3" t="s">
        <v>18</v>
      </c>
      <c r="AI12" s="3">
        <v>1.0</v>
      </c>
      <c r="AK12" s="3" t="s">
        <v>24</v>
      </c>
      <c r="AL12" s="3" t="s">
        <v>41</v>
      </c>
      <c r="AM12" s="3" t="s">
        <v>29</v>
      </c>
      <c r="AN12" s="3" t="s">
        <v>32</v>
      </c>
      <c r="AO12" s="3" t="s">
        <v>31</v>
      </c>
      <c r="AP12" s="3" t="s">
        <v>36</v>
      </c>
      <c r="AQ12" s="3" t="s">
        <v>33</v>
      </c>
      <c r="AR12" s="3" t="s">
        <v>33</v>
      </c>
      <c r="AS12" s="3" t="s">
        <v>45</v>
      </c>
    </row>
    <row r="13">
      <c r="A13" s="2">
        <v>43635.31209150463</v>
      </c>
      <c r="B13" s="3" t="s">
        <v>16</v>
      </c>
      <c r="C13" s="3" t="s">
        <v>17</v>
      </c>
      <c r="D13" s="3" t="s">
        <v>18</v>
      </c>
      <c r="E13" s="3">
        <v>2.0</v>
      </c>
      <c r="G13" s="3" t="s">
        <v>20</v>
      </c>
      <c r="H13" s="3" t="s">
        <v>21</v>
      </c>
      <c r="I13" s="3" t="s">
        <v>17</v>
      </c>
      <c r="J13" s="3" t="s">
        <v>18</v>
      </c>
      <c r="K13" s="3">
        <v>2.0</v>
      </c>
      <c r="M13" s="3" t="s">
        <v>24</v>
      </c>
      <c r="N13" s="3" t="s">
        <v>21</v>
      </c>
      <c r="O13" s="3" t="s">
        <v>17</v>
      </c>
      <c r="P13" s="3" t="s">
        <v>18</v>
      </c>
      <c r="Q13" s="3">
        <v>2.0</v>
      </c>
      <c r="S13" s="3" t="s">
        <v>20</v>
      </c>
      <c r="T13" s="3" t="s">
        <v>25</v>
      </c>
      <c r="U13" s="3" t="s">
        <v>17</v>
      </c>
      <c r="V13" s="3" t="s">
        <v>18</v>
      </c>
      <c r="W13" s="3">
        <v>1.0</v>
      </c>
      <c r="Y13" s="3" t="s">
        <v>20</v>
      </c>
      <c r="Z13" s="3" t="s">
        <v>21</v>
      </c>
      <c r="AA13" s="3" t="s">
        <v>17</v>
      </c>
      <c r="AB13" s="3" t="s">
        <v>23</v>
      </c>
      <c r="AC13" s="3">
        <v>2.0</v>
      </c>
      <c r="AE13" s="3" t="s">
        <v>30</v>
      </c>
      <c r="AF13" s="3" t="s">
        <v>25</v>
      </c>
      <c r="AG13" s="3" t="s">
        <v>17</v>
      </c>
      <c r="AH13" s="3" t="s">
        <v>18</v>
      </c>
      <c r="AI13" s="3">
        <v>2.0</v>
      </c>
      <c r="AK13" s="3" t="s">
        <v>26</v>
      </c>
      <c r="AL13" s="3" t="s">
        <v>41</v>
      </c>
      <c r="AM13" s="3" t="s">
        <v>29</v>
      </c>
      <c r="AN13" s="3" t="s">
        <v>33</v>
      </c>
      <c r="AO13" s="3" t="s">
        <v>36</v>
      </c>
      <c r="AP13" s="3" t="s">
        <v>36</v>
      </c>
      <c r="AQ13" s="3" t="s">
        <v>36</v>
      </c>
      <c r="AR13" s="3" t="s">
        <v>36</v>
      </c>
    </row>
    <row r="14">
      <c r="A14" s="2">
        <v>43636.323773854165</v>
      </c>
      <c r="B14" s="3" t="s">
        <v>16</v>
      </c>
      <c r="C14" s="3" t="s">
        <v>17</v>
      </c>
      <c r="D14" s="3" t="s">
        <v>23</v>
      </c>
      <c r="E14" s="3">
        <v>4.0</v>
      </c>
      <c r="G14" s="3" t="s">
        <v>30</v>
      </c>
      <c r="H14" s="3" t="s">
        <v>21</v>
      </c>
      <c r="I14" s="3" t="s">
        <v>17</v>
      </c>
      <c r="J14" s="3" t="s">
        <v>18</v>
      </c>
      <c r="K14" s="3">
        <v>5.0</v>
      </c>
      <c r="M14" s="3" t="s">
        <v>24</v>
      </c>
      <c r="N14" s="3" t="s">
        <v>26</v>
      </c>
      <c r="O14" s="3" t="s">
        <v>22</v>
      </c>
      <c r="P14" s="3" t="s">
        <v>18</v>
      </c>
      <c r="Q14" s="3">
        <v>3.0</v>
      </c>
      <c r="S14" s="3" t="s">
        <v>20</v>
      </c>
      <c r="T14" s="3" t="s">
        <v>25</v>
      </c>
      <c r="U14" s="3" t="s">
        <v>22</v>
      </c>
      <c r="V14" s="3" t="s">
        <v>18</v>
      </c>
      <c r="W14" s="3">
        <v>4.0</v>
      </c>
      <c r="Y14" s="3" t="s">
        <v>20</v>
      </c>
      <c r="Z14" s="3" t="s">
        <v>21</v>
      </c>
      <c r="AA14" s="3" t="s">
        <v>17</v>
      </c>
      <c r="AB14" s="3" t="s">
        <v>18</v>
      </c>
      <c r="AC14" s="3">
        <v>5.0</v>
      </c>
      <c r="AE14" s="3" t="s">
        <v>24</v>
      </c>
      <c r="AF14" s="3" t="s">
        <v>21</v>
      </c>
      <c r="AG14" s="3" t="s">
        <v>17</v>
      </c>
      <c r="AH14" s="3" t="s">
        <v>18</v>
      </c>
      <c r="AI14" s="3">
        <v>4.0</v>
      </c>
      <c r="AK14" s="3" t="s">
        <v>20</v>
      </c>
      <c r="AL14" s="3" t="s">
        <v>41</v>
      </c>
      <c r="AM14" s="3" t="s">
        <v>29</v>
      </c>
      <c r="AN14" s="3" t="s">
        <v>33</v>
      </c>
      <c r="AO14" s="3" t="s">
        <v>33</v>
      </c>
      <c r="AP14" s="3" t="s">
        <v>36</v>
      </c>
      <c r="AQ14" s="3" t="s">
        <v>36</v>
      </c>
      <c r="AR14" s="3" t="s">
        <v>36</v>
      </c>
    </row>
    <row r="15">
      <c r="A15" s="2">
        <v>43636.36619734953</v>
      </c>
      <c r="B15" s="3" t="s">
        <v>16</v>
      </c>
      <c r="C15" s="3" t="s">
        <v>17</v>
      </c>
      <c r="D15" s="3" t="s">
        <v>18</v>
      </c>
      <c r="E15" s="3">
        <v>1.0</v>
      </c>
      <c r="G15" s="3" t="s">
        <v>20</v>
      </c>
      <c r="H15" s="3" t="s">
        <v>27</v>
      </c>
      <c r="I15" s="3" t="s">
        <v>43</v>
      </c>
      <c r="J15" s="3" t="s">
        <v>23</v>
      </c>
      <c r="K15" s="3">
        <v>1.0</v>
      </c>
      <c r="M15" s="3" t="s">
        <v>24</v>
      </c>
      <c r="N15" s="3" t="s">
        <v>16</v>
      </c>
      <c r="O15" s="3" t="s">
        <v>22</v>
      </c>
      <c r="P15" s="3" t="s">
        <v>18</v>
      </c>
      <c r="Q15" s="3">
        <v>1.0</v>
      </c>
      <c r="S15" s="3" t="s">
        <v>20</v>
      </c>
      <c r="T15" s="3" t="s">
        <v>25</v>
      </c>
      <c r="U15" s="3" t="s">
        <v>22</v>
      </c>
      <c r="V15" s="3" t="s">
        <v>18</v>
      </c>
      <c r="W15" s="3">
        <v>1.0</v>
      </c>
      <c r="Y15" s="3" t="s">
        <v>20</v>
      </c>
      <c r="Z15" s="3" t="s">
        <v>21</v>
      </c>
      <c r="AA15" s="3" t="s">
        <v>43</v>
      </c>
      <c r="AB15" s="3" t="s">
        <v>18</v>
      </c>
      <c r="AC15" s="3">
        <v>3.0</v>
      </c>
      <c r="AE15" s="3" t="s">
        <v>20</v>
      </c>
      <c r="AF15" s="3" t="s">
        <v>16</v>
      </c>
      <c r="AG15" s="3" t="s">
        <v>22</v>
      </c>
      <c r="AH15" s="3" t="s">
        <v>18</v>
      </c>
      <c r="AI15" s="3">
        <v>2.0</v>
      </c>
      <c r="AK15" s="3" t="s">
        <v>20</v>
      </c>
      <c r="AL15" s="3" t="s">
        <v>28</v>
      </c>
      <c r="AM15" s="3" t="s">
        <v>46</v>
      </c>
      <c r="AN15" s="3" t="s">
        <v>31</v>
      </c>
      <c r="AO15" s="3" t="s">
        <v>32</v>
      </c>
      <c r="AP15" s="3" t="s">
        <v>32</v>
      </c>
      <c r="AQ15" s="3" t="s">
        <v>32</v>
      </c>
      <c r="AR15" s="3" t="s">
        <v>36</v>
      </c>
    </row>
    <row r="16">
      <c r="A16" s="2">
        <v>43640.70095449074</v>
      </c>
      <c r="B16" s="3" t="s">
        <v>16</v>
      </c>
      <c r="C16" s="3" t="s">
        <v>22</v>
      </c>
      <c r="D16" s="3" t="s">
        <v>23</v>
      </c>
      <c r="E16" s="3">
        <v>1.0</v>
      </c>
      <c r="G16" s="3" t="s">
        <v>20</v>
      </c>
      <c r="H16" s="3" t="s">
        <v>21</v>
      </c>
      <c r="I16" s="3" t="s">
        <v>22</v>
      </c>
      <c r="J16" s="3" t="s">
        <v>18</v>
      </c>
      <c r="K16" s="3">
        <v>4.0</v>
      </c>
      <c r="M16" s="3" t="s">
        <v>20</v>
      </c>
      <c r="N16" s="3" t="s">
        <v>16</v>
      </c>
      <c r="O16" s="3" t="s">
        <v>22</v>
      </c>
      <c r="P16" s="3" t="s">
        <v>23</v>
      </c>
      <c r="Q16" s="3">
        <v>1.0</v>
      </c>
      <c r="S16" s="3" t="s">
        <v>20</v>
      </c>
      <c r="T16" s="3" t="s">
        <v>16</v>
      </c>
      <c r="U16" s="3" t="s">
        <v>22</v>
      </c>
      <c r="V16" s="3" t="s">
        <v>23</v>
      </c>
      <c r="W16" s="3">
        <v>1.0</v>
      </c>
      <c r="Y16" s="3" t="s">
        <v>20</v>
      </c>
      <c r="Z16" s="3" t="s">
        <v>21</v>
      </c>
      <c r="AA16" s="3" t="s">
        <v>17</v>
      </c>
      <c r="AB16" s="3" t="s">
        <v>18</v>
      </c>
      <c r="AC16" s="3">
        <v>4.0</v>
      </c>
      <c r="AE16" s="3" t="s">
        <v>20</v>
      </c>
      <c r="AF16" s="3" t="s">
        <v>27</v>
      </c>
      <c r="AG16" s="3" t="s">
        <v>27</v>
      </c>
      <c r="AH16" s="3" t="s">
        <v>27</v>
      </c>
      <c r="AJ16" s="3" t="s">
        <v>27</v>
      </c>
      <c r="AK16" s="3" t="s">
        <v>27</v>
      </c>
      <c r="AL16" s="3" t="s">
        <v>41</v>
      </c>
      <c r="AM16" s="3" t="s">
        <v>29</v>
      </c>
      <c r="AN16" s="3" t="s">
        <v>31</v>
      </c>
      <c r="AO16" s="3" t="s">
        <v>32</v>
      </c>
      <c r="AP16" s="3" t="s">
        <v>36</v>
      </c>
      <c r="AQ16" s="3" t="s">
        <v>36</v>
      </c>
      <c r="AR16" s="3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14</v>
      </c>
    </row>
    <row r="2">
      <c r="A2" s="2">
        <v>43633.58044284722</v>
      </c>
      <c r="B2" s="3" t="s">
        <v>16</v>
      </c>
      <c r="C2" s="3" t="s">
        <v>17</v>
      </c>
      <c r="D2" s="3" t="s">
        <v>18</v>
      </c>
      <c r="E2" s="3">
        <v>2.0</v>
      </c>
      <c r="G2" s="3" t="s">
        <v>20</v>
      </c>
      <c r="H2" s="3" t="s">
        <v>21</v>
      </c>
      <c r="I2" s="3" t="s">
        <v>22</v>
      </c>
      <c r="J2" s="3" t="s">
        <v>23</v>
      </c>
      <c r="K2" s="3">
        <v>3.0</v>
      </c>
      <c r="M2" s="3" t="s">
        <v>24</v>
      </c>
      <c r="N2" s="3" t="s">
        <v>25</v>
      </c>
      <c r="O2" s="3" t="s">
        <v>22</v>
      </c>
      <c r="P2" s="3" t="s">
        <v>23</v>
      </c>
      <c r="Q2" s="3">
        <v>4.0</v>
      </c>
      <c r="S2" s="3" t="s">
        <v>20</v>
      </c>
      <c r="T2" s="3" t="s">
        <v>25</v>
      </c>
      <c r="U2" s="3" t="s">
        <v>17</v>
      </c>
      <c r="V2" s="3" t="s">
        <v>23</v>
      </c>
      <c r="W2" s="3">
        <v>3.0</v>
      </c>
      <c r="Y2" s="3" t="s">
        <v>20</v>
      </c>
      <c r="Z2" s="3" t="s">
        <v>21</v>
      </c>
      <c r="AA2" s="3" t="s">
        <v>17</v>
      </c>
      <c r="AB2" s="3" t="s">
        <v>23</v>
      </c>
      <c r="AC2" s="3">
        <v>4.0</v>
      </c>
      <c r="AE2" s="3" t="s">
        <v>30</v>
      </c>
      <c r="AF2" s="3" t="s">
        <v>21</v>
      </c>
      <c r="AG2" s="3" t="s">
        <v>17</v>
      </c>
      <c r="AH2" s="3" t="s">
        <v>18</v>
      </c>
      <c r="AI2" s="3">
        <v>4.0</v>
      </c>
      <c r="AK2" s="3" t="s">
        <v>24</v>
      </c>
      <c r="AL2" s="3" t="s">
        <v>28</v>
      </c>
      <c r="AM2" s="3" t="s">
        <v>29</v>
      </c>
      <c r="AN2" s="3" t="s">
        <v>33</v>
      </c>
      <c r="AO2" s="3" t="s">
        <v>32</v>
      </c>
      <c r="AP2" s="3" t="s">
        <v>33</v>
      </c>
      <c r="AQ2" s="3" t="s">
        <v>33</v>
      </c>
      <c r="AR2" s="3" t="s">
        <v>33</v>
      </c>
    </row>
  </sheetData>
  <drawing r:id="rId1"/>
</worksheet>
</file>