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<sst xmlns="http://schemas.openxmlformats.org/spreadsheetml/2006/main" count="5432" uniqueCount="155">
  <si>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</si>
  <si>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</si>
  <si>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</si>
  <si>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</si>
  <si>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</si>
  <si>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</si>
  <si>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</si>
  <si>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</si>
  <si>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</si>
  <si>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content</t>
  </si>
  <si>
    <t>negative</t>
  </si>
  <si>
    <t>2-little impact</t>
  </si>
  <si>
    <t>suggestion, may or may not be addressed</t>
  </si>
  <si>
    <t>Aspect</t>
  </si>
  <si>
    <t>The main aspect that the review comment mentions about the text snippet</t>
  </si>
  <si>
    <t>syntax</t>
  </si>
  <si>
    <t>The review comment is about spelling or grammar.</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</si>
  <si>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</si>
  <si>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style</t>
  </si>
  <si>
    <t>The review comment is about the style used: e.g. text structure, text flow, text ordering, consistent wording.</t>
  </si>
  <si>
    <t>The review comment is about the content of the text; e.g. missing literature, argumentation structure, validity of reported findings.</t>
  </si>
  <si>
    <t>The point raised in the review comment by the reviewer about the text snippet</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</si>
  <si>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</si>
  <si>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positive</t>
  </si>
  <si>
    <t>cannot say</t>
  </si>
  <si>
    <t>The review comment mainly raises a positive point.</t>
  </si>
  <si>
    <t>does not need to be addressed</t>
  </si>
  <si>
    <t>neutral</t>
  </si>
  <si>
    <t>The review comment is neutral or balanced.</t>
  </si>
  <si>
    <t>The review comment mainly raises a negative point.</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</si>
  <si>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</si>
  <si>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The impact of the point raised in the review comment on the overall quality of the article according to the reviewer</t>
  </si>
  <si>
    <t>1-very little impact</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</si>
  <si>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</si>
  <si>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3-moderate impact</t>
  </si>
  <si>
    <t>4-large impact</t>
  </si>
  <si>
    <t>7. The contagion idea is very compelling, but it doesn’t take into account any other factors, such as expertise or its similarity across a social network.</t>
  </si>
  <si>
    <t>5-very large impact</t>
  </si>
  <si>
    <t>The action that needs to be taken by the author(s) of the text snippet according to the reviewer</t>
  </si>
  <si>
    <t>compulsory to be addressed</t>
  </si>
  <si>
    <t>The author(s) need to address the review comment.</t>
  </si>
  <si>
    <t>The author(s) may or may not address this review comment (i.e. it is a suggestion).</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</si>
  <si>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</si>
  <si>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The author(s) do not need to address the review comment (e.g. because it is just an observation).</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</si>
  <si>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</si>
  <si>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</si>
  <si>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OPINIONLEXICON</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</si>
  <si>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</si>
  <si>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</si>
  <si>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SENTISTRENGTH</t>
  </si>
  <si>
    <t>SOCAL</t>
  </si>
  <si>
    <t>HAPPINESSINDEX</t>
  </si>
  <si>
    <t>Furthermore, there are unfounded claims regarding the interplay between network structure and idea spreading, e.g. in the caption for figure 2: "This is the topology that best sustains the global penetration of diverse ideas that are fostered locally."</t>
  </si>
  <si>
    <t>SANN</t>
  </si>
  <si>
    <t>Tobias: 3</t>
  </si>
  <si>
    <t>EMOTICONSDS</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</si>
  <si>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</si>
  <si>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SENTIMENT140</t>
  </si>
  <si>
    <t>Tobias: style, 2</t>
  </si>
  <si>
    <t>STANFORD</t>
  </si>
  <si>
    <t>Finally, there are a few cases of typos and omitted words: "The has been a huge increase" -&gt; "There has been a huge increase"</t>
  </si>
  <si>
    <t>AFINN</t>
  </si>
  <si>
    <t>MPQA</t>
  </si>
  <si>
    <t>NRCHASHTAG</t>
  </si>
  <si>
    <t>Finally, there are a few cases of typos and omitted words: "Analyzing the networks of scientific can reveal" -&gt; "Analyzing the networks of scientific interactions [presumably] can reveal"</t>
  </si>
  <si>
    <t>EMOLEX</t>
  </si>
  <si>
    <t>Tobias: 2</t>
  </si>
  <si>
    <t>EMOTICONS</t>
  </si>
  <si>
    <t>Finally, there are a few cases of typos and omitted words: "reasons to be weary" -&gt; "reasons to be wary"</t>
  </si>
  <si>
    <t>PANAST</t>
  </si>
  <si>
    <t>SASA</t>
  </si>
  <si>
    <t>SENTIWORDNET</t>
  </si>
  <si>
    <t>Some minor issues: - The first sentence of 2.1: "Analyzing the networks of scientific can " -&gt; word missing here</t>
  </si>
  <si>
    <t>VADER</t>
  </si>
  <si>
    <t>UMIGON</t>
  </si>
  <si>
    <t>Some minor issues: - Section 2.1: "For example, the Web of Science" - please add a reference to this platform (in a footnote)</t>
  </si>
  <si>
    <t>Total count</t>
  </si>
  <si>
    <t>Cristina</t>
  </si>
  <si>
    <t>Some minor issues: - 2.1 " resolutions.However" Missing whitespace</t>
  </si>
  <si>
    <t>Tobias</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</si>
  <si>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</si>
  <si>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Davide</t>
  </si>
  <si>
    <t>Score</t>
  </si>
  <si>
    <t>Data underlying Figure 1 should be further specified, ideally with a data set that others could immediately reuse. See http://datasciencehub.net/guidelines.html and in particular http://journals.plos.org/plosone/s/data-availability</t>
  </si>
  <si>
    <t>Polarity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</si>
  <si>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</si>
  <si>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</si>
  <si>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</si>
  <si>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Negative</t>
  </si>
  <si>
    <t>Neutral</t>
  </si>
  <si>
    <t>Positive</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</si>
  <si>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</si>
  <si>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</si>
  <si>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</si>
  <si>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</si>
  <si>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</si>
  <si>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References need a thorough edit. e.g.: Use consistent capitalization for arXiv, and provide the paper number for [21]</t>
  </si>
  <si>
    <t>Tobias: 1</t>
  </si>
  <si>
    <t>References need a thorough edit. e.g.: Something has gone wrong in the very last line (e.g. Nature Communications)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</si>
  <si>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</si>
  <si>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It is a very interesting subject and we should all be thinking more about these issues as we go about our business of "data science".</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</si>
  <si>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</si>
  <si>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</si>
  <si>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</si>
  <si>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</si>
  <si>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</si>
  <si>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</si>
  <si>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</si>
  <si>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</si>
  <si>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</si>
  <si>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</si>
  <si>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</si>
  <si>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</si>
  <si>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</si>
  <si>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</si>
  <si>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</si>
  <si>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</si>
  <si>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</si>
  <si>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</si>
  <si>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</si>
  <si>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</si>
  <si>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</si>
  <si>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</si>
  <si>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</si>
  <si>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</si>
  <si>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</si>
  <si>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</si>
  <si>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Total</t>
  </si>
  <si>
    <t>Formula for Bi</t>
  </si>
  <si>
    <t>Indirect(Ai &amp; "!C23")</t>
  </si>
  <si>
    <t xml:space="preserve">N = </t>
  </si>
  <si>
    <t xml:space="preserve">N = 29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</si>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</sst>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Arial"/>
    </font>
    <font>
      <color rgb="FF000000"/>
      <name val="Arial"/>
    </font>
    <font>
      <sz val="10.0"/>
      <name val="Arial"/>
    </font>
    <font>
      <sz val="11.0"/>
      <color rgb="FF000000"/>
      <name val="Inconsolata"/>
    </font>
    <font>
      <color rgb="FF000000"/>
      <name val="Roboto"/>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vertical="bottom"/>
    </xf>
    <xf borderId="0" fillId="0" fontId="0" numFmtId="0" xfId="0" applyAlignment="1" applyFont="1">
      <alignment readingOrder="0" shrinkToFit="0" wrapText="1"/>
    </xf>
    <xf borderId="0" fillId="2" fontId="2" numFmtId="0" xfId="0" applyAlignment="1" applyFont="1">
      <alignment vertical="bottom"/>
    </xf>
    <xf borderId="0" fillId="3" fontId="1" numFmtId="0" xfId="0" applyAlignment="1" applyFill="1" applyFont="1">
      <alignment readingOrder="0"/>
    </xf>
    <xf borderId="0" fillId="0" fontId="3" numFmtId="0" xfId="0" applyAlignment="1" applyFont="1">
      <alignment shrinkToFit="0" vertical="bottom" wrapText="1"/>
    </xf>
    <xf borderId="1" fillId="2" fontId="4" numFmtId="0" xfId="0" applyAlignment="1" applyBorder="1" applyFont="1">
      <alignment horizontal="center"/>
    </xf>
    <xf borderId="2" fillId="2" fontId="0" numFmtId="0" xfId="0" applyAlignment="1" applyBorder="1" applyFont="1">
      <alignment horizontal="center" readingOrder="0" vertical="top"/>
    </xf>
    <xf borderId="3" fillId="0" fontId="1" numFmtId="0" xfId="0" applyBorder="1" applyFont="1"/>
    <xf borderId="4" fillId="0" fontId="1" numFmtId="0" xfId="0" applyBorder="1" applyFont="1"/>
    <xf borderId="2" fillId="2" fontId="4" numFmtId="0" xfId="0" applyAlignment="1" applyBorder="1" applyFont="1">
      <alignment horizontal="center" readingOrder="0"/>
    </xf>
    <xf borderId="3" fillId="2" fontId="4" numFmtId="0" xfId="0" applyAlignment="1" applyBorder="1" applyFont="1">
      <alignment horizontal="center" readingOrder="0"/>
    </xf>
    <xf borderId="0" fillId="0" fontId="0" numFmtId="0" xfId="0" applyAlignment="1" applyFont="1">
      <alignment readingOrder="0" shrinkToFit="0" wrapText="1"/>
    </xf>
    <xf borderId="4"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5" fillId="2" fontId="4" numFmtId="0" xfId="0" applyAlignment="1" applyBorder="1" applyFont="1">
      <alignment horizontal="center" readingOrder="0"/>
    </xf>
    <xf borderId="0" fillId="2" fontId="4" numFmtId="0" xfId="0" applyAlignment="1" applyFont="1">
      <alignment horizontal="center" readingOrder="0"/>
    </xf>
    <xf borderId="6" fillId="2" fontId="4" numFmtId="0" xfId="0" applyAlignment="1" applyBorder="1" applyFont="1">
      <alignment horizontal="center" readingOrder="0"/>
    </xf>
    <xf borderId="0" fillId="0" fontId="3" numFmtId="0" xfId="0" applyAlignment="1" applyFont="1">
      <alignment shrinkToFit="0" vertical="bottom" wrapText="1"/>
    </xf>
    <xf borderId="7" fillId="2" fontId="4" numFmtId="0" xfId="0" applyAlignment="1" applyBorder="1" applyFont="1">
      <alignment readingOrder="0"/>
    </xf>
    <xf borderId="5" fillId="4" fontId="0" numFmtId="0" xfId="0" applyAlignment="1" applyBorder="1" applyFill="1" applyFont="1">
      <alignment horizontal="right"/>
    </xf>
    <xf borderId="0" fillId="4" fontId="0" numFmtId="0" xfId="0" applyAlignment="1" applyFont="1">
      <alignment horizontal="center"/>
    </xf>
    <xf borderId="6" fillId="4" fontId="0" numFmtId="0" xfId="0" applyAlignment="1" applyBorder="1" applyFont="1">
      <alignment horizontal="right"/>
    </xf>
    <xf borderId="1" fillId="0" fontId="1" numFmtId="0" xfId="0" applyAlignment="1" applyBorder="1" applyFont="1">
      <alignment readingOrder="0"/>
    </xf>
    <xf borderId="6" fillId="4" fontId="5" numFmtId="0" xfId="0" applyBorder="1" applyFont="1"/>
    <xf borderId="1" fillId="0" fontId="1" numFmtId="0" xfId="0" applyBorder="1" applyFont="1"/>
    <xf borderId="8" fillId="0" fontId="2" numFmtId="0" xfId="0" applyAlignment="1" applyBorder="1" applyFont="1">
      <alignment horizontal="right" vertical="bottom"/>
    </xf>
    <xf borderId="8" fillId="0" fontId="3" numFmtId="0" xfId="0" applyAlignment="1" applyBorder="1" applyFont="1">
      <alignment shrinkToFit="0" vertical="bottom" wrapText="1"/>
    </xf>
    <xf borderId="0" fillId="0" fontId="2" numFmtId="0" xfId="0" applyAlignment="1" applyFont="1">
      <alignment horizontal="right" vertical="bottom"/>
    </xf>
    <xf borderId="5" fillId="3" fontId="0" numFmtId="0" xfId="0" applyAlignment="1" applyBorder="1" applyFont="1">
      <alignment horizontal="right"/>
    </xf>
    <xf borderId="0" fillId="3" fontId="0" numFmtId="0" xfId="0" applyAlignment="1" applyFont="1">
      <alignment horizontal="center"/>
    </xf>
    <xf borderId="6" fillId="3" fontId="5" numFmtId="0" xfId="0" applyBorder="1" applyFont="1"/>
    <xf borderId="5" fillId="3" fontId="0" numFmtId="0" xfId="0" applyAlignment="1" applyBorder="1" applyFont="1">
      <alignment horizontal="center"/>
    </xf>
    <xf borderId="0" fillId="5" fontId="0" numFmtId="0" xfId="0" applyFill="1" applyFont="1"/>
    <xf borderId="6" fillId="4" fontId="0" numFmtId="0" xfId="0" applyBorder="1" applyFont="1"/>
    <xf borderId="6" fillId="0" fontId="0" numFmtId="0" xfId="0" applyAlignment="1" applyBorder="1" applyFont="1">
      <alignment horizontal="right"/>
    </xf>
    <xf borderId="1" fillId="0" fontId="2" numFmtId="0" xfId="0" applyAlignment="1" applyBorder="1" applyFont="1">
      <alignment horizontal="right" vertical="bottom"/>
    </xf>
    <xf borderId="0" fillId="0" fontId="0" numFmtId="0" xfId="0" applyAlignment="1" applyFont="1">
      <alignment horizontal="right"/>
    </xf>
    <xf borderId="1" fillId="0" fontId="3" numFmtId="0" xfId="0" applyAlignment="1" applyBorder="1" applyFont="1">
      <alignment shrinkToFit="0" vertical="bottom" wrapText="1"/>
    </xf>
    <xf borderId="9" fillId="2" fontId="4" numFmtId="0" xfId="0" applyAlignment="1" applyBorder="1" applyFont="1">
      <alignment readingOrder="0"/>
    </xf>
    <xf borderId="5" fillId="0" fontId="0" numFmtId="0" xfId="0" applyAlignment="1" applyBorder="1" applyFont="1">
      <alignment horizontal="center"/>
    </xf>
    <xf borderId="0" fillId="0" fontId="0" numFmtId="0" xfId="0" applyFont="1"/>
    <xf borderId="6" fillId="5" fontId="0" numFmtId="0" xfId="0" applyBorder="1" applyFont="1"/>
    <xf borderId="5" fillId="6" fontId="4" numFmtId="0" xfId="0" applyAlignment="1" applyBorder="1" applyFill="1" applyFont="1">
      <alignment horizontal="right"/>
    </xf>
    <xf borderId="0" fillId="4" fontId="6" numFmtId="0" xfId="0" applyAlignment="1" applyFont="1">
      <alignment vertical="bottom"/>
    </xf>
    <xf borderId="0" fillId="6" fontId="4" numFmtId="0" xfId="0" applyAlignment="1" applyFont="1">
      <alignment horizontal="center"/>
    </xf>
    <xf borderId="6" fillId="6" fontId="0" numFmtId="0" xfId="0" applyAlignment="1" applyBorder="1" applyFont="1">
      <alignment horizontal="right"/>
    </xf>
    <xf borderId="6" fillId="6" fontId="5" numFmtId="0" xfId="0" applyBorder="1" applyFont="1"/>
    <xf borderId="5" fillId="0" fontId="4" numFmtId="0" xfId="0" applyAlignment="1" applyBorder="1" applyFont="1">
      <alignment horizontal="right"/>
    </xf>
    <xf borderId="0" fillId="0" fontId="4" numFmtId="0" xfId="0" applyAlignment="1" applyFont="1">
      <alignment horizontal="center"/>
    </xf>
    <xf borderId="6" fillId="6" fontId="0" numFmtId="0" xfId="0" applyBorder="1" applyFont="1"/>
    <xf borderId="5" fillId="6" fontId="4" numFmtId="0" xfId="0" applyAlignment="1" applyBorder="1" applyFont="1">
      <alignment horizontal="center"/>
    </xf>
    <xf borderId="6" fillId="0" fontId="4" numFmtId="0" xfId="0" applyAlignment="1" applyBorder="1" applyFont="1">
      <alignment horizontal="right"/>
    </xf>
    <xf borderId="0" fillId="0" fontId="4" numFmtId="0" xfId="0" applyAlignment="1" applyFont="1">
      <alignment horizontal="right"/>
    </xf>
    <xf borderId="5" fillId="3" fontId="4" numFmtId="0" xfId="0" applyAlignment="1" applyBorder="1" applyFont="1">
      <alignment horizontal="right"/>
    </xf>
    <xf borderId="0" fillId="3" fontId="4" numFmtId="0" xfId="0" applyAlignment="1" applyFont="1">
      <alignment horizontal="center"/>
    </xf>
    <xf borderId="5" fillId="3" fontId="4" numFmtId="0" xfId="0" applyAlignment="1" applyBorder="1" applyFont="1">
      <alignment horizontal="center"/>
    </xf>
    <xf borderId="6" fillId="3" fontId="0" numFmtId="0" xfId="0" applyAlignment="1" applyBorder="1" applyFont="1">
      <alignment horizontal="right"/>
    </xf>
    <xf borderId="6" fillId="0" fontId="0" numFmtId="0" xfId="0" applyBorder="1" applyFont="1"/>
    <xf borderId="5" fillId="6" fontId="0" numFmtId="0" xfId="0" applyAlignment="1" applyBorder="1" applyFont="1">
      <alignment horizontal="center"/>
    </xf>
    <xf borderId="5" fillId="0" fontId="0" numFmtId="0" xfId="0" applyAlignment="1" applyBorder="1" applyFont="1">
      <alignment horizontal="right"/>
    </xf>
    <xf borderId="0" fillId="0" fontId="0" numFmtId="0" xfId="0" applyAlignment="1" applyFont="1">
      <alignment horizontal="center"/>
    </xf>
    <xf borderId="6" fillId="0" fontId="5" numFmtId="0" xfId="0" applyBorder="1" applyFont="1"/>
    <xf borderId="5" fillId="0" fontId="4" numFmtId="0" xfId="0" applyAlignment="1" applyBorder="1" applyFont="1">
      <alignment horizontal="right" readingOrder="0"/>
    </xf>
    <xf borderId="5" fillId="0" fontId="4" numFmtId="0" xfId="0" applyAlignment="1" applyBorder="1" applyFont="1">
      <alignment horizontal="center"/>
    </xf>
    <xf borderId="5" fillId="3" fontId="4" numFmtId="0" xfId="0" applyAlignment="1" applyBorder="1" applyFont="1">
      <alignment horizontal="right" readingOrder="0"/>
    </xf>
    <xf borderId="0" fillId="3" fontId="4" numFmtId="0" xfId="0" applyAlignment="1" applyFont="1">
      <alignment horizontal="center" readingOrder="0"/>
    </xf>
    <xf borderId="5" fillId="3" fontId="4" numFmtId="0" xfId="0" applyAlignment="1" applyBorder="1" applyFont="1">
      <alignment horizontal="center" readingOrder="0"/>
    </xf>
    <xf borderId="6" fillId="0" fontId="4" numFmtId="0" xfId="0" applyAlignment="1" applyBorder="1" applyFont="1">
      <alignment horizontal="right" readingOrder="0"/>
    </xf>
    <xf borderId="0" fillId="0" fontId="4" numFmtId="0" xfId="0" applyAlignment="1" applyFont="1">
      <alignment horizontal="right" readingOrder="0"/>
    </xf>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12" fillId="6" fontId="0" numFmtId="0" xfId="0" applyAlignment="1" applyBorder="1" applyFont="1">
      <alignment horizontal="right"/>
    </xf>
    <xf borderId="12" fillId="6" fontId="5" numFmtId="0" xfId="0" applyBorder="1" applyFont="1"/>
    <xf borderId="11" fillId="0" fontId="4" numFmtId="0" xfId="0" applyAlignment="1" applyBorder="1" applyFont="1">
      <alignment horizontal="right"/>
    </xf>
    <xf borderId="1" fillId="0" fontId="4" numFmtId="0" xfId="0" applyAlignment="1" applyBorder="1" applyFont="1">
      <alignment horizontal="center"/>
    </xf>
    <xf borderId="12" fillId="4" fontId="5" numFmtId="0" xfId="0" applyBorder="1" applyFont="1"/>
    <xf borderId="11" fillId="6" fontId="0" numFmtId="0" xfId="0" applyAlignment="1" applyBorder="1" applyFont="1">
      <alignment horizontal="center"/>
    </xf>
    <xf borderId="1" fillId="0" fontId="0" numFmtId="0" xfId="0" applyBorder="1" applyFont="1"/>
    <xf borderId="12" fillId="0" fontId="0" numFmtId="0" xfId="0" applyBorder="1" applyFont="1"/>
    <xf borderId="11" fillId="6" fontId="4" numFmtId="0" xfId="0" applyAlignment="1" applyBorder="1" applyFont="1">
      <alignment horizontal="center"/>
    </xf>
    <xf borderId="12" fillId="0" fontId="4" numFmtId="0" xfId="0" applyAlignment="1" applyBorder="1" applyFont="1">
      <alignment horizontal="right"/>
    </xf>
    <xf borderId="10" fillId="2" fontId="1" numFmtId="0" xfId="0" applyAlignment="1" applyBorder="1" applyFont="1">
      <alignment readingOrder="0"/>
    </xf>
    <xf borderId="11" fillId="2" fontId="1" numFmtId="0" xfId="0" applyBorder="1" applyFont="1"/>
    <xf borderId="1" fillId="2" fontId="1" numFmtId="0" xfId="0" applyBorder="1" applyFont="1"/>
    <xf borderId="12" fillId="2" fontId="1" numFmtId="0" xfId="0" applyBorder="1" applyFont="1"/>
    <xf borderId="1" fillId="2" fontId="1" numFmtId="0" xfId="0" applyAlignment="1" applyBorder="1" applyFont="1">
      <alignment horizontal="center"/>
    </xf>
    <xf borderId="12" fillId="2" fontId="1" numFmtId="0" xfId="0" applyAlignment="1" applyBorder="1" applyFont="1">
      <alignment horizontal="right"/>
    </xf>
    <xf borderId="11" fillId="2" fontId="1" numFmtId="0" xfId="0" applyAlignment="1" applyBorder="1" applyFont="1">
      <alignment horizontal="center"/>
    </xf>
    <xf borderId="12" fillId="2" fontId="1" numFmtId="0" xfId="0" applyAlignment="1" applyBorder="1" applyFont="1">
      <alignment horizontal="center"/>
    </xf>
    <xf borderId="12" fillId="0" fontId="1" numFmtId="0" xfId="0" applyBorder="1" applyFont="1"/>
    <xf borderId="0" fillId="0" fontId="1" numFmtId="0" xfId="0" applyAlignment="1" applyFont="1">
      <alignment horizontal="center"/>
    </xf>
    <xf borderId="0" fillId="0" fontId="4" numFmtId="0" xfId="0" applyFont="1"/>
    <xf borderId="0" fillId="0" fontId="1" numFmtId="0" xfId="0" applyAlignment="1" applyFont="1">
      <alignment horizontal="center" readingOrder="0" vertical="center"/>
    </xf>
    <xf borderId="13" fillId="0" fontId="1" numFmtId="0" xfId="0" applyAlignment="1" applyBorder="1" applyFont="1">
      <alignment horizontal="center" readingOrder="0" vertical="center"/>
    </xf>
    <xf borderId="8" fillId="0" fontId="1" numFmtId="0" xfId="0" applyBorder="1" applyFont="1"/>
    <xf borderId="2" fillId="2" fontId="1" numFmtId="0" xfId="0" applyAlignment="1" applyBorder="1" applyFont="1">
      <alignment horizontal="center" readingOrder="0"/>
    </xf>
    <xf borderId="0" fillId="6" fontId="1" numFmtId="0" xfId="0" applyAlignment="1" applyFont="1">
      <alignment horizontal="center" readingOrder="0"/>
    </xf>
    <xf borderId="0" fillId="6" fontId="1" numFmtId="0" xfId="0" applyFont="1"/>
    <xf borderId="11" fillId="0" fontId="1" numFmtId="0" xfId="0" applyBorder="1" applyFont="1"/>
    <xf borderId="11" fillId="2" fontId="1" numFmtId="0" xfId="0" applyAlignment="1" applyBorder="1" applyFont="1">
      <alignment horizontal="center" readingOrder="0"/>
    </xf>
    <xf borderId="1" fillId="2" fontId="1" numFmtId="0" xfId="0" applyAlignment="1" applyBorder="1" applyFont="1">
      <alignment horizontal="center" readingOrder="0"/>
    </xf>
    <xf borderId="10" fillId="0" fontId="1" numFmtId="0" xfId="0" applyBorder="1" applyFont="1"/>
    <xf borderId="9" fillId="2" fontId="1" numFmtId="0" xfId="0" applyAlignment="1" applyBorder="1" applyFont="1">
      <alignment horizontal="center" readingOrder="0" vertical="center"/>
    </xf>
    <xf borderId="6" fillId="2" fontId="1" numFmtId="0" xfId="0" applyAlignment="1" applyBorder="1" applyFont="1">
      <alignment horizontal="center" readingOrder="0"/>
    </xf>
    <xf borderId="5" fillId="3" fontId="1" numFmtId="0" xfId="0" applyAlignment="1" applyBorder="1" applyFont="1">
      <alignment horizontal="center" readingOrder="0"/>
    </xf>
    <xf borderId="0" fillId="0" fontId="1" numFmtId="0" xfId="0" applyAlignment="1" applyFont="1">
      <alignment horizontal="center" readingOrder="0"/>
    </xf>
    <xf borderId="9" fillId="5" fontId="1" numFmtId="0" xfId="0" applyAlignment="1" applyBorder="1" applyFont="1">
      <alignment horizontal="center"/>
    </xf>
    <xf borderId="0" fillId="3" fontId="1" numFmtId="0" xfId="0" applyAlignment="1" applyFont="1">
      <alignment horizontal="center" readingOrder="0"/>
    </xf>
    <xf borderId="0" fillId="3" fontId="1" numFmtId="0" xfId="0" applyFont="1"/>
    <xf borderId="9" fillId="0" fontId="1" numFmtId="0" xfId="0" applyBorder="1" applyFont="1"/>
    <xf borderId="5" fillId="0" fontId="1" numFmtId="0" xfId="0" applyAlignment="1" applyBorder="1" applyFont="1">
      <alignment horizontal="center" readingOrder="0"/>
    </xf>
    <xf borderId="2" fillId="0" fontId="1" numFmtId="0" xfId="0" applyBorder="1" applyFont="1"/>
    <xf borderId="4" fillId="0" fontId="1" numFmtId="0" xfId="0" applyAlignment="1" applyBorder="1" applyFont="1">
      <alignment horizontal="center"/>
    </xf>
    <xf borderId="2" fillId="5" fontId="1" numFmtId="0" xfId="0" applyAlignment="1" applyBorder="1" applyFont="1">
      <alignment horizontal="center"/>
    </xf>
    <xf borderId="3" fillId="5" fontId="1" numFmtId="0" xfId="0" applyAlignment="1" applyBorder="1" applyFont="1">
      <alignment horizontal="center"/>
    </xf>
    <xf borderId="14" fillId="0" fontId="1"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5"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2" numFmtId="0" xfId="0" applyAlignment="1" applyFont="1">
      <alignment readingOrder="0" vertical="top"/>
    </xf>
    <xf borderId="0" fillId="3" fontId="2" numFmtId="0" xfId="0" applyAlignment="1" applyFont="1">
      <alignment readingOrder="0" vertical="top"/>
    </xf>
    <xf borderId="0" fillId="0" fontId="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154762277"/>
        <c:axId val="1601804616"/>
      </c:barChart>
      <c:catAx>
        <c:axId val="1154762277"/>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601804616"/>
      </c:catAx>
      <c:valAx>
        <c:axId val="1601804616"/>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154762277"/>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1369519369"/>
        <c:axId val="1402266498"/>
      </c:barChart>
      <c:catAx>
        <c:axId val="1369519369"/>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402266498"/>
      </c:catAx>
      <c:valAx>
        <c:axId val="1402266498"/>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69519369"/>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30562500"/>
        <c:axId val="51599416"/>
      </c:barChart>
      <c:catAx>
        <c:axId val="130562500"/>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51599416"/>
      </c:catAx>
      <c:valAx>
        <c:axId val="51599416"/>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0562500"/>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5" t="s">
        <v>13</v>
      </c>
      <c r="C3" s="5" t="s">
        <v>14</v>
      </c>
      <c r="D3" s="3"/>
      <c r="E3" s="3"/>
      <c r="F3" s="3"/>
      <c r="G3" s="3"/>
      <c r="H3" s="3"/>
      <c r="I3" s="3"/>
      <c r="J3" s="3"/>
      <c r="K3" s="3"/>
      <c r="L3" s="3"/>
      <c r="M3" s="3"/>
      <c r="N3" s="3"/>
      <c r="O3" s="3"/>
      <c r="P3" s="3"/>
      <c r="Q3" s="3"/>
      <c r="R3" s="3"/>
      <c r="S3" s="3"/>
      <c r="T3" s="3"/>
      <c r="U3" s="3"/>
      <c r="V3" s="3"/>
      <c r="W3" s="3"/>
      <c r="X3" s="3"/>
      <c r="Y3" s="3"/>
      <c r="Z3" s="3"/>
    </row>
    <row r="4">
      <c r="A4" s="3"/>
      <c r="B4" s="3" t="s">
        <v>15</v>
      </c>
      <c r="C4" s="3" t="s">
        <v>16</v>
      </c>
      <c r="D4" s="3"/>
      <c r="E4" s="3"/>
      <c r="F4" s="3"/>
      <c r="G4" s="3"/>
      <c r="H4" s="3"/>
      <c r="I4" s="3"/>
      <c r="J4" s="3"/>
      <c r="K4" s="3"/>
      <c r="L4" s="3"/>
      <c r="M4" s="3"/>
      <c r="N4" s="3"/>
      <c r="O4" s="3"/>
      <c r="P4" s="3"/>
      <c r="Q4" s="3"/>
      <c r="R4" s="3"/>
      <c r="S4" s="3"/>
      <c r="T4" s="3"/>
      <c r="U4" s="3"/>
      <c r="V4" s="3"/>
      <c r="W4" s="3"/>
      <c r="X4" s="3"/>
      <c r="Y4" s="3"/>
      <c r="Z4" s="3"/>
    </row>
    <row r="5">
      <c r="A5" s="3"/>
      <c r="B5" s="3" t="s">
        <v>18</v>
      </c>
      <c r="C5" s="3" t="s">
        <v>19</v>
      </c>
      <c r="D5" s="3"/>
      <c r="E5" s="3"/>
      <c r="F5" s="3"/>
      <c r="G5" s="3"/>
      <c r="H5" s="3"/>
      <c r="I5" s="3"/>
      <c r="J5" s="3"/>
      <c r="K5" s="3"/>
      <c r="L5" s="3"/>
      <c r="M5" s="3"/>
      <c r="N5" s="3"/>
      <c r="O5" s="3"/>
      <c r="P5" s="3"/>
      <c r="Q5" s="3"/>
      <c r="R5" s="3"/>
      <c r="S5" s="3"/>
      <c r="T5" s="3"/>
      <c r="U5" s="3"/>
      <c r="V5" s="3"/>
      <c r="W5" s="3"/>
      <c r="X5" s="3"/>
      <c r="Y5" s="3"/>
      <c r="Z5" s="3"/>
    </row>
    <row r="6">
      <c r="A6" s="3"/>
      <c r="B6" s="3" t="s">
        <v>9</v>
      </c>
      <c r="C6" s="3" t="s">
        <v>20</v>
      </c>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5" t="s">
        <v>4</v>
      </c>
      <c r="C8" s="5" t="s">
        <v>21</v>
      </c>
      <c r="D8" s="3"/>
      <c r="E8" s="3"/>
      <c r="F8" s="3"/>
      <c r="G8" s="3"/>
      <c r="H8" s="3"/>
      <c r="I8" s="3"/>
      <c r="J8" s="3"/>
      <c r="K8" s="3"/>
      <c r="L8" s="3"/>
      <c r="M8" s="3"/>
      <c r="N8" s="3"/>
      <c r="O8" s="3"/>
      <c r="P8" s="3"/>
      <c r="Q8" s="3"/>
      <c r="R8" s="3"/>
      <c r="S8" s="3"/>
      <c r="T8" s="3"/>
      <c r="U8" s="3"/>
      <c r="V8" s="3"/>
      <c r="W8" s="3"/>
      <c r="X8" s="3"/>
      <c r="Y8" s="3"/>
      <c r="Z8" s="3"/>
    </row>
    <row r="9">
      <c r="A9" s="3"/>
      <c r="B9" s="3" t="s">
        <v>23</v>
      </c>
      <c r="C9" s="3" t="s">
        <v>25</v>
      </c>
      <c r="D9" s="3"/>
      <c r="E9" s="3"/>
      <c r="F9" s="3"/>
      <c r="G9" s="3"/>
      <c r="H9" s="3"/>
      <c r="I9" s="3"/>
      <c r="J9" s="3"/>
      <c r="K9" s="3"/>
      <c r="L9" s="3"/>
      <c r="M9" s="3"/>
      <c r="N9" s="3"/>
      <c r="O9" s="3"/>
      <c r="P9" s="3"/>
      <c r="Q9" s="3"/>
      <c r="R9" s="3"/>
      <c r="S9" s="3"/>
      <c r="T9" s="3"/>
      <c r="U9" s="3"/>
      <c r="V9" s="3"/>
      <c r="W9" s="3"/>
      <c r="X9" s="3"/>
      <c r="Y9" s="3"/>
      <c r="Z9" s="3"/>
    </row>
    <row r="10">
      <c r="A10" s="3"/>
      <c r="B10" s="3" t="s">
        <v>27</v>
      </c>
      <c r="C10" s="3" t="s">
        <v>28</v>
      </c>
      <c r="D10" s="3"/>
      <c r="E10" s="3"/>
      <c r="F10" s="3"/>
      <c r="G10" s="3"/>
      <c r="H10" s="3"/>
      <c r="I10" s="3"/>
      <c r="J10" s="3"/>
      <c r="K10" s="3"/>
      <c r="L10" s="3"/>
      <c r="M10" s="3"/>
      <c r="N10" s="3"/>
      <c r="O10" s="3"/>
      <c r="P10" s="3"/>
      <c r="Q10" s="3"/>
      <c r="R10" s="3"/>
      <c r="S10" s="3"/>
      <c r="T10" s="3"/>
      <c r="U10" s="3"/>
      <c r="V10" s="3"/>
      <c r="W10" s="3"/>
      <c r="X10" s="3"/>
      <c r="Y10" s="3"/>
      <c r="Z10" s="3"/>
    </row>
    <row r="11">
      <c r="A11" s="3"/>
      <c r="B11" s="3" t="s">
        <v>10</v>
      </c>
      <c r="C11" s="3" t="s">
        <v>29</v>
      </c>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5" t="s">
        <v>5</v>
      </c>
      <c r="C13" s="5" t="s">
        <v>31</v>
      </c>
      <c r="D13" s="3"/>
      <c r="E13" s="3"/>
      <c r="F13" s="3"/>
      <c r="G13" s="3"/>
      <c r="H13" s="3"/>
      <c r="I13" s="3"/>
      <c r="J13" s="3"/>
      <c r="K13" s="3"/>
      <c r="L13" s="3"/>
      <c r="M13" s="3"/>
      <c r="N13" s="3"/>
      <c r="O13" s="3"/>
      <c r="P13" s="3"/>
      <c r="Q13" s="3"/>
      <c r="R13" s="3"/>
      <c r="S13" s="3"/>
      <c r="T13" s="3"/>
      <c r="U13" s="3"/>
      <c r="V13" s="3"/>
      <c r="W13" s="3"/>
      <c r="X13" s="3"/>
      <c r="Y13" s="3"/>
      <c r="Z13" s="3"/>
    </row>
    <row r="14">
      <c r="A14" s="3"/>
      <c r="B14" s="3" t="s">
        <v>24</v>
      </c>
      <c r="C14" s="3"/>
      <c r="D14" s="3"/>
      <c r="E14" s="3"/>
      <c r="F14" s="3"/>
      <c r="G14" s="3"/>
      <c r="H14" s="3"/>
      <c r="I14" s="3"/>
      <c r="J14" s="3"/>
      <c r="K14" s="3"/>
      <c r="L14" s="3"/>
      <c r="M14" s="3"/>
      <c r="N14" s="3"/>
      <c r="O14" s="3"/>
      <c r="P14" s="3"/>
      <c r="Q14" s="3"/>
      <c r="R14" s="3"/>
      <c r="S14" s="3"/>
      <c r="T14" s="3"/>
      <c r="U14" s="3"/>
      <c r="V14" s="3"/>
      <c r="W14" s="3"/>
      <c r="X14" s="3"/>
      <c r="Y14" s="3"/>
      <c r="Z14" s="3"/>
    </row>
    <row r="15">
      <c r="A15" s="3"/>
      <c r="B15" s="3" t="s">
        <v>32</v>
      </c>
      <c r="C15" s="3"/>
      <c r="D15" s="3"/>
      <c r="E15" s="3"/>
      <c r="F15" s="3"/>
      <c r="G15" s="3"/>
      <c r="H15" s="3"/>
      <c r="I15" s="3"/>
      <c r="J15" s="3"/>
      <c r="K15" s="3"/>
      <c r="L15" s="3"/>
      <c r="M15" s="3"/>
      <c r="N15" s="3"/>
      <c r="O15" s="3"/>
      <c r="P15" s="3"/>
      <c r="Q15" s="3"/>
      <c r="R15" s="3"/>
      <c r="S15" s="3"/>
      <c r="T15" s="3"/>
      <c r="U15" s="3"/>
      <c r="V15" s="3"/>
      <c r="W15" s="3"/>
      <c r="X15" s="3"/>
      <c r="Y15" s="3"/>
      <c r="Z15" s="3"/>
    </row>
    <row r="16">
      <c r="A16" s="3"/>
      <c r="B16" s="3" t="s">
        <v>11</v>
      </c>
      <c r="C16" s="3"/>
      <c r="D16" s="3"/>
      <c r="E16" s="3"/>
      <c r="F16" s="3"/>
      <c r="G16" s="3"/>
      <c r="H16" s="3"/>
      <c r="I16" s="3"/>
      <c r="J16" s="3"/>
      <c r="K16" s="3"/>
      <c r="L16" s="3"/>
      <c r="M16" s="3"/>
      <c r="N16" s="3"/>
      <c r="O16" s="3"/>
      <c r="P16" s="3"/>
      <c r="Q16" s="3"/>
      <c r="R16" s="3"/>
      <c r="S16" s="3"/>
      <c r="T16" s="3"/>
      <c r="U16" s="3"/>
      <c r="V16" s="3"/>
      <c r="W16" s="3"/>
      <c r="X16" s="3"/>
      <c r="Y16" s="3"/>
      <c r="Z16" s="3"/>
    </row>
    <row r="17">
      <c r="A17" s="3"/>
      <c r="B17" s="3" t="s">
        <v>34</v>
      </c>
      <c r="C17" s="3"/>
      <c r="D17" s="3"/>
      <c r="E17" s="3"/>
      <c r="F17" s="3"/>
      <c r="G17" s="3"/>
      <c r="H17" s="3"/>
      <c r="I17" s="3"/>
      <c r="J17" s="3"/>
      <c r="K17" s="3"/>
      <c r="L17" s="3"/>
      <c r="M17" s="3"/>
      <c r="N17" s="3"/>
      <c r="O17" s="3"/>
      <c r="P17" s="3"/>
      <c r="Q17" s="3"/>
      <c r="R17" s="3"/>
      <c r="S17" s="3"/>
      <c r="T17" s="3"/>
      <c r="U17" s="3"/>
      <c r="V17" s="3"/>
      <c r="W17" s="3"/>
      <c r="X17" s="3"/>
      <c r="Y17" s="3"/>
      <c r="Z17" s="3"/>
    </row>
    <row r="18">
      <c r="A18" s="3"/>
      <c r="B18" s="3" t="s">
        <v>35</v>
      </c>
      <c r="C18" s="3"/>
      <c r="D18" s="3"/>
      <c r="E18" s="3"/>
      <c r="F18" s="3"/>
      <c r="G18" s="3"/>
      <c r="H18" s="3"/>
      <c r="I18" s="3"/>
      <c r="J18" s="3"/>
      <c r="K18" s="3"/>
      <c r="L18" s="3"/>
      <c r="M18" s="3"/>
      <c r="N18" s="3"/>
      <c r="O18" s="3"/>
      <c r="P18" s="3"/>
      <c r="Q18" s="3"/>
      <c r="R18" s="3"/>
      <c r="S18" s="3"/>
      <c r="T18" s="3"/>
      <c r="U18" s="3"/>
      <c r="V18" s="3"/>
      <c r="W18" s="3"/>
      <c r="X18" s="3"/>
      <c r="Y18" s="3"/>
      <c r="Z18" s="3"/>
    </row>
    <row r="19">
      <c r="A19" s="3"/>
      <c r="B19" s="3" t="s">
        <v>37</v>
      </c>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5" t="s">
        <v>6</v>
      </c>
      <c r="C21" s="5" t="s">
        <v>38</v>
      </c>
      <c r="D21" s="3"/>
      <c r="E21" s="3"/>
      <c r="F21" s="3"/>
      <c r="G21" s="3"/>
      <c r="H21" s="3"/>
      <c r="I21" s="3"/>
      <c r="J21" s="3"/>
      <c r="K21" s="3"/>
      <c r="L21" s="3"/>
      <c r="M21" s="3"/>
      <c r="N21" s="3"/>
      <c r="O21" s="3"/>
      <c r="P21" s="3"/>
      <c r="Q21" s="3"/>
      <c r="R21" s="3"/>
      <c r="S21" s="3"/>
      <c r="T21" s="3"/>
      <c r="U21" s="3"/>
      <c r="V21" s="3"/>
      <c r="W21" s="3"/>
      <c r="X21" s="3"/>
      <c r="Y21" s="3"/>
      <c r="Z21" s="3"/>
    </row>
    <row r="22">
      <c r="A22" s="3"/>
      <c r="B22" s="3" t="s">
        <v>39</v>
      </c>
      <c r="C22" s="3" t="s">
        <v>40</v>
      </c>
      <c r="D22" s="3"/>
      <c r="E22" s="3"/>
      <c r="F22" s="3"/>
      <c r="G22" s="3"/>
      <c r="H22" s="3"/>
      <c r="I22" s="3"/>
      <c r="J22" s="3"/>
      <c r="K22" s="3"/>
      <c r="L22" s="3"/>
      <c r="M22" s="3"/>
      <c r="N22" s="3"/>
      <c r="O22" s="3"/>
      <c r="P22" s="3"/>
      <c r="Q22" s="3"/>
      <c r="R22" s="3"/>
      <c r="S22" s="3"/>
      <c r="T22" s="3"/>
      <c r="U22" s="3"/>
      <c r="V22" s="3"/>
      <c r="W22" s="3"/>
      <c r="X22" s="3"/>
      <c r="Y22" s="3"/>
      <c r="Z22" s="3"/>
    </row>
    <row r="23">
      <c r="A23" s="3"/>
      <c r="B23" s="3" t="s">
        <v>12</v>
      </c>
      <c r="C23" s="3" t="s">
        <v>41</v>
      </c>
      <c r="D23" s="3"/>
      <c r="E23" s="3"/>
      <c r="F23" s="3"/>
      <c r="G23" s="3"/>
      <c r="H23" s="3"/>
      <c r="I23" s="3"/>
      <c r="J23" s="3"/>
      <c r="K23" s="3"/>
      <c r="L23" s="3"/>
      <c r="M23" s="3"/>
      <c r="N23" s="3"/>
      <c r="O23" s="3"/>
      <c r="P23" s="3"/>
      <c r="Q23" s="3"/>
      <c r="R23" s="3"/>
      <c r="S23" s="3"/>
      <c r="T23" s="3"/>
      <c r="U23" s="3"/>
      <c r="V23" s="3"/>
      <c r="W23" s="3"/>
      <c r="X23" s="3"/>
      <c r="Y23" s="3"/>
      <c r="Z23" s="3"/>
    </row>
    <row r="24">
      <c r="A24" s="3"/>
      <c r="B24" s="3" t="s">
        <v>26</v>
      </c>
      <c r="C24" s="3" t="s">
        <v>43</v>
      </c>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7" t="str">
        <f>IFERROR(__xludf.DUMMYFUNCTION("UNIQUE(D2:D19)"),"Neutral")</f>
        <v>Neutral</v>
      </c>
      <c r="G2" s="128">
        <f t="shared" ref="G2:G4" si="1">COUNTIF(D2:D19, F2)</f>
        <v>6</v>
      </c>
      <c r="I2" s="1" t="s">
        <v>88</v>
      </c>
      <c r="J2" s="134" t="s">
        <v>88</v>
      </c>
    </row>
    <row r="3">
      <c r="A3" s="131" t="s">
        <v>49</v>
      </c>
      <c r="B3" s="131" t="s">
        <v>147</v>
      </c>
      <c r="C3" s="131">
        <v>-0.25</v>
      </c>
      <c r="D3" s="131" t="s">
        <v>88</v>
      </c>
      <c r="F3" s="129" t="str">
        <f>IFERROR(__xludf.DUMMYFUNCTION("""COMPUTED_VALUE"""),"Negative")</f>
        <v>Negative</v>
      </c>
      <c r="G3" s="130">
        <f t="shared" si="1"/>
        <v>4</v>
      </c>
    </row>
    <row r="4">
      <c r="A4" s="121" t="s">
        <v>50</v>
      </c>
      <c r="B4" s="121" t="s">
        <v>147</v>
      </c>
      <c r="C4" s="121">
        <v>2.5</v>
      </c>
      <c r="D4" s="121" t="s">
        <v>90</v>
      </c>
      <c r="F4" s="125" t="str">
        <f>IFERROR(__xludf.DUMMYFUNCTION("""COMPUTED_VALUE"""),"Positive")</f>
        <v>Positive</v>
      </c>
      <c r="G4" s="126">
        <f t="shared" si="1"/>
        <v>8</v>
      </c>
    </row>
    <row r="5">
      <c r="A5" s="121" t="s">
        <v>51</v>
      </c>
      <c r="B5" s="121" t="s">
        <v>147</v>
      </c>
      <c r="C5" s="121">
        <v>0.484999999999999</v>
      </c>
      <c r="D5" s="121" t="s">
        <v>90</v>
      </c>
    </row>
    <row r="6">
      <c r="A6" s="121" t="s">
        <v>53</v>
      </c>
      <c r="B6" s="121" t="s">
        <v>147</v>
      </c>
      <c r="C6" s="121">
        <v>1.0</v>
      </c>
      <c r="D6" s="121" t="s">
        <v>90</v>
      </c>
    </row>
    <row r="7">
      <c r="A7" s="121" t="s">
        <v>55</v>
      </c>
      <c r="B7" s="121" t="s">
        <v>147</v>
      </c>
      <c r="C7" s="121">
        <v>1.0</v>
      </c>
      <c r="D7" s="121" t="s">
        <v>90</v>
      </c>
    </row>
    <row r="8">
      <c r="A8" s="131" t="s">
        <v>57</v>
      </c>
      <c r="B8" s="131" t="s">
        <v>147</v>
      </c>
      <c r="C8" s="131">
        <v>-45.203</v>
      </c>
      <c r="D8" s="131" t="s">
        <v>88</v>
      </c>
    </row>
    <row r="9">
      <c r="A9" s="121" t="s">
        <v>59</v>
      </c>
      <c r="B9" s="121" t="s">
        <v>147</v>
      </c>
      <c r="C9" s="121">
        <v>0.0</v>
      </c>
      <c r="D9" s="121" t="s">
        <v>89</v>
      </c>
    </row>
    <row r="10">
      <c r="A10" s="131" t="s">
        <v>61</v>
      </c>
      <c r="B10" s="131" t="s">
        <v>147</v>
      </c>
      <c r="C10" s="131">
        <v>-2.0</v>
      </c>
      <c r="D10" s="131" t="s">
        <v>88</v>
      </c>
    </row>
    <row r="11">
      <c r="A11" s="121" t="s">
        <v>62</v>
      </c>
      <c r="B11" s="121" t="s">
        <v>147</v>
      </c>
      <c r="C11" s="121">
        <v>1.0</v>
      </c>
      <c r="D11" s="121" t="s">
        <v>90</v>
      </c>
    </row>
    <row r="12">
      <c r="A12" s="131" t="s">
        <v>63</v>
      </c>
      <c r="B12" s="131" t="s">
        <v>147</v>
      </c>
      <c r="C12" s="131">
        <v>-58.357</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0.422497887594054</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84</v>
      </c>
      <c r="E1" s="3"/>
      <c r="F1" s="124" t="s">
        <v>84</v>
      </c>
      <c r="G1" s="124" t="s">
        <v>146</v>
      </c>
      <c r="I1" s="2" t="s">
        <v>77</v>
      </c>
      <c r="J1" s="2" t="s">
        <v>79</v>
      </c>
      <c r="K1" s="2" t="s">
        <v>81</v>
      </c>
    </row>
    <row r="2">
      <c r="A2" s="131" t="s">
        <v>46</v>
      </c>
      <c r="B2" s="131" t="s">
        <v>147</v>
      </c>
      <c r="C2" s="131">
        <v>3.0</v>
      </c>
      <c r="D2" s="131" t="s">
        <v>90</v>
      </c>
      <c r="F2" s="135" t="str">
        <f>IFERROR(__xludf.DUMMYFUNCTION("UNIQUE(D2:D19)"),"Positive")</f>
        <v>Positive</v>
      </c>
      <c r="G2" s="136">
        <f t="shared" ref="G2:G4" si="1">COUNTIF(D2:D19, F2)</f>
        <v>12</v>
      </c>
      <c r="I2" s="1" t="s">
        <v>90</v>
      </c>
      <c r="J2" s="1" t="s">
        <v>90</v>
      </c>
    </row>
    <row r="3">
      <c r="A3" s="131" t="s">
        <v>49</v>
      </c>
      <c r="B3" s="131" t="s">
        <v>147</v>
      </c>
      <c r="C3" s="131">
        <v>0.75</v>
      </c>
      <c r="D3" s="131" t="s">
        <v>90</v>
      </c>
      <c r="F3" s="127" t="str">
        <f>IFERROR(__xludf.DUMMYFUNCTION("""COMPUTED_VALUE"""),"Negative")</f>
        <v>Negative</v>
      </c>
      <c r="G3" s="128">
        <f t="shared" si="1"/>
        <v>2</v>
      </c>
    </row>
    <row r="4">
      <c r="A4" s="131" t="s">
        <v>50</v>
      </c>
      <c r="B4" s="131" t="s">
        <v>147</v>
      </c>
      <c r="C4" s="131">
        <v>2.6</v>
      </c>
      <c r="D4" s="131" t="s">
        <v>90</v>
      </c>
      <c r="F4" s="127" t="str">
        <f>IFERROR(__xludf.DUMMYFUNCTION("""COMPUTED_VALUE"""),"Neutral")</f>
        <v>Neutral</v>
      </c>
      <c r="G4" s="128">
        <f t="shared" si="1"/>
        <v>4</v>
      </c>
    </row>
    <row r="5">
      <c r="A5" s="131" t="s">
        <v>51</v>
      </c>
      <c r="B5" s="131" t="s">
        <v>147</v>
      </c>
      <c r="C5" s="131">
        <v>0.493749999999999</v>
      </c>
      <c r="D5" s="131" t="s">
        <v>90</v>
      </c>
    </row>
    <row r="6">
      <c r="A6" s="131" t="s">
        <v>53</v>
      </c>
      <c r="B6" s="131" t="s">
        <v>147</v>
      </c>
      <c r="C6" s="131">
        <v>1.0</v>
      </c>
      <c r="D6" s="131" t="s">
        <v>90</v>
      </c>
    </row>
    <row r="7">
      <c r="A7" s="131" t="s">
        <v>55</v>
      </c>
      <c r="B7" s="131" t="s">
        <v>147</v>
      </c>
      <c r="C7" s="131">
        <v>1.0</v>
      </c>
      <c r="D7" s="131" t="s">
        <v>90</v>
      </c>
    </row>
    <row r="8">
      <c r="A8" s="121" t="s">
        <v>57</v>
      </c>
      <c r="B8" s="121" t="s">
        <v>147</v>
      </c>
      <c r="C8" s="121">
        <v>-9.70899999999999</v>
      </c>
      <c r="D8" s="121" t="s">
        <v>88</v>
      </c>
    </row>
    <row r="9">
      <c r="A9" s="121" t="s">
        <v>59</v>
      </c>
      <c r="B9" s="121" t="s">
        <v>147</v>
      </c>
      <c r="C9" s="121">
        <v>0.0</v>
      </c>
      <c r="D9" s="121" t="s">
        <v>89</v>
      </c>
    </row>
    <row r="10">
      <c r="A10" s="131" t="s">
        <v>61</v>
      </c>
      <c r="B10" s="131" t="s">
        <v>147</v>
      </c>
      <c r="C10" s="131">
        <v>2.33333333333333</v>
      </c>
      <c r="D10" s="131" t="s">
        <v>90</v>
      </c>
    </row>
    <row r="11">
      <c r="A11" s="131" t="s">
        <v>62</v>
      </c>
      <c r="B11" s="131" t="s">
        <v>147</v>
      </c>
      <c r="C11" s="131">
        <v>1.0</v>
      </c>
      <c r="D11" s="131" t="s">
        <v>90</v>
      </c>
    </row>
    <row r="12">
      <c r="A12" s="121" t="s">
        <v>63</v>
      </c>
      <c r="B12" s="121" t="s">
        <v>147</v>
      </c>
      <c r="C12" s="121">
        <v>-11.0859999999999</v>
      </c>
      <c r="D12" s="121" t="s">
        <v>88</v>
      </c>
    </row>
    <row r="13">
      <c r="A13" s="131" t="s">
        <v>65</v>
      </c>
      <c r="B13" s="131" t="s">
        <v>147</v>
      </c>
      <c r="C13" s="131">
        <v>1.0</v>
      </c>
      <c r="D13" s="13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31" t="s">
        <v>71</v>
      </c>
      <c r="B17" s="131" t="s">
        <v>147</v>
      </c>
      <c r="C17" s="131">
        <v>3.43225884952961</v>
      </c>
      <c r="D17" s="131" t="s">
        <v>90</v>
      </c>
    </row>
    <row r="18">
      <c r="A18" s="131" t="s">
        <v>73</v>
      </c>
      <c r="B18" s="131" t="s">
        <v>147</v>
      </c>
      <c r="C18" s="131">
        <v>0.9393</v>
      </c>
      <c r="D18" s="131" t="s">
        <v>90</v>
      </c>
    </row>
    <row r="19">
      <c r="A19" s="131" t="s">
        <v>74</v>
      </c>
      <c r="B19" s="131" t="s">
        <v>147</v>
      </c>
      <c r="C19" s="131">
        <v>1.0</v>
      </c>
      <c r="D19" s="131" t="s">
        <v>90</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1.66666666666666</v>
      </c>
      <c r="D2" s="121" t="s">
        <v>90</v>
      </c>
      <c r="F2" s="125" t="str">
        <f>IFERROR(__xludf.DUMMYFUNCTION("UNIQUE(D2:D19)"),"Positive")</f>
        <v>Positive</v>
      </c>
      <c r="G2" s="126">
        <f t="shared" ref="G2:G4" si="1">COUNTIF(D2:D19, F2)</f>
        <v>9</v>
      </c>
      <c r="I2" s="1" t="s">
        <v>88</v>
      </c>
      <c r="J2" s="134" t="s">
        <v>88</v>
      </c>
    </row>
    <row r="3">
      <c r="A3" s="121" t="s">
        <v>49</v>
      </c>
      <c r="B3" s="121" t="s">
        <v>147</v>
      </c>
      <c r="C3" s="121">
        <v>0.0</v>
      </c>
      <c r="D3" s="121" t="s">
        <v>89</v>
      </c>
      <c r="F3" s="127" t="str">
        <f>IFERROR(__xludf.DUMMYFUNCTION("""COMPUTED_VALUE"""),"Neutral")</f>
        <v>Neutral</v>
      </c>
      <c r="G3" s="128">
        <f t="shared" si="1"/>
        <v>5</v>
      </c>
    </row>
    <row r="4">
      <c r="A4" s="121" t="s">
        <v>50</v>
      </c>
      <c r="B4" s="121" t="s">
        <v>147</v>
      </c>
      <c r="C4" s="121">
        <v>0.0555555555555555</v>
      </c>
      <c r="D4" s="121" t="s">
        <v>90</v>
      </c>
      <c r="F4" s="129" t="str">
        <f>IFERROR(__xludf.DUMMYFUNCTION("""COMPUTED_VALUE"""),"Negative")</f>
        <v>Negative</v>
      </c>
      <c r="G4" s="130">
        <f t="shared" si="1"/>
        <v>4</v>
      </c>
    </row>
    <row r="5">
      <c r="A5" s="121" t="s">
        <v>51</v>
      </c>
      <c r="B5" s="121" t="s">
        <v>147</v>
      </c>
      <c r="C5" s="121">
        <v>0.52375</v>
      </c>
      <c r="D5" s="121" t="s">
        <v>90</v>
      </c>
    </row>
    <row r="6">
      <c r="A6" s="131" t="s">
        <v>53</v>
      </c>
      <c r="B6" s="131" t="s">
        <v>147</v>
      </c>
      <c r="C6" s="131">
        <v>-1.0</v>
      </c>
      <c r="D6" s="131" t="s">
        <v>88</v>
      </c>
    </row>
    <row r="7">
      <c r="A7" s="121" t="s">
        <v>55</v>
      </c>
      <c r="B7" s="121" t="s">
        <v>147</v>
      </c>
      <c r="C7" s="121">
        <v>1.0</v>
      </c>
      <c r="D7" s="121" t="s">
        <v>90</v>
      </c>
    </row>
    <row r="8">
      <c r="A8" s="131" t="s">
        <v>57</v>
      </c>
      <c r="B8" s="131" t="s">
        <v>147</v>
      </c>
      <c r="C8" s="131">
        <v>-312.874999999999</v>
      </c>
      <c r="D8" s="131" t="s">
        <v>88</v>
      </c>
    </row>
    <row r="9">
      <c r="A9" s="121" t="s">
        <v>59</v>
      </c>
      <c r="B9" s="121" t="s">
        <v>147</v>
      </c>
      <c r="C9" s="121">
        <v>0.0</v>
      </c>
      <c r="D9" s="121" t="s">
        <v>89</v>
      </c>
    </row>
    <row r="10">
      <c r="A10" s="121" t="s">
        <v>61</v>
      </c>
      <c r="B10" s="121" t="s">
        <v>147</v>
      </c>
      <c r="C10" s="121">
        <v>0.5</v>
      </c>
      <c r="D10" s="121" t="s">
        <v>90</v>
      </c>
    </row>
    <row r="11">
      <c r="A11" s="121" t="s">
        <v>62</v>
      </c>
      <c r="B11" s="121" t="s">
        <v>147</v>
      </c>
      <c r="C11" s="121">
        <v>1.0</v>
      </c>
      <c r="D11" s="121" t="s">
        <v>90</v>
      </c>
    </row>
    <row r="12">
      <c r="A12" s="131" t="s">
        <v>63</v>
      </c>
      <c r="B12" s="131" t="s">
        <v>147</v>
      </c>
      <c r="C12" s="131">
        <v>-210.105999999999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1.28105597945201</v>
      </c>
      <c r="D17" s="121" t="s">
        <v>90</v>
      </c>
    </row>
    <row r="18">
      <c r="A18" s="121" t="s">
        <v>73</v>
      </c>
      <c r="B18" s="121" t="s">
        <v>147</v>
      </c>
      <c r="C18" s="121">
        <v>0.0</v>
      </c>
      <c r="D18" s="121" t="s">
        <v>89</v>
      </c>
    </row>
    <row r="19">
      <c r="A19" s="131" t="s">
        <v>74</v>
      </c>
      <c r="B19" s="131" t="s">
        <v>147</v>
      </c>
      <c r="C19" s="131">
        <v>-1.0</v>
      </c>
      <c r="D19" s="131" t="s">
        <v>88</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2.6</v>
      </c>
      <c r="D2" s="121" t="s">
        <v>90</v>
      </c>
      <c r="F2" s="125" t="str">
        <f>IFERROR(__xludf.DUMMYFUNCTION("UNIQUE(D2:D19)"),"Positive")</f>
        <v>Positive</v>
      </c>
      <c r="G2" s="126">
        <f t="shared" ref="G2:G4" si="1">COUNTIF(D2:D19, F2)</f>
        <v>7</v>
      </c>
      <c r="I2" s="1" t="s">
        <v>88</v>
      </c>
      <c r="J2" s="134" t="s">
        <v>88</v>
      </c>
    </row>
    <row r="3">
      <c r="A3" s="131" t="s">
        <v>49</v>
      </c>
      <c r="B3" s="131" t="s">
        <v>147</v>
      </c>
      <c r="C3" s="131">
        <v>-0.25</v>
      </c>
      <c r="D3" s="131" t="s">
        <v>88</v>
      </c>
      <c r="F3" s="129" t="str">
        <f>IFERROR(__xludf.DUMMYFUNCTION("""COMPUTED_VALUE"""),"Negative")</f>
        <v>Negative</v>
      </c>
      <c r="G3" s="130">
        <f t="shared" si="1"/>
        <v>7</v>
      </c>
    </row>
    <row r="4">
      <c r="A4" s="121" t="s">
        <v>50</v>
      </c>
      <c r="B4" s="121" t="s">
        <v>147</v>
      </c>
      <c r="C4" s="121">
        <v>1.08333333333333</v>
      </c>
      <c r="D4" s="121" t="s">
        <v>90</v>
      </c>
      <c r="F4" s="127" t="str">
        <f>IFERROR(__xludf.DUMMYFUNCTION("""COMPUTED_VALUE"""),"Neutral")</f>
        <v>Neutral</v>
      </c>
      <c r="G4" s="128">
        <f t="shared" si="1"/>
        <v>4</v>
      </c>
    </row>
    <row r="5">
      <c r="A5" s="121" t="s">
        <v>51</v>
      </c>
      <c r="B5" s="121" t="s">
        <v>147</v>
      </c>
      <c r="C5" s="121">
        <v>0.05</v>
      </c>
      <c r="D5" s="121" t="s">
        <v>90</v>
      </c>
    </row>
    <row r="6">
      <c r="A6" s="131" t="s">
        <v>53</v>
      </c>
      <c r="B6" s="131" t="s">
        <v>147</v>
      </c>
      <c r="C6" s="131">
        <v>-1.0</v>
      </c>
      <c r="D6" s="131" t="s">
        <v>88</v>
      </c>
    </row>
    <row r="7">
      <c r="A7" s="121" t="s">
        <v>55</v>
      </c>
      <c r="B7" s="121" t="s">
        <v>147</v>
      </c>
      <c r="C7" s="121">
        <v>1.0</v>
      </c>
      <c r="D7" s="121" t="s">
        <v>90</v>
      </c>
    </row>
    <row r="8">
      <c r="A8" s="131" t="s">
        <v>57</v>
      </c>
      <c r="B8" s="131" t="s">
        <v>147</v>
      </c>
      <c r="C8" s="131">
        <v>-207.317999999999</v>
      </c>
      <c r="D8" s="131" t="s">
        <v>88</v>
      </c>
    </row>
    <row r="9">
      <c r="A9" s="131" t="s">
        <v>59</v>
      </c>
      <c r="B9" s="131" t="s">
        <v>147</v>
      </c>
      <c r="C9" s="131">
        <v>-1.0</v>
      </c>
      <c r="D9" s="131" t="s">
        <v>88</v>
      </c>
    </row>
    <row r="10">
      <c r="A10" s="131" t="s">
        <v>61</v>
      </c>
      <c r="B10" s="131" t="s">
        <v>147</v>
      </c>
      <c r="C10" s="131">
        <v>-1.0</v>
      </c>
      <c r="D10" s="131" t="s">
        <v>88</v>
      </c>
    </row>
    <row r="11">
      <c r="A11" s="131" t="s">
        <v>62</v>
      </c>
      <c r="B11" s="131" t="s">
        <v>147</v>
      </c>
      <c r="C11" s="131">
        <v>-1.0</v>
      </c>
      <c r="D11" s="131" t="s">
        <v>88</v>
      </c>
    </row>
    <row r="12">
      <c r="A12" s="131" t="s">
        <v>63</v>
      </c>
      <c r="B12" s="131" t="s">
        <v>147</v>
      </c>
      <c r="C12" s="131">
        <v>-84.0959999999999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2.17123550589464</v>
      </c>
      <c r="D17" s="121" t="s">
        <v>90</v>
      </c>
    </row>
    <row r="18">
      <c r="A18" s="121" t="s">
        <v>73</v>
      </c>
      <c r="B18" s="121" t="s">
        <v>147</v>
      </c>
      <c r="C18" s="121">
        <v>0.6908</v>
      </c>
      <c r="D18" s="121" t="s">
        <v>90</v>
      </c>
    </row>
    <row r="19">
      <c r="A19" s="121" t="s">
        <v>74</v>
      </c>
      <c r="B19" s="121" t="s">
        <v>147</v>
      </c>
      <c r="C19" s="121">
        <v>0.0</v>
      </c>
      <c r="D19" s="121" t="s">
        <v>89</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84</v>
      </c>
      <c r="E1" s="3"/>
      <c r="F1" s="124" t="s">
        <v>84</v>
      </c>
      <c r="G1" s="124" t="s">
        <v>146</v>
      </c>
      <c r="I1" s="2" t="s">
        <v>77</v>
      </c>
      <c r="J1" s="2" t="s">
        <v>79</v>
      </c>
      <c r="K1" s="2" t="s">
        <v>81</v>
      </c>
    </row>
    <row r="2">
      <c r="A2" s="131" t="s">
        <v>46</v>
      </c>
      <c r="B2" s="131" t="s">
        <v>147</v>
      </c>
      <c r="C2" s="131">
        <v>-1.0</v>
      </c>
      <c r="D2" s="131" t="s">
        <v>88</v>
      </c>
      <c r="F2" s="129" t="str">
        <f>IFERROR(__xludf.DUMMYFUNCTION("UNIQUE(D2:D19)"),"Negative")</f>
        <v>Negative</v>
      </c>
      <c r="G2" s="130">
        <f t="shared" ref="G2:G4" si="1">COUNTIF(D2:D19, F2)</f>
        <v>7</v>
      </c>
      <c r="I2" s="1" t="s">
        <v>88</v>
      </c>
      <c r="J2" s="134" t="s">
        <v>88</v>
      </c>
    </row>
    <row r="3">
      <c r="A3" s="121" t="s">
        <v>49</v>
      </c>
      <c r="B3" s="121" t="s">
        <v>147</v>
      </c>
      <c r="C3" s="121">
        <v>0.0</v>
      </c>
      <c r="D3" s="121" t="s">
        <v>89</v>
      </c>
      <c r="F3" s="125" t="str">
        <f>IFERROR(__xludf.DUMMYFUNCTION("""COMPUTED_VALUE"""),"Neutral")</f>
        <v>Neutral</v>
      </c>
      <c r="G3" s="126">
        <f t="shared" si="1"/>
        <v>7</v>
      </c>
    </row>
    <row r="4">
      <c r="A4" s="121" t="s">
        <v>50</v>
      </c>
      <c r="B4" s="121" t="s">
        <v>147</v>
      </c>
      <c r="C4" s="121">
        <v>0.277777777777777</v>
      </c>
      <c r="D4" s="121" t="s">
        <v>90</v>
      </c>
      <c r="F4" s="127" t="str">
        <f>IFERROR(__xludf.DUMMYFUNCTION("""COMPUTED_VALUE"""),"Positive")</f>
        <v>Positive</v>
      </c>
      <c r="G4" s="128">
        <f t="shared" si="1"/>
        <v>4</v>
      </c>
    </row>
    <row r="5">
      <c r="A5" s="121" t="s">
        <v>51</v>
      </c>
      <c r="B5" s="121" t="s">
        <v>147</v>
      </c>
      <c r="C5" s="121">
        <v>0.47</v>
      </c>
      <c r="D5" s="121" t="s">
        <v>90</v>
      </c>
    </row>
    <row r="6">
      <c r="A6" s="131" t="s">
        <v>53</v>
      </c>
      <c r="B6" s="131" t="s">
        <v>147</v>
      </c>
      <c r="C6" s="131">
        <v>-1.0</v>
      </c>
      <c r="D6" s="131" t="s">
        <v>88</v>
      </c>
    </row>
    <row r="7">
      <c r="A7" s="121" t="s">
        <v>55</v>
      </c>
      <c r="B7" s="121" t="s">
        <v>147</v>
      </c>
      <c r="C7" s="121">
        <v>1.0</v>
      </c>
      <c r="D7" s="121" t="s">
        <v>90</v>
      </c>
    </row>
    <row r="8">
      <c r="A8" s="131" t="s">
        <v>57</v>
      </c>
      <c r="B8" s="131" t="s">
        <v>147</v>
      </c>
      <c r="C8" s="131">
        <v>-193.702999999999</v>
      </c>
      <c r="D8" s="131" t="s">
        <v>88</v>
      </c>
    </row>
    <row r="9">
      <c r="A9" s="131" t="s">
        <v>59</v>
      </c>
      <c r="B9" s="131" t="s">
        <v>147</v>
      </c>
      <c r="C9" s="131">
        <v>-1.0</v>
      </c>
      <c r="D9" s="131" t="s">
        <v>88</v>
      </c>
    </row>
    <row r="10">
      <c r="A10" s="121" t="s">
        <v>61</v>
      </c>
      <c r="B10" s="121" t="s">
        <v>147</v>
      </c>
      <c r="C10" s="121">
        <v>0.0</v>
      </c>
      <c r="D10" s="121" t="s">
        <v>89</v>
      </c>
    </row>
    <row r="11">
      <c r="A11" s="131" t="s">
        <v>62</v>
      </c>
      <c r="B11" s="131" t="s">
        <v>147</v>
      </c>
      <c r="C11" s="131">
        <v>-1.0</v>
      </c>
      <c r="D11" s="131" t="s">
        <v>88</v>
      </c>
    </row>
    <row r="12">
      <c r="A12" s="131" t="s">
        <v>63</v>
      </c>
      <c r="B12" s="131" t="s">
        <v>147</v>
      </c>
      <c r="C12" s="131">
        <v>-177.760999999999</v>
      </c>
      <c r="D12" s="131" t="s">
        <v>88</v>
      </c>
    </row>
    <row r="13">
      <c r="A13" s="131" t="s">
        <v>65</v>
      </c>
      <c r="B13" s="131" t="s">
        <v>147</v>
      </c>
      <c r="C13" s="131">
        <v>-1.0</v>
      </c>
      <c r="D13" s="131" t="s">
        <v>88</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0.641668084087335</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1.66666666666666</v>
      </c>
      <c r="D2" s="121" t="s">
        <v>90</v>
      </c>
      <c r="F2" s="125" t="str">
        <f>IFERROR(__xludf.DUMMYFUNCTION("UNIQUE(D2:D19)"),"Positive")</f>
        <v>Positive</v>
      </c>
      <c r="G2" s="126">
        <f t="shared" ref="G2:G4" si="1">COUNTIF(D2:D19, F2)</f>
        <v>6</v>
      </c>
      <c r="I2" s="1" t="s">
        <v>88</v>
      </c>
      <c r="J2" s="134" t="s">
        <v>88</v>
      </c>
    </row>
    <row r="3">
      <c r="A3" s="121" t="s">
        <v>49</v>
      </c>
      <c r="B3" s="121" t="s">
        <v>147</v>
      </c>
      <c r="C3" s="121">
        <v>0.0</v>
      </c>
      <c r="D3" s="121" t="s">
        <v>89</v>
      </c>
      <c r="F3" s="125" t="str">
        <f>IFERROR(__xludf.DUMMYFUNCTION("""COMPUTED_VALUE"""),"Neutral")</f>
        <v>Neutral</v>
      </c>
      <c r="G3" s="126">
        <f t="shared" si="1"/>
        <v>6</v>
      </c>
    </row>
    <row r="4">
      <c r="A4" s="121" t="s">
        <v>50</v>
      </c>
      <c r="B4" s="121" t="s">
        <v>147</v>
      </c>
      <c r="C4" s="121">
        <v>0.857142857142857</v>
      </c>
      <c r="D4" s="121" t="s">
        <v>90</v>
      </c>
      <c r="F4" s="129" t="str">
        <f>IFERROR(__xludf.DUMMYFUNCTION("""COMPUTED_VALUE"""),"Negative")</f>
        <v>Negative</v>
      </c>
      <c r="G4" s="130">
        <f t="shared" si="1"/>
        <v>6</v>
      </c>
    </row>
    <row r="5">
      <c r="A5" s="121" t="s">
        <v>51</v>
      </c>
      <c r="B5" s="121" t="s">
        <v>147</v>
      </c>
      <c r="C5" s="121">
        <v>0.165</v>
      </c>
      <c r="D5" s="121" t="s">
        <v>90</v>
      </c>
    </row>
    <row r="6">
      <c r="A6" s="131" t="s">
        <v>53</v>
      </c>
      <c r="B6" s="131" t="s">
        <v>147</v>
      </c>
      <c r="C6" s="131">
        <v>-1.0</v>
      </c>
      <c r="D6" s="131" t="s">
        <v>88</v>
      </c>
    </row>
    <row r="7">
      <c r="A7" s="121" t="s">
        <v>55</v>
      </c>
      <c r="B7" s="121" t="s">
        <v>147</v>
      </c>
      <c r="C7" s="121">
        <v>1.0</v>
      </c>
      <c r="D7" s="121" t="s">
        <v>90</v>
      </c>
    </row>
    <row r="8">
      <c r="A8" s="131" t="s">
        <v>57</v>
      </c>
      <c r="B8" s="131" t="s">
        <v>147</v>
      </c>
      <c r="C8" s="131">
        <v>-214.595999999999</v>
      </c>
      <c r="D8" s="131" t="s">
        <v>88</v>
      </c>
    </row>
    <row r="9">
      <c r="A9" s="131" t="s">
        <v>59</v>
      </c>
      <c r="B9" s="131" t="s">
        <v>147</v>
      </c>
      <c r="C9" s="131">
        <v>-1.0</v>
      </c>
      <c r="D9" s="131" t="s">
        <v>88</v>
      </c>
    </row>
    <row r="10">
      <c r="A10" s="121" t="s">
        <v>61</v>
      </c>
      <c r="B10" s="121" t="s">
        <v>147</v>
      </c>
      <c r="C10" s="121">
        <v>1.33333333333333</v>
      </c>
      <c r="D10" s="121" t="s">
        <v>90</v>
      </c>
    </row>
    <row r="11">
      <c r="A11" s="131" t="s">
        <v>62</v>
      </c>
      <c r="B11" s="131" t="s">
        <v>147</v>
      </c>
      <c r="C11" s="131">
        <v>-1.0</v>
      </c>
      <c r="D11" s="131" t="s">
        <v>88</v>
      </c>
    </row>
    <row r="12">
      <c r="A12" s="131" t="s">
        <v>63</v>
      </c>
      <c r="B12" s="131" t="s">
        <v>147</v>
      </c>
      <c r="C12" s="131">
        <v>-212.005999999999</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31" t="s">
        <v>70</v>
      </c>
      <c r="B16" s="131" t="s">
        <v>147</v>
      </c>
      <c r="C16" s="131">
        <v>-1.0</v>
      </c>
      <c r="D16" s="131" t="s">
        <v>88</v>
      </c>
    </row>
    <row r="17">
      <c r="A17" s="121" t="s">
        <v>71</v>
      </c>
      <c r="B17" s="121" t="s">
        <v>147</v>
      </c>
      <c r="C17" s="121">
        <v>1.51475073014666</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0.5</v>
      </c>
      <c r="D2" s="121" t="s">
        <v>90</v>
      </c>
      <c r="F2" s="125" t="str">
        <f>IFERROR(__xludf.DUMMYFUNCTION("UNIQUE(D2:D19)"),"Positive")</f>
        <v>Positive</v>
      </c>
      <c r="G2" s="126">
        <f t="shared" ref="G2:G4" si="1">COUNTIF(D2:D19, F2)</f>
        <v>9</v>
      </c>
      <c r="I2" s="1" t="s">
        <v>88</v>
      </c>
      <c r="J2" s="134" t="s">
        <v>88</v>
      </c>
    </row>
    <row r="3">
      <c r="A3" s="121" t="s">
        <v>49</v>
      </c>
      <c r="B3" s="121" t="s">
        <v>147</v>
      </c>
      <c r="C3" s="121">
        <v>0.25</v>
      </c>
      <c r="D3" s="121" t="s">
        <v>90</v>
      </c>
      <c r="F3" s="129" t="str">
        <f>IFERROR(__xludf.DUMMYFUNCTION("""COMPUTED_VALUE"""),"Negative")</f>
        <v>Negative</v>
      </c>
      <c r="G3" s="130">
        <f t="shared" si="1"/>
        <v>5</v>
      </c>
    </row>
    <row r="4">
      <c r="A4" s="121" t="s">
        <v>50</v>
      </c>
      <c r="B4" s="121" t="s">
        <v>147</v>
      </c>
      <c r="C4" s="121">
        <v>3.0</v>
      </c>
      <c r="D4" s="121" t="s">
        <v>90</v>
      </c>
      <c r="F4" s="127" t="str">
        <f>IFERROR(__xludf.DUMMYFUNCTION("""COMPUTED_VALUE"""),"Neutral")</f>
        <v>Neutral</v>
      </c>
      <c r="G4" s="128">
        <f t="shared" si="1"/>
        <v>4</v>
      </c>
    </row>
    <row r="5">
      <c r="A5" s="121" t="s">
        <v>51</v>
      </c>
      <c r="B5" s="121" t="s">
        <v>147</v>
      </c>
      <c r="C5" s="121">
        <v>0.5</v>
      </c>
      <c r="D5" s="121" t="s">
        <v>90</v>
      </c>
    </row>
    <row r="6">
      <c r="A6" s="121" t="s">
        <v>53</v>
      </c>
      <c r="B6" s="121" t="s">
        <v>147</v>
      </c>
      <c r="C6" s="121">
        <v>1.0</v>
      </c>
      <c r="D6" s="121" t="s">
        <v>90</v>
      </c>
    </row>
    <row r="7">
      <c r="A7" s="121" t="s">
        <v>55</v>
      </c>
      <c r="B7" s="121" t="s">
        <v>147</v>
      </c>
      <c r="C7" s="121">
        <v>1.0</v>
      </c>
      <c r="D7" s="121" t="s">
        <v>90</v>
      </c>
    </row>
    <row r="8">
      <c r="A8" s="131" t="s">
        <v>57</v>
      </c>
      <c r="B8" s="131" t="s">
        <v>147</v>
      </c>
      <c r="C8" s="131">
        <v>-14.7549999999999</v>
      </c>
      <c r="D8" s="131" t="s">
        <v>88</v>
      </c>
    </row>
    <row r="9">
      <c r="A9" s="131" t="s">
        <v>59</v>
      </c>
      <c r="B9" s="131" t="s">
        <v>147</v>
      </c>
      <c r="C9" s="131">
        <v>-1.0</v>
      </c>
      <c r="D9" s="131" t="s">
        <v>88</v>
      </c>
    </row>
    <row r="10">
      <c r="A10" s="121" t="s">
        <v>61</v>
      </c>
      <c r="B10" s="121" t="s">
        <v>147</v>
      </c>
      <c r="C10" s="121">
        <v>3.0</v>
      </c>
      <c r="D10" s="121" t="s">
        <v>90</v>
      </c>
    </row>
    <row r="11">
      <c r="A11" s="131" t="s">
        <v>62</v>
      </c>
      <c r="B11" s="131" t="s">
        <v>147</v>
      </c>
      <c r="C11" s="131">
        <v>-1.0</v>
      </c>
      <c r="D11" s="131" t="s">
        <v>88</v>
      </c>
    </row>
    <row r="12">
      <c r="A12" s="131" t="s">
        <v>63</v>
      </c>
      <c r="B12" s="131" t="s">
        <v>147</v>
      </c>
      <c r="C12" s="131">
        <v>-19.067</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31" t="s">
        <v>71</v>
      </c>
      <c r="B17" s="131" t="s">
        <v>147</v>
      </c>
      <c r="C17" s="131">
        <v>-0.254006299690815</v>
      </c>
      <c r="D17" s="131" t="s">
        <v>88</v>
      </c>
    </row>
    <row r="18">
      <c r="A18" s="121" t="s">
        <v>73</v>
      </c>
      <c r="B18" s="121" t="s">
        <v>147</v>
      </c>
      <c r="C18" s="121">
        <v>0.6369</v>
      </c>
      <c r="D18" s="121" t="s">
        <v>90</v>
      </c>
    </row>
    <row r="19">
      <c r="A19" s="121" t="s">
        <v>74</v>
      </c>
      <c r="B19" s="121" t="s">
        <v>147</v>
      </c>
      <c r="C19" s="121">
        <v>0.0</v>
      </c>
      <c r="D19" s="121" t="s">
        <v>89</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31" t="s">
        <v>46</v>
      </c>
      <c r="B2" s="131" t="s">
        <v>147</v>
      </c>
      <c r="C2" s="131">
        <v>-1.0</v>
      </c>
      <c r="D2" s="131" t="s">
        <v>88</v>
      </c>
      <c r="F2" s="135" t="str">
        <f>IFERROR(__xludf.DUMMYFUNCTION("UNIQUE(D2:D19)"),"Negative")</f>
        <v>Negative</v>
      </c>
      <c r="G2" s="136">
        <f t="shared" ref="G2:G4" si="1">COUNTIF(D2:D19, F2)</f>
        <v>7</v>
      </c>
      <c r="I2" s="1" t="s">
        <v>88</v>
      </c>
      <c r="J2" s="134" t="s">
        <v>88</v>
      </c>
    </row>
    <row r="3">
      <c r="A3" s="131" t="s">
        <v>49</v>
      </c>
      <c r="B3" s="131" t="s">
        <v>147</v>
      </c>
      <c r="C3" s="131">
        <v>-0.25</v>
      </c>
      <c r="D3" s="131" t="s">
        <v>88</v>
      </c>
      <c r="F3" s="127" t="str">
        <f>IFERROR(__xludf.DUMMYFUNCTION("""COMPUTED_VALUE"""),"Positive")</f>
        <v>Positive</v>
      </c>
      <c r="G3" s="128">
        <f t="shared" si="1"/>
        <v>5</v>
      </c>
    </row>
    <row r="4">
      <c r="A4" s="121" t="s">
        <v>50</v>
      </c>
      <c r="B4" s="121" t="s">
        <v>147</v>
      </c>
      <c r="C4" s="121">
        <v>0.75</v>
      </c>
      <c r="D4" s="121" t="s">
        <v>90</v>
      </c>
      <c r="F4" s="127" t="str">
        <f>IFERROR(__xludf.DUMMYFUNCTION("""COMPUTED_VALUE"""),"Neutral")</f>
        <v>Neutral</v>
      </c>
      <c r="G4" s="128">
        <f t="shared" si="1"/>
        <v>6</v>
      </c>
    </row>
    <row r="5">
      <c r="A5" s="121" t="s">
        <v>51</v>
      </c>
      <c r="B5" s="121" t="s">
        <v>147</v>
      </c>
      <c r="C5" s="121">
        <v>0.0</v>
      </c>
      <c r="D5" s="121" t="s">
        <v>89</v>
      </c>
    </row>
    <row r="6">
      <c r="A6" s="121" t="s">
        <v>53</v>
      </c>
      <c r="B6" s="121" t="s">
        <v>147</v>
      </c>
      <c r="C6" s="121">
        <v>1.0</v>
      </c>
      <c r="D6" s="121" t="s">
        <v>90</v>
      </c>
    </row>
    <row r="7">
      <c r="A7" s="121" t="s">
        <v>55</v>
      </c>
      <c r="B7" s="121" t="s">
        <v>147</v>
      </c>
      <c r="C7" s="121">
        <v>1.0</v>
      </c>
      <c r="D7" s="121" t="s">
        <v>90</v>
      </c>
    </row>
    <row r="8">
      <c r="A8" s="131" t="s">
        <v>57</v>
      </c>
      <c r="B8" s="131" t="s">
        <v>147</v>
      </c>
      <c r="C8" s="131">
        <v>-296.080999999999</v>
      </c>
      <c r="D8" s="131" t="s">
        <v>88</v>
      </c>
    </row>
    <row r="9">
      <c r="A9" s="131" t="s">
        <v>59</v>
      </c>
      <c r="B9" s="131" t="s">
        <v>147</v>
      </c>
      <c r="C9" s="131">
        <v>-1.0</v>
      </c>
      <c r="D9" s="131" t="s">
        <v>88</v>
      </c>
    </row>
    <row r="10">
      <c r="A10" s="131" t="s">
        <v>61</v>
      </c>
      <c r="B10" s="131" t="s">
        <v>147</v>
      </c>
      <c r="C10" s="131">
        <v>-1.0</v>
      </c>
      <c r="D10" s="131" t="s">
        <v>88</v>
      </c>
    </row>
    <row r="11">
      <c r="A11" s="131" t="s">
        <v>62</v>
      </c>
      <c r="B11" s="131" t="s">
        <v>147</v>
      </c>
      <c r="C11" s="131">
        <v>-1.0</v>
      </c>
      <c r="D11" s="131" t="s">
        <v>88</v>
      </c>
    </row>
    <row r="12">
      <c r="A12" s="131" t="s">
        <v>63</v>
      </c>
      <c r="B12" s="131" t="s">
        <v>147</v>
      </c>
      <c r="C12" s="131">
        <v>-461.922</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1.27578467122613</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9</v>
      </c>
      <c r="I2" s="1" t="s">
        <v>88</v>
      </c>
      <c r="J2" s="134" t="s">
        <v>88</v>
      </c>
    </row>
    <row r="3">
      <c r="A3" s="121" t="s">
        <v>49</v>
      </c>
      <c r="B3" s="121" t="s">
        <v>147</v>
      </c>
      <c r="C3" s="121">
        <v>0.0</v>
      </c>
      <c r="D3" s="121" t="s">
        <v>89</v>
      </c>
      <c r="F3" s="127" t="str">
        <f>IFERROR(__xludf.DUMMYFUNCTION("""COMPUTED_VALUE"""),"Positive")</f>
        <v>Positive</v>
      </c>
      <c r="G3" s="128">
        <f t="shared" si="1"/>
        <v>6</v>
      </c>
    </row>
    <row r="4">
      <c r="A4" s="121" t="s">
        <v>50</v>
      </c>
      <c r="B4" s="121" t="s">
        <v>147</v>
      </c>
      <c r="C4" s="121">
        <v>0.75</v>
      </c>
      <c r="D4" s="121" t="s">
        <v>90</v>
      </c>
      <c r="F4" s="129" t="str">
        <f>IFERROR(__xludf.DUMMYFUNCTION("""COMPUTED_VALUE"""),"Negative")</f>
        <v>Negative</v>
      </c>
      <c r="G4" s="130">
        <f t="shared" si="1"/>
        <v>3</v>
      </c>
    </row>
    <row r="5">
      <c r="A5" s="121" t="s">
        <v>51</v>
      </c>
      <c r="B5" s="121" t="s">
        <v>147</v>
      </c>
      <c r="C5" s="121">
        <v>0.0</v>
      </c>
      <c r="D5" s="121" t="s">
        <v>89</v>
      </c>
    </row>
    <row r="6">
      <c r="A6" s="121" t="s">
        <v>53</v>
      </c>
      <c r="B6" s="121" t="s">
        <v>147</v>
      </c>
      <c r="C6" s="121">
        <v>0.0</v>
      </c>
      <c r="D6" s="121" t="s">
        <v>89</v>
      </c>
    </row>
    <row r="7">
      <c r="A7" s="121" t="s">
        <v>55</v>
      </c>
      <c r="B7" s="121" t="s">
        <v>147</v>
      </c>
      <c r="C7" s="121">
        <v>1.0</v>
      </c>
      <c r="D7" s="121" t="s">
        <v>90</v>
      </c>
    </row>
    <row r="8">
      <c r="A8" s="131" t="s">
        <v>57</v>
      </c>
      <c r="B8" s="131" t="s">
        <v>147</v>
      </c>
      <c r="C8" s="131">
        <v>-64.405</v>
      </c>
      <c r="D8" s="131" t="s">
        <v>88</v>
      </c>
    </row>
    <row r="9">
      <c r="A9" s="121" t="s">
        <v>59</v>
      </c>
      <c r="B9" s="121" t="s">
        <v>147</v>
      </c>
      <c r="C9" s="121">
        <v>0.0</v>
      </c>
      <c r="D9" s="121" t="s">
        <v>89</v>
      </c>
    </row>
    <row r="10">
      <c r="A10" s="121" t="s">
        <v>61</v>
      </c>
      <c r="B10" s="121" t="s">
        <v>147</v>
      </c>
      <c r="C10" s="121">
        <v>1.0</v>
      </c>
      <c r="D10" s="121" t="s">
        <v>90</v>
      </c>
    </row>
    <row r="11">
      <c r="A11" s="121" t="s">
        <v>62</v>
      </c>
      <c r="B11" s="121" t="s">
        <v>147</v>
      </c>
      <c r="C11" s="121">
        <v>0.0</v>
      </c>
      <c r="D11" s="121" t="s">
        <v>89</v>
      </c>
    </row>
    <row r="12">
      <c r="A12" s="131" t="s">
        <v>63</v>
      </c>
      <c r="B12" s="131" t="s">
        <v>147</v>
      </c>
      <c r="C12" s="131">
        <v>-25.7199999999999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31" t="s">
        <v>71</v>
      </c>
      <c r="B17" s="131" t="s">
        <v>147</v>
      </c>
      <c r="C17" s="131">
        <v>-0.263686131386861</v>
      </c>
      <c r="D17" s="131" t="s">
        <v>88</v>
      </c>
    </row>
    <row r="18">
      <c r="A18" s="121" t="s">
        <v>73</v>
      </c>
      <c r="B18" s="121" t="s">
        <v>147</v>
      </c>
      <c r="C18" s="121">
        <v>0.5574</v>
      </c>
      <c r="D18" s="121" t="s">
        <v>90</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12</v>
      </c>
      <c r="I2" s="1" t="s">
        <v>88</v>
      </c>
      <c r="J2" s="134" t="s">
        <v>88</v>
      </c>
    </row>
    <row r="3">
      <c r="A3" s="121" t="s">
        <v>49</v>
      </c>
      <c r="B3" s="121" t="s">
        <v>147</v>
      </c>
      <c r="C3" s="121">
        <v>0.0</v>
      </c>
      <c r="D3" s="121" t="s">
        <v>89</v>
      </c>
      <c r="F3" s="127" t="str">
        <f>IFERROR(__xludf.DUMMYFUNCTION("""COMPUTED_VALUE"""),"Positive")</f>
        <v>Positive</v>
      </c>
      <c r="G3" s="128">
        <f t="shared" si="1"/>
        <v>4</v>
      </c>
    </row>
    <row r="4">
      <c r="A4" s="121" t="s">
        <v>50</v>
      </c>
      <c r="B4" s="121" t="s">
        <v>147</v>
      </c>
      <c r="C4" s="121">
        <v>0.75</v>
      </c>
      <c r="D4" s="121" t="s">
        <v>90</v>
      </c>
      <c r="F4" s="129" t="str">
        <f>IFERROR(__xludf.DUMMYFUNCTION("""COMPUTED_VALUE"""),"Negative")</f>
        <v>Negative</v>
      </c>
      <c r="G4" s="130">
        <f t="shared" si="1"/>
        <v>2</v>
      </c>
    </row>
    <row r="5">
      <c r="A5" s="121" t="s">
        <v>51</v>
      </c>
      <c r="B5" s="121" t="s">
        <v>147</v>
      </c>
      <c r="C5" s="121">
        <v>0.0</v>
      </c>
      <c r="D5" s="121" t="s">
        <v>89</v>
      </c>
    </row>
    <row r="6">
      <c r="A6" s="121" t="s">
        <v>53</v>
      </c>
      <c r="B6" s="121" t="s">
        <v>147</v>
      </c>
      <c r="C6" s="121">
        <v>0.0</v>
      </c>
      <c r="D6" s="121" t="s">
        <v>89</v>
      </c>
    </row>
    <row r="7">
      <c r="A7" s="121" t="s">
        <v>55</v>
      </c>
      <c r="B7" s="121" t="s">
        <v>147</v>
      </c>
      <c r="C7" s="121">
        <v>1.0</v>
      </c>
      <c r="D7" s="121" t="s">
        <v>90</v>
      </c>
    </row>
    <row r="8">
      <c r="A8" s="131" t="s">
        <v>57</v>
      </c>
      <c r="B8" s="131" t="s">
        <v>147</v>
      </c>
      <c r="C8" s="131">
        <v>-11.2799999999999</v>
      </c>
      <c r="D8" s="131" t="s">
        <v>88</v>
      </c>
    </row>
    <row r="9">
      <c r="A9" s="121" t="s">
        <v>59</v>
      </c>
      <c r="B9" s="121" t="s">
        <v>147</v>
      </c>
      <c r="C9" s="121">
        <v>0.0</v>
      </c>
      <c r="D9" s="121" t="s">
        <v>89</v>
      </c>
    </row>
    <row r="10">
      <c r="A10" s="121" t="s">
        <v>61</v>
      </c>
      <c r="B10" s="121" t="s">
        <v>147</v>
      </c>
      <c r="C10" s="121">
        <v>0.0</v>
      </c>
      <c r="D10" s="121" t="s">
        <v>89</v>
      </c>
    </row>
    <row r="11">
      <c r="A11" s="121" t="s">
        <v>62</v>
      </c>
      <c r="B11" s="121" t="s">
        <v>147</v>
      </c>
      <c r="C11" s="121">
        <v>0.0</v>
      </c>
      <c r="D11" s="121" t="s">
        <v>89</v>
      </c>
    </row>
    <row r="12">
      <c r="A12" s="131" t="s">
        <v>63</v>
      </c>
      <c r="B12" s="131" t="s">
        <v>147</v>
      </c>
      <c r="C12" s="131">
        <v>-17.9069999999999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0.152980535279805</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1"/>
      <c r="B1" s="1"/>
      <c r="C1" s="1"/>
      <c r="D1" s="1"/>
      <c r="E1" s="1"/>
      <c r="F1" s="1"/>
      <c r="G1" s="1"/>
      <c r="H1" s="1"/>
    </row>
    <row r="2">
      <c r="A2" s="2" t="s">
        <v>0</v>
      </c>
      <c r="B2" s="2" t="s">
        <v>1</v>
      </c>
      <c r="C2" s="2" t="s">
        <v>2</v>
      </c>
      <c r="D2" s="2" t="s">
        <v>3</v>
      </c>
      <c r="E2" s="2" t="s">
        <v>4</v>
      </c>
      <c r="F2" s="2" t="s">
        <v>5</v>
      </c>
      <c r="G2" s="2" t="s">
        <v>6</v>
      </c>
      <c r="H2" s="2" t="s">
        <v>7</v>
      </c>
    </row>
    <row r="3">
      <c r="A3" s="1">
        <v>1.0</v>
      </c>
      <c r="B3" s="1">
        <v>1.0</v>
      </c>
      <c r="C3" s="4" t="s">
        <v>8</v>
      </c>
      <c r="D3" s="1" t="s">
        <v>9</v>
      </c>
      <c r="E3" s="1" t="s">
        <v>10</v>
      </c>
      <c r="F3" s="1" t="s">
        <v>11</v>
      </c>
      <c r="G3" s="1" t="s">
        <v>12</v>
      </c>
    </row>
    <row r="4">
      <c r="A4" s="1">
        <v>2.0</v>
      </c>
      <c r="B4" s="1">
        <v>1.0</v>
      </c>
      <c r="C4" s="4" t="s">
        <v>17</v>
      </c>
      <c r="D4" s="1" t="s">
        <v>9</v>
      </c>
      <c r="E4" s="1" t="s">
        <v>10</v>
      </c>
      <c r="F4" s="1" t="s">
        <v>11</v>
      </c>
      <c r="G4" s="1" t="s">
        <v>12</v>
      </c>
    </row>
    <row r="5">
      <c r="A5" s="1">
        <v>3.0</v>
      </c>
      <c r="B5" s="1">
        <v>1.0</v>
      </c>
      <c r="C5" s="4" t="s">
        <v>22</v>
      </c>
      <c r="D5" s="1" t="s">
        <v>9</v>
      </c>
      <c r="E5" s="1" t="s">
        <v>23</v>
      </c>
      <c r="F5" s="1" t="s">
        <v>24</v>
      </c>
      <c r="G5" s="1" t="s">
        <v>26</v>
      </c>
    </row>
    <row r="6">
      <c r="A6" s="1">
        <v>4.0</v>
      </c>
      <c r="B6" s="1">
        <v>1.0</v>
      </c>
      <c r="C6" s="4" t="s">
        <v>30</v>
      </c>
      <c r="D6" s="1" t="s">
        <v>18</v>
      </c>
      <c r="E6" s="1" t="s">
        <v>10</v>
      </c>
      <c r="F6" s="1" t="s">
        <v>11</v>
      </c>
      <c r="G6" s="1" t="s">
        <v>12</v>
      </c>
    </row>
    <row r="7">
      <c r="A7" s="1">
        <v>5.0</v>
      </c>
      <c r="B7" s="1">
        <v>1.0</v>
      </c>
      <c r="C7" s="4" t="s">
        <v>33</v>
      </c>
      <c r="D7" s="1" t="s">
        <v>9</v>
      </c>
      <c r="E7" s="1" t="s">
        <v>10</v>
      </c>
      <c r="F7" s="1" t="s">
        <v>11</v>
      </c>
      <c r="G7" s="1" t="s">
        <v>12</v>
      </c>
    </row>
    <row r="8">
      <c r="A8" s="1">
        <v>6.0</v>
      </c>
      <c r="B8" s="1">
        <v>1.0</v>
      </c>
      <c r="C8" s="4" t="s">
        <v>36</v>
      </c>
      <c r="D8" s="1" t="s">
        <v>9</v>
      </c>
      <c r="E8" s="1" t="s">
        <v>10</v>
      </c>
      <c r="F8" s="1" t="s">
        <v>24</v>
      </c>
      <c r="G8" s="1" t="s">
        <v>12</v>
      </c>
    </row>
    <row r="9">
      <c r="A9" s="1">
        <v>7.0</v>
      </c>
      <c r="B9" s="1">
        <v>1.0</v>
      </c>
      <c r="C9" s="4" t="s">
        <v>42</v>
      </c>
      <c r="D9" s="6" t="s">
        <v>9</v>
      </c>
      <c r="E9" s="1" t="s">
        <v>10</v>
      </c>
      <c r="F9" s="1" t="s">
        <v>34</v>
      </c>
      <c r="G9" s="1" t="s">
        <v>12</v>
      </c>
      <c r="H9" s="1" t="s">
        <v>44</v>
      </c>
    </row>
    <row r="10">
      <c r="A10" s="1">
        <v>8.0</v>
      </c>
      <c r="B10" s="1">
        <v>2.0</v>
      </c>
      <c r="C10" s="7" t="s">
        <v>45</v>
      </c>
      <c r="D10" s="1" t="s">
        <v>9</v>
      </c>
      <c r="E10" s="1" t="s">
        <v>10</v>
      </c>
      <c r="F10" s="1" t="s">
        <v>34</v>
      </c>
      <c r="G10" s="1" t="s">
        <v>39</v>
      </c>
    </row>
    <row r="11">
      <c r="A11" s="1">
        <v>9.0</v>
      </c>
      <c r="B11" s="1">
        <v>2.0</v>
      </c>
      <c r="C11" s="7" t="s">
        <v>47</v>
      </c>
      <c r="D11" s="1" t="s">
        <v>9</v>
      </c>
      <c r="E11" s="1" t="s">
        <v>10</v>
      </c>
      <c r="F11" s="1" t="s">
        <v>34</v>
      </c>
      <c r="G11" s="1" t="s">
        <v>39</v>
      </c>
    </row>
    <row r="12">
      <c r="A12" s="1">
        <v>10.0</v>
      </c>
      <c r="B12" s="1">
        <v>2.0</v>
      </c>
      <c r="C12" s="7" t="s">
        <v>48</v>
      </c>
      <c r="D12" s="1" t="s">
        <v>9</v>
      </c>
      <c r="E12" s="1" t="s">
        <v>10</v>
      </c>
      <c r="F12" s="1" t="s">
        <v>11</v>
      </c>
      <c r="G12" s="1" t="s">
        <v>39</v>
      </c>
    </row>
    <row r="13">
      <c r="A13" s="1">
        <v>11.0</v>
      </c>
      <c r="B13" s="1">
        <v>2.0</v>
      </c>
      <c r="C13" s="7" t="s">
        <v>52</v>
      </c>
      <c r="D13" s="1" t="s">
        <v>9</v>
      </c>
      <c r="E13" s="1" t="s">
        <v>10</v>
      </c>
      <c r="F13" s="6" t="s">
        <v>11</v>
      </c>
      <c r="G13" s="1" t="s">
        <v>39</v>
      </c>
      <c r="H13" s="1" t="s">
        <v>54</v>
      </c>
    </row>
    <row r="14">
      <c r="A14" s="1">
        <v>12.0</v>
      </c>
      <c r="B14" s="1">
        <v>2.0</v>
      </c>
      <c r="C14" s="7" t="s">
        <v>56</v>
      </c>
      <c r="D14" s="6" t="s">
        <v>9</v>
      </c>
      <c r="E14" s="1" t="s">
        <v>10</v>
      </c>
      <c r="F14" s="6" t="s">
        <v>34</v>
      </c>
      <c r="G14" s="1" t="s">
        <v>39</v>
      </c>
      <c r="H14" s="1" t="s">
        <v>58</v>
      </c>
    </row>
    <row r="15">
      <c r="A15" s="1">
        <v>13.0</v>
      </c>
      <c r="B15" s="1">
        <v>2.0</v>
      </c>
      <c r="C15" s="7" t="s">
        <v>60</v>
      </c>
      <c r="D15" s="1" t="s">
        <v>15</v>
      </c>
      <c r="E15" s="1" t="s">
        <v>10</v>
      </c>
      <c r="F15" s="1" t="s">
        <v>32</v>
      </c>
      <c r="G15" s="1" t="s">
        <v>39</v>
      </c>
    </row>
    <row r="16">
      <c r="A16" s="1">
        <v>14.0</v>
      </c>
      <c r="B16" s="1">
        <v>2.0</v>
      </c>
      <c r="C16" s="7" t="s">
        <v>64</v>
      </c>
      <c r="D16" s="1" t="s">
        <v>15</v>
      </c>
      <c r="E16" s="1" t="s">
        <v>10</v>
      </c>
      <c r="F16" s="6" t="s">
        <v>32</v>
      </c>
      <c r="G16" s="1" t="s">
        <v>39</v>
      </c>
      <c r="H16" s="1" t="s">
        <v>66</v>
      </c>
    </row>
    <row r="17">
      <c r="A17" s="1">
        <v>15.0</v>
      </c>
      <c r="B17" s="1">
        <v>2.0</v>
      </c>
      <c r="C17" s="7" t="s">
        <v>68</v>
      </c>
      <c r="D17" s="1" t="s">
        <v>15</v>
      </c>
      <c r="E17" s="1" t="s">
        <v>10</v>
      </c>
      <c r="F17" s="1" t="s">
        <v>32</v>
      </c>
      <c r="G17" s="1" t="s">
        <v>39</v>
      </c>
    </row>
    <row r="18">
      <c r="A18" s="1">
        <v>16.0</v>
      </c>
      <c r="B18" s="1">
        <v>3.0</v>
      </c>
      <c r="C18" s="7" t="s">
        <v>72</v>
      </c>
      <c r="D18" s="1" t="s">
        <v>15</v>
      </c>
      <c r="E18" s="1" t="s">
        <v>10</v>
      </c>
      <c r="F18" s="6" t="s">
        <v>32</v>
      </c>
      <c r="G18" s="1" t="s">
        <v>39</v>
      </c>
      <c r="H18" s="1" t="s">
        <v>66</v>
      </c>
    </row>
    <row r="19">
      <c r="A19" s="1">
        <v>17.0</v>
      </c>
      <c r="B19" s="1">
        <v>3.0</v>
      </c>
      <c r="C19" s="7" t="s">
        <v>75</v>
      </c>
      <c r="D19" s="1" t="s">
        <v>18</v>
      </c>
      <c r="E19" s="1" t="s">
        <v>10</v>
      </c>
      <c r="F19" s="1" t="s">
        <v>32</v>
      </c>
      <c r="G19" s="1" t="s">
        <v>39</v>
      </c>
    </row>
    <row r="20">
      <c r="A20" s="1">
        <v>18.0</v>
      </c>
      <c r="B20" s="1">
        <v>3.0</v>
      </c>
      <c r="C20" s="7" t="s">
        <v>78</v>
      </c>
      <c r="D20" s="1" t="s">
        <v>15</v>
      </c>
      <c r="E20" s="1" t="s">
        <v>10</v>
      </c>
      <c r="F20" s="1" t="s">
        <v>32</v>
      </c>
      <c r="G20" s="1" t="s">
        <v>39</v>
      </c>
    </row>
    <row r="21">
      <c r="A21" s="1">
        <v>19.0</v>
      </c>
      <c r="B21" s="1">
        <v>4.0</v>
      </c>
      <c r="C21" s="14" t="s">
        <v>80</v>
      </c>
      <c r="D21" s="1" t="s">
        <v>9</v>
      </c>
      <c r="E21" s="1" t="s">
        <v>10</v>
      </c>
      <c r="F21" s="1" t="s">
        <v>11</v>
      </c>
      <c r="G21" s="1" t="s">
        <v>12</v>
      </c>
    </row>
    <row r="22">
      <c r="A22" s="1">
        <v>20.0</v>
      </c>
      <c r="B22" s="1">
        <v>4.0</v>
      </c>
      <c r="C22" s="14" t="s">
        <v>83</v>
      </c>
      <c r="D22" s="1" t="s">
        <v>9</v>
      </c>
      <c r="E22" s="1" t="s">
        <v>10</v>
      </c>
      <c r="F22" s="1" t="s">
        <v>34</v>
      </c>
      <c r="G22" s="1" t="s">
        <v>39</v>
      </c>
    </row>
    <row r="23">
      <c r="A23" s="1">
        <v>21.0</v>
      </c>
      <c r="B23" s="1">
        <v>4.0</v>
      </c>
      <c r="C23" s="14" t="s">
        <v>85</v>
      </c>
      <c r="D23" s="1" t="s">
        <v>9</v>
      </c>
      <c r="E23" s="1" t="s">
        <v>10</v>
      </c>
      <c r="F23" s="1" t="s">
        <v>11</v>
      </c>
      <c r="G23" s="1" t="s">
        <v>39</v>
      </c>
    </row>
    <row r="24">
      <c r="A24" s="1">
        <v>22.0</v>
      </c>
      <c r="B24" s="1">
        <v>4.0</v>
      </c>
      <c r="C24" s="21" t="s">
        <v>86</v>
      </c>
      <c r="D24" s="1" t="s">
        <v>9</v>
      </c>
      <c r="E24" s="1" t="s">
        <v>10</v>
      </c>
      <c r="F24" s="1" t="s">
        <v>34</v>
      </c>
      <c r="G24" s="1" t="s">
        <v>39</v>
      </c>
    </row>
    <row r="25">
      <c r="A25" s="1">
        <v>23.0</v>
      </c>
      <c r="B25" s="1">
        <v>4.0</v>
      </c>
      <c r="C25" s="21" t="s">
        <v>87</v>
      </c>
      <c r="D25" s="1" t="s">
        <v>15</v>
      </c>
      <c r="E25" s="1" t="s">
        <v>10</v>
      </c>
      <c r="F25" s="1" t="s">
        <v>32</v>
      </c>
      <c r="G25" s="1" t="s">
        <v>39</v>
      </c>
    </row>
    <row r="26">
      <c r="A26" s="1">
        <v>24.0</v>
      </c>
      <c r="B26" s="1">
        <v>4.0</v>
      </c>
      <c r="C26" s="21" t="s">
        <v>91</v>
      </c>
      <c r="D26" s="1" t="s">
        <v>18</v>
      </c>
      <c r="E26" s="1" t="s">
        <v>10</v>
      </c>
      <c r="F26" s="1" t="s">
        <v>32</v>
      </c>
      <c r="G26" s="1" t="s">
        <v>39</v>
      </c>
    </row>
    <row r="27">
      <c r="A27" s="1">
        <v>25.0</v>
      </c>
      <c r="B27" s="1">
        <v>4.0</v>
      </c>
      <c r="C27" s="21" t="s">
        <v>92</v>
      </c>
      <c r="D27" s="1" t="s">
        <v>15</v>
      </c>
      <c r="E27" s="1" t="s">
        <v>10</v>
      </c>
      <c r="F27" s="1" t="s">
        <v>32</v>
      </c>
      <c r="G27" s="1" t="s">
        <v>39</v>
      </c>
    </row>
    <row r="28">
      <c r="A28" s="1">
        <v>26.0</v>
      </c>
      <c r="B28" s="1">
        <v>4.0</v>
      </c>
      <c r="C28" s="21" t="s">
        <v>93</v>
      </c>
      <c r="D28" s="6" t="s">
        <v>18</v>
      </c>
      <c r="E28" s="1" t="s">
        <v>10</v>
      </c>
      <c r="F28" s="6" t="s">
        <v>32</v>
      </c>
      <c r="G28" s="1" t="s">
        <v>39</v>
      </c>
      <c r="H28" s="1" t="s">
        <v>94</v>
      </c>
    </row>
    <row r="29">
      <c r="A29" s="1">
        <v>27.0</v>
      </c>
      <c r="B29" s="1">
        <v>4.0</v>
      </c>
      <c r="C29" s="21" t="s">
        <v>95</v>
      </c>
      <c r="D29" s="1" t="s">
        <v>9</v>
      </c>
      <c r="E29" s="1" t="s">
        <v>10</v>
      </c>
      <c r="F29" s="1" t="s">
        <v>11</v>
      </c>
      <c r="G29" s="1" t="s">
        <v>39</v>
      </c>
    </row>
    <row r="30">
      <c r="A30" s="1">
        <v>28.0</v>
      </c>
      <c r="B30" s="1">
        <v>4.0</v>
      </c>
      <c r="C30" s="21" t="s">
        <v>96</v>
      </c>
      <c r="D30" s="1" t="s">
        <v>18</v>
      </c>
      <c r="E30" s="1" t="s">
        <v>10</v>
      </c>
      <c r="F30" s="6" t="s">
        <v>11</v>
      </c>
      <c r="G30" s="1" t="s">
        <v>39</v>
      </c>
      <c r="H30" s="1" t="s">
        <v>97</v>
      </c>
    </row>
    <row r="31">
      <c r="A31" s="26">
        <v>29.0</v>
      </c>
      <c r="B31" s="1">
        <v>4.0</v>
      </c>
      <c r="C31" s="21" t="s">
        <v>98</v>
      </c>
      <c r="D31" s="26" t="s">
        <v>18</v>
      </c>
      <c r="E31" s="26" t="s">
        <v>10</v>
      </c>
      <c r="F31" s="26" t="s">
        <v>11</v>
      </c>
      <c r="G31" s="26" t="s">
        <v>39</v>
      </c>
      <c r="H31" s="28"/>
    </row>
    <row r="32">
      <c r="A32" s="1">
        <v>30.0</v>
      </c>
      <c r="B32" s="29">
        <v>1.0</v>
      </c>
      <c r="C32" s="30" t="s">
        <v>99</v>
      </c>
    </row>
    <row r="33">
      <c r="A33" s="1">
        <v>31.0</v>
      </c>
      <c r="B33" s="31">
        <v>1.0</v>
      </c>
      <c r="C33" s="21" t="s">
        <v>100</v>
      </c>
    </row>
    <row r="34">
      <c r="A34" s="1">
        <v>32.0</v>
      </c>
      <c r="B34" s="31">
        <v>1.0</v>
      </c>
      <c r="C34" s="21" t="s">
        <v>101</v>
      </c>
    </row>
    <row r="35">
      <c r="A35" s="1">
        <v>33.0</v>
      </c>
      <c r="B35" s="31">
        <v>1.0</v>
      </c>
      <c r="C35" s="21" t="s">
        <v>102</v>
      </c>
    </row>
    <row r="36">
      <c r="A36" s="1">
        <v>34.0</v>
      </c>
      <c r="B36" s="31">
        <v>2.0</v>
      </c>
      <c r="C36" s="21" t="s">
        <v>103</v>
      </c>
    </row>
    <row r="37">
      <c r="A37" s="1">
        <v>35.0</v>
      </c>
      <c r="B37" s="31">
        <v>2.0</v>
      </c>
      <c r="C37" s="21" t="s">
        <v>104</v>
      </c>
    </row>
    <row r="38">
      <c r="A38" s="1">
        <v>36.0</v>
      </c>
      <c r="B38" s="31">
        <v>2.0</v>
      </c>
      <c r="C38" s="21" t="s">
        <v>105</v>
      </c>
    </row>
    <row r="39">
      <c r="A39" s="1">
        <v>37.0</v>
      </c>
      <c r="B39" s="31">
        <v>2.0</v>
      </c>
      <c r="C39" s="21" t="s">
        <v>106</v>
      </c>
    </row>
    <row r="40">
      <c r="A40" s="1">
        <v>38.0</v>
      </c>
      <c r="B40" s="31">
        <v>3.0</v>
      </c>
      <c r="C40" s="21" t="s">
        <v>107</v>
      </c>
    </row>
    <row r="41">
      <c r="A41" s="1">
        <v>39.0</v>
      </c>
      <c r="B41" s="31">
        <v>3.0</v>
      </c>
      <c r="C41" s="21" t="s">
        <v>108</v>
      </c>
    </row>
    <row r="42">
      <c r="A42" s="1">
        <v>40.0</v>
      </c>
      <c r="B42" s="31">
        <v>3.0</v>
      </c>
      <c r="C42" s="21" t="s">
        <v>109</v>
      </c>
    </row>
    <row r="43">
      <c r="A43" s="1">
        <v>41.0</v>
      </c>
      <c r="B43" s="31">
        <v>3.0</v>
      </c>
      <c r="C43" s="21" t="s">
        <v>110</v>
      </c>
    </row>
    <row r="44">
      <c r="A44" s="1">
        <v>42.0</v>
      </c>
      <c r="B44" s="31">
        <v>3.0</v>
      </c>
      <c r="C44" s="21" t="s">
        <v>111</v>
      </c>
      <c r="D44" s="1" t="s">
        <v>9</v>
      </c>
      <c r="E44" s="1" t="s">
        <v>23</v>
      </c>
      <c r="F44" s="1" t="s">
        <v>35</v>
      </c>
      <c r="G44" s="1" t="s">
        <v>26</v>
      </c>
    </row>
    <row r="45">
      <c r="A45" s="1">
        <v>43.0</v>
      </c>
      <c r="B45" s="31">
        <v>4.0</v>
      </c>
      <c r="C45" s="21" t="s">
        <v>113</v>
      </c>
    </row>
    <row r="46">
      <c r="A46" s="26">
        <v>44.0</v>
      </c>
      <c r="B46" s="39">
        <v>4.0</v>
      </c>
      <c r="C46" s="41" t="s">
        <v>114</v>
      </c>
      <c r="D46" s="28"/>
      <c r="E46" s="28"/>
      <c r="F46" s="28"/>
      <c r="G46" s="28"/>
      <c r="H46" s="28"/>
    </row>
    <row r="47">
      <c r="A47" s="1">
        <v>45.0</v>
      </c>
      <c r="B47" s="31">
        <v>1.0</v>
      </c>
      <c r="C47" s="21" t="s">
        <v>115</v>
      </c>
    </row>
    <row r="48">
      <c r="A48" s="1">
        <v>46.0</v>
      </c>
      <c r="B48" s="31">
        <v>1.0</v>
      </c>
      <c r="C48" s="21" t="s">
        <v>116</v>
      </c>
    </row>
    <row r="49">
      <c r="A49" s="1">
        <v>47.0</v>
      </c>
      <c r="B49" s="31">
        <v>1.0</v>
      </c>
      <c r="C49" s="21" t="s">
        <v>117</v>
      </c>
    </row>
    <row r="50">
      <c r="A50" s="1">
        <v>48.0</v>
      </c>
      <c r="B50" s="31">
        <v>1.0</v>
      </c>
      <c r="C50" s="21" t="s">
        <v>118</v>
      </c>
    </row>
    <row r="51">
      <c r="A51" s="1">
        <v>49.0</v>
      </c>
      <c r="B51" s="31">
        <v>2.0</v>
      </c>
      <c r="C51" s="21" t="s">
        <v>119</v>
      </c>
    </row>
    <row r="52">
      <c r="A52" s="1">
        <v>50.0</v>
      </c>
      <c r="B52" s="31">
        <v>3.0</v>
      </c>
      <c r="C52" s="21" t="s">
        <v>120</v>
      </c>
    </row>
    <row r="53">
      <c r="A53" s="1">
        <v>51.0</v>
      </c>
      <c r="B53" s="31">
        <v>3.0</v>
      </c>
      <c r="C53" s="21" t="s">
        <v>121</v>
      </c>
    </row>
    <row r="54">
      <c r="A54" s="1">
        <v>52.0</v>
      </c>
      <c r="B54" s="31">
        <v>4.0</v>
      </c>
      <c r="C54" s="47" t="s">
        <v>122</v>
      </c>
    </row>
    <row r="55">
      <c r="A55" s="1">
        <v>53.0</v>
      </c>
      <c r="B55" s="31">
        <v>4.0</v>
      </c>
      <c r="C55" s="21" t="s">
        <v>123</v>
      </c>
    </row>
    <row r="56">
      <c r="A56" s="1">
        <v>54.0</v>
      </c>
      <c r="B56" s="31">
        <v>4.0</v>
      </c>
      <c r="C56" s="21" t="s">
        <v>124</v>
      </c>
    </row>
    <row r="57">
      <c r="A57" s="1">
        <v>55.0</v>
      </c>
      <c r="B57" s="31">
        <v>4.0</v>
      </c>
      <c r="C57" s="21" t="s">
        <v>125</v>
      </c>
    </row>
    <row r="58">
      <c r="A58" s="1">
        <v>56.0</v>
      </c>
      <c r="B58" s="31">
        <v>4.0</v>
      </c>
      <c r="C58" s="21" t="s">
        <v>126</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7</v>
      </c>
      <c r="I2" s="1" t="s">
        <v>88</v>
      </c>
      <c r="J2" s="134" t="s">
        <v>88</v>
      </c>
    </row>
    <row r="3">
      <c r="A3" s="131" t="s">
        <v>49</v>
      </c>
      <c r="B3" s="131" t="s">
        <v>147</v>
      </c>
      <c r="C3" s="131">
        <v>-0.25</v>
      </c>
      <c r="D3" s="131" t="s">
        <v>88</v>
      </c>
      <c r="F3" s="129" t="str">
        <f>IFERROR(__xludf.DUMMYFUNCTION("""COMPUTED_VALUE"""),"Negative")</f>
        <v>Negative</v>
      </c>
      <c r="G3" s="130">
        <f t="shared" si="1"/>
        <v>6</v>
      </c>
    </row>
    <row r="4">
      <c r="A4" s="131" t="s">
        <v>50</v>
      </c>
      <c r="B4" s="131" t="s">
        <v>147</v>
      </c>
      <c r="C4" s="131">
        <v>-1.5</v>
      </c>
      <c r="D4" s="131" t="s">
        <v>88</v>
      </c>
      <c r="F4" s="127" t="str">
        <f>IFERROR(__xludf.DUMMYFUNCTION("""COMPUTED_VALUE"""),"Positive")</f>
        <v>Positive</v>
      </c>
      <c r="G4" s="128">
        <f t="shared" si="1"/>
        <v>5</v>
      </c>
    </row>
    <row r="5">
      <c r="A5" s="131" t="s">
        <v>51</v>
      </c>
      <c r="B5" s="131" t="s">
        <v>147</v>
      </c>
      <c r="C5" s="131">
        <v>-0.3025</v>
      </c>
      <c r="D5" s="131" t="s">
        <v>88</v>
      </c>
    </row>
    <row r="6">
      <c r="A6" s="121" t="s">
        <v>53</v>
      </c>
      <c r="B6" s="121" t="s">
        <v>147</v>
      </c>
      <c r="C6" s="121">
        <v>1.0</v>
      </c>
      <c r="D6" s="121" t="s">
        <v>90</v>
      </c>
    </row>
    <row r="7">
      <c r="A7" s="121" t="s">
        <v>55</v>
      </c>
      <c r="B7" s="121" t="s">
        <v>147</v>
      </c>
      <c r="C7" s="121">
        <v>1.0</v>
      </c>
      <c r="D7" s="121" t="s">
        <v>90</v>
      </c>
    </row>
    <row r="8">
      <c r="A8" s="121" t="s">
        <v>57</v>
      </c>
      <c r="B8" s="121" t="s">
        <v>147</v>
      </c>
      <c r="C8" s="121">
        <v>15.007</v>
      </c>
      <c r="D8" s="121" t="s">
        <v>90</v>
      </c>
    </row>
    <row r="9">
      <c r="A9" s="121" t="s">
        <v>59</v>
      </c>
      <c r="B9" s="121" t="s">
        <v>147</v>
      </c>
      <c r="C9" s="121">
        <v>0.0</v>
      </c>
      <c r="D9" s="121" t="s">
        <v>89</v>
      </c>
    </row>
    <row r="10">
      <c r="A10" s="121" t="s">
        <v>61</v>
      </c>
      <c r="B10" s="121" t="s">
        <v>147</v>
      </c>
      <c r="C10" s="121">
        <v>0.0</v>
      </c>
      <c r="D10" s="121" t="s">
        <v>89</v>
      </c>
    </row>
    <row r="11">
      <c r="A11" s="131" t="s">
        <v>62</v>
      </c>
      <c r="B11" s="131" t="s">
        <v>147</v>
      </c>
      <c r="C11" s="131">
        <v>-1.0</v>
      </c>
      <c r="D11" s="131" t="s">
        <v>88</v>
      </c>
    </row>
    <row r="12">
      <c r="A12" s="131" t="s">
        <v>63</v>
      </c>
      <c r="B12" s="131" t="s">
        <v>147</v>
      </c>
      <c r="C12" s="131">
        <v>-22.7409999999999</v>
      </c>
      <c r="D12" s="131" t="s">
        <v>88</v>
      </c>
    </row>
    <row r="13">
      <c r="A13" s="131" t="s">
        <v>65</v>
      </c>
      <c r="B13" s="131" t="s">
        <v>147</v>
      </c>
      <c r="C13" s="131">
        <v>-1.0</v>
      </c>
      <c r="D13" s="131" t="s">
        <v>88</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0.648260247575895</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11</v>
      </c>
      <c r="I2" s="1" t="s">
        <v>88</v>
      </c>
      <c r="J2" s="134" t="s">
        <v>88</v>
      </c>
    </row>
    <row r="3">
      <c r="A3" s="121" t="s">
        <v>49</v>
      </c>
      <c r="B3" s="121" t="s">
        <v>147</v>
      </c>
      <c r="C3" s="121">
        <v>0.0</v>
      </c>
      <c r="D3" s="121" t="s">
        <v>89</v>
      </c>
      <c r="F3" s="129" t="str">
        <f>IFERROR(__xludf.DUMMYFUNCTION("""COMPUTED_VALUE"""),"Negative")</f>
        <v>Negative</v>
      </c>
      <c r="G3" s="130">
        <f t="shared" si="1"/>
        <v>6</v>
      </c>
    </row>
    <row r="4">
      <c r="A4" s="131" t="s">
        <v>50</v>
      </c>
      <c r="B4" s="131" t="s">
        <v>147</v>
      </c>
      <c r="C4" s="131">
        <v>-0.25</v>
      </c>
      <c r="D4" s="131" t="s">
        <v>88</v>
      </c>
      <c r="F4" s="127" t="str">
        <f>IFERROR(__xludf.DUMMYFUNCTION("""COMPUTED_VALUE"""),"Positive")</f>
        <v>Positive</v>
      </c>
      <c r="G4" s="128">
        <f t="shared" si="1"/>
        <v>1</v>
      </c>
    </row>
    <row r="5">
      <c r="A5" s="121" t="s">
        <v>51</v>
      </c>
      <c r="B5" s="121" t="s">
        <v>147</v>
      </c>
      <c r="C5" s="121">
        <v>0.0</v>
      </c>
      <c r="D5" s="121" t="s">
        <v>89</v>
      </c>
    </row>
    <row r="6">
      <c r="A6" s="121" t="s">
        <v>53</v>
      </c>
      <c r="B6" s="121" t="s">
        <v>147</v>
      </c>
      <c r="C6" s="121">
        <v>0.0</v>
      </c>
      <c r="D6" s="121" t="s">
        <v>89</v>
      </c>
    </row>
    <row r="7">
      <c r="A7" s="121" t="s">
        <v>55</v>
      </c>
      <c r="B7" s="121" t="s">
        <v>147</v>
      </c>
      <c r="C7" s="121">
        <v>1.0</v>
      </c>
      <c r="D7" s="121" t="s">
        <v>90</v>
      </c>
    </row>
    <row r="8">
      <c r="A8" s="131" t="s">
        <v>57</v>
      </c>
      <c r="B8" s="131" t="s">
        <v>147</v>
      </c>
      <c r="C8" s="131">
        <v>-12.2729999999999</v>
      </c>
      <c r="D8" s="131" t="s">
        <v>88</v>
      </c>
    </row>
    <row r="9">
      <c r="A9" s="131" t="s">
        <v>59</v>
      </c>
      <c r="B9" s="131" t="s">
        <v>147</v>
      </c>
      <c r="C9" s="131">
        <v>-1.0</v>
      </c>
      <c r="D9" s="131" t="s">
        <v>88</v>
      </c>
    </row>
    <row r="10">
      <c r="A10" s="131" t="s">
        <v>61</v>
      </c>
      <c r="B10" s="131" t="s">
        <v>147</v>
      </c>
      <c r="C10" s="131">
        <v>-2.0</v>
      </c>
      <c r="D10" s="131" t="s">
        <v>88</v>
      </c>
    </row>
    <row r="11">
      <c r="A11" s="121" t="s">
        <v>62</v>
      </c>
      <c r="B11" s="121" t="s">
        <v>147</v>
      </c>
      <c r="C11" s="121">
        <v>0.0</v>
      </c>
      <c r="D11" s="121" t="s">
        <v>89</v>
      </c>
    </row>
    <row r="12">
      <c r="A12" s="131" t="s">
        <v>63</v>
      </c>
      <c r="B12" s="131" t="s">
        <v>147</v>
      </c>
      <c r="C12" s="131">
        <v>-17.8229999999999</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31" t="s">
        <v>71</v>
      </c>
      <c r="B17" s="131" t="s">
        <v>147</v>
      </c>
      <c r="C17" s="131">
        <v>-0.0859456759265147</v>
      </c>
      <c r="D17" s="131" t="s">
        <v>88</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84</v>
      </c>
      <c r="E1" s="3"/>
      <c r="F1" s="124" t="s">
        <v>84</v>
      </c>
      <c r="G1" s="124" t="s">
        <v>146</v>
      </c>
      <c r="I1" s="2" t="s">
        <v>77</v>
      </c>
      <c r="J1" s="2" t="s">
        <v>79</v>
      </c>
      <c r="K1" s="2" t="s">
        <v>81</v>
      </c>
    </row>
    <row r="2">
      <c r="A2" s="137" t="s">
        <v>46</v>
      </c>
      <c r="B2" s="137" t="s">
        <v>147</v>
      </c>
      <c r="C2" s="137">
        <v>0.0</v>
      </c>
      <c r="D2" s="137" t="s">
        <v>89</v>
      </c>
      <c r="F2" s="125" t="str">
        <f>IFERROR(__xludf.DUMMYFUNCTION("UNIQUE(D2:D19)"),"Neutral")</f>
        <v>Neutral</v>
      </c>
      <c r="G2" s="126">
        <f t="shared" ref="G2:G4" si="1">COUNTIF(D2:D19, F2)</f>
        <v>10</v>
      </c>
      <c r="I2" s="1" t="s">
        <v>88</v>
      </c>
      <c r="J2" s="134" t="s">
        <v>88</v>
      </c>
    </row>
    <row r="3">
      <c r="A3" s="137" t="s">
        <v>49</v>
      </c>
      <c r="B3" s="137" t="s">
        <v>147</v>
      </c>
      <c r="C3" s="137">
        <v>0.0</v>
      </c>
      <c r="D3" s="137" t="s">
        <v>89</v>
      </c>
      <c r="F3" s="129" t="str">
        <f>IFERROR(__xludf.DUMMYFUNCTION("""COMPUTED_VALUE"""),"Negative")</f>
        <v>Negative</v>
      </c>
      <c r="G3" s="130">
        <f t="shared" si="1"/>
        <v>7</v>
      </c>
    </row>
    <row r="4">
      <c r="A4" s="138" t="s">
        <v>50</v>
      </c>
      <c r="B4" s="138" t="s">
        <v>147</v>
      </c>
      <c r="C4" s="138">
        <v>-1.5</v>
      </c>
      <c r="D4" s="138" t="s">
        <v>88</v>
      </c>
      <c r="F4" s="127" t="str">
        <f>IFERROR(__xludf.DUMMYFUNCTION("""COMPUTED_VALUE"""),"Positive")</f>
        <v>Positive</v>
      </c>
      <c r="G4" s="128">
        <f t="shared" si="1"/>
        <v>1</v>
      </c>
    </row>
    <row r="5">
      <c r="A5" s="137" t="s">
        <v>51</v>
      </c>
      <c r="B5" s="137" t="s">
        <v>147</v>
      </c>
      <c r="C5" s="137">
        <v>0.0</v>
      </c>
      <c r="D5" s="137" t="s">
        <v>89</v>
      </c>
    </row>
    <row r="6">
      <c r="A6" s="137" t="s">
        <v>53</v>
      </c>
      <c r="B6" s="137" t="s">
        <v>147</v>
      </c>
      <c r="C6" s="137">
        <v>0.0</v>
      </c>
      <c r="D6" s="137" t="s">
        <v>89</v>
      </c>
    </row>
    <row r="7">
      <c r="A7" s="137" t="s">
        <v>55</v>
      </c>
      <c r="B7" s="137" t="s">
        <v>147</v>
      </c>
      <c r="C7" s="137">
        <v>1.0</v>
      </c>
      <c r="D7" s="137" t="s">
        <v>90</v>
      </c>
    </row>
    <row r="8">
      <c r="A8" s="138" t="s">
        <v>57</v>
      </c>
      <c r="B8" s="138" t="s">
        <v>147</v>
      </c>
      <c r="C8" s="138">
        <v>-8.05299999999999</v>
      </c>
      <c r="D8" s="138" t="s">
        <v>88</v>
      </c>
    </row>
    <row r="9">
      <c r="A9" s="137" t="s">
        <v>59</v>
      </c>
      <c r="B9" s="137" t="s">
        <v>147</v>
      </c>
      <c r="C9" s="137">
        <v>0.0</v>
      </c>
      <c r="D9" s="137" t="s">
        <v>89</v>
      </c>
    </row>
    <row r="10">
      <c r="A10" s="138" t="s">
        <v>61</v>
      </c>
      <c r="B10" s="138" t="s">
        <v>147</v>
      </c>
      <c r="C10" s="138">
        <v>-2.0</v>
      </c>
      <c r="D10" s="138" t="s">
        <v>88</v>
      </c>
    </row>
    <row r="11">
      <c r="A11" s="137" t="s">
        <v>62</v>
      </c>
      <c r="B11" s="137" t="s">
        <v>147</v>
      </c>
      <c r="C11" s="137">
        <v>0.0</v>
      </c>
      <c r="D11" s="137" t="s">
        <v>89</v>
      </c>
    </row>
    <row r="12">
      <c r="A12" s="138" t="s">
        <v>63</v>
      </c>
      <c r="B12" s="138" t="s">
        <v>147</v>
      </c>
      <c r="C12" s="138">
        <v>-1.379</v>
      </c>
      <c r="D12" s="138" t="s">
        <v>88</v>
      </c>
    </row>
    <row r="13">
      <c r="A13" s="138" t="s">
        <v>65</v>
      </c>
      <c r="B13" s="138" t="s">
        <v>147</v>
      </c>
      <c r="C13" s="138">
        <v>-1.0</v>
      </c>
      <c r="D13" s="138" t="s">
        <v>88</v>
      </c>
    </row>
    <row r="14">
      <c r="A14" s="137" t="s">
        <v>67</v>
      </c>
      <c r="B14" s="137" t="s">
        <v>147</v>
      </c>
      <c r="C14" s="137">
        <v>0.0</v>
      </c>
      <c r="D14" s="137" t="s">
        <v>89</v>
      </c>
    </row>
    <row r="15">
      <c r="A15" s="137" t="s">
        <v>69</v>
      </c>
      <c r="B15" s="137" t="s">
        <v>147</v>
      </c>
      <c r="C15" s="137">
        <v>0.0</v>
      </c>
      <c r="D15" s="137" t="s">
        <v>89</v>
      </c>
    </row>
    <row r="16">
      <c r="A16" s="138" t="s">
        <v>70</v>
      </c>
      <c r="B16" s="138" t="s">
        <v>147</v>
      </c>
      <c r="C16" s="138">
        <v>-1.0</v>
      </c>
      <c r="D16" s="138" t="s">
        <v>88</v>
      </c>
    </row>
    <row r="17">
      <c r="A17" s="138" t="s">
        <v>71</v>
      </c>
      <c r="B17" s="138" t="s">
        <v>147</v>
      </c>
      <c r="C17" s="138">
        <v>-0.220299417423113</v>
      </c>
      <c r="D17" s="138" t="s">
        <v>88</v>
      </c>
    </row>
    <row r="18">
      <c r="A18" s="137" t="s">
        <v>73</v>
      </c>
      <c r="B18" s="137" t="s">
        <v>147</v>
      </c>
      <c r="C18" s="137">
        <v>0.0</v>
      </c>
      <c r="D18" s="137" t="s">
        <v>89</v>
      </c>
    </row>
    <row r="19">
      <c r="A19" s="137" t="s">
        <v>74</v>
      </c>
      <c r="B19" s="137" t="s">
        <v>147</v>
      </c>
      <c r="C19" s="137">
        <v>0.0</v>
      </c>
      <c r="D19" s="137" t="s">
        <v>89</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4.0</v>
      </c>
      <c r="D2" s="121" t="s">
        <v>90</v>
      </c>
      <c r="F2" s="125" t="str">
        <f>IFERROR(__xludf.DUMMYFUNCTION("UNIQUE(D2:D19)"),"Positive")</f>
        <v>Positive</v>
      </c>
      <c r="G2" s="126">
        <f t="shared" ref="G2:G4" si="1">COUNTIF(D2:D19, F2)</f>
        <v>10</v>
      </c>
      <c r="I2" s="1" t="s">
        <v>88</v>
      </c>
      <c r="J2" s="134" t="s">
        <v>88</v>
      </c>
    </row>
    <row r="3">
      <c r="A3" s="131" t="s">
        <v>49</v>
      </c>
      <c r="B3" s="131" t="s">
        <v>147</v>
      </c>
      <c r="C3" s="131">
        <v>-0.25</v>
      </c>
      <c r="D3" s="131" t="s">
        <v>88</v>
      </c>
      <c r="F3" s="129" t="str">
        <f>IFERROR(__xludf.DUMMYFUNCTION("""COMPUTED_VALUE"""),"Negative")</f>
        <v>Negative</v>
      </c>
      <c r="G3" s="130">
        <f t="shared" si="1"/>
        <v>4</v>
      </c>
    </row>
    <row r="4">
      <c r="A4" s="121" t="s">
        <v>50</v>
      </c>
      <c r="B4" s="121" t="s">
        <v>147</v>
      </c>
      <c r="C4" s="121">
        <v>1.0</v>
      </c>
      <c r="D4" s="121" t="s">
        <v>90</v>
      </c>
      <c r="F4" s="127" t="str">
        <f>IFERROR(__xludf.DUMMYFUNCTION("""COMPUTED_VALUE"""),"Neutral")</f>
        <v>Neutral</v>
      </c>
      <c r="G4" s="128">
        <f t="shared" si="1"/>
        <v>4</v>
      </c>
    </row>
    <row r="5">
      <c r="A5" s="121" t="s">
        <v>51</v>
      </c>
      <c r="B5" s="121" t="s">
        <v>147</v>
      </c>
      <c r="C5" s="121">
        <v>0.4875</v>
      </c>
      <c r="D5" s="121" t="s">
        <v>90</v>
      </c>
    </row>
    <row r="6">
      <c r="A6" s="121" t="s">
        <v>53</v>
      </c>
      <c r="B6" s="121" t="s">
        <v>147</v>
      </c>
      <c r="C6" s="121">
        <v>1.0</v>
      </c>
      <c r="D6" s="121" t="s">
        <v>90</v>
      </c>
    </row>
    <row r="7">
      <c r="A7" s="121" t="s">
        <v>55</v>
      </c>
      <c r="B7" s="121" t="s">
        <v>147</v>
      </c>
      <c r="C7" s="121">
        <v>1.0</v>
      </c>
      <c r="D7" s="121" t="s">
        <v>90</v>
      </c>
    </row>
    <row r="8">
      <c r="A8" s="131" t="s">
        <v>57</v>
      </c>
      <c r="B8" s="131" t="s">
        <v>147</v>
      </c>
      <c r="C8" s="131">
        <v>-117.115</v>
      </c>
      <c r="D8" s="131" t="s">
        <v>88</v>
      </c>
    </row>
    <row r="9">
      <c r="A9" s="131" t="s">
        <v>59</v>
      </c>
      <c r="B9" s="131" t="s">
        <v>147</v>
      </c>
      <c r="C9" s="131">
        <v>-1.0</v>
      </c>
      <c r="D9" s="131" t="s">
        <v>88</v>
      </c>
    </row>
    <row r="10">
      <c r="A10" s="121" t="s">
        <v>61</v>
      </c>
      <c r="B10" s="121" t="s">
        <v>147</v>
      </c>
      <c r="C10" s="121">
        <v>2.0</v>
      </c>
      <c r="D10" s="121" t="s">
        <v>90</v>
      </c>
    </row>
    <row r="11">
      <c r="A11" s="121" t="s">
        <v>62</v>
      </c>
      <c r="B11" s="121" t="s">
        <v>147</v>
      </c>
      <c r="C11" s="121">
        <v>1.0</v>
      </c>
      <c r="D11" s="121" t="s">
        <v>90</v>
      </c>
    </row>
    <row r="12">
      <c r="A12" s="131" t="s">
        <v>63</v>
      </c>
      <c r="B12" s="131" t="s">
        <v>147</v>
      </c>
      <c r="C12" s="131">
        <v>-94.8149999999999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1.38703305092519</v>
      </c>
      <c r="D17" s="121" t="s">
        <v>90</v>
      </c>
    </row>
    <row r="18">
      <c r="A18" s="121" t="s">
        <v>73</v>
      </c>
      <c r="B18" s="121" t="s">
        <v>147</v>
      </c>
      <c r="C18" s="121">
        <v>0.7713</v>
      </c>
      <c r="D18" s="121" t="s">
        <v>90</v>
      </c>
    </row>
    <row r="19">
      <c r="A19" s="121" t="s">
        <v>74</v>
      </c>
      <c r="B19" s="121" t="s">
        <v>147</v>
      </c>
      <c r="C19" s="121">
        <v>0.0</v>
      </c>
      <c r="D19" s="121" t="s">
        <v>89</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F2" s="127" t="str">
        <f>IFERROR(__xludf.DUMMYFUNCTION("UNIQUE(D2:D19)"),"Positive")</f>
        <v>Positive</v>
      </c>
      <c r="G2" s="128">
        <f t="shared" ref="G2:G4" si="1">COUNTIF(D2:D19, F2)</f>
        <v>6</v>
      </c>
      <c r="I2" s="1" t="s">
        <v>88</v>
      </c>
      <c r="J2" s="134" t="s">
        <v>88</v>
      </c>
    </row>
    <row r="3">
      <c r="A3" s="121" t="s">
        <v>49</v>
      </c>
      <c r="B3" s="121" t="s">
        <v>147</v>
      </c>
      <c r="C3" s="121">
        <v>0.0</v>
      </c>
      <c r="D3" s="121" t="s">
        <v>89</v>
      </c>
      <c r="F3" s="125" t="str">
        <f>IFERROR(__xludf.DUMMYFUNCTION("""COMPUTED_VALUE"""),"Neutral")</f>
        <v>Neutral</v>
      </c>
      <c r="G3" s="126">
        <f t="shared" si="1"/>
        <v>10</v>
      </c>
    </row>
    <row r="4">
      <c r="A4" s="121" t="s">
        <v>50</v>
      </c>
      <c r="B4" s="121" t="s">
        <v>147</v>
      </c>
      <c r="C4" s="121">
        <v>0.0</v>
      </c>
      <c r="D4" s="121" t="s">
        <v>89</v>
      </c>
      <c r="F4" s="129" t="str">
        <f>IFERROR(__xludf.DUMMYFUNCTION("""COMPUTED_VALUE"""),"Negative")</f>
        <v>Negative</v>
      </c>
      <c r="G4" s="130">
        <f t="shared" si="1"/>
        <v>2</v>
      </c>
    </row>
    <row r="5">
      <c r="A5" s="121" t="s">
        <v>51</v>
      </c>
      <c r="B5" s="121" t="s">
        <v>147</v>
      </c>
      <c r="C5" s="121">
        <v>0.0</v>
      </c>
      <c r="D5" s="121" t="s">
        <v>89</v>
      </c>
    </row>
    <row r="6">
      <c r="A6" s="121" t="s">
        <v>53</v>
      </c>
      <c r="B6" s="121" t="s">
        <v>147</v>
      </c>
      <c r="C6" s="121">
        <v>1.0</v>
      </c>
      <c r="D6" s="121" t="s">
        <v>90</v>
      </c>
    </row>
    <row r="7">
      <c r="A7" s="121" t="s">
        <v>55</v>
      </c>
      <c r="B7" s="121" t="s">
        <v>147</v>
      </c>
      <c r="C7" s="121">
        <v>1.0</v>
      </c>
      <c r="D7" s="121" t="s">
        <v>90</v>
      </c>
    </row>
    <row r="8">
      <c r="A8" s="121" t="s">
        <v>57</v>
      </c>
      <c r="B8" s="121" t="s">
        <v>147</v>
      </c>
      <c r="C8" s="121">
        <v>6.986</v>
      </c>
      <c r="D8" s="121" t="s">
        <v>90</v>
      </c>
    </row>
    <row r="9">
      <c r="A9" s="131" t="s">
        <v>59</v>
      </c>
      <c r="B9" s="131" t="s">
        <v>147</v>
      </c>
      <c r="C9" s="131">
        <v>-1.0</v>
      </c>
      <c r="D9" s="131" t="s">
        <v>88</v>
      </c>
    </row>
    <row r="10">
      <c r="A10" s="121" t="s">
        <v>61</v>
      </c>
      <c r="B10" s="121" t="s">
        <v>147</v>
      </c>
      <c r="C10" s="121">
        <v>0.0</v>
      </c>
      <c r="D10" s="121" t="s">
        <v>89</v>
      </c>
    </row>
    <row r="11">
      <c r="A11" s="121" t="s">
        <v>62</v>
      </c>
      <c r="B11" s="121" t="s">
        <v>147</v>
      </c>
      <c r="C11" s="121">
        <v>0.0</v>
      </c>
      <c r="D11" s="121" t="s">
        <v>89</v>
      </c>
    </row>
    <row r="12">
      <c r="A12" s="131" t="s">
        <v>63</v>
      </c>
      <c r="B12" s="131" t="s">
        <v>147</v>
      </c>
      <c r="C12" s="131">
        <v>-13.498</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0.346109190127746</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10</v>
      </c>
      <c r="I2" s="1" t="s">
        <v>88</v>
      </c>
      <c r="J2" s="134" t="s">
        <v>88</v>
      </c>
    </row>
    <row r="3">
      <c r="A3" s="131" t="s">
        <v>49</v>
      </c>
      <c r="B3" s="131" t="s">
        <v>147</v>
      </c>
      <c r="C3" s="131">
        <v>-0.25</v>
      </c>
      <c r="D3" s="131" t="s">
        <v>88</v>
      </c>
      <c r="F3" s="129" t="str">
        <f>IFERROR(__xludf.DUMMYFUNCTION("""COMPUTED_VALUE"""),"Negative")</f>
        <v>Negative</v>
      </c>
      <c r="G3" s="130">
        <f t="shared" si="1"/>
        <v>4</v>
      </c>
    </row>
    <row r="4">
      <c r="A4" s="131" t="s">
        <v>50</v>
      </c>
      <c r="B4" s="131" t="s">
        <v>147</v>
      </c>
      <c r="C4" s="131">
        <v>-0.25</v>
      </c>
      <c r="D4" s="131" t="s">
        <v>88</v>
      </c>
      <c r="F4" s="127" t="str">
        <f>IFERROR(__xludf.DUMMYFUNCTION("""COMPUTED_VALUE"""),"Positive")</f>
        <v>Positive</v>
      </c>
      <c r="G4" s="128">
        <f t="shared" si="1"/>
        <v>4</v>
      </c>
    </row>
    <row r="5">
      <c r="A5" s="121" t="s">
        <v>51</v>
      </c>
      <c r="B5" s="121" t="s">
        <v>147</v>
      </c>
      <c r="C5" s="121">
        <v>0.0</v>
      </c>
      <c r="D5" s="121" t="s">
        <v>89</v>
      </c>
    </row>
    <row r="6">
      <c r="A6" s="121" t="s">
        <v>53</v>
      </c>
      <c r="B6" s="121" t="s">
        <v>147</v>
      </c>
      <c r="C6" s="121">
        <v>0.0</v>
      </c>
      <c r="D6" s="121" t="s">
        <v>89</v>
      </c>
    </row>
    <row r="7">
      <c r="A7" s="121" t="s">
        <v>55</v>
      </c>
      <c r="B7" s="121" t="s">
        <v>147</v>
      </c>
      <c r="C7" s="121">
        <v>1.0</v>
      </c>
      <c r="D7" s="121" t="s">
        <v>90</v>
      </c>
    </row>
    <row r="8">
      <c r="A8" s="131" t="s">
        <v>57</v>
      </c>
      <c r="B8" s="131" t="s">
        <v>147</v>
      </c>
      <c r="C8" s="131">
        <v>-24.063</v>
      </c>
      <c r="D8" s="131" t="s">
        <v>88</v>
      </c>
    </row>
    <row r="9">
      <c r="A9" s="121" t="s">
        <v>59</v>
      </c>
      <c r="B9" s="121" t="s">
        <v>147</v>
      </c>
      <c r="C9" s="121">
        <v>0.0</v>
      </c>
      <c r="D9" s="121" t="s">
        <v>89</v>
      </c>
    </row>
    <row r="10">
      <c r="A10" s="121" t="s">
        <v>61</v>
      </c>
      <c r="B10" s="121" t="s">
        <v>147</v>
      </c>
      <c r="C10" s="121">
        <v>2.0</v>
      </c>
      <c r="D10" s="121" t="s">
        <v>90</v>
      </c>
    </row>
    <row r="11">
      <c r="A11" s="121" t="s">
        <v>62</v>
      </c>
      <c r="B11" s="121" t="s">
        <v>147</v>
      </c>
      <c r="C11" s="121">
        <v>0.0</v>
      </c>
      <c r="D11" s="121" t="s">
        <v>89</v>
      </c>
    </row>
    <row r="12">
      <c r="A12" s="131" t="s">
        <v>63</v>
      </c>
      <c r="B12" s="131" t="s">
        <v>147</v>
      </c>
      <c r="C12" s="131">
        <v>-44.174</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0.130102269151967</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84</v>
      </c>
      <c r="E1" s="3"/>
      <c r="F1" s="124" t="s">
        <v>84</v>
      </c>
      <c r="G1" s="124" t="s">
        <v>146</v>
      </c>
      <c r="I1" s="2" t="s">
        <v>77</v>
      </c>
      <c r="J1" s="2" t="s">
        <v>79</v>
      </c>
      <c r="K1" s="2" t="s">
        <v>81</v>
      </c>
    </row>
    <row r="2">
      <c r="A2" s="131" t="s">
        <v>46</v>
      </c>
      <c r="B2" s="131" t="s">
        <v>147</v>
      </c>
      <c r="C2" s="131">
        <v>-1.0</v>
      </c>
      <c r="D2" s="131" t="s">
        <v>88</v>
      </c>
      <c r="F2" s="135" t="str">
        <f>IFERROR(__xludf.DUMMYFUNCTION("UNIQUE(D2:D19)"),"Negative")</f>
        <v>Negative</v>
      </c>
      <c r="G2" s="136">
        <f t="shared" ref="G2:G4" si="1">COUNTIF(D2:D19, F2)</f>
        <v>9</v>
      </c>
      <c r="I2" s="1" t="s">
        <v>88</v>
      </c>
      <c r="J2" s="134" t="s">
        <v>88</v>
      </c>
    </row>
    <row r="3">
      <c r="A3" s="131" t="s">
        <v>49</v>
      </c>
      <c r="B3" s="131" t="s">
        <v>147</v>
      </c>
      <c r="C3" s="131">
        <v>-0.25</v>
      </c>
      <c r="D3" s="131" t="s">
        <v>88</v>
      </c>
      <c r="F3" s="127" t="str">
        <f>IFERROR(__xludf.DUMMYFUNCTION("""COMPUTED_VALUE"""),"Positive")</f>
        <v>Positive</v>
      </c>
      <c r="G3" s="128">
        <f t="shared" si="1"/>
        <v>5</v>
      </c>
    </row>
    <row r="4">
      <c r="A4" s="131" t="s">
        <v>50</v>
      </c>
      <c r="B4" s="131" t="s">
        <v>147</v>
      </c>
      <c r="C4" s="131">
        <v>-0.333333333333333</v>
      </c>
      <c r="D4" s="131" t="s">
        <v>88</v>
      </c>
      <c r="F4" s="127" t="str">
        <f>IFERROR(__xludf.DUMMYFUNCTION("""COMPUTED_VALUE"""),"Neutral")</f>
        <v>Neutral</v>
      </c>
      <c r="G4" s="128">
        <f t="shared" si="1"/>
        <v>4</v>
      </c>
    </row>
    <row r="5">
      <c r="A5" s="121" t="s">
        <v>51</v>
      </c>
      <c r="B5" s="121" t="s">
        <v>147</v>
      </c>
      <c r="C5" s="121">
        <v>0.0333333333333334</v>
      </c>
      <c r="D5" s="121" t="s">
        <v>90</v>
      </c>
    </row>
    <row r="6">
      <c r="A6" s="121" t="s">
        <v>53</v>
      </c>
      <c r="B6" s="121" t="s">
        <v>147</v>
      </c>
      <c r="C6" s="121">
        <v>1.0</v>
      </c>
      <c r="D6" s="121" t="s">
        <v>90</v>
      </c>
    </row>
    <row r="7">
      <c r="A7" s="121" t="s">
        <v>55</v>
      </c>
      <c r="B7" s="121" t="s">
        <v>147</v>
      </c>
      <c r="C7" s="121">
        <v>1.0</v>
      </c>
      <c r="D7" s="121" t="s">
        <v>90</v>
      </c>
    </row>
    <row r="8">
      <c r="A8" s="121" t="s">
        <v>57</v>
      </c>
      <c r="B8" s="121" t="s">
        <v>147</v>
      </c>
      <c r="C8" s="121">
        <v>6.076</v>
      </c>
      <c r="D8" s="121" t="s">
        <v>90</v>
      </c>
    </row>
    <row r="9">
      <c r="A9" s="131" t="s">
        <v>59</v>
      </c>
      <c r="B9" s="131" t="s">
        <v>147</v>
      </c>
      <c r="C9" s="131">
        <v>-1.0</v>
      </c>
      <c r="D9" s="131" t="s">
        <v>88</v>
      </c>
    </row>
    <row r="10">
      <c r="A10" s="121" t="s">
        <v>61</v>
      </c>
      <c r="B10" s="121" t="s">
        <v>147</v>
      </c>
      <c r="C10" s="121">
        <v>0.0</v>
      </c>
      <c r="D10" s="121" t="s">
        <v>89</v>
      </c>
    </row>
    <row r="11">
      <c r="A11" s="131" t="s">
        <v>62</v>
      </c>
      <c r="B11" s="131" t="s">
        <v>147</v>
      </c>
      <c r="C11" s="131">
        <v>-1.0</v>
      </c>
      <c r="D11" s="131" t="s">
        <v>88</v>
      </c>
    </row>
    <row r="12">
      <c r="A12" s="131" t="s">
        <v>63</v>
      </c>
      <c r="B12" s="131" t="s">
        <v>147</v>
      </c>
      <c r="C12" s="131">
        <v>-8.45199999999999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31" t="s">
        <v>70</v>
      </c>
      <c r="B16" s="131" t="s">
        <v>147</v>
      </c>
      <c r="C16" s="131">
        <v>-1.0</v>
      </c>
      <c r="D16" s="131" t="s">
        <v>88</v>
      </c>
    </row>
    <row r="17">
      <c r="A17" s="131" t="s">
        <v>71</v>
      </c>
      <c r="B17" s="131" t="s">
        <v>147</v>
      </c>
      <c r="C17" s="131">
        <v>-0.905321932823579</v>
      </c>
      <c r="D17" s="131" t="s">
        <v>88</v>
      </c>
    </row>
    <row r="18">
      <c r="A18" s="131" t="s">
        <v>73</v>
      </c>
      <c r="B18" s="131" t="s">
        <v>147</v>
      </c>
      <c r="C18" s="131">
        <v>-0.5106</v>
      </c>
      <c r="D18" s="131" t="s">
        <v>88</v>
      </c>
    </row>
    <row r="19">
      <c r="A19" s="121" t="s">
        <v>74</v>
      </c>
      <c r="B19" s="121" t="s">
        <v>147</v>
      </c>
      <c r="C19" s="121">
        <v>0.0</v>
      </c>
      <c r="D19" s="121" t="s">
        <v>89</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7" t="str">
        <f>IFERROR(__xludf.DUMMYFUNCTION("UNIQUE(D2:D19)"),"Neutral")</f>
        <v>Neutral</v>
      </c>
      <c r="G2" s="128">
        <f t="shared" ref="G2:G4" si="1">COUNTIF(D2:D19, F2)</f>
        <v>8</v>
      </c>
      <c r="I2" s="1" t="s">
        <v>88</v>
      </c>
      <c r="J2" s="134" t="s">
        <v>88</v>
      </c>
    </row>
    <row r="3">
      <c r="A3" s="121" t="s">
        <v>49</v>
      </c>
      <c r="B3" s="121" t="s">
        <v>147</v>
      </c>
      <c r="C3" s="121">
        <v>0.25</v>
      </c>
      <c r="D3" s="121" t="s">
        <v>90</v>
      </c>
      <c r="F3" s="125" t="str">
        <f>IFERROR(__xludf.DUMMYFUNCTION("""COMPUTED_VALUE"""),"Positive")</f>
        <v>Positive</v>
      </c>
      <c r="G3" s="126">
        <f t="shared" si="1"/>
        <v>9</v>
      </c>
    </row>
    <row r="4">
      <c r="A4" s="121" t="s">
        <v>50</v>
      </c>
      <c r="B4" s="121" t="s">
        <v>147</v>
      </c>
      <c r="C4" s="121">
        <v>0.25</v>
      </c>
      <c r="D4" s="121" t="s">
        <v>90</v>
      </c>
      <c r="F4" s="129" t="str">
        <f>IFERROR(__xludf.DUMMYFUNCTION("""COMPUTED_VALUE"""),"Negative")</f>
        <v>Negative</v>
      </c>
      <c r="G4" s="130">
        <f t="shared" si="1"/>
        <v>1</v>
      </c>
    </row>
    <row r="5">
      <c r="A5" s="121" t="s">
        <v>51</v>
      </c>
      <c r="B5" s="121" t="s">
        <v>147</v>
      </c>
      <c r="C5" s="121">
        <v>0.0</v>
      </c>
      <c r="D5" s="121" t="s">
        <v>89</v>
      </c>
    </row>
    <row r="6">
      <c r="A6" s="121" t="s">
        <v>53</v>
      </c>
      <c r="B6" s="121" t="s">
        <v>147</v>
      </c>
      <c r="C6" s="121">
        <v>1.0</v>
      </c>
      <c r="D6" s="121" t="s">
        <v>90</v>
      </c>
    </row>
    <row r="7">
      <c r="A7" s="121" t="s">
        <v>55</v>
      </c>
      <c r="B7" s="121" t="s">
        <v>147</v>
      </c>
      <c r="C7" s="121">
        <v>1.0</v>
      </c>
      <c r="D7" s="121" t="s">
        <v>90</v>
      </c>
    </row>
    <row r="8">
      <c r="A8" s="121" t="s">
        <v>57</v>
      </c>
      <c r="B8" s="121" t="s">
        <v>147</v>
      </c>
      <c r="C8" s="121">
        <v>6.972</v>
      </c>
      <c r="D8" s="121" t="s">
        <v>90</v>
      </c>
    </row>
    <row r="9">
      <c r="A9" s="131" t="s">
        <v>59</v>
      </c>
      <c r="B9" s="131" t="s">
        <v>147</v>
      </c>
      <c r="C9" s="131">
        <v>-1.0</v>
      </c>
      <c r="D9" s="131" t="s">
        <v>88</v>
      </c>
    </row>
    <row r="10">
      <c r="A10" s="121" t="s">
        <v>61</v>
      </c>
      <c r="B10" s="121" t="s">
        <v>147</v>
      </c>
      <c r="C10" s="121">
        <v>1.0</v>
      </c>
      <c r="D10" s="121" t="s">
        <v>90</v>
      </c>
    </row>
    <row r="11">
      <c r="A11" s="121" t="s">
        <v>62</v>
      </c>
      <c r="B11" s="121" t="s">
        <v>147</v>
      </c>
      <c r="C11" s="121">
        <v>1.0</v>
      </c>
      <c r="D11" s="121" t="s">
        <v>90</v>
      </c>
    </row>
    <row r="12">
      <c r="A12" s="121" t="s">
        <v>63</v>
      </c>
      <c r="B12" s="121" t="s">
        <v>147</v>
      </c>
      <c r="C12" s="121">
        <v>2.238</v>
      </c>
      <c r="D12" s="121" t="s">
        <v>90</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0.372263222567385</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84</v>
      </c>
      <c r="E1" s="3"/>
      <c r="F1" s="124" t="s">
        <v>84</v>
      </c>
      <c r="G1" s="124" t="s">
        <v>146</v>
      </c>
      <c r="I1" s="2" t="s">
        <v>77</v>
      </c>
      <c r="J1" s="2" t="s">
        <v>79</v>
      </c>
      <c r="K1" s="2" t="s">
        <v>81</v>
      </c>
    </row>
    <row r="2">
      <c r="A2" s="139" t="s">
        <v>46</v>
      </c>
      <c r="B2" s="139" t="s">
        <v>147</v>
      </c>
      <c r="C2" s="139">
        <v>0.0</v>
      </c>
      <c r="D2" s="139" t="s">
        <v>89</v>
      </c>
      <c r="F2" s="125" t="str">
        <f>IFERROR(__xludf.DUMMYFUNCTION("UNIQUE(D2:D19)"),"Neutral")</f>
        <v>Neutral</v>
      </c>
      <c r="G2" s="126">
        <f t="shared" ref="G2:G4" si="1">COUNTIF(D2:D19, F2)</f>
        <v>12</v>
      </c>
      <c r="I2" s="1" t="s">
        <v>88</v>
      </c>
      <c r="J2" s="134" t="s">
        <v>88</v>
      </c>
    </row>
    <row r="3">
      <c r="A3" s="139" t="s">
        <v>49</v>
      </c>
      <c r="B3" s="139" t="s">
        <v>147</v>
      </c>
      <c r="C3" s="139">
        <v>0.0</v>
      </c>
      <c r="D3" s="139" t="s">
        <v>89</v>
      </c>
      <c r="F3" s="127" t="str">
        <f>IFERROR(__xludf.DUMMYFUNCTION("""COMPUTED_VALUE"""),"Positive")</f>
        <v>Positive</v>
      </c>
      <c r="G3" s="128">
        <f t="shared" si="1"/>
        <v>3</v>
      </c>
    </row>
    <row r="4">
      <c r="A4" s="139" t="s">
        <v>50</v>
      </c>
      <c r="B4" s="139" t="s">
        <v>147</v>
      </c>
      <c r="C4" s="139">
        <v>1.5</v>
      </c>
      <c r="D4" s="139" t="s">
        <v>90</v>
      </c>
      <c r="F4" s="129" t="str">
        <f>IFERROR(__xludf.DUMMYFUNCTION("""COMPUTED_VALUE"""),"Negative")</f>
        <v>Negative</v>
      </c>
      <c r="G4" s="130">
        <f t="shared" si="1"/>
        <v>3</v>
      </c>
    </row>
    <row r="5">
      <c r="A5" s="139" t="s">
        <v>51</v>
      </c>
      <c r="B5" s="139" t="s">
        <v>147</v>
      </c>
      <c r="C5" s="139">
        <v>0.0</v>
      </c>
      <c r="D5" s="139" t="s">
        <v>89</v>
      </c>
    </row>
    <row r="6">
      <c r="A6" s="139" t="s">
        <v>53</v>
      </c>
      <c r="B6" s="139" t="s">
        <v>147</v>
      </c>
      <c r="C6" s="139">
        <v>0.0</v>
      </c>
      <c r="D6" s="139" t="s">
        <v>89</v>
      </c>
    </row>
    <row r="7">
      <c r="A7" s="139" t="s">
        <v>55</v>
      </c>
      <c r="B7" s="139" t="s">
        <v>147</v>
      </c>
      <c r="C7" s="139">
        <v>1.0</v>
      </c>
      <c r="D7" s="139" t="s">
        <v>90</v>
      </c>
    </row>
    <row r="8">
      <c r="A8" s="140" t="s">
        <v>57</v>
      </c>
      <c r="B8" s="140" t="s">
        <v>147</v>
      </c>
      <c r="C8" s="140">
        <v>-3.87799999999999</v>
      </c>
      <c r="D8" s="140" t="s">
        <v>88</v>
      </c>
    </row>
    <row r="9">
      <c r="A9" s="139" t="s">
        <v>59</v>
      </c>
      <c r="B9" s="139" t="s">
        <v>147</v>
      </c>
      <c r="C9" s="139">
        <v>1.0</v>
      </c>
      <c r="D9" s="139" t="s">
        <v>90</v>
      </c>
    </row>
    <row r="10">
      <c r="A10" s="139" t="s">
        <v>61</v>
      </c>
      <c r="B10" s="139" t="s">
        <v>147</v>
      </c>
      <c r="C10" s="139">
        <v>0.0</v>
      </c>
      <c r="D10" s="139" t="s">
        <v>89</v>
      </c>
    </row>
    <row r="11">
      <c r="A11" s="139" t="s">
        <v>62</v>
      </c>
      <c r="B11" s="139" t="s">
        <v>147</v>
      </c>
      <c r="C11" s="139">
        <v>0.0</v>
      </c>
      <c r="D11" s="139" t="s">
        <v>89</v>
      </c>
    </row>
    <row r="12">
      <c r="A12" s="140" t="s">
        <v>63</v>
      </c>
      <c r="B12" s="140" t="s">
        <v>147</v>
      </c>
      <c r="C12" s="140">
        <v>-1.932</v>
      </c>
      <c r="D12" s="140" t="s">
        <v>88</v>
      </c>
    </row>
    <row r="13">
      <c r="A13" s="139" t="s">
        <v>65</v>
      </c>
      <c r="B13" s="139" t="s">
        <v>147</v>
      </c>
      <c r="C13" s="139">
        <v>0.0</v>
      </c>
      <c r="D13" s="139" t="s">
        <v>89</v>
      </c>
    </row>
    <row r="14">
      <c r="A14" s="139" t="s">
        <v>67</v>
      </c>
      <c r="B14" s="139" t="s">
        <v>147</v>
      </c>
      <c r="C14" s="139">
        <v>0.0</v>
      </c>
      <c r="D14" s="139" t="s">
        <v>89</v>
      </c>
    </row>
    <row r="15">
      <c r="A15" s="139" t="s">
        <v>69</v>
      </c>
      <c r="B15" s="139" t="s">
        <v>147</v>
      </c>
      <c r="C15" s="139">
        <v>0.0</v>
      </c>
      <c r="D15" s="139" t="s">
        <v>89</v>
      </c>
    </row>
    <row r="16">
      <c r="A16" s="139" t="s">
        <v>70</v>
      </c>
      <c r="B16" s="139" t="s">
        <v>147</v>
      </c>
      <c r="C16" s="139">
        <v>0.0</v>
      </c>
      <c r="D16" s="139" t="s">
        <v>89</v>
      </c>
    </row>
    <row r="17">
      <c r="A17" s="140" t="s">
        <v>71</v>
      </c>
      <c r="B17" s="140" t="s">
        <v>147</v>
      </c>
      <c r="C17" s="140">
        <v>-0.4</v>
      </c>
      <c r="D17" s="140" t="s">
        <v>88</v>
      </c>
    </row>
    <row r="18">
      <c r="A18" s="139" t="s">
        <v>73</v>
      </c>
      <c r="B18" s="139" t="s">
        <v>147</v>
      </c>
      <c r="C18" s="139">
        <v>0.0</v>
      </c>
      <c r="D18" s="139" t="s">
        <v>89</v>
      </c>
    </row>
    <row r="19">
      <c r="A19" s="139" t="s">
        <v>74</v>
      </c>
      <c r="B19" s="139" t="s">
        <v>147</v>
      </c>
      <c r="C19" s="139">
        <v>0.0</v>
      </c>
      <c r="D19" s="139" t="s">
        <v>89</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13</v>
      </c>
      <c r="I2" s="1" t="s">
        <v>88</v>
      </c>
      <c r="J2" s="134" t="s">
        <v>88</v>
      </c>
    </row>
    <row r="3">
      <c r="A3" s="121" t="s">
        <v>49</v>
      </c>
      <c r="B3" s="121" t="s">
        <v>147</v>
      </c>
      <c r="C3" s="121">
        <v>0.0</v>
      </c>
      <c r="D3" s="121" t="s">
        <v>89</v>
      </c>
      <c r="F3" s="127" t="str">
        <f>IFERROR(__xludf.DUMMYFUNCTION("""COMPUTED_VALUE"""),"Positive")</f>
        <v>Positive</v>
      </c>
      <c r="G3" s="128">
        <f t="shared" si="1"/>
        <v>2</v>
      </c>
    </row>
    <row r="4">
      <c r="A4" s="121" t="s">
        <v>50</v>
      </c>
      <c r="B4" s="121" t="s">
        <v>147</v>
      </c>
      <c r="C4" s="121">
        <v>0.0</v>
      </c>
      <c r="D4" s="121" t="s">
        <v>89</v>
      </c>
      <c r="F4" s="129" t="str">
        <f>IFERROR(__xludf.DUMMYFUNCTION("""COMPUTED_VALUE"""),"Negative")</f>
        <v>Negative</v>
      </c>
      <c r="G4" s="130">
        <f t="shared" si="1"/>
        <v>3</v>
      </c>
    </row>
    <row r="5">
      <c r="A5" s="121" t="s">
        <v>51</v>
      </c>
      <c r="B5" s="121" t="s">
        <v>147</v>
      </c>
      <c r="C5" s="121">
        <v>0.0</v>
      </c>
      <c r="D5" s="121" t="s">
        <v>89</v>
      </c>
    </row>
    <row r="6">
      <c r="A6" s="121" t="s">
        <v>53</v>
      </c>
      <c r="B6" s="121" t="s">
        <v>147</v>
      </c>
      <c r="C6" s="121">
        <v>0.0</v>
      </c>
      <c r="D6" s="121" t="s">
        <v>89</v>
      </c>
    </row>
    <row r="7">
      <c r="A7" s="121" t="s">
        <v>55</v>
      </c>
      <c r="B7" s="121" t="s">
        <v>147</v>
      </c>
      <c r="C7" s="121">
        <v>1.0</v>
      </c>
      <c r="D7" s="121" t="s">
        <v>90</v>
      </c>
    </row>
    <row r="8">
      <c r="A8" s="131" t="s">
        <v>57</v>
      </c>
      <c r="B8" s="131" t="s">
        <v>147</v>
      </c>
      <c r="C8" s="131">
        <v>-0.657</v>
      </c>
      <c r="D8" s="131" t="s">
        <v>88</v>
      </c>
    </row>
    <row r="9">
      <c r="A9" s="131" t="s">
        <v>59</v>
      </c>
      <c r="B9" s="131" t="s">
        <v>147</v>
      </c>
      <c r="C9" s="131">
        <v>-1.0</v>
      </c>
      <c r="D9" s="131" t="s">
        <v>88</v>
      </c>
    </row>
    <row r="10">
      <c r="A10" s="121" t="s">
        <v>61</v>
      </c>
      <c r="B10" s="121" t="s">
        <v>147</v>
      </c>
      <c r="C10" s="121">
        <v>0.0</v>
      </c>
      <c r="D10" s="121" t="s">
        <v>89</v>
      </c>
    </row>
    <row r="11">
      <c r="A11" s="121" t="s">
        <v>62</v>
      </c>
      <c r="B11" s="121" t="s">
        <v>147</v>
      </c>
      <c r="C11" s="121">
        <v>0.0</v>
      </c>
      <c r="D11" s="121" t="s">
        <v>89</v>
      </c>
    </row>
    <row r="12">
      <c r="A12" s="131" t="s">
        <v>63</v>
      </c>
      <c r="B12" s="131" t="s">
        <v>147</v>
      </c>
      <c r="C12" s="131">
        <v>-2.212</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0.123261462092065</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46</v>
      </c>
      <c r="C1" s="10"/>
      <c r="D1" s="11"/>
      <c r="E1" s="9" t="s">
        <v>49</v>
      </c>
      <c r="F1" s="10"/>
      <c r="G1" s="11"/>
      <c r="H1" s="9" t="s">
        <v>50</v>
      </c>
      <c r="I1" s="10"/>
      <c r="J1" s="11"/>
      <c r="K1" s="9" t="s">
        <v>51</v>
      </c>
      <c r="L1" s="10"/>
      <c r="M1" s="11"/>
      <c r="N1" s="9" t="s">
        <v>53</v>
      </c>
      <c r="O1" s="10"/>
      <c r="P1" s="11"/>
      <c r="Q1" s="9" t="s">
        <v>55</v>
      </c>
      <c r="R1" s="10"/>
      <c r="S1" s="11"/>
      <c r="T1" s="9" t="s">
        <v>57</v>
      </c>
      <c r="U1" s="10"/>
      <c r="V1" s="11"/>
      <c r="W1" s="9" t="s">
        <v>59</v>
      </c>
      <c r="X1" s="10"/>
      <c r="Y1" s="11"/>
      <c r="Z1" s="9" t="s">
        <v>61</v>
      </c>
      <c r="AA1" s="10"/>
      <c r="AB1" s="11"/>
      <c r="AC1" s="9" t="s">
        <v>62</v>
      </c>
      <c r="AD1" s="10"/>
      <c r="AE1" s="11"/>
      <c r="AF1" s="9" t="s">
        <v>63</v>
      </c>
      <c r="AG1" s="10"/>
      <c r="AH1" s="11"/>
      <c r="AI1" s="9" t="s">
        <v>65</v>
      </c>
      <c r="AJ1" s="10"/>
      <c r="AK1" s="11"/>
      <c r="AL1" s="9" t="s">
        <v>67</v>
      </c>
      <c r="AM1" s="10"/>
      <c r="AN1" s="11"/>
      <c r="AO1" s="9" t="s">
        <v>69</v>
      </c>
      <c r="AP1" s="10"/>
      <c r="AQ1" s="11"/>
      <c r="AR1" s="9" t="s">
        <v>70</v>
      </c>
      <c r="AS1" s="10"/>
      <c r="AT1" s="11"/>
      <c r="AU1" s="9" t="s">
        <v>71</v>
      </c>
      <c r="AV1" s="10"/>
      <c r="AW1" s="11"/>
      <c r="AX1" s="9" t="s">
        <v>73</v>
      </c>
      <c r="AY1" s="10"/>
      <c r="AZ1" s="11"/>
      <c r="BA1" s="9" t="s">
        <v>74</v>
      </c>
      <c r="BB1" s="10"/>
      <c r="BC1" s="11"/>
      <c r="BD1" s="9" t="s">
        <v>76</v>
      </c>
      <c r="BE1" s="10"/>
      <c r="BF1" s="11"/>
      <c r="BG1" s="12" t="s">
        <v>77</v>
      </c>
      <c r="BH1" s="13" t="s">
        <v>79</v>
      </c>
      <c r="BI1" s="15" t="s">
        <v>81</v>
      </c>
      <c r="BJ1" s="16"/>
    </row>
    <row r="2">
      <c r="A2" s="17"/>
      <c r="B2" s="18" t="s">
        <v>82</v>
      </c>
      <c r="C2" s="19" t="s">
        <v>84</v>
      </c>
      <c r="D2" s="20"/>
      <c r="E2" s="18" t="s">
        <v>82</v>
      </c>
      <c r="F2" s="19" t="s">
        <v>84</v>
      </c>
      <c r="G2" s="20"/>
      <c r="H2" s="18" t="s">
        <v>82</v>
      </c>
      <c r="I2" s="19" t="s">
        <v>84</v>
      </c>
      <c r="J2" s="20"/>
      <c r="K2" s="18" t="s">
        <v>82</v>
      </c>
      <c r="L2" s="19" t="s">
        <v>84</v>
      </c>
      <c r="M2" s="20"/>
      <c r="N2" s="18" t="s">
        <v>82</v>
      </c>
      <c r="O2" s="19" t="s">
        <v>84</v>
      </c>
      <c r="P2" s="20"/>
      <c r="Q2" s="18" t="s">
        <v>82</v>
      </c>
      <c r="R2" s="19" t="s">
        <v>84</v>
      </c>
      <c r="S2" s="20"/>
      <c r="T2" s="18" t="s">
        <v>82</v>
      </c>
      <c r="U2" s="19" t="s">
        <v>84</v>
      </c>
      <c r="V2" s="20"/>
      <c r="W2" s="18" t="s">
        <v>82</v>
      </c>
      <c r="X2" s="19" t="s">
        <v>84</v>
      </c>
      <c r="Y2" s="20"/>
      <c r="Z2" s="18" t="s">
        <v>82</v>
      </c>
      <c r="AA2" s="19" t="s">
        <v>84</v>
      </c>
      <c r="AB2" s="20"/>
      <c r="AC2" s="18" t="s">
        <v>82</v>
      </c>
      <c r="AD2" s="19" t="s">
        <v>84</v>
      </c>
      <c r="AE2" s="20"/>
      <c r="AF2" s="18" t="s">
        <v>82</v>
      </c>
      <c r="AG2" s="19" t="s">
        <v>84</v>
      </c>
      <c r="AH2" s="20"/>
      <c r="AI2" s="18" t="s">
        <v>82</v>
      </c>
      <c r="AJ2" s="19" t="s">
        <v>84</v>
      </c>
      <c r="AK2" s="20"/>
      <c r="AL2" s="18" t="s">
        <v>82</v>
      </c>
      <c r="AM2" s="19" t="s">
        <v>84</v>
      </c>
      <c r="AN2" s="20"/>
      <c r="AO2" s="18" t="s">
        <v>82</v>
      </c>
      <c r="AP2" s="19" t="s">
        <v>84</v>
      </c>
      <c r="AQ2" s="20"/>
      <c r="AR2" s="18" t="s">
        <v>82</v>
      </c>
      <c r="AS2" s="19" t="s">
        <v>84</v>
      </c>
      <c r="AT2" s="20"/>
      <c r="AU2" s="18" t="s">
        <v>82</v>
      </c>
      <c r="AV2" s="19" t="s">
        <v>84</v>
      </c>
      <c r="AW2" s="20"/>
      <c r="AX2" s="18" t="s">
        <v>82</v>
      </c>
      <c r="AY2" s="19" t="s">
        <v>84</v>
      </c>
      <c r="AZ2" s="20"/>
      <c r="BA2" s="18" t="s">
        <v>82</v>
      </c>
      <c r="BB2" s="19" t="s">
        <v>84</v>
      </c>
      <c r="BC2" s="20"/>
      <c r="BD2" s="18" t="s">
        <v>88</v>
      </c>
      <c r="BE2" s="19" t="s">
        <v>89</v>
      </c>
      <c r="BF2" s="20" t="s">
        <v>90</v>
      </c>
      <c r="BG2" s="18" t="s">
        <v>84</v>
      </c>
      <c r="BH2" s="19" t="s">
        <v>84</v>
      </c>
      <c r="BI2" s="20" t="s">
        <v>84</v>
      </c>
      <c r="BJ2" s="16"/>
    </row>
    <row r="3">
      <c r="A3" s="22">
        <v>1.0</v>
      </c>
      <c r="B3" s="23">
        <v>0.0</v>
      </c>
      <c r="C3" s="24" t="s">
        <v>89</v>
      </c>
      <c r="D3" s="25">
        <f t="shared" ref="D3:D31" si="1">COUNTIF(C3, BG3)</f>
        <v>0</v>
      </c>
      <c r="E3" s="23">
        <v>0.25</v>
      </c>
      <c r="F3" s="24" t="s">
        <v>90</v>
      </c>
      <c r="G3" s="27">
        <f t="shared" ref="G3:G31" si="2">COUNTIF(F3, BG3)</f>
        <v>0</v>
      </c>
      <c r="H3" s="23">
        <v>1.0</v>
      </c>
      <c r="I3" s="24" t="s">
        <v>90</v>
      </c>
      <c r="J3" s="27">
        <f t="shared" ref="J3:J31" si="3">COUNTIF(I3, BG3)</f>
        <v>0</v>
      </c>
      <c r="K3" s="23">
        <v>0.0</v>
      </c>
      <c r="L3" s="24" t="s">
        <v>89</v>
      </c>
      <c r="M3" s="27">
        <f t="shared" ref="M3:M31" si="4">COUNTIF(L3, BG3)</f>
        <v>0</v>
      </c>
      <c r="N3" s="23">
        <v>1.0</v>
      </c>
      <c r="O3" s="24" t="s">
        <v>90</v>
      </c>
      <c r="P3" s="27">
        <f t="shared" ref="P3:P31" si="5">COUNTIF(O3, BG3)</f>
        <v>0</v>
      </c>
      <c r="Q3" s="23">
        <v>1.0</v>
      </c>
      <c r="R3" s="24" t="s">
        <v>90</v>
      </c>
      <c r="S3" s="27">
        <f t="shared" ref="S3:S31" si="6">COUNTIF(R3, BG3)</f>
        <v>0</v>
      </c>
      <c r="T3" s="23">
        <v>0.0</v>
      </c>
      <c r="U3" s="24" t="s">
        <v>89</v>
      </c>
      <c r="V3" s="27">
        <f t="shared" ref="V3:V31" si="7">COUNTIF(U3, BG3)</f>
        <v>0</v>
      </c>
      <c r="W3" s="23">
        <v>0.0</v>
      </c>
      <c r="X3" s="24" t="s">
        <v>89</v>
      </c>
      <c r="Y3" s="27">
        <f t="shared" ref="Y3:Y31" si="8">COUNTIF(X3, BG3)</f>
        <v>0</v>
      </c>
      <c r="Z3" s="23">
        <v>0.0</v>
      </c>
      <c r="AA3" s="24" t="s">
        <v>89</v>
      </c>
      <c r="AB3" s="27">
        <f t="shared" ref="AB3:AB31" si="9">COUNTIF(AA3, BG3)</f>
        <v>0</v>
      </c>
      <c r="AC3" s="23">
        <v>0.0</v>
      </c>
      <c r="AD3" s="24" t="s">
        <v>89</v>
      </c>
      <c r="AE3" s="27">
        <f t="shared" ref="AE3:AE31" si="10">COUNTIF(AD3, BG3)</f>
        <v>0</v>
      </c>
      <c r="AF3" s="32">
        <v>-74.399</v>
      </c>
      <c r="AG3" s="33" t="s">
        <v>88</v>
      </c>
      <c r="AH3" s="34">
        <f t="shared" ref="AH3:AH31" si="11">COUNTIF(AG3, BG3)</f>
        <v>1</v>
      </c>
      <c r="AI3" s="23">
        <v>1.0</v>
      </c>
      <c r="AJ3" s="24" t="s">
        <v>90</v>
      </c>
      <c r="AK3" s="27">
        <f t="shared" ref="AK3:AK31" si="12">COUNTIF(AJ3, BG3)</f>
        <v>0</v>
      </c>
      <c r="AL3" s="23">
        <v>0.0</v>
      </c>
      <c r="AM3" s="24" t="s">
        <v>89</v>
      </c>
      <c r="AN3" s="27">
        <f t="shared" ref="AN3:AN31" si="13">COUNTIF(AM3, BG3)</f>
        <v>0</v>
      </c>
      <c r="AO3" s="23">
        <v>0.0</v>
      </c>
      <c r="AP3" s="24" t="s">
        <v>89</v>
      </c>
      <c r="AQ3" s="27">
        <f t="shared" ref="AQ3:AQ31" si="14">COUNTIF(AP3, BG3)</f>
        <v>0</v>
      </c>
      <c r="AR3" s="23">
        <v>1.0</v>
      </c>
      <c r="AS3" s="24" t="s">
        <v>90</v>
      </c>
      <c r="AT3" s="27">
        <f t="shared" ref="AT3:AT31" si="15">COUNTIF(AS3, BG3)</f>
        <v>0</v>
      </c>
      <c r="AU3" s="23">
        <v>0.08259029493</v>
      </c>
      <c r="AV3" s="24" t="s">
        <v>90</v>
      </c>
      <c r="AW3" s="27">
        <f t="shared" ref="AW3:AW31" si="16">COUNTIF(AV3, BG3)</f>
        <v>0</v>
      </c>
      <c r="AX3" s="23">
        <v>0.0</v>
      </c>
      <c r="AY3" s="24" t="s">
        <v>89</v>
      </c>
      <c r="AZ3" s="27">
        <f t="shared" ref="AZ3:AZ31" si="17">COUNTIF(AY3, BG3)</f>
        <v>0</v>
      </c>
      <c r="BA3" s="23">
        <v>0.0</v>
      </c>
      <c r="BB3" s="24" t="s">
        <v>89</v>
      </c>
      <c r="BC3" s="27">
        <f t="shared" ref="BC3:BC31" si="18">COUNTIF(BB3, BG3)</f>
        <v>0</v>
      </c>
      <c r="BD3" s="35">
        <f t="shared" ref="BD3:BD31" si="19">COUNTIF(B3:BB3, Indirect("BD2"))</f>
        <v>1</v>
      </c>
      <c r="BE3" s="36">
        <f t="shared" ref="BE3:BE31" si="20">COUNTIF(B3:BB3, Indirect("BE2"))</f>
        <v>10</v>
      </c>
      <c r="BF3" s="37">
        <f t="shared" ref="BF3:BF31" si="21">COUNTIF(B3:BB3, Indirect("BF2"))</f>
        <v>7</v>
      </c>
      <c r="BG3" s="35" t="s">
        <v>88</v>
      </c>
      <c r="BH3" s="33" t="s">
        <v>88</v>
      </c>
      <c r="BI3" s="38" t="s">
        <v>112</v>
      </c>
      <c r="BJ3" s="40"/>
    </row>
    <row r="4">
      <c r="A4" s="42">
        <v>2.0</v>
      </c>
      <c r="B4" s="23">
        <v>1.5</v>
      </c>
      <c r="C4" s="24" t="s">
        <v>90</v>
      </c>
      <c r="D4" s="25">
        <f t="shared" si="1"/>
        <v>0</v>
      </c>
      <c r="E4" s="23">
        <v>0.25</v>
      </c>
      <c r="F4" s="24" t="s">
        <v>90</v>
      </c>
      <c r="G4" s="27">
        <f t="shared" si="2"/>
        <v>0</v>
      </c>
      <c r="H4" s="23">
        <v>1.166666667</v>
      </c>
      <c r="I4" s="24" t="s">
        <v>90</v>
      </c>
      <c r="J4" s="27">
        <f t="shared" si="3"/>
        <v>0</v>
      </c>
      <c r="K4" s="23">
        <v>0.1525</v>
      </c>
      <c r="L4" s="24" t="s">
        <v>90</v>
      </c>
      <c r="M4" s="27">
        <f t="shared" si="4"/>
        <v>0</v>
      </c>
      <c r="N4" s="23">
        <v>1.0</v>
      </c>
      <c r="O4" s="24" t="s">
        <v>90</v>
      </c>
      <c r="P4" s="27">
        <f t="shared" si="5"/>
        <v>0</v>
      </c>
      <c r="Q4" s="23">
        <v>1.0</v>
      </c>
      <c r="R4" s="24" t="s">
        <v>90</v>
      </c>
      <c r="S4" s="27">
        <f t="shared" si="6"/>
        <v>0</v>
      </c>
      <c r="T4" s="23">
        <v>13.172</v>
      </c>
      <c r="U4" s="24" t="s">
        <v>90</v>
      </c>
      <c r="V4" s="27">
        <f t="shared" si="7"/>
        <v>0</v>
      </c>
      <c r="W4" s="23">
        <v>0.0</v>
      </c>
      <c r="X4" s="24" t="s">
        <v>89</v>
      </c>
      <c r="Y4" s="27">
        <f t="shared" si="8"/>
        <v>0</v>
      </c>
      <c r="Z4" s="23">
        <v>3.0</v>
      </c>
      <c r="AA4" s="24" t="s">
        <v>90</v>
      </c>
      <c r="AB4" s="27">
        <f t="shared" si="9"/>
        <v>0</v>
      </c>
      <c r="AC4" s="23">
        <v>0.0</v>
      </c>
      <c r="AD4" s="24" t="s">
        <v>89</v>
      </c>
      <c r="AE4" s="27">
        <f t="shared" si="10"/>
        <v>0</v>
      </c>
      <c r="AF4" s="32">
        <v>-47.939</v>
      </c>
      <c r="AG4" s="33" t="s">
        <v>88</v>
      </c>
      <c r="AH4" s="34">
        <f t="shared" si="11"/>
        <v>1</v>
      </c>
      <c r="AI4" s="23">
        <v>1.0</v>
      </c>
      <c r="AJ4" s="24" t="s">
        <v>90</v>
      </c>
      <c r="AK4" s="27">
        <f t="shared" si="12"/>
        <v>0</v>
      </c>
      <c r="AL4" s="23">
        <v>0.0</v>
      </c>
      <c r="AM4" s="24" t="s">
        <v>89</v>
      </c>
      <c r="AN4" s="27">
        <f t="shared" si="13"/>
        <v>0</v>
      </c>
      <c r="AO4" s="23">
        <v>0.0</v>
      </c>
      <c r="AP4" s="24" t="s">
        <v>89</v>
      </c>
      <c r="AQ4" s="27">
        <f t="shared" si="14"/>
        <v>0</v>
      </c>
      <c r="AR4" s="23">
        <v>1.0</v>
      </c>
      <c r="AS4" s="24" t="s">
        <v>90</v>
      </c>
      <c r="AT4" s="27">
        <f t="shared" si="15"/>
        <v>0</v>
      </c>
      <c r="AU4" s="23">
        <v>1.445699671</v>
      </c>
      <c r="AV4" s="24" t="s">
        <v>90</v>
      </c>
      <c r="AW4" s="27">
        <f t="shared" si="16"/>
        <v>0</v>
      </c>
      <c r="AX4" s="23">
        <v>0.8796</v>
      </c>
      <c r="AY4" s="24" t="s">
        <v>90</v>
      </c>
      <c r="AZ4" s="27">
        <f t="shared" si="17"/>
        <v>0</v>
      </c>
      <c r="BA4" s="23">
        <v>1.0</v>
      </c>
      <c r="BB4" s="24" t="s">
        <v>90</v>
      </c>
      <c r="BC4" s="27">
        <f t="shared" si="18"/>
        <v>0</v>
      </c>
      <c r="BD4" s="43">
        <f t="shared" si="19"/>
        <v>1</v>
      </c>
      <c r="BE4" s="44">
        <f t="shared" si="20"/>
        <v>4</v>
      </c>
      <c r="BF4" s="45">
        <f t="shared" si="21"/>
        <v>13</v>
      </c>
      <c r="BG4" s="35" t="s">
        <v>88</v>
      </c>
      <c r="BH4" s="33" t="s">
        <v>88</v>
      </c>
      <c r="BI4" s="38" t="s">
        <v>112</v>
      </c>
      <c r="BJ4" s="40"/>
    </row>
    <row r="5">
      <c r="A5" s="42">
        <v>3.0</v>
      </c>
      <c r="B5" s="46">
        <v>3.0</v>
      </c>
      <c r="C5" s="48" t="s">
        <v>90</v>
      </c>
      <c r="D5" s="49">
        <f t="shared" si="1"/>
        <v>1</v>
      </c>
      <c r="E5" s="46">
        <v>0.75</v>
      </c>
      <c r="F5" s="48" t="s">
        <v>90</v>
      </c>
      <c r="G5" s="50">
        <f t="shared" si="2"/>
        <v>1</v>
      </c>
      <c r="H5" s="46">
        <v>2.6</v>
      </c>
      <c r="I5" s="48" t="s">
        <v>90</v>
      </c>
      <c r="J5" s="50">
        <f t="shared" si="3"/>
        <v>1</v>
      </c>
      <c r="K5" s="46">
        <v>0.49375</v>
      </c>
      <c r="L5" s="48" t="s">
        <v>90</v>
      </c>
      <c r="M5" s="50">
        <f t="shared" si="4"/>
        <v>1</v>
      </c>
      <c r="N5" s="46">
        <v>1.0</v>
      </c>
      <c r="O5" s="48" t="s">
        <v>90</v>
      </c>
      <c r="P5" s="50">
        <f t="shared" si="5"/>
        <v>1</v>
      </c>
      <c r="Q5" s="46">
        <v>1.0</v>
      </c>
      <c r="R5" s="48" t="s">
        <v>90</v>
      </c>
      <c r="S5" s="50">
        <f t="shared" si="6"/>
        <v>1</v>
      </c>
      <c r="T5" s="51">
        <v>-9.709</v>
      </c>
      <c r="U5" s="52" t="s">
        <v>88</v>
      </c>
      <c r="V5" s="27">
        <f t="shared" si="7"/>
        <v>0</v>
      </c>
      <c r="W5" s="51">
        <v>0.0</v>
      </c>
      <c r="X5" s="52" t="s">
        <v>89</v>
      </c>
      <c r="Y5" s="27">
        <f t="shared" si="8"/>
        <v>0</v>
      </c>
      <c r="Z5" s="46">
        <v>2.333333333</v>
      </c>
      <c r="AA5" s="48" t="s">
        <v>90</v>
      </c>
      <c r="AB5" s="50">
        <f t="shared" si="9"/>
        <v>1</v>
      </c>
      <c r="AC5" s="46">
        <v>1.0</v>
      </c>
      <c r="AD5" s="48" t="s">
        <v>90</v>
      </c>
      <c r="AE5" s="50">
        <f t="shared" si="10"/>
        <v>1</v>
      </c>
      <c r="AF5" s="51">
        <v>-11.086</v>
      </c>
      <c r="AG5" s="52" t="s">
        <v>88</v>
      </c>
      <c r="AH5" s="27">
        <f t="shared" si="11"/>
        <v>0</v>
      </c>
      <c r="AI5" s="46">
        <v>1.0</v>
      </c>
      <c r="AJ5" s="48" t="s">
        <v>90</v>
      </c>
      <c r="AK5" s="50">
        <f t="shared" si="12"/>
        <v>1</v>
      </c>
      <c r="AL5" s="51">
        <v>0.0</v>
      </c>
      <c r="AM5" s="52" t="s">
        <v>89</v>
      </c>
      <c r="AN5" s="27">
        <f t="shared" si="13"/>
        <v>0</v>
      </c>
      <c r="AO5" s="51">
        <v>0.0</v>
      </c>
      <c r="AP5" s="52" t="s">
        <v>89</v>
      </c>
      <c r="AQ5" s="27">
        <f t="shared" si="14"/>
        <v>0</v>
      </c>
      <c r="AR5" s="51">
        <v>0.0</v>
      </c>
      <c r="AS5" s="52" t="s">
        <v>89</v>
      </c>
      <c r="AT5" s="27">
        <f t="shared" si="15"/>
        <v>0</v>
      </c>
      <c r="AU5" s="46">
        <v>3.43225885</v>
      </c>
      <c r="AV5" s="48" t="s">
        <v>90</v>
      </c>
      <c r="AW5" s="50">
        <f t="shared" si="16"/>
        <v>1</v>
      </c>
      <c r="AX5" s="46">
        <v>0.9393</v>
      </c>
      <c r="AY5" s="48" t="s">
        <v>90</v>
      </c>
      <c r="AZ5" s="50">
        <f t="shared" si="17"/>
        <v>1</v>
      </c>
      <c r="BA5" s="46">
        <v>1.0</v>
      </c>
      <c r="BB5" s="48" t="s">
        <v>90</v>
      </c>
      <c r="BC5" s="50">
        <f t="shared" si="18"/>
        <v>1</v>
      </c>
      <c r="BD5" s="35">
        <f t="shared" si="19"/>
        <v>2</v>
      </c>
      <c r="BE5" s="44">
        <f t="shared" si="20"/>
        <v>4</v>
      </c>
      <c r="BF5" s="53">
        <f t="shared" si="21"/>
        <v>12</v>
      </c>
      <c r="BG5" s="54" t="s">
        <v>90</v>
      </c>
      <c r="BH5" s="48" t="s">
        <v>90</v>
      </c>
      <c r="BI5" s="55" t="s">
        <v>112</v>
      </c>
      <c r="BJ5" s="56"/>
    </row>
    <row r="6">
      <c r="A6" s="42">
        <v>4.0</v>
      </c>
      <c r="B6" s="51">
        <v>6.875</v>
      </c>
      <c r="C6" s="52" t="s">
        <v>90</v>
      </c>
      <c r="D6" s="25">
        <f t="shared" si="1"/>
        <v>0</v>
      </c>
      <c r="E6" s="51">
        <v>0.0</v>
      </c>
      <c r="F6" s="52" t="s">
        <v>89</v>
      </c>
      <c r="G6" s="27">
        <f t="shared" si="2"/>
        <v>0</v>
      </c>
      <c r="H6" s="51">
        <v>0.125</v>
      </c>
      <c r="I6" s="52" t="s">
        <v>90</v>
      </c>
      <c r="J6" s="27">
        <f t="shared" si="3"/>
        <v>0</v>
      </c>
      <c r="K6" s="51">
        <v>0.3608333333</v>
      </c>
      <c r="L6" s="52" t="s">
        <v>90</v>
      </c>
      <c r="M6" s="27">
        <f t="shared" si="4"/>
        <v>0</v>
      </c>
      <c r="N6" s="51">
        <v>1.0</v>
      </c>
      <c r="O6" s="52" t="s">
        <v>90</v>
      </c>
      <c r="P6" s="27">
        <f t="shared" si="5"/>
        <v>0</v>
      </c>
      <c r="Q6" s="51">
        <v>1.0</v>
      </c>
      <c r="R6" s="52" t="s">
        <v>90</v>
      </c>
      <c r="S6" s="27">
        <f t="shared" si="6"/>
        <v>0</v>
      </c>
      <c r="T6" s="57">
        <v>-702.518</v>
      </c>
      <c r="U6" s="58" t="s">
        <v>88</v>
      </c>
      <c r="V6" s="34">
        <f t="shared" si="7"/>
        <v>1</v>
      </c>
      <c r="W6" s="51">
        <v>0.0</v>
      </c>
      <c r="X6" s="52" t="s">
        <v>89</v>
      </c>
      <c r="Y6" s="27">
        <f t="shared" si="8"/>
        <v>0</v>
      </c>
      <c r="Z6" s="51">
        <v>2.0</v>
      </c>
      <c r="AA6" s="52" t="s">
        <v>90</v>
      </c>
      <c r="AB6" s="27">
        <f t="shared" si="9"/>
        <v>0</v>
      </c>
      <c r="AC6" s="57">
        <v>-1.0</v>
      </c>
      <c r="AD6" s="58" t="s">
        <v>88</v>
      </c>
      <c r="AE6" s="34">
        <f t="shared" si="10"/>
        <v>1</v>
      </c>
      <c r="AF6" s="57">
        <v>-812.508</v>
      </c>
      <c r="AG6" s="58" t="s">
        <v>88</v>
      </c>
      <c r="AH6" s="34">
        <f t="shared" si="11"/>
        <v>1</v>
      </c>
      <c r="AI6" s="51">
        <v>1.0</v>
      </c>
      <c r="AJ6" s="52" t="s">
        <v>90</v>
      </c>
      <c r="AK6" s="27">
        <f t="shared" si="12"/>
        <v>0</v>
      </c>
      <c r="AL6" s="51">
        <v>0.0</v>
      </c>
      <c r="AM6" s="52" t="s">
        <v>89</v>
      </c>
      <c r="AN6" s="27">
        <f t="shared" si="13"/>
        <v>0</v>
      </c>
      <c r="AO6" s="51">
        <v>0.0</v>
      </c>
      <c r="AP6" s="52" t="s">
        <v>89</v>
      </c>
      <c r="AQ6" s="27">
        <f t="shared" si="14"/>
        <v>0</v>
      </c>
      <c r="AR6" s="51">
        <v>1.0</v>
      </c>
      <c r="AS6" s="52" t="s">
        <v>90</v>
      </c>
      <c r="AT6" s="27">
        <f t="shared" si="15"/>
        <v>0</v>
      </c>
      <c r="AU6" s="51">
        <v>1.2612662</v>
      </c>
      <c r="AV6" s="52" t="s">
        <v>90</v>
      </c>
      <c r="AW6" s="27">
        <f t="shared" si="16"/>
        <v>0</v>
      </c>
      <c r="AX6" s="51">
        <v>0.9347</v>
      </c>
      <c r="AY6" s="52" t="s">
        <v>90</v>
      </c>
      <c r="AZ6" s="27">
        <f t="shared" si="17"/>
        <v>0</v>
      </c>
      <c r="BA6" s="57">
        <v>-1.0</v>
      </c>
      <c r="BB6" s="58" t="s">
        <v>88</v>
      </c>
      <c r="BC6" s="34">
        <f t="shared" si="18"/>
        <v>1</v>
      </c>
      <c r="BD6" s="35">
        <f t="shared" si="19"/>
        <v>4</v>
      </c>
      <c r="BE6" s="44">
        <f t="shared" si="20"/>
        <v>4</v>
      </c>
      <c r="BF6" s="45">
        <f t="shared" si="21"/>
        <v>10</v>
      </c>
      <c r="BG6" s="59" t="s">
        <v>88</v>
      </c>
      <c r="BH6" s="58" t="s">
        <v>88</v>
      </c>
      <c r="BI6" s="55" t="s">
        <v>112</v>
      </c>
      <c r="BJ6" s="56"/>
    </row>
    <row r="7">
      <c r="A7" s="42">
        <v>5.0</v>
      </c>
      <c r="B7" s="51">
        <v>1.0</v>
      </c>
      <c r="C7" s="52" t="s">
        <v>90</v>
      </c>
      <c r="D7" s="25">
        <f t="shared" si="1"/>
        <v>0</v>
      </c>
      <c r="E7" s="51">
        <v>0.25</v>
      </c>
      <c r="F7" s="52" t="s">
        <v>90</v>
      </c>
      <c r="G7" s="27">
        <f t="shared" si="2"/>
        <v>0</v>
      </c>
      <c r="H7" s="51">
        <v>0.0</v>
      </c>
      <c r="I7" s="52" t="s">
        <v>89</v>
      </c>
      <c r="J7" s="27">
        <f t="shared" si="3"/>
        <v>0</v>
      </c>
      <c r="K7" s="51">
        <v>0.461</v>
      </c>
      <c r="L7" s="52" t="s">
        <v>90</v>
      </c>
      <c r="M7" s="27">
        <f t="shared" si="4"/>
        <v>0</v>
      </c>
      <c r="N7" s="51">
        <v>1.0</v>
      </c>
      <c r="O7" s="52" t="s">
        <v>90</v>
      </c>
      <c r="P7" s="27">
        <f t="shared" si="5"/>
        <v>0</v>
      </c>
      <c r="Q7" s="51">
        <v>1.0</v>
      </c>
      <c r="R7" s="52" t="s">
        <v>90</v>
      </c>
      <c r="S7" s="27">
        <f t="shared" si="6"/>
        <v>0</v>
      </c>
      <c r="T7" s="57">
        <v>-36.003</v>
      </c>
      <c r="U7" s="58" t="s">
        <v>88</v>
      </c>
      <c r="V7" s="34">
        <f t="shared" si="7"/>
        <v>1</v>
      </c>
      <c r="W7" s="51">
        <v>0.0</v>
      </c>
      <c r="X7" s="52" t="s">
        <v>89</v>
      </c>
      <c r="Y7" s="27">
        <f t="shared" si="8"/>
        <v>0</v>
      </c>
      <c r="Z7" s="51">
        <v>3.0</v>
      </c>
      <c r="AA7" s="52" t="s">
        <v>90</v>
      </c>
      <c r="AB7" s="27">
        <f t="shared" si="9"/>
        <v>0</v>
      </c>
      <c r="AC7" s="51">
        <v>0.0</v>
      </c>
      <c r="AD7" s="52" t="s">
        <v>89</v>
      </c>
      <c r="AE7" s="27">
        <f t="shared" si="10"/>
        <v>0</v>
      </c>
      <c r="AF7" s="57">
        <v>-116.832</v>
      </c>
      <c r="AG7" s="58" t="s">
        <v>88</v>
      </c>
      <c r="AH7" s="34">
        <f t="shared" si="11"/>
        <v>1</v>
      </c>
      <c r="AI7" s="51">
        <v>1.0</v>
      </c>
      <c r="AJ7" s="52" t="s">
        <v>90</v>
      </c>
      <c r="AK7" s="27">
        <f t="shared" si="12"/>
        <v>0</v>
      </c>
      <c r="AL7" s="51">
        <v>0.0</v>
      </c>
      <c r="AM7" s="52" t="s">
        <v>89</v>
      </c>
      <c r="AN7" s="27">
        <f t="shared" si="13"/>
        <v>0</v>
      </c>
      <c r="AO7" s="51">
        <v>0.0</v>
      </c>
      <c r="AP7" s="52" t="s">
        <v>89</v>
      </c>
      <c r="AQ7" s="27">
        <f t="shared" si="14"/>
        <v>0</v>
      </c>
      <c r="AR7" s="51">
        <v>1.0</v>
      </c>
      <c r="AS7" s="52" t="s">
        <v>90</v>
      </c>
      <c r="AT7" s="27">
        <f t="shared" si="15"/>
        <v>0</v>
      </c>
      <c r="AU7" s="51">
        <v>1.28774795</v>
      </c>
      <c r="AV7" s="52" t="s">
        <v>90</v>
      </c>
      <c r="AW7" s="27">
        <f t="shared" si="16"/>
        <v>0</v>
      </c>
      <c r="AX7" s="51">
        <v>0.0</v>
      </c>
      <c r="AY7" s="52" t="s">
        <v>89</v>
      </c>
      <c r="AZ7" s="27">
        <f t="shared" si="17"/>
        <v>0</v>
      </c>
      <c r="BA7" s="51">
        <v>1.0</v>
      </c>
      <c r="BB7" s="52" t="s">
        <v>90</v>
      </c>
      <c r="BC7" s="27">
        <f t="shared" si="18"/>
        <v>0</v>
      </c>
      <c r="BD7" s="35">
        <f t="shared" si="19"/>
        <v>2</v>
      </c>
      <c r="BE7" s="44">
        <f t="shared" si="20"/>
        <v>6</v>
      </c>
      <c r="BF7" s="45">
        <f t="shared" si="21"/>
        <v>10</v>
      </c>
      <c r="BG7" s="59" t="s">
        <v>88</v>
      </c>
      <c r="BH7" s="58" t="s">
        <v>88</v>
      </c>
      <c r="BI7" s="55" t="s">
        <v>112</v>
      </c>
      <c r="BJ7" s="56"/>
    </row>
    <row r="8">
      <c r="A8" s="42">
        <v>6.0</v>
      </c>
      <c r="B8" s="51">
        <v>0.0</v>
      </c>
      <c r="C8" s="52" t="s">
        <v>89</v>
      </c>
      <c r="D8" s="25">
        <f t="shared" si="1"/>
        <v>0</v>
      </c>
      <c r="E8" s="57">
        <v>-0.25</v>
      </c>
      <c r="F8" s="58" t="s">
        <v>88</v>
      </c>
      <c r="G8" s="34">
        <f t="shared" si="2"/>
        <v>1</v>
      </c>
      <c r="H8" s="51">
        <v>2.5</v>
      </c>
      <c r="I8" s="52" t="s">
        <v>90</v>
      </c>
      <c r="J8" s="27">
        <f t="shared" si="3"/>
        <v>0</v>
      </c>
      <c r="K8" s="51">
        <v>0.485</v>
      </c>
      <c r="L8" s="52" t="s">
        <v>90</v>
      </c>
      <c r="M8" s="27">
        <f t="shared" si="4"/>
        <v>0</v>
      </c>
      <c r="N8" s="51">
        <v>1.0</v>
      </c>
      <c r="O8" s="52" t="s">
        <v>90</v>
      </c>
      <c r="P8" s="27">
        <f t="shared" si="5"/>
        <v>0</v>
      </c>
      <c r="Q8" s="51">
        <v>1.0</v>
      </c>
      <c r="R8" s="52" t="s">
        <v>90</v>
      </c>
      <c r="S8" s="27">
        <f t="shared" si="6"/>
        <v>0</v>
      </c>
      <c r="T8" s="57">
        <v>-45.203</v>
      </c>
      <c r="U8" s="58" t="s">
        <v>88</v>
      </c>
      <c r="V8" s="34">
        <f t="shared" si="7"/>
        <v>1</v>
      </c>
      <c r="W8" s="51">
        <v>0.0</v>
      </c>
      <c r="X8" s="52" t="s">
        <v>89</v>
      </c>
      <c r="Y8" s="27">
        <f t="shared" si="8"/>
        <v>0</v>
      </c>
      <c r="Z8" s="57">
        <v>-2.0</v>
      </c>
      <c r="AA8" s="58" t="s">
        <v>88</v>
      </c>
      <c r="AB8" s="34">
        <f t="shared" si="9"/>
        <v>1</v>
      </c>
      <c r="AC8" s="51">
        <v>1.0</v>
      </c>
      <c r="AD8" s="52" t="s">
        <v>90</v>
      </c>
      <c r="AE8" s="27">
        <f t="shared" si="10"/>
        <v>0</v>
      </c>
      <c r="AF8" s="57">
        <v>-58.357</v>
      </c>
      <c r="AG8" s="58" t="s">
        <v>88</v>
      </c>
      <c r="AH8" s="34">
        <f t="shared" si="11"/>
        <v>1</v>
      </c>
      <c r="AI8" s="51">
        <v>1.0</v>
      </c>
      <c r="AJ8" s="52" t="s">
        <v>90</v>
      </c>
      <c r="AK8" s="27">
        <f t="shared" si="12"/>
        <v>0</v>
      </c>
      <c r="AL8" s="51">
        <v>0.0</v>
      </c>
      <c r="AM8" s="52" t="s">
        <v>89</v>
      </c>
      <c r="AN8" s="27">
        <f t="shared" si="13"/>
        <v>0</v>
      </c>
      <c r="AO8" s="51">
        <v>0.0</v>
      </c>
      <c r="AP8" s="52" t="s">
        <v>89</v>
      </c>
      <c r="AQ8" s="27">
        <f t="shared" si="14"/>
        <v>0</v>
      </c>
      <c r="AR8" s="51">
        <v>1.0</v>
      </c>
      <c r="AS8" s="52" t="s">
        <v>90</v>
      </c>
      <c r="AT8" s="27">
        <f t="shared" si="15"/>
        <v>0</v>
      </c>
      <c r="AU8" s="51">
        <v>0.4224978876</v>
      </c>
      <c r="AV8" s="52" t="s">
        <v>90</v>
      </c>
      <c r="AW8" s="27">
        <f t="shared" si="16"/>
        <v>0</v>
      </c>
      <c r="AX8" s="51">
        <v>0.0</v>
      </c>
      <c r="AY8" s="52" t="s">
        <v>89</v>
      </c>
      <c r="AZ8" s="27">
        <f t="shared" si="17"/>
        <v>0</v>
      </c>
      <c r="BA8" s="51">
        <v>0.0</v>
      </c>
      <c r="BB8" s="52" t="s">
        <v>89</v>
      </c>
      <c r="BC8" s="27">
        <f t="shared" si="18"/>
        <v>0</v>
      </c>
      <c r="BD8" s="35">
        <f t="shared" si="19"/>
        <v>4</v>
      </c>
      <c r="BE8" s="44">
        <f t="shared" si="20"/>
        <v>6</v>
      </c>
      <c r="BF8" s="45">
        <f t="shared" si="21"/>
        <v>8</v>
      </c>
      <c r="BG8" s="59" t="s">
        <v>88</v>
      </c>
      <c r="BH8" s="58" t="s">
        <v>88</v>
      </c>
      <c r="BI8" s="55" t="s">
        <v>112</v>
      </c>
      <c r="BJ8" s="56"/>
    </row>
    <row r="9">
      <c r="A9" s="42">
        <v>7.0</v>
      </c>
      <c r="B9" s="51">
        <v>1.666666667</v>
      </c>
      <c r="C9" s="52" t="s">
        <v>90</v>
      </c>
      <c r="D9" s="25">
        <f t="shared" si="1"/>
        <v>0</v>
      </c>
      <c r="E9" s="51">
        <v>0.0</v>
      </c>
      <c r="F9" s="52" t="s">
        <v>89</v>
      </c>
      <c r="G9" s="27">
        <f t="shared" si="2"/>
        <v>0</v>
      </c>
      <c r="H9" s="51">
        <v>0.05555555556</v>
      </c>
      <c r="I9" s="52" t="s">
        <v>90</v>
      </c>
      <c r="J9" s="27">
        <f t="shared" si="3"/>
        <v>0</v>
      </c>
      <c r="K9" s="51">
        <v>0.52375</v>
      </c>
      <c r="L9" s="52" t="s">
        <v>90</v>
      </c>
      <c r="M9" s="27">
        <f t="shared" si="4"/>
        <v>0</v>
      </c>
      <c r="N9" s="57">
        <v>-1.0</v>
      </c>
      <c r="O9" s="58" t="s">
        <v>88</v>
      </c>
      <c r="P9" s="34">
        <f t="shared" si="5"/>
        <v>1</v>
      </c>
      <c r="Q9" s="51">
        <v>1.0</v>
      </c>
      <c r="R9" s="52" t="s">
        <v>90</v>
      </c>
      <c r="S9" s="27">
        <f t="shared" si="6"/>
        <v>0</v>
      </c>
      <c r="T9" s="57">
        <v>-312.875</v>
      </c>
      <c r="U9" s="58" t="s">
        <v>88</v>
      </c>
      <c r="V9" s="34">
        <f t="shared" si="7"/>
        <v>1</v>
      </c>
      <c r="W9" s="51">
        <v>0.0</v>
      </c>
      <c r="X9" s="52" t="s">
        <v>89</v>
      </c>
      <c r="Y9" s="27">
        <f t="shared" si="8"/>
        <v>0</v>
      </c>
      <c r="Z9" s="51">
        <v>0.5</v>
      </c>
      <c r="AA9" s="52" t="s">
        <v>90</v>
      </c>
      <c r="AB9" s="27">
        <f t="shared" si="9"/>
        <v>0</v>
      </c>
      <c r="AC9" s="51">
        <v>1.0</v>
      </c>
      <c r="AD9" s="52" t="s">
        <v>90</v>
      </c>
      <c r="AE9" s="27">
        <f t="shared" si="10"/>
        <v>0</v>
      </c>
      <c r="AF9" s="57">
        <v>-210.106</v>
      </c>
      <c r="AG9" s="58" t="s">
        <v>88</v>
      </c>
      <c r="AH9" s="34">
        <f t="shared" si="11"/>
        <v>1</v>
      </c>
      <c r="AI9" s="51">
        <v>1.0</v>
      </c>
      <c r="AJ9" s="52" t="s">
        <v>90</v>
      </c>
      <c r="AK9" s="27">
        <f t="shared" si="12"/>
        <v>0</v>
      </c>
      <c r="AL9" s="51">
        <v>0.0</v>
      </c>
      <c r="AM9" s="52" t="s">
        <v>89</v>
      </c>
      <c r="AN9" s="27">
        <f t="shared" si="13"/>
        <v>0</v>
      </c>
      <c r="AO9" s="51">
        <v>0.0</v>
      </c>
      <c r="AP9" s="52" t="s">
        <v>89</v>
      </c>
      <c r="AQ9" s="27">
        <f t="shared" si="14"/>
        <v>0</v>
      </c>
      <c r="AR9" s="51">
        <v>1.0</v>
      </c>
      <c r="AS9" s="52" t="s">
        <v>90</v>
      </c>
      <c r="AT9" s="27">
        <f t="shared" si="15"/>
        <v>0</v>
      </c>
      <c r="AU9" s="51">
        <v>1.281055979</v>
      </c>
      <c r="AV9" s="52" t="s">
        <v>90</v>
      </c>
      <c r="AW9" s="27">
        <f t="shared" si="16"/>
        <v>0</v>
      </c>
      <c r="AX9" s="51">
        <v>0.0</v>
      </c>
      <c r="AY9" s="52" t="s">
        <v>89</v>
      </c>
      <c r="AZ9" s="27">
        <f t="shared" si="17"/>
        <v>0</v>
      </c>
      <c r="BA9" s="57">
        <v>-1.0</v>
      </c>
      <c r="BB9" s="58" t="s">
        <v>88</v>
      </c>
      <c r="BC9" s="34">
        <f t="shared" si="18"/>
        <v>1</v>
      </c>
      <c r="BD9" s="35">
        <f t="shared" si="19"/>
        <v>4</v>
      </c>
      <c r="BE9" s="44">
        <f t="shared" si="20"/>
        <v>5</v>
      </c>
      <c r="BF9" s="45">
        <f t="shared" si="21"/>
        <v>9</v>
      </c>
      <c r="BG9" s="59" t="s">
        <v>88</v>
      </c>
      <c r="BH9" s="58" t="s">
        <v>88</v>
      </c>
      <c r="BI9" s="55" t="s">
        <v>112</v>
      </c>
      <c r="BJ9" s="56"/>
    </row>
    <row r="10">
      <c r="A10" s="42">
        <v>8.0</v>
      </c>
      <c r="B10" s="51">
        <v>2.6</v>
      </c>
      <c r="C10" s="52" t="s">
        <v>90</v>
      </c>
      <c r="D10" s="25">
        <f t="shared" si="1"/>
        <v>0</v>
      </c>
      <c r="E10" s="57">
        <v>-0.25</v>
      </c>
      <c r="F10" s="58" t="s">
        <v>88</v>
      </c>
      <c r="G10" s="34">
        <f t="shared" si="2"/>
        <v>1</v>
      </c>
      <c r="H10" s="51">
        <v>1.083333333</v>
      </c>
      <c r="I10" s="52" t="s">
        <v>90</v>
      </c>
      <c r="J10" s="27">
        <f t="shared" si="3"/>
        <v>0</v>
      </c>
      <c r="K10" s="51">
        <v>0.05</v>
      </c>
      <c r="L10" s="52" t="s">
        <v>90</v>
      </c>
      <c r="M10" s="27">
        <f t="shared" si="4"/>
        <v>0</v>
      </c>
      <c r="N10" s="57">
        <v>-1.0</v>
      </c>
      <c r="O10" s="58" t="s">
        <v>88</v>
      </c>
      <c r="P10" s="34">
        <f t="shared" si="5"/>
        <v>1</v>
      </c>
      <c r="Q10" s="51">
        <v>1.0</v>
      </c>
      <c r="R10" s="52" t="s">
        <v>90</v>
      </c>
      <c r="S10" s="27">
        <f t="shared" si="6"/>
        <v>0</v>
      </c>
      <c r="T10" s="57">
        <v>-207.318</v>
      </c>
      <c r="U10" s="58" t="s">
        <v>88</v>
      </c>
      <c r="V10" s="34">
        <f t="shared" si="7"/>
        <v>1</v>
      </c>
      <c r="W10" s="57">
        <v>-1.0</v>
      </c>
      <c r="X10" s="58" t="s">
        <v>88</v>
      </c>
      <c r="Y10" s="34">
        <f t="shared" si="8"/>
        <v>1</v>
      </c>
      <c r="Z10" s="57">
        <v>-1.0</v>
      </c>
      <c r="AA10" s="58" t="s">
        <v>88</v>
      </c>
      <c r="AB10" s="34">
        <f t="shared" si="9"/>
        <v>1</v>
      </c>
      <c r="AC10" s="57">
        <v>-1.0</v>
      </c>
      <c r="AD10" s="58" t="s">
        <v>88</v>
      </c>
      <c r="AE10" s="34">
        <f t="shared" si="10"/>
        <v>1</v>
      </c>
      <c r="AF10" s="57">
        <v>-84.096</v>
      </c>
      <c r="AG10" s="58" t="s">
        <v>88</v>
      </c>
      <c r="AH10" s="34">
        <f t="shared" si="11"/>
        <v>1</v>
      </c>
      <c r="AI10" s="51">
        <v>1.0</v>
      </c>
      <c r="AJ10" s="52" t="s">
        <v>90</v>
      </c>
      <c r="AK10" s="27">
        <f t="shared" si="12"/>
        <v>0</v>
      </c>
      <c r="AL10" s="51">
        <v>0.0</v>
      </c>
      <c r="AM10" s="52" t="s">
        <v>89</v>
      </c>
      <c r="AN10" s="27">
        <f t="shared" si="13"/>
        <v>0</v>
      </c>
      <c r="AO10" s="51">
        <v>0.0</v>
      </c>
      <c r="AP10" s="52" t="s">
        <v>89</v>
      </c>
      <c r="AQ10" s="27">
        <f t="shared" si="14"/>
        <v>0</v>
      </c>
      <c r="AR10" s="51">
        <v>0.0</v>
      </c>
      <c r="AS10" s="52" t="s">
        <v>89</v>
      </c>
      <c r="AT10" s="27">
        <f t="shared" si="15"/>
        <v>0</v>
      </c>
      <c r="AU10" s="51">
        <v>2.171235506</v>
      </c>
      <c r="AV10" s="52" t="s">
        <v>90</v>
      </c>
      <c r="AW10" s="27">
        <f t="shared" si="16"/>
        <v>0</v>
      </c>
      <c r="AX10" s="51">
        <v>0.6908</v>
      </c>
      <c r="AY10" s="52" t="s">
        <v>90</v>
      </c>
      <c r="AZ10" s="27">
        <f t="shared" si="17"/>
        <v>0</v>
      </c>
      <c r="BA10" s="51">
        <v>0.0</v>
      </c>
      <c r="BB10" s="52" t="s">
        <v>89</v>
      </c>
      <c r="BC10" s="27">
        <f t="shared" si="18"/>
        <v>0</v>
      </c>
      <c r="BD10" s="35">
        <f t="shared" si="19"/>
        <v>7</v>
      </c>
      <c r="BE10" s="44">
        <f t="shared" si="20"/>
        <v>4</v>
      </c>
      <c r="BF10" s="45">
        <f t="shared" si="21"/>
        <v>7</v>
      </c>
      <c r="BG10" s="59" t="s">
        <v>88</v>
      </c>
      <c r="BH10" s="58" t="s">
        <v>88</v>
      </c>
      <c r="BI10" s="55" t="s">
        <v>112</v>
      </c>
      <c r="BJ10" s="56"/>
    </row>
    <row r="11">
      <c r="A11" s="42">
        <v>9.0</v>
      </c>
      <c r="B11" s="57">
        <v>-1.0</v>
      </c>
      <c r="C11" s="58" t="s">
        <v>88</v>
      </c>
      <c r="D11" s="60">
        <f t="shared" si="1"/>
        <v>1</v>
      </c>
      <c r="E11" s="51">
        <v>0.0</v>
      </c>
      <c r="F11" s="52" t="s">
        <v>89</v>
      </c>
      <c r="G11" s="27">
        <f t="shared" si="2"/>
        <v>0</v>
      </c>
      <c r="H11" s="51">
        <v>0.2777777778</v>
      </c>
      <c r="I11" s="52" t="s">
        <v>90</v>
      </c>
      <c r="J11" s="27">
        <f t="shared" si="3"/>
        <v>0</v>
      </c>
      <c r="K11" s="51">
        <v>0.47</v>
      </c>
      <c r="L11" s="52" t="s">
        <v>90</v>
      </c>
      <c r="M11" s="27">
        <f t="shared" si="4"/>
        <v>0</v>
      </c>
      <c r="N11" s="57">
        <v>-1.0</v>
      </c>
      <c r="O11" s="58" t="s">
        <v>88</v>
      </c>
      <c r="P11" s="34">
        <f t="shared" si="5"/>
        <v>1</v>
      </c>
      <c r="Q11" s="51">
        <v>1.0</v>
      </c>
      <c r="R11" s="52" t="s">
        <v>90</v>
      </c>
      <c r="S11" s="27">
        <f t="shared" si="6"/>
        <v>0</v>
      </c>
      <c r="T11" s="57">
        <v>-193.703</v>
      </c>
      <c r="U11" s="58" t="s">
        <v>88</v>
      </c>
      <c r="V11" s="34">
        <f t="shared" si="7"/>
        <v>1</v>
      </c>
      <c r="W11" s="57">
        <v>-1.0</v>
      </c>
      <c r="X11" s="58" t="s">
        <v>88</v>
      </c>
      <c r="Y11" s="34">
        <f t="shared" si="8"/>
        <v>1</v>
      </c>
      <c r="Z11" s="51">
        <v>0.0</v>
      </c>
      <c r="AA11" s="52" t="s">
        <v>89</v>
      </c>
      <c r="AB11" s="27">
        <f t="shared" si="9"/>
        <v>0</v>
      </c>
      <c r="AC11" s="57">
        <v>-1.0</v>
      </c>
      <c r="AD11" s="58" t="s">
        <v>88</v>
      </c>
      <c r="AE11" s="34">
        <f t="shared" si="10"/>
        <v>1</v>
      </c>
      <c r="AF11" s="57">
        <v>-177.761</v>
      </c>
      <c r="AG11" s="58" t="s">
        <v>88</v>
      </c>
      <c r="AH11" s="34">
        <f t="shared" si="11"/>
        <v>1</v>
      </c>
      <c r="AI11" s="57">
        <v>-1.0</v>
      </c>
      <c r="AJ11" s="58" t="s">
        <v>88</v>
      </c>
      <c r="AK11" s="34">
        <f t="shared" si="12"/>
        <v>1</v>
      </c>
      <c r="AL11" s="51">
        <v>0.0</v>
      </c>
      <c r="AM11" s="52" t="s">
        <v>89</v>
      </c>
      <c r="AN11" s="27">
        <f t="shared" si="13"/>
        <v>0</v>
      </c>
      <c r="AO11" s="51">
        <v>0.0</v>
      </c>
      <c r="AP11" s="52" t="s">
        <v>89</v>
      </c>
      <c r="AQ11" s="27">
        <f t="shared" si="14"/>
        <v>0</v>
      </c>
      <c r="AR11" s="51">
        <v>0.0</v>
      </c>
      <c r="AS11" s="52" t="s">
        <v>89</v>
      </c>
      <c r="AT11" s="27">
        <f t="shared" si="15"/>
        <v>0</v>
      </c>
      <c r="AU11" s="51">
        <v>0.6416680841</v>
      </c>
      <c r="AV11" s="52" t="s">
        <v>90</v>
      </c>
      <c r="AW11" s="27">
        <f t="shared" si="16"/>
        <v>0</v>
      </c>
      <c r="AX11" s="51">
        <v>0.0</v>
      </c>
      <c r="AY11" s="52" t="s">
        <v>89</v>
      </c>
      <c r="AZ11" s="27">
        <f t="shared" si="17"/>
        <v>0</v>
      </c>
      <c r="BA11" s="51">
        <v>0.0</v>
      </c>
      <c r="BB11" s="52" t="s">
        <v>89</v>
      </c>
      <c r="BC11" s="27">
        <f t="shared" si="18"/>
        <v>0</v>
      </c>
      <c r="BD11" s="35">
        <f t="shared" si="19"/>
        <v>7</v>
      </c>
      <c r="BE11" s="36">
        <f t="shared" si="20"/>
        <v>7</v>
      </c>
      <c r="BF11" s="61">
        <f t="shared" si="21"/>
        <v>4</v>
      </c>
      <c r="BG11" s="59" t="s">
        <v>88</v>
      </c>
      <c r="BH11" s="58" t="s">
        <v>88</v>
      </c>
      <c r="BI11" s="55" t="s">
        <v>112</v>
      </c>
      <c r="BJ11" s="56"/>
    </row>
    <row r="12">
      <c r="A12" s="42">
        <v>10.0</v>
      </c>
      <c r="B12" s="51">
        <v>1.666666667</v>
      </c>
      <c r="C12" s="52" t="s">
        <v>90</v>
      </c>
      <c r="D12" s="25">
        <f t="shared" si="1"/>
        <v>0</v>
      </c>
      <c r="E12" s="51">
        <v>0.0</v>
      </c>
      <c r="F12" s="52" t="s">
        <v>89</v>
      </c>
      <c r="G12" s="27">
        <f t="shared" si="2"/>
        <v>0</v>
      </c>
      <c r="H12" s="51">
        <v>0.8571428571</v>
      </c>
      <c r="I12" s="52" t="s">
        <v>90</v>
      </c>
      <c r="J12" s="27">
        <f t="shared" si="3"/>
        <v>0</v>
      </c>
      <c r="K12" s="51">
        <v>0.165</v>
      </c>
      <c r="L12" s="52" t="s">
        <v>90</v>
      </c>
      <c r="M12" s="27">
        <f t="shared" si="4"/>
        <v>0</v>
      </c>
      <c r="N12" s="57">
        <v>-1.0</v>
      </c>
      <c r="O12" s="58" t="s">
        <v>88</v>
      </c>
      <c r="P12" s="34">
        <f t="shared" si="5"/>
        <v>1</v>
      </c>
      <c r="Q12" s="51">
        <v>1.0</v>
      </c>
      <c r="R12" s="52" t="s">
        <v>90</v>
      </c>
      <c r="S12" s="27">
        <f t="shared" si="6"/>
        <v>0</v>
      </c>
      <c r="T12" s="57">
        <v>-214.596</v>
      </c>
      <c r="U12" s="58" t="s">
        <v>88</v>
      </c>
      <c r="V12" s="34">
        <f t="shared" si="7"/>
        <v>1</v>
      </c>
      <c r="W12" s="57">
        <v>-1.0</v>
      </c>
      <c r="X12" s="58" t="s">
        <v>88</v>
      </c>
      <c r="Y12" s="34">
        <f t="shared" si="8"/>
        <v>1</v>
      </c>
      <c r="Z12" s="51">
        <v>1.333333333</v>
      </c>
      <c r="AA12" s="52" t="s">
        <v>90</v>
      </c>
      <c r="AB12" s="27">
        <f t="shared" si="9"/>
        <v>0</v>
      </c>
      <c r="AC12" s="57">
        <v>-1.0</v>
      </c>
      <c r="AD12" s="58" t="s">
        <v>88</v>
      </c>
      <c r="AE12" s="34">
        <f t="shared" si="10"/>
        <v>1</v>
      </c>
      <c r="AF12" s="57">
        <v>-212.006</v>
      </c>
      <c r="AG12" s="58" t="s">
        <v>88</v>
      </c>
      <c r="AH12" s="34">
        <f t="shared" si="11"/>
        <v>1</v>
      </c>
      <c r="AI12" s="51">
        <v>0.0</v>
      </c>
      <c r="AJ12" s="52" t="s">
        <v>89</v>
      </c>
      <c r="AK12" s="27">
        <f t="shared" si="12"/>
        <v>0</v>
      </c>
      <c r="AL12" s="51">
        <v>0.0</v>
      </c>
      <c r="AM12" s="52" t="s">
        <v>89</v>
      </c>
      <c r="AN12" s="27">
        <f t="shared" si="13"/>
        <v>0</v>
      </c>
      <c r="AO12" s="51">
        <v>0.0</v>
      </c>
      <c r="AP12" s="52" t="s">
        <v>89</v>
      </c>
      <c r="AQ12" s="27">
        <f t="shared" si="14"/>
        <v>0</v>
      </c>
      <c r="AR12" s="57">
        <v>-1.0</v>
      </c>
      <c r="AS12" s="58" t="s">
        <v>88</v>
      </c>
      <c r="AT12" s="34">
        <f t="shared" si="15"/>
        <v>1</v>
      </c>
      <c r="AU12" s="51">
        <v>1.51475073</v>
      </c>
      <c r="AV12" s="52" t="s">
        <v>90</v>
      </c>
      <c r="AW12" s="27">
        <f t="shared" si="16"/>
        <v>0</v>
      </c>
      <c r="AX12" s="51">
        <v>0.0</v>
      </c>
      <c r="AY12" s="52" t="s">
        <v>89</v>
      </c>
      <c r="AZ12" s="27">
        <f t="shared" si="17"/>
        <v>0</v>
      </c>
      <c r="BA12" s="51">
        <v>0.0</v>
      </c>
      <c r="BB12" s="52" t="s">
        <v>89</v>
      </c>
      <c r="BC12" s="27">
        <f t="shared" si="18"/>
        <v>0</v>
      </c>
      <c r="BD12" s="35">
        <f t="shared" si="19"/>
        <v>6</v>
      </c>
      <c r="BE12" s="36">
        <f t="shared" si="20"/>
        <v>6</v>
      </c>
      <c r="BF12" s="45">
        <f t="shared" si="21"/>
        <v>6</v>
      </c>
      <c r="BG12" s="59" t="s">
        <v>88</v>
      </c>
      <c r="BH12" s="58" t="s">
        <v>88</v>
      </c>
      <c r="BI12" s="55" t="s">
        <v>112</v>
      </c>
      <c r="BJ12" s="56"/>
    </row>
    <row r="13">
      <c r="A13" s="42">
        <v>11.0</v>
      </c>
      <c r="B13" s="51">
        <v>0.5</v>
      </c>
      <c r="C13" s="52" t="s">
        <v>90</v>
      </c>
      <c r="D13" s="25">
        <f t="shared" si="1"/>
        <v>0</v>
      </c>
      <c r="E13" s="51">
        <v>0.25</v>
      </c>
      <c r="F13" s="52" t="s">
        <v>90</v>
      </c>
      <c r="G13" s="27">
        <f t="shared" si="2"/>
        <v>0</v>
      </c>
      <c r="H13" s="51">
        <v>3.0</v>
      </c>
      <c r="I13" s="52" t="s">
        <v>90</v>
      </c>
      <c r="J13" s="27">
        <f t="shared" si="3"/>
        <v>0</v>
      </c>
      <c r="K13" s="51">
        <v>0.5</v>
      </c>
      <c r="L13" s="52" t="s">
        <v>90</v>
      </c>
      <c r="M13" s="27">
        <f t="shared" si="4"/>
        <v>0</v>
      </c>
      <c r="N13" s="51">
        <v>1.0</v>
      </c>
      <c r="O13" s="52" t="s">
        <v>90</v>
      </c>
      <c r="P13" s="27">
        <f t="shared" si="5"/>
        <v>0</v>
      </c>
      <c r="Q13" s="51">
        <v>1.0</v>
      </c>
      <c r="R13" s="52" t="s">
        <v>90</v>
      </c>
      <c r="S13" s="27">
        <f t="shared" si="6"/>
        <v>0</v>
      </c>
      <c r="T13" s="57">
        <v>-14.755</v>
      </c>
      <c r="U13" s="58" t="s">
        <v>88</v>
      </c>
      <c r="V13" s="34">
        <f t="shared" si="7"/>
        <v>1</v>
      </c>
      <c r="W13" s="57">
        <v>-1.0</v>
      </c>
      <c r="X13" s="58" t="s">
        <v>88</v>
      </c>
      <c r="Y13" s="34">
        <f t="shared" si="8"/>
        <v>1</v>
      </c>
      <c r="Z13" s="51">
        <v>3.0</v>
      </c>
      <c r="AA13" s="52" t="s">
        <v>90</v>
      </c>
      <c r="AB13" s="27">
        <f t="shared" si="9"/>
        <v>0</v>
      </c>
      <c r="AC13" s="57">
        <v>-1.0</v>
      </c>
      <c r="AD13" s="58" t="s">
        <v>88</v>
      </c>
      <c r="AE13" s="34">
        <f t="shared" si="10"/>
        <v>1</v>
      </c>
      <c r="AF13" s="57">
        <v>-19.067</v>
      </c>
      <c r="AG13" s="58" t="s">
        <v>88</v>
      </c>
      <c r="AH13" s="34">
        <f t="shared" si="11"/>
        <v>1</v>
      </c>
      <c r="AI13" s="51">
        <v>0.0</v>
      </c>
      <c r="AJ13" s="52" t="s">
        <v>89</v>
      </c>
      <c r="AK13" s="27">
        <f t="shared" si="12"/>
        <v>0</v>
      </c>
      <c r="AL13" s="51">
        <v>0.0</v>
      </c>
      <c r="AM13" s="52" t="s">
        <v>89</v>
      </c>
      <c r="AN13" s="27">
        <f t="shared" si="13"/>
        <v>0</v>
      </c>
      <c r="AO13" s="51">
        <v>0.0</v>
      </c>
      <c r="AP13" s="52" t="s">
        <v>89</v>
      </c>
      <c r="AQ13" s="27">
        <f t="shared" si="14"/>
        <v>0</v>
      </c>
      <c r="AR13" s="51">
        <v>1.0</v>
      </c>
      <c r="AS13" s="52" t="s">
        <v>90</v>
      </c>
      <c r="AT13" s="27">
        <f t="shared" si="15"/>
        <v>0</v>
      </c>
      <c r="AU13" s="57">
        <v>-0.2540062997</v>
      </c>
      <c r="AV13" s="58" t="s">
        <v>88</v>
      </c>
      <c r="AW13" s="34">
        <f t="shared" si="16"/>
        <v>1</v>
      </c>
      <c r="AX13" s="51">
        <v>0.6369</v>
      </c>
      <c r="AY13" s="52" t="s">
        <v>90</v>
      </c>
      <c r="AZ13" s="27">
        <f t="shared" si="17"/>
        <v>0</v>
      </c>
      <c r="BA13" s="51">
        <v>0.0</v>
      </c>
      <c r="BB13" s="52" t="s">
        <v>89</v>
      </c>
      <c r="BC13" s="27">
        <f t="shared" si="18"/>
        <v>0</v>
      </c>
      <c r="BD13" s="35">
        <f t="shared" si="19"/>
        <v>5</v>
      </c>
      <c r="BE13" s="44">
        <f t="shared" si="20"/>
        <v>4</v>
      </c>
      <c r="BF13" s="45">
        <f t="shared" si="21"/>
        <v>9</v>
      </c>
      <c r="BG13" s="59" t="s">
        <v>88</v>
      </c>
      <c r="BH13" s="58" t="s">
        <v>88</v>
      </c>
      <c r="BI13" s="55" t="s">
        <v>112</v>
      </c>
      <c r="BJ13" s="56"/>
    </row>
    <row r="14">
      <c r="A14" s="42">
        <v>12.0</v>
      </c>
      <c r="B14" s="46">
        <v>-1.0</v>
      </c>
      <c r="C14" s="48" t="s">
        <v>88</v>
      </c>
      <c r="D14" s="49">
        <f t="shared" si="1"/>
        <v>1</v>
      </c>
      <c r="E14" s="46">
        <v>-0.25</v>
      </c>
      <c r="F14" s="48" t="s">
        <v>88</v>
      </c>
      <c r="G14" s="50">
        <f t="shared" si="2"/>
        <v>1</v>
      </c>
      <c r="H14" s="51">
        <v>0.75</v>
      </c>
      <c r="I14" s="52" t="s">
        <v>90</v>
      </c>
      <c r="J14" s="27">
        <f t="shared" si="3"/>
        <v>0</v>
      </c>
      <c r="K14" s="51">
        <v>0.0</v>
      </c>
      <c r="L14" s="52" t="s">
        <v>89</v>
      </c>
      <c r="M14" s="27">
        <f t="shared" si="4"/>
        <v>0</v>
      </c>
      <c r="N14" s="51">
        <v>1.0</v>
      </c>
      <c r="O14" s="52" t="s">
        <v>90</v>
      </c>
      <c r="P14" s="27">
        <f t="shared" si="5"/>
        <v>0</v>
      </c>
      <c r="Q14" s="51">
        <v>1.0</v>
      </c>
      <c r="R14" s="52" t="s">
        <v>90</v>
      </c>
      <c r="S14" s="27">
        <f t="shared" si="6"/>
        <v>0</v>
      </c>
      <c r="T14" s="46">
        <v>-296.081</v>
      </c>
      <c r="U14" s="48" t="s">
        <v>88</v>
      </c>
      <c r="V14" s="50">
        <f t="shared" si="7"/>
        <v>1</v>
      </c>
      <c r="W14" s="46">
        <v>-1.0</v>
      </c>
      <c r="X14" s="48" t="s">
        <v>88</v>
      </c>
      <c r="Y14" s="50">
        <f t="shared" si="8"/>
        <v>1</v>
      </c>
      <c r="Z14" s="46">
        <v>-1.0</v>
      </c>
      <c r="AA14" s="48" t="s">
        <v>88</v>
      </c>
      <c r="AB14" s="50">
        <f t="shared" si="9"/>
        <v>1</v>
      </c>
      <c r="AC14" s="46">
        <v>-1.0</v>
      </c>
      <c r="AD14" s="48" t="s">
        <v>88</v>
      </c>
      <c r="AE14" s="50">
        <f t="shared" si="10"/>
        <v>1</v>
      </c>
      <c r="AF14" s="46">
        <v>-461.922</v>
      </c>
      <c r="AG14" s="48" t="s">
        <v>88</v>
      </c>
      <c r="AH14" s="50">
        <f t="shared" si="11"/>
        <v>1</v>
      </c>
      <c r="AI14" s="51">
        <v>1.0</v>
      </c>
      <c r="AJ14" s="52" t="s">
        <v>90</v>
      </c>
      <c r="AK14" s="27">
        <f t="shared" si="12"/>
        <v>0</v>
      </c>
      <c r="AL14" s="51">
        <v>0.0</v>
      </c>
      <c r="AM14" s="52" t="s">
        <v>89</v>
      </c>
      <c r="AN14" s="27">
        <f t="shared" si="13"/>
        <v>0</v>
      </c>
      <c r="AO14" s="51">
        <v>0.0</v>
      </c>
      <c r="AP14" s="52" t="s">
        <v>89</v>
      </c>
      <c r="AQ14" s="27">
        <f t="shared" si="14"/>
        <v>0</v>
      </c>
      <c r="AR14" s="51">
        <v>0.0</v>
      </c>
      <c r="AS14" s="52" t="s">
        <v>89</v>
      </c>
      <c r="AT14" s="27">
        <f t="shared" si="15"/>
        <v>0</v>
      </c>
      <c r="AU14" s="51">
        <v>1.275784671</v>
      </c>
      <c r="AV14" s="52" t="s">
        <v>90</v>
      </c>
      <c r="AW14" s="27">
        <f t="shared" si="16"/>
        <v>0</v>
      </c>
      <c r="AX14" s="51">
        <v>0.0</v>
      </c>
      <c r="AY14" s="52" t="s">
        <v>89</v>
      </c>
      <c r="AZ14" s="27">
        <f t="shared" si="17"/>
        <v>0</v>
      </c>
      <c r="BA14" s="51">
        <v>0.0</v>
      </c>
      <c r="BB14" s="52" t="s">
        <v>89</v>
      </c>
      <c r="BC14" s="27">
        <f t="shared" si="18"/>
        <v>0</v>
      </c>
      <c r="BD14" s="62">
        <f t="shared" si="19"/>
        <v>7</v>
      </c>
      <c r="BE14" s="44">
        <f t="shared" si="20"/>
        <v>6</v>
      </c>
      <c r="BF14" s="61">
        <f t="shared" si="21"/>
        <v>5</v>
      </c>
      <c r="BG14" s="54" t="s">
        <v>88</v>
      </c>
      <c r="BH14" s="48" t="s">
        <v>88</v>
      </c>
      <c r="BI14" s="55" t="s">
        <v>112</v>
      </c>
      <c r="BJ14" s="56"/>
    </row>
    <row r="15">
      <c r="A15" s="42">
        <v>13.0</v>
      </c>
      <c r="B15" s="51">
        <v>0.0</v>
      </c>
      <c r="C15" s="52" t="s">
        <v>89</v>
      </c>
      <c r="D15" s="25">
        <f t="shared" si="1"/>
        <v>0</v>
      </c>
      <c r="E15" s="51">
        <v>0.0</v>
      </c>
      <c r="F15" s="52" t="s">
        <v>89</v>
      </c>
      <c r="G15" s="27">
        <f t="shared" si="2"/>
        <v>0</v>
      </c>
      <c r="H15" s="51">
        <v>0.75</v>
      </c>
      <c r="I15" s="52" t="s">
        <v>90</v>
      </c>
      <c r="J15" s="27">
        <f t="shared" si="3"/>
        <v>0</v>
      </c>
      <c r="K15" s="51">
        <v>0.0</v>
      </c>
      <c r="L15" s="52" t="s">
        <v>89</v>
      </c>
      <c r="M15" s="27">
        <f t="shared" si="4"/>
        <v>0</v>
      </c>
      <c r="N15" s="51">
        <v>0.0</v>
      </c>
      <c r="O15" s="52" t="s">
        <v>89</v>
      </c>
      <c r="P15" s="27">
        <f t="shared" si="5"/>
        <v>0</v>
      </c>
      <c r="Q15" s="51">
        <v>1.0</v>
      </c>
      <c r="R15" s="52" t="s">
        <v>90</v>
      </c>
      <c r="S15" s="27">
        <f t="shared" si="6"/>
        <v>0</v>
      </c>
      <c r="T15" s="57">
        <v>-64.405</v>
      </c>
      <c r="U15" s="58" t="s">
        <v>88</v>
      </c>
      <c r="V15" s="34">
        <f t="shared" si="7"/>
        <v>1</v>
      </c>
      <c r="W15" s="51">
        <v>0.0</v>
      </c>
      <c r="X15" s="52" t="s">
        <v>89</v>
      </c>
      <c r="Y15" s="27">
        <f t="shared" si="8"/>
        <v>0</v>
      </c>
      <c r="Z15" s="51">
        <v>1.0</v>
      </c>
      <c r="AA15" s="52" t="s">
        <v>90</v>
      </c>
      <c r="AB15" s="27">
        <f t="shared" si="9"/>
        <v>0</v>
      </c>
      <c r="AC15" s="51">
        <v>0.0</v>
      </c>
      <c r="AD15" s="52" t="s">
        <v>89</v>
      </c>
      <c r="AE15" s="27">
        <f t="shared" si="10"/>
        <v>0</v>
      </c>
      <c r="AF15" s="57">
        <v>-25.72</v>
      </c>
      <c r="AG15" s="58" t="s">
        <v>88</v>
      </c>
      <c r="AH15" s="34">
        <f t="shared" si="11"/>
        <v>1</v>
      </c>
      <c r="AI15" s="51">
        <v>1.0</v>
      </c>
      <c r="AJ15" s="52" t="s">
        <v>90</v>
      </c>
      <c r="AK15" s="27">
        <f t="shared" si="12"/>
        <v>0</v>
      </c>
      <c r="AL15" s="51">
        <v>0.0</v>
      </c>
      <c r="AM15" s="52" t="s">
        <v>89</v>
      </c>
      <c r="AN15" s="27">
        <f t="shared" si="13"/>
        <v>0</v>
      </c>
      <c r="AO15" s="51">
        <v>0.0</v>
      </c>
      <c r="AP15" s="52" t="s">
        <v>89</v>
      </c>
      <c r="AQ15" s="27">
        <f t="shared" si="14"/>
        <v>0</v>
      </c>
      <c r="AR15" s="51">
        <v>1.0</v>
      </c>
      <c r="AS15" s="52" t="s">
        <v>90</v>
      </c>
      <c r="AT15" s="27">
        <f t="shared" si="15"/>
        <v>0</v>
      </c>
      <c r="AU15" s="57">
        <v>-0.2636861314</v>
      </c>
      <c r="AV15" s="58" t="s">
        <v>88</v>
      </c>
      <c r="AW15" s="34">
        <f t="shared" si="16"/>
        <v>1</v>
      </c>
      <c r="AX15" s="51">
        <v>0.5574</v>
      </c>
      <c r="AY15" s="52" t="s">
        <v>90</v>
      </c>
      <c r="AZ15" s="27">
        <f t="shared" si="17"/>
        <v>0</v>
      </c>
      <c r="BA15" s="51">
        <v>0.0</v>
      </c>
      <c r="BB15" s="52" t="s">
        <v>89</v>
      </c>
      <c r="BC15" s="27">
        <f t="shared" si="18"/>
        <v>0</v>
      </c>
      <c r="BD15" s="35">
        <f t="shared" si="19"/>
        <v>3</v>
      </c>
      <c r="BE15" s="36">
        <f t="shared" si="20"/>
        <v>9</v>
      </c>
      <c r="BF15" s="61">
        <f t="shared" si="21"/>
        <v>6</v>
      </c>
      <c r="BG15" s="59" t="s">
        <v>88</v>
      </c>
      <c r="BH15" s="58" t="s">
        <v>88</v>
      </c>
      <c r="BI15" s="55" t="s">
        <v>112</v>
      </c>
      <c r="BJ15" s="56"/>
    </row>
    <row r="16">
      <c r="A16" s="42">
        <v>14.0</v>
      </c>
      <c r="B16" s="51">
        <v>0.0</v>
      </c>
      <c r="C16" s="52" t="s">
        <v>89</v>
      </c>
      <c r="D16" s="25">
        <f t="shared" si="1"/>
        <v>0</v>
      </c>
      <c r="E16" s="51">
        <v>0.0</v>
      </c>
      <c r="F16" s="52" t="s">
        <v>89</v>
      </c>
      <c r="G16" s="27">
        <f t="shared" si="2"/>
        <v>0</v>
      </c>
      <c r="H16" s="51">
        <v>0.75</v>
      </c>
      <c r="I16" s="52" t="s">
        <v>90</v>
      </c>
      <c r="J16" s="27">
        <f t="shared" si="3"/>
        <v>0</v>
      </c>
      <c r="K16" s="51">
        <v>0.0</v>
      </c>
      <c r="L16" s="52" t="s">
        <v>89</v>
      </c>
      <c r="M16" s="27">
        <f t="shared" si="4"/>
        <v>0</v>
      </c>
      <c r="N16" s="51">
        <v>0.0</v>
      </c>
      <c r="O16" s="52" t="s">
        <v>89</v>
      </c>
      <c r="P16" s="27">
        <f t="shared" si="5"/>
        <v>0</v>
      </c>
      <c r="Q16" s="51">
        <v>1.0</v>
      </c>
      <c r="R16" s="52" t="s">
        <v>90</v>
      </c>
      <c r="S16" s="27">
        <f t="shared" si="6"/>
        <v>0</v>
      </c>
      <c r="T16" s="57">
        <v>-11.28</v>
      </c>
      <c r="U16" s="58" t="s">
        <v>88</v>
      </c>
      <c r="V16" s="34">
        <f t="shared" si="7"/>
        <v>1</v>
      </c>
      <c r="W16" s="51">
        <v>0.0</v>
      </c>
      <c r="X16" s="52" t="s">
        <v>89</v>
      </c>
      <c r="Y16" s="27">
        <f t="shared" si="8"/>
        <v>0</v>
      </c>
      <c r="Z16" s="51">
        <v>0.0</v>
      </c>
      <c r="AA16" s="52" t="s">
        <v>89</v>
      </c>
      <c r="AB16" s="27">
        <f t="shared" si="9"/>
        <v>0</v>
      </c>
      <c r="AC16" s="51">
        <v>0.0</v>
      </c>
      <c r="AD16" s="52" t="s">
        <v>89</v>
      </c>
      <c r="AE16" s="27">
        <f t="shared" si="10"/>
        <v>0</v>
      </c>
      <c r="AF16" s="57">
        <v>-17.907</v>
      </c>
      <c r="AG16" s="58" t="s">
        <v>88</v>
      </c>
      <c r="AH16" s="34">
        <f t="shared" si="11"/>
        <v>1</v>
      </c>
      <c r="AI16" s="51">
        <v>1.0</v>
      </c>
      <c r="AJ16" s="52" t="s">
        <v>90</v>
      </c>
      <c r="AK16" s="27">
        <f t="shared" si="12"/>
        <v>0</v>
      </c>
      <c r="AL16" s="51">
        <v>0.0</v>
      </c>
      <c r="AM16" s="52" t="s">
        <v>89</v>
      </c>
      <c r="AN16" s="27">
        <f t="shared" si="13"/>
        <v>0</v>
      </c>
      <c r="AO16" s="51">
        <v>0.0</v>
      </c>
      <c r="AP16" s="52" t="s">
        <v>89</v>
      </c>
      <c r="AQ16" s="27">
        <f t="shared" si="14"/>
        <v>0</v>
      </c>
      <c r="AR16" s="51">
        <v>0.0</v>
      </c>
      <c r="AS16" s="52" t="s">
        <v>89</v>
      </c>
      <c r="AT16" s="27">
        <f t="shared" si="15"/>
        <v>0</v>
      </c>
      <c r="AU16" s="51">
        <v>0.1529805353</v>
      </c>
      <c r="AV16" s="52" t="s">
        <v>90</v>
      </c>
      <c r="AW16" s="27">
        <f t="shared" si="16"/>
        <v>0</v>
      </c>
      <c r="AX16" s="51">
        <v>0.0</v>
      </c>
      <c r="AY16" s="52" t="s">
        <v>89</v>
      </c>
      <c r="AZ16" s="27">
        <f t="shared" si="17"/>
        <v>0</v>
      </c>
      <c r="BA16" s="51">
        <v>0.0</v>
      </c>
      <c r="BB16" s="52" t="s">
        <v>89</v>
      </c>
      <c r="BC16" s="27">
        <f t="shared" si="18"/>
        <v>0</v>
      </c>
      <c r="BD16" s="35">
        <f t="shared" si="19"/>
        <v>2</v>
      </c>
      <c r="BE16" s="36">
        <f t="shared" si="20"/>
        <v>12</v>
      </c>
      <c r="BF16" s="61">
        <f t="shared" si="21"/>
        <v>4</v>
      </c>
      <c r="BG16" s="59" t="s">
        <v>88</v>
      </c>
      <c r="BH16" s="58" t="s">
        <v>88</v>
      </c>
      <c r="BI16" s="55" t="s">
        <v>112</v>
      </c>
      <c r="BJ16" s="56"/>
    </row>
    <row r="17">
      <c r="A17" s="42">
        <v>15.0</v>
      </c>
      <c r="B17" s="51">
        <v>0.0</v>
      </c>
      <c r="C17" s="52" t="s">
        <v>89</v>
      </c>
      <c r="D17" s="25">
        <f t="shared" si="1"/>
        <v>0</v>
      </c>
      <c r="E17" s="57">
        <v>-0.25</v>
      </c>
      <c r="F17" s="58" t="s">
        <v>88</v>
      </c>
      <c r="G17" s="34">
        <f t="shared" si="2"/>
        <v>1</v>
      </c>
      <c r="H17" s="57">
        <v>-1.5</v>
      </c>
      <c r="I17" s="58" t="s">
        <v>88</v>
      </c>
      <c r="J17" s="34">
        <f t="shared" si="3"/>
        <v>1</v>
      </c>
      <c r="K17" s="57">
        <v>-0.3025</v>
      </c>
      <c r="L17" s="58" t="s">
        <v>88</v>
      </c>
      <c r="M17" s="34">
        <f t="shared" si="4"/>
        <v>1</v>
      </c>
      <c r="N17" s="51">
        <v>1.0</v>
      </c>
      <c r="O17" s="52" t="s">
        <v>90</v>
      </c>
      <c r="P17" s="27">
        <f t="shared" si="5"/>
        <v>0</v>
      </c>
      <c r="Q17" s="51">
        <v>1.0</v>
      </c>
      <c r="R17" s="52" t="s">
        <v>90</v>
      </c>
      <c r="S17" s="27">
        <f t="shared" si="6"/>
        <v>0</v>
      </c>
      <c r="T17" s="51">
        <v>15.007</v>
      </c>
      <c r="U17" s="52" t="s">
        <v>90</v>
      </c>
      <c r="V17" s="27">
        <f t="shared" si="7"/>
        <v>0</v>
      </c>
      <c r="W17" s="51">
        <v>0.0</v>
      </c>
      <c r="X17" s="52" t="s">
        <v>89</v>
      </c>
      <c r="Y17" s="27">
        <f t="shared" si="8"/>
        <v>0</v>
      </c>
      <c r="Z17" s="51">
        <v>0.0</v>
      </c>
      <c r="AA17" s="52" t="s">
        <v>89</v>
      </c>
      <c r="AB17" s="27">
        <f t="shared" si="9"/>
        <v>0</v>
      </c>
      <c r="AC17" s="57">
        <v>-1.0</v>
      </c>
      <c r="AD17" s="58" t="s">
        <v>88</v>
      </c>
      <c r="AE17" s="34">
        <f t="shared" si="10"/>
        <v>1</v>
      </c>
      <c r="AF17" s="57">
        <v>-22.741</v>
      </c>
      <c r="AG17" s="58" t="s">
        <v>88</v>
      </c>
      <c r="AH17" s="34">
        <f t="shared" si="11"/>
        <v>1</v>
      </c>
      <c r="AI17" s="57">
        <v>-1.0</v>
      </c>
      <c r="AJ17" s="58" t="s">
        <v>88</v>
      </c>
      <c r="AK17" s="34">
        <f t="shared" si="12"/>
        <v>1</v>
      </c>
      <c r="AL17" s="51">
        <v>0.0</v>
      </c>
      <c r="AM17" s="52" t="s">
        <v>89</v>
      </c>
      <c r="AN17" s="27">
        <f t="shared" si="13"/>
        <v>0</v>
      </c>
      <c r="AO17" s="51">
        <v>0.0</v>
      </c>
      <c r="AP17" s="52" t="s">
        <v>89</v>
      </c>
      <c r="AQ17" s="27">
        <f t="shared" si="14"/>
        <v>0</v>
      </c>
      <c r="AR17" s="51">
        <v>1.0</v>
      </c>
      <c r="AS17" s="52" t="s">
        <v>90</v>
      </c>
      <c r="AT17" s="27">
        <f t="shared" si="15"/>
        <v>0</v>
      </c>
      <c r="AU17" s="51">
        <v>0.6482602476</v>
      </c>
      <c r="AV17" s="52" t="s">
        <v>90</v>
      </c>
      <c r="AW17" s="27">
        <f t="shared" si="16"/>
        <v>0</v>
      </c>
      <c r="AX17" s="51">
        <v>0.0</v>
      </c>
      <c r="AY17" s="52" t="s">
        <v>89</v>
      </c>
      <c r="AZ17" s="27">
        <f t="shared" si="17"/>
        <v>0</v>
      </c>
      <c r="BA17" s="51">
        <v>0.0</v>
      </c>
      <c r="BB17" s="52" t="s">
        <v>89</v>
      </c>
      <c r="BC17" s="27">
        <f t="shared" si="18"/>
        <v>0</v>
      </c>
      <c r="BD17" s="35">
        <f t="shared" si="19"/>
        <v>6</v>
      </c>
      <c r="BE17" s="36">
        <f t="shared" si="20"/>
        <v>7</v>
      </c>
      <c r="BF17" s="61">
        <f t="shared" si="21"/>
        <v>5</v>
      </c>
      <c r="BG17" s="59" t="s">
        <v>88</v>
      </c>
      <c r="BH17" s="58" t="s">
        <v>88</v>
      </c>
      <c r="BI17" s="55" t="s">
        <v>112</v>
      </c>
      <c r="BJ17" s="56"/>
    </row>
    <row r="18">
      <c r="A18" s="42">
        <v>16.0</v>
      </c>
      <c r="B18" s="51">
        <v>0.0</v>
      </c>
      <c r="C18" s="52" t="s">
        <v>89</v>
      </c>
      <c r="D18" s="25">
        <f t="shared" si="1"/>
        <v>0</v>
      </c>
      <c r="E18" s="51">
        <v>0.0</v>
      </c>
      <c r="F18" s="52" t="s">
        <v>89</v>
      </c>
      <c r="G18" s="27">
        <f t="shared" si="2"/>
        <v>0</v>
      </c>
      <c r="H18" s="57">
        <v>-0.25</v>
      </c>
      <c r="I18" s="58" t="s">
        <v>88</v>
      </c>
      <c r="J18" s="34">
        <f t="shared" si="3"/>
        <v>1</v>
      </c>
      <c r="K18" s="51">
        <v>0.0</v>
      </c>
      <c r="L18" s="52" t="s">
        <v>89</v>
      </c>
      <c r="M18" s="27">
        <f t="shared" si="4"/>
        <v>0</v>
      </c>
      <c r="N18" s="51">
        <v>0.0</v>
      </c>
      <c r="O18" s="52" t="s">
        <v>89</v>
      </c>
      <c r="P18" s="27">
        <f t="shared" si="5"/>
        <v>0</v>
      </c>
      <c r="Q18" s="51">
        <v>1.0</v>
      </c>
      <c r="R18" s="52" t="s">
        <v>90</v>
      </c>
      <c r="S18" s="27">
        <f t="shared" si="6"/>
        <v>0</v>
      </c>
      <c r="T18" s="57">
        <v>-12.273</v>
      </c>
      <c r="U18" s="58" t="s">
        <v>88</v>
      </c>
      <c r="V18" s="34">
        <f t="shared" si="7"/>
        <v>1</v>
      </c>
      <c r="W18" s="57">
        <v>-1.0</v>
      </c>
      <c r="X18" s="58" t="s">
        <v>88</v>
      </c>
      <c r="Y18" s="34">
        <f t="shared" si="8"/>
        <v>1</v>
      </c>
      <c r="Z18" s="57">
        <v>-2.0</v>
      </c>
      <c r="AA18" s="58" t="s">
        <v>88</v>
      </c>
      <c r="AB18" s="34">
        <f t="shared" si="9"/>
        <v>1</v>
      </c>
      <c r="AC18" s="51">
        <v>0.0</v>
      </c>
      <c r="AD18" s="52" t="s">
        <v>89</v>
      </c>
      <c r="AE18" s="27">
        <f t="shared" si="10"/>
        <v>0</v>
      </c>
      <c r="AF18" s="57">
        <v>-17.823</v>
      </c>
      <c r="AG18" s="58" t="s">
        <v>88</v>
      </c>
      <c r="AH18" s="34">
        <f t="shared" si="11"/>
        <v>1</v>
      </c>
      <c r="AI18" s="51">
        <v>0.0</v>
      </c>
      <c r="AJ18" s="52" t="s">
        <v>89</v>
      </c>
      <c r="AK18" s="27">
        <f t="shared" si="12"/>
        <v>0</v>
      </c>
      <c r="AL18" s="51">
        <v>0.0</v>
      </c>
      <c r="AM18" s="52" t="s">
        <v>89</v>
      </c>
      <c r="AN18" s="27">
        <f t="shared" si="13"/>
        <v>0</v>
      </c>
      <c r="AO18" s="51">
        <v>0.0</v>
      </c>
      <c r="AP18" s="52" t="s">
        <v>89</v>
      </c>
      <c r="AQ18" s="27">
        <f t="shared" si="14"/>
        <v>0</v>
      </c>
      <c r="AR18" s="51">
        <v>0.0</v>
      </c>
      <c r="AS18" s="52" t="s">
        <v>89</v>
      </c>
      <c r="AT18" s="27">
        <f t="shared" si="15"/>
        <v>0</v>
      </c>
      <c r="AU18" s="57">
        <v>-0.08594567593</v>
      </c>
      <c r="AV18" s="58" t="s">
        <v>88</v>
      </c>
      <c r="AW18" s="34">
        <f t="shared" si="16"/>
        <v>1</v>
      </c>
      <c r="AX18" s="51">
        <v>0.0</v>
      </c>
      <c r="AY18" s="52" t="s">
        <v>89</v>
      </c>
      <c r="AZ18" s="27">
        <f t="shared" si="17"/>
        <v>0</v>
      </c>
      <c r="BA18" s="51">
        <v>0.0</v>
      </c>
      <c r="BB18" s="52" t="s">
        <v>89</v>
      </c>
      <c r="BC18" s="27">
        <f t="shared" si="18"/>
        <v>0</v>
      </c>
      <c r="BD18" s="35">
        <f t="shared" si="19"/>
        <v>6</v>
      </c>
      <c r="BE18" s="36">
        <f t="shared" si="20"/>
        <v>11</v>
      </c>
      <c r="BF18" s="61">
        <f t="shared" si="21"/>
        <v>1</v>
      </c>
      <c r="BG18" s="59" t="s">
        <v>88</v>
      </c>
      <c r="BH18" s="58" t="s">
        <v>88</v>
      </c>
      <c r="BI18" s="55" t="s">
        <v>112</v>
      </c>
      <c r="BJ18" s="56"/>
    </row>
    <row r="19">
      <c r="A19" s="42">
        <v>17.0</v>
      </c>
      <c r="B19" s="51">
        <v>0.0</v>
      </c>
      <c r="C19" s="52" t="s">
        <v>89</v>
      </c>
      <c r="D19" s="25">
        <f t="shared" si="1"/>
        <v>0</v>
      </c>
      <c r="E19" s="51">
        <v>0.25</v>
      </c>
      <c r="F19" s="52" t="s">
        <v>90</v>
      </c>
      <c r="G19" s="27">
        <f t="shared" si="2"/>
        <v>0</v>
      </c>
      <c r="H19" s="51">
        <v>0.25</v>
      </c>
      <c r="I19" s="52" t="s">
        <v>90</v>
      </c>
      <c r="J19" s="27">
        <f t="shared" si="3"/>
        <v>0</v>
      </c>
      <c r="K19" s="51">
        <v>0.0</v>
      </c>
      <c r="L19" s="52" t="s">
        <v>89</v>
      </c>
      <c r="M19" s="27">
        <f t="shared" si="4"/>
        <v>0</v>
      </c>
      <c r="N19" s="51">
        <v>1.0</v>
      </c>
      <c r="O19" s="52" t="s">
        <v>90</v>
      </c>
      <c r="P19" s="27">
        <f t="shared" si="5"/>
        <v>0</v>
      </c>
      <c r="Q19" s="51">
        <v>1.0</v>
      </c>
      <c r="R19" s="52" t="s">
        <v>90</v>
      </c>
      <c r="S19" s="27">
        <f t="shared" si="6"/>
        <v>0</v>
      </c>
      <c r="T19" s="51">
        <v>6.972</v>
      </c>
      <c r="U19" s="52" t="s">
        <v>90</v>
      </c>
      <c r="V19" s="27">
        <f t="shared" si="7"/>
        <v>0</v>
      </c>
      <c r="W19" s="57">
        <v>-1.0</v>
      </c>
      <c r="X19" s="58" t="s">
        <v>88</v>
      </c>
      <c r="Y19" s="34">
        <f t="shared" si="8"/>
        <v>1</v>
      </c>
      <c r="Z19" s="51">
        <v>1.0</v>
      </c>
      <c r="AA19" s="52" t="s">
        <v>90</v>
      </c>
      <c r="AB19" s="27">
        <f t="shared" si="9"/>
        <v>0</v>
      </c>
      <c r="AC19" s="51">
        <v>1.0</v>
      </c>
      <c r="AD19" s="52" t="s">
        <v>90</v>
      </c>
      <c r="AE19" s="27">
        <f t="shared" si="10"/>
        <v>0</v>
      </c>
      <c r="AF19" s="51">
        <v>2.238</v>
      </c>
      <c r="AG19" s="52" t="s">
        <v>90</v>
      </c>
      <c r="AH19" s="27">
        <f t="shared" si="11"/>
        <v>0</v>
      </c>
      <c r="AI19" s="51">
        <v>0.0</v>
      </c>
      <c r="AJ19" s="52" t="s">
        <v>89</v>
      </c>
      <c r="AK19" s="27">
        <f t="shared" si="12"/>
        <v>0</v>
      </c>
      <c r="AL19" s="51">
        <v>0.0</v>
      </c>
      <c r="AM19" s="52" t="s">
        <v>89</v>
      </c>
      <c r="AN19" s="27">
        <f t="shared" si="13"/>
        <v>0</v>
      </c>
      <c r="AO19" s="51">
        <v>0.0</v>
      </c>
      <c r="AP19" s="52" t="s">
        <v>89</v>
      </c>
      <c r="AQ19" s="27">
        <f t="shared" si="14"/>
        <v>0</v>
      </c>
      <c r="AR19" s="51">
        <v>0.0</v>
      </c>
      <c r="AS19" s="52" t="s">
        <v>89</v>
      </c>
      <c r="AT19" s="27">
        <f t="shared" si="15"/>
        <v>0</v>
      </c>
      <c r="AU19" s="51">
        <v>0.3722632226</v>
      </c>
      <c r="AV19" s="52" t="s">
        <v>90</v>
      </c>
      <c r="AW19" s="27">
        <f t="shared" si="16"/>
        <v>0</v>
      </c>
      <c r="AX19" s="51">
        <v>0.0</v>
      </c>
      <c r="AY19" s="52" t="s">
        <v>89</v>
      </c>
      <c r="AZ19" s="27">
        <f t="shared" si="17"/>
        <v>0</v>
      </c>
      <c r="BA19" s="51">
        <v>0.0</v>
      </c>
      <c r="BB19" s="52" t="s">
        <v>89</v>
      </c>
      <c r="BC19" s="27">
        <f t="shared" si="18"/>
        <v>0</v>
      </c>
      <c r="BD19" s="35">
        <f t="shared" si="19"/>
        <v>1</v>
      </c>
      <c r="BE19" s="44">
        <f t="shared" si="20"/>
        <v>8</v>
      </c>
      <c r="BF19" s="45">
        <f t="shared" si="21"/>
        <v>9</v>
      </c>
      <c r="BG19" s="59" t="s">
        <v>88</v>
      </c>
      <c r="BH19" s="58" t="s">
        <v>88</v>
      </c>
      <c r="BI19" s="55" t="s">
        <v>112</v>
      </c>
      <c r="BJ19" s="56"/>
    </row>
    <row r="20">
      <c r="A20" s="42">
        <v>18.0</v>
      </c>
      <c r="B20" s="51">
        <v>0.0</v>
      </c>
      <c r="C20" s="52" t="s">
        <v>89</v>
      </c>
      <c r="D20" s="25">
        <f t="shared" si="1"/>
        <v>0</v>
      </c>
      <c r="E20" s="51">
        <v>0.0</v>
      </c>
      <c r="F20" s="52" t="s">
        <v>89</v>
      </c>
      <c r="G20" s="27">
        <f t="shared" si="2"/>
        <v>0</v>
      </c>
      <c r="H20" s="57">
        <v>-1.5</v>
      </c>
      <c r="I20" s="58" t="s">
        <v>88</v>
      </c>
      <c r="J20" s="34">
        <f t="shared" si="3"/>
        <v>1</v>
      </c>
      <c r="K20" s="51">
        <v>0.0</v>
      </c>
      <c r="L20" s="52" t="s">
        <v>89</v>
      </c>
      <c r="M20" s="27">
        <f t="shared" si="4"/>
        <v>0</v>
      </c>
      <c r="N20" s="51">
        <v>0.0</v>
      </c>
      <c r="O20" s="52" t="s">
        <v>89</v>
      </c>
      <c r="P20" s="27">
        <f t="shared" si="5"/>
        <v>0</v>
      </c>
      <c r="Q20" s="51">
        <v>1.0</v>
      </c>
      <c r="R20" s="52" t="s">
        <v>90</v>
      </c>
      <c r="S20" s="27">
        <f t="shared" si="6"/>
        <v>0</v>
      </c>
      <c r="T20" s="57">
        <v>-8.053</v>
      </c>
      <c r="U20" s="58" t="s">
        <v>88</v>
      </c>
      <c r="V20" s="34">
        <f t="shared" si="7"/>
        <v>1</v>
      </c>
      <c r="W20" s="51">
        <v>0.0</v>
      </c>
      <c r="X20" s="52" t="s">
        <v>89</v>
      </c>
      <c r="Y20" s="27">
        <f t="shared" si="8"/>
        <v>0</v>
      </c>
      <c r="Z20" s="57">
        <v>-2.0</v>
      </c>
      <c r="AA20" s="58" t="s">
        <v>88</v>
      </c>
      <c r="AB20" s="34">
        <f t="shared" si="9"/>
        <v>1</v>
      </c>
      <c r="AC20" s="51">
        <v>0.0</v>
      </c>
      <c r="AD20" s="52" t="s">
        <v>89</v>
      </c>
      <c r="AE20" s="27">
        <f t="shared" si="10"/>
        <v>0</v>
      </c>
      <c r="AF20" s="57">
        <v>-1.379</v>
      </c>
      <c r="AG20" s="58" t="s">
        <v>88</v>
      </c>
      <c r="AH20" s="34">
        <f t="shared" si="11"/>
        <v>1</v>
      </c>
      <c r="AI20" s="57">
        <v>-1.0</v>
      </c>
      <c r="AJ20" s="58" t="s">
        <v>88</v>
      </c>
      <c r="AK20" s="34">
        <f t="shared" si="12"/>
        <v>1</v>
      </c>
      <c r="AL20" s="51">
        <v>0.0</v>
      </c>
      <c r="AM20" s="52" t="s">
        <v>89</v>
      </c>
      <c r="AN20" s="27">
        <f t="shared" si="13"/>
        <v>0</v>
      </c>
      <c r="AO20" s="51">
        <v>0.0</v>
      </c>
      <c r="AP20" s="52" t="s">
        <v>89</v>
      </c>
      <c r="AQ20" s="27">
        <f t="shared" si="14"/>
        <v>0</v>
      </c>
      <c r="AR20" s="57">
        <v>-1.0</v>
      </c>
      <c r="AS20" s="58" t="s">
        <v>88</v>
      </c>
      <c r="AT20" s="34">
        <f t="shared" si="15"/>
        <v>1</v>
      </c>
      <c r="AU20" s="57">
        <v>-0.2202994174</v>
      </c>
      <c r="AV20" s="58" t="s">
        <v>88</v>
      </c>
      <c r="AW20" s="34">
        <f t="shared" si="16"/>
        <v>1</v>
      </c>
      <c r="AX20" s="51">
        <v>0.0</v>
      </c>
      <c r="AY20" s="52" t="s">
        <v>89</v>
      </c>
      <c r="AZ20" s="27">
        <f t="shared" si="17"/>
        <v>0</v>
      </c>
      <c r="BA20" s="51">
        <v>0.0</v>
      </c>
      <c r="BB20" s="52" t="s">
        <v>89</v>
      </c>
      <c r="BC20" s="27">
        <f t="shared" si="18"/>
        <v>0</v>
      </c>
      <c r="BD20" s="35">
        <f t="shared" si="19"/>
        <v>7</v>
      </c>
      <c r="BE20" s="36">
        <f t="shared" si="20"/>
        <v>10</v>
      </c>
      <c r="BF20" s="61">
        <f t="shared" si="21"/>
        <v>1</v>
      </c>
      <c r="BG20" s="59" t="s">
        <v>88</v>
      </c>
      <c r="BH20" s="58" t="s">
        <v>88</v>
      </c>
      <c r="BI20" s="55" t="s">
        <v>112</v>
      </c>
      <c r="BJ20" s="56"/>
    </row>
    <row r="21">
      <c r="A21" s="42">
        <v>19.0</v>
      </c>
      <c r="B21" s="51">
        <v>4.0</v>
      </c>
      <c r="C21" s="52" t="s">
        <v>90</v>
      </c>
      <c r="D21" s="25">
        <f t="shared" si="1"/>
        <v>0</v>
      </c>
      <c r="E21" s="57">
        <v>-0.25</v>
      </c>
      <c r="F21" s="58" t="s">
        <v>88</v>
      </c>
      <c r="G21" s="34">
        <f t="shared" si="2"/>
        <v>1</v>
      </c>
      <c r="H21" s="51">
        <v>1.0</v>
      </c>
      <c r="I21" s="52" t="s">
        <v>90</v>
      </c>
      <c r="J21" s="27">
        <f t="shared" si="3"/>
        <v>0</v>
      </c>
      <c r="K21" s="51">
        <v>0.4875</v>
      </c>
      <c r="L21" s="52" t="s">
        <v>90</v>
      </c>
      <c r="M21" s="27">
        <f t="shared" si="4"/>
        <v>0</v>
      </c>
      <c r="N21" s="51">
        <v>1.0</v>
      </c>
      <c r="O21" s="52" t="s">
        <v>90</v>
      </c>
      <c r="P21" s="27">
        <f t="shared" si="5"/>
        <v>0</v>
      </c>
      <c r="Q21" s="51">
        <v>1.0</v>
      </c>
      <c r="R21" s="52" t="s">
        <v>90</v>
      </c>
      <c r="S21" s="27">
        <f t="shared" si="6"/>
        <v>0</v>
      </c>
      <c r="T21" s="57">
        <v>-117.115</v>
      </c>
      <c r="U21" s="58" t="s">
        <v>88</v>
      </c>
      <c r="V21" s="34">
        <f t="shared" si="7"/>
        <v>1</v>
      </c>
      <c r="W21" s="57">
        <v>-1.0</v>
      </c>
      <c r="X21" s="58" t="s">
        <v>88</v>
      </c>
      <c r="Y21" s="34">
        <f t="shared" si="8"/>
        <v>1</v>
      </c>
      <c r="Z21" s="51">
        <v>2.0</v>
      </c>
      <c r="AA21" s="52" t="s">
        <v>90</v>
      </c>
      <c r="AB21" s="27">
        <f t="shared" si="9"/>
        <v>0</v>
      </c>
      <c r="AC21" s="51">
        <v>1.0</v>
      </c>
      <c r="AD21" s="52" t="s">
        <v>90</v>
      </c>
      <c r="AE21" s="27">
        <f t="shared" si="10"/>
        <v>0</v>
      </c>
      <c r="AF21" s="57">
        <v>-94.815</v>
      </c>
      <c r="AG21" s="58" t="s">
        <v>88</v>
      </c>
      <c r="AH21" s="34">
        <f t="shared" si="11"/>
        <v>1</v>
      </c>
      <c r="AI21" s="51">
        <v>1.0</v>
      </c>
      <c r="AJ21" s="52" t="s">
        <v>90</v>
      </c>
      <c r="AK21" s="27">
        <f t="shared" si="12"/>
        <v>0</v>
      </c>
      <c r="AL21" s="51">
        <v>0.0</v>
      </c>
      <c r="AM21" s="52" t="s">
        <v>89</v>
      </c>
      <c r="AN21" s="27">
        <f t="shared" si="13"/>
        <v>0</v>
      </c>
      <c r="AO21" s="51">
        <v>0.0</v>
      </c>
      <c r="AP21" s="52" t="s">
        <v>89</v>
      </c>
      <c r="AQ21" s="27">
        <f t="shared" si="14"/>
        <v>0</v>
      </c>
      <c r="AR21" s="51">
        <v>0.0</v>
      </c>
      <c r="AS21" s="52" t="s">
        <v>89</v>
      </c>
      <c r="AT21" s="27">
        <f t="shared" si="15"/>
        <v>0</v>
      </c>
      <c r="AU21" s="51">
        <v>1.387033051</v>
      </c>
      <c r="AV21" s="52" t="s">
        <v>90</v>
      </c>
      <c r="AW21" s="27">
        <f t="shared" si="16"/>
        <v>0</v>
      </c>
      <c r="AX21" s="51">
        <v>0.7713</v>
      </c>
      <c r="AY21" s="52" t="s">
        <v>90</v>
      </c>
      <c r="AZ21" s="27">
        <f t="shared" si="17"/>
        <v>0</v>
      </c>
      <c r="BA21" s="51">
        <v>0.0</v>
      </c>
      <c r="BB21" s="52" t="s">
        <v>89</v>
      </c>
      <c r="BC21" s="27">
        <f t="shared" si="18"/>
        <v>0</v>
      </c>
      <c r="BD21" s="35">
        <f t="shared" si="19"/>
        <v>4</v>
      </c>
      <c r="BE21" s="44">
        <f t="shared" si="20"/>
        <v>4</v>
      </c>
      <c r="BF21" s="45">
        <f t="shared" si="21"/>
        <v>10</v>
      </c>
      <c r="BG21" s="59" t="s">
        <v>88</v>
      </c>
      <c r="BH21" s="58" t="s">
        <v>88</v>
      </c>
      <c r="BI21" s="55" t="s">
        <v>112</v>
      </c>
      <c r="BJ21" s="56"/>
    </row>
    <row r="22">
      <c r="A22" s="42">
        <v>20.0</v>
      </c>
      <c r="B22" s="66">
        <v>1.0</v>
      </c>
      <c r="C22" s="16" t="s">
        <v>90</v>
      </c>
      <c r="D22" s="25">
        <f t="shared" si="1"/>
        <v>0</v>
      </c>
      <c r="E22" s="66">
        <v>0.0</v>
      </c>
      <c r="F22" s="16" t="s">
        <v>89</v>
      </c>
      <c r="G22" s="27">
        <f t="shared" si="2"/>
        <v>0</v>
      </c>
      <c r="H22" s="66">
        <v>0.0</v>
      </c>
      <c r="I22" s="16" t="s">
        <v>89</v>
      </c>
      <c r="J22" s="27">
        <f t="shared" si="3"/>
        <v>0</v>
      </c>
      <c r="K22" s="66">
        <v>0.0</v>
      </c>
      <c r="L22" s="16" t="s">
        <v>89</v>
      </c>
      <c r="M22" s="27">
        <f t="shared" si="4"/>
        <v>0</v>
      </c>
      <c r="N22" s="66">
        <v>1.0</v>
      </c>
      <c r="O22" s="16" t="s">
        <v>90</v>
      </c>
      <c r="P22" s="27">
        <f t="shared" si="5"/>
        <v>0</v>
      </c>
      <c r="Q22" s="66">
        <v>1.0</v>
      </c>
      <c r="R22" s="16" t="s">
        <v>90</v>
      </c>
      <c r="S22" s="27">
        <f t="shared" si="6"/>
        <v>0</v>
      </c>
      <c r="T22" s="66">
        <v>6.986</v>
      </c>
      <c r="U22" s="16" t="s">
        <v>90</v>
      </c>
      <c r="V22" s="27">
        <f t="shared" si="7"/>
        <v>0</v>
      </c>
      <c r="W22" s="68">
        <v>-1.0</v>
      </c>
      <c r="X22" s="69" t="s">
        <v>88</v>
      </c>
      <c r="Y22" s="34">
        <f t="shared" si="8"/>
        <v>1</v>
      </c>
      <c r="Z22" s="66">
        <v>0.0</v>
      </c>
      <c r="AA22" s="16" t="s">
        <v>89</v>
      </c>
      <c r="AB22" s="27">
        <f t="shared" si="9"/>
        <v>0</v>
      </c>
      <c r="AC22" s="66">
        <v>0.0</v>
      </c>
      <c r="AD22" s="16" t="s">
        <v>89</v>
      </c>
      <c r="AE22" s="27">
        <f t="shared" si="10"/>
        <v>0</v>
      </c>
      <c r="AF22" s="68">
        <v>-13.498</v>
      </c>
      <c r="AG22" s="69" t="s">
        <v>88</v>
      </c>
      <c r="AH22" s="34">
        <f t="shared" si="11"/>
        <v>1</v>
      </c>
      <c r="AI22" s="66">
        <v>0.0</v>
      </c>
      <c r="AJ22" s="16" t="s">
        <v>89</v>
      </c>
      <c r="AK22" s="27">
        <f t="shared" si="12"/>
        <v>0</v>
      </c>
      <c r="AL22" s="66">
        <v>0.0</v>
      </c>
      <c r="AM22" s="16" t="s">
        <v>89</v>
      </c>
      <c r="AN22" s="27">
        <f t="shared" si="13"/>
        <v>0</v>
      </c>
      <c r="AO22" s="66">
        <v>0.0</v>
      </c>
      <c r="AP22" s="16" t="s">
        <v>89</v>
      </c>
      <c r="AQ22" s="27">
        <f t="shared" si="14"/>
        <v>0</v>
      </c>
      <c r="AR22" s="66">
        <v>1.0</v>
      </c>
      <c r="AS22" s="16" t="s">
        <v>90</v>
      </c>
      <c r="AT22" s="27">
        <f t="shared" si="15"/>
        <v>0</v>
      </c>
      <c r="AU22" s="66">
        <v>0.3461091901</v>
      </c>
      <c r="AV22" s="16" t="s">
        <v>90</v>
      </c>
      <c r="AW22" s="27">
        <f t="shared" si="16"/>
        <v>0</v>
      </c>
      <c r="AX22" s="66">
        <v>0.0</v>
      </c>
      <c r="AY22" s="16" t="s">
        <v>89</v>
      </c>
      <c r="AZ22" s="27">
        <f t="shared" si="17"/>
        <v>0</v>
      </c>
      <c r="BA22" s="66">
        <v>0.0</v>
      </c>
      <c r="BB22" s="16" t="s">
        <v>89</v>
      </c>
      <c r="BC22" s="27">
        <f t="shared" si="18"/>
        <v>0</v>
      </c>
      <c r="BD22" s="35">
        <f t="shared" si="19"/>
        <v>2</v>
      </c>
      <c r="BE22" s="36">
        <f t="shared" si="20"/>
        <v>10</v>
      </c>
      <c r="BF22" s="61">
        <f t="shared" si="21"/>
        <v>6</v>
      </c>
      <c r="BG22" s="70" t="s">
        <v>88</v>
      </c>
      <c r="BH22" s="69" t="s">
        <v>88</v>
      </c>
      <c r="BI22" s="71" t="s">
        <v>112</v>
      </c>
      <c r="BJ22" s="72"/>
    </row>
    <row r="23">
      <c r="A23" s="42">
        <v>21.0</v>
      </c>
      <c r="B23" s="51">
        <v>0.0</v>
      </c>
      <c r="C23" s="52" t="s">
        <v>89</v>
      </c>
      <c r="D23" s="25">
        <f t="shared" si="1"/>
        <v>0</v>
      </c>
      <c r="E23" s="57">
        <v>-0.25</v>
      </c>
      <c r="F23" s="58" t="s">
        <v>88</v>
      </c>
      <c r="G23" s="34">
        <f t="shared" si="2"/>
        <v>1</v>
      </c>
      <c r="H23" s="57">
        <v>-0.25</v>
      </c>
      <c r="I23" s="58" t="s">
        <v>88</v>
      </c>
      <c r="J23" s="34">
        <f t="shared" si="3"/>
        <v>1</v>
      </c>
      <c r="K23" s="51">
        <v>0.0</v>
      </c>
      <c r="L23" s="52" t="s">
        <v>89</v>
      </c>
      <c r="M23" s="27">
        <f t="shared" si="4"/>
        <v>0</v>
      </c>
      <c r="N23" s="51">
        <v>0.0</v>
      </c>
      <c r="O23" s="52" t="s">
        <v>89</v>
      </c>
      <c r="P23" s="27">
        <f t="shared" si="5"/>
        <v>0</v>
      </c>
      <c r="Q23" s="51">
        <v>1.0</v>
      </c>
      <c r="R23" s="52" t="s">
        <v>90</v>
      </c>
      <c r="S23" s="27">
        <f t="shared" si="6"/>
        <v>0</v>
      </c>
      <c r="T23" s="57">
        <v>-24.063</v>
      </c>
      <c r="U23" s="58" t="s">
        <v>88</v>
      </c>
      <c r="V23" s="34">
        <f t="shared" si="7"/>
        <v>1</v>
      </c>
      <c r="W23" s="51">
        <v>0.0</v>
      </c>
      <c r="X23" s="52" t="s">
        <v>89</v>
      </c>
      <c r="Y23" s="27">
        <f t="shared" si="8"/>
        <v>0</v>
      </c>
      <c r="Z23" s="51">
        <v>2.0</v>
      </c>
      <c r="AA23" s="52" t="s">
        <v>90</v>
      </c>
      <c r="AB23" s="27">
        <f t="shared" si="9"/>
        <v>0</v>
      </c>
      <c r="AC23" s="51">
        <v>0.0</v>
      </c>
      <c r="AD23" s="52" t="s">
        <v>89</v>
      </c>
      <c r="AE23" s="27">
        <f t="shared" si="10"/>
        <v>0</v>
      </c>
      <c r="AF23" s="57">
        <v>-44.174</v>
      </c>
      <c r="AG23" s="58" t="s">
        <v>88</v>
      </c>
      <c r="AH23" s="34">
        <f t="shared" si="11"/>
        <v>1</v>
      </c>
      <c r="AI23" s="51">
        <v>1.0</v>
      </c>
      <c r="AJ23" s="52" t="s">
        <v>90</v>
      </c>
      <c r="AK23" s="27">
        <f t="shared" si="12"/>
        <v>0</v>
      </c>
      <c r="AL23" s="51">
        <v>0.0</v>
      </c>
      <c r="AM23" s="52" t="s">
        <v>89</v>
      </c>
      <c r="AN23" s="27">
        <f t="shared" si="13"/>
        <v>0</v>
      </c>
      <c r="AO23" s="51">
        <v>0.0</v>
      </c>
      <c r="AP23" s="52" t="s">
        <v>89</v>
      </c>
      <c r="AQ23" s="27">
        <f t="shared" si="14"/>
        <v>0</v>
      </c>
      <c r="AR23" s="51">
        <v>0.0</v>
      </c>
      <c r="AS23" s="52" t="s">
        <v>89</v>
      </c>
      <c r="AT23" s="27">
        <f t="shared" si="15"/>
        <v>0</v>
      </c>
      <c r="AU23" s="51">
        <v>0.1301022692</v>
      </c>
      <c r="AV23" s="52" t="s">
        <v>90</v>
      </c>
      <c r="AW23" s="27">
        <f t="shared" si="16"/>
        <v>0</v>
      </c>
      <c r="AX23" s="51">
        <v>0.0</v>
      </c>
      <c r="AY23" s="52" t="s">
        <v>89</v>
      </c>
      <c r="AZ23" s="27">
        <f t="shared" si="17"/>
        <v>0</v>
      </c>
      <c r="BA23" s="51">
        <v>0.0</v>
      </c>
      <c r="BB23" s="52" t="s">
        <v>89</v>
      </c>
      <c r="BC23" s="27">
        <f t="shared" si="18"/>
        <v>0</v>
      </c>
      <c r="BD23" s="35">
        <f t="shared" si="19"/>
        <v>4</v>
      </c>
      <c r="BE23" s="36">
        <f t="shared" si="20"/>
        <v>10</v>
      </c>
      <c r="BF23" s="61">
        <f t="shared" si="21"/>
        <v>4</v>
      </c>
      <c r="BG23" s="59" t="s">
        <v>88</v>
      </c>
      <c r="BH23" s="58" t="s">
        <v>88</v>
      </c>
      <c r="BI23" s="55" t="s">
        <v>112</v>
      </c>
      <c r="BJ23" s="56"/>
    </row>
    <row r="24">
      <c r="A24" s="42">
        <v>22.0</v>
      </c>
      <c r="B24" s="46">
        <v>-1.0</v>
      </c>
      <c r="C24" s="48" t="s">
        <v>88</v>
      </c>
      <c r="D24" s="49">
        <f t="shared" si="1"/>
        <v>1</v>
      </c>
      <c r="E24" s="46">
        <v>-0.25</v>
      </c>
      <c r="F24" s="48" t="s">
        <v>88</v>
      </c>
      <c r="G24" s="50">
        <f t="shared" si="2"/>
        <v>1</v>
      </c>
      <c r="H24" s="46">
        <v>-0.3333333333</v>
      </c>
      <c r="I24" s="48" t="s">
        <v>88</v>
      </c>
      <c r="J24" s="50">
        <f t="shared" si="3"/>
        <v>1</v>
      </c>
      <c r="K24" s="51">
        <v>0.03333333333</v>
      </c>
      <c r="L24" s="52" t="s">
        <v>90</v>
      </c>
      <c r="M24" s="27">
        <f t="shared" si="4"/>
        <v>0</v>
      </c>
      <c r="N24" s="51">
        <v>1.0</v>
      </c>
      <c r="O24" s="52" t="s">
        <v>90</v>
      </c>
      <c r="P24" s="27">
        <f t="shared" si="5"/>
        <v>0</v>
      </c>
      <c r="Q24" s="51">
        <v>1.0</v>
      </c>
      <c r="R24" s="52" t="s">
        <v>90</v>
      </c>
      <c r="S24" s="27">
        <f t="shared" si="6"/>
        <v>0</v>
      </c>
      <c r="T24" s="51">
        <v>6.076</v>
      </c>
      <c r="U24" s="52" t="s">
        <v>90</v>
      </c>
      <c r="V24" s="27">
        <f t="shared" si="7"/>
        <v>0</v>
      </c>
      <c r="W24" s="46">
        <v>-1.0</v>
      </c>
      <c r="X24" s="48" t="s">
        <v>88</v>
      </c>
      <c r="Y24" s="50">
        <f t="shared" si="8"/>
        <v>1</v>
      </c>
      <c r="Z24" s="51">
        <v>0.0</v>
      </c>
      <c r="AA24" s="52" t="s">
        <v>89</v>
      </c>
      <c r="AB24" s="27">
        <f t="shared" si="9"/>
        <v>0</v>
      </c>
      <c r="AC24" s="46">
        <v>-1.0</v>
      </c>
      <c r="AD24" s="48" t="s">
        <v>88</v>
      </c>
      <c r="AE24" s="50">
        <f t="shared" si="10"/>
        <v>1</v>
      </c>
      <c r="AF24" s="46">
        <v>-8.452</v>
      </c>
      <c r="AG24" s="48" t="s">
        <v>88</v>
      </c>
      <c r="AH24" s="50">
        <f t="shared" si="11"/>
        <v>1</v>
      </c>
      <c r="AI24" s="51">
        <v>1.0</v>
      </c>
      <c r="AJ24" s="52" t="s">
        <v>90</v>
      </c>
      <c r="AK24" s="27">
        <f t="shared" si="12"/>
        <v>0</v>
      </c>
      <c r="AL24" s="51">
        <v>0.0</v>
      </c>
      <c r="AM24" s="52" t="s">
        <v>89</v>
      </c>
      <c r="AN24" s="27">
        <f t="shared" si="13"/>
        <v>0</v>
      </c>
      <c r="AO24" s="51">
        <v>0.0</v>
      </c>
      <c r="AP24" s="52" t="s">
        <v>89</v>
      </c>
      <c r="AQ24" s="27">
        <f t="shared" si="14"/>
        <v>0</v>
      </c>
      <c r="AR24" s="46">
        <v>-1.0</v>
      </c>
      <c r="AS24" s="48" t="s">
        <v>88</v>
      </c>
      <c r="AT24" s="50">
        <f t="shared" si="15"/>
        <v>1</v>
      </c>
      <c r="AU24" s="46">
        <v>-0.9053219328</v>
      </c>
      <c r="AV24" s="48" t="s">
        <v>88</v>
      </c>
      <c r="AW24" s="50">
        <f t="shared" si="16"/>
        <v>1</v>
      </c>
      <c r="AX24" s="46">
        <v>-0.5106</v>
      </c>
      <c r="AY24" s="48" t="s">
        <v>88</v>
      </c>
      <c r="AZ24" s="50">
        <f t="shared" si="17"/>
        <v>1</v>
      </c>
      <c r="BA24" s="51">
        <v>0.0</v>
      </c>
      <c r="BB24" s="52" t="s">
        <v>89</v>
      </c>
      <c r="BC24" s="27">
        <f t="shared" si="18"/>
        <v>0</v>
      </c>
      <c r="BD24" s="62">
        <f t="shared" si="19"/>
        <v>9</v>
      </c>
      <c r="BE24" s="44">
        <f t="shared" si="20"/>
        <v>4</v>
      </c>
      <c r="BF24" s="61">
        <f t="shared" si="21"/>
        <v>5</v>
      </c>
      <c r="BG24" s="54" t="s">
        <v>88</v>
      </c>
      <c r="BH24" s="48" t="s">
        <v>88</v>
      </c>
      <c r="BI24" s="55" t="s">
        <v>112</v>
      </c>
      <c r="BJ24" s="56"/>
    </row>
    <row r="25">
      <c r="A25" s="42">
        <v>23.0</v>
      </c>
      <c r="B25" s="51">
        <v>0.0</v>
      </c>
      <c r="C25" s="52" t="s">
        <v>89</v>
      </c>
      <c r="D25" s="25">
        <f t="shared" si="1"/>
        <v>0</v>
      </c>
      <c r="E25" s="51">
        <v>0.0</v>
      </c>
      <c r="F25" s="52" t="s">
        <v>89</v>
      </c>
      <c r="G25" s="27">
        <f t="shared" si="2"/>
        <v>0</v>
      </c>
      <c r="H25" s="51">
        <v>1.5</v>
      </c>
      <c r="I25" s="52" t="s">
        <v>90</v>
      </c>
      <c r="J25" s="27">
        <f t="shared" si="3"/>
        <v>0</v>
      </c>
      <c r="K25" s="51">
        <v>0.0</v>
      </c>
      <c r="L25" s="52" t="s">
        <v>89</v>
      </c>
      <c r="M25" s="27">
        <f t="shared" si="4"/>
        <v>0</v>
      </c>
      <c r="N25" s="51">
        <v>0.0</v>
      </c>
      <c r="O25" s="52" t="s">
        <v>89</v>
      </c>
      <c r="P25" s="27">
        <f t="shared" si="5"/>
        <v>0</v>
      </c>
      <c r="Q25" s="51">
        <v>1.0</v>
      </c>
      <c r="R25" s="52" t="s">
        <v>90</v>
      </c>
      <c r="S25" s="27">
        <f t="shared" si="6"/>
        <v>0</v>
      </c>
      <c r="T25" s="57">
        <v>-3.878</v>
      </c>
      <c r="U25" s="58" t="s">
        <v>88</v>
      </c>
      <c r="V25" s="34">
        <f t="shared" si="7"/>
        <v>1</v>
      </c>
      <c r="W25" s="51">
        <v>1.0</v>
      </c>
      <c r="X25" s="52" t="s">
        <v>90</v>
      </c>
      <c r="Y25" s="27">
        <f t="shared" si="8"/>
        <v>0</v>
      </c>
      <c r="Z25" s="51">
        <v>0.0</v>
      </c>
      <c r="AA25" s="52" t="s">
        <v>89</v>
      </c>
      <c r="AB25" s="27">
        <f t="shared" si="9"/>
        <v>0</v>
      </c>
      <c r="AC25" s="51">
        <v>0.0</v>
      </c>
      <c r="AD25" s="52" t="s">
        <v>89</v>
      </c>
      <c r="AE25" s="27">
        <f t="shared" si="10"/>
        <v>0</v>
      </c>
      <c r="AF25" s="57">
        <v>-1.932</v>
      </c>
      <c r="AG25" s="58" t="s">
        <v>88</v>
      </c>
      <c r="AH25" s="34">
        <f t="shared" si="11"/>
        <v>1</v>
      </c>
      <c r="AI25" s="51">
        <v>0.0</v>
      </c>
      <c r="AJ25" s="52" t="s">
        <v>89</v>
      </c>
      <c r="AK25" s="27">
        <f t="shared" si="12"/>
        <v>0</v>
      </c>
      <c r="AL25" s="51">
        <v>0.0</v>
      </c>
      <c r="AM25" s="52" t="s">
        <v>89</v>
      </c>
      <c r="AN25" s="27">
        <f t="shared" si="13"/>
        <v>0</v>
      </c>
      <c r="AO25" s="51">
        <v>0.0</v>
      </c>
      <c r="AP25" s="52" t="s">
        <v>89</v>
      </c>
      <c r="AQ25" s="27">
        <f t="shared" si="14"/>
        <v>0</v>
      </c>
      <c r="AR25" s="51">
        <v>0.0</v>
      </c>
      <c r="AS25" s="52" t="s">
        <v>89</v>
      </c>
      <c r="AT25" s="27">
        <f t="shared" si="15"/>
        <v>0</v>
      </c>
      <c r="AU25" s="57">
        <v>-0.4</v>
      </c>
      <c r="AV25" s="58" t="s">
        <v>88</v>
      </c>
      <c r="AW25" s="34">
        <f t="shared" si="16"/>
        <v>1</v>
      </c>
      <c r="AX25" s="51">
        <v>0.0</v>
      </c>
      <c r="AY25" s="52" t="s">
        <v>89</v>
      </c>
      <c r="AZ25" s="27">
        <f t="shared" si="17"/>
        <v>0</v>
      </c>
      <c r="BA25" s="51">
        <v>0.0</v>
      </c>
      <c r="BB25" s="52" t="s">
        <v>89</v>
      </c>
      <c r="BC25" s="27">
        <f t="shared" si="18"/>
        <v>0</v>
      </c>
      <c r="BD25" s="35">
        <f t="shared" si="19"/>
        <v>3</v>
      </c>
      <c r="BE25" s="36">
        <f t="shared" si="20"/>
        <v>12</v>
      </c>
      <c r="BF25" s="61">
        <f t="shared" si="21"/>
        <v>3</v>
      </c>
      <c r="BG25" s="59" t="s">
        <v>88</v>
      </c>
      <c r="BH25" s="58" t="s">
        <v>88</v>
      </c>
      <c r="BI25" s="55" t="s">
        <v>112</v>
      </c>
      <c r="BJ25" s="56"/>
    </row>
    <row r="26">
      <c r="A26" s="42">
        <v>24.0</v>
      </c>
      <c r="B26" s="51">
        <v>0.0</v>
      </c>
      <c r="C26" s="52" t="s">
        <v>89</v>
      </c>
      <c r="D26" s="25">
        <f t="shared" si="1"/>
        <v>0</v>
      </c>
      <c r="E26" s="51">
        <v>0.0</v>
      </c>
      <c r="F26" s="52" t="s">
        <v>89</v>
      </c>
      <c r="G26" s="27">
        <f t="shared" si="2"/>
        <v>0</v>
      </c>
      <c r="H26" s="51">
        <v>0.0</v>
      </c>
      <c r="I26" s="52" t="s">
        <v>89</v>
      </c>
      <c r="J26" s="27">
        <f t="shared" si="3"/>
        <v>0</v>
      </c>
      <c r="K26" s="51">
        <v>0.0</v>
      </c>
      <c r="L26" s="52" t="s">
        <v>89</v>
      </c>
      <c r="M26" s="27">
        <f t="shared" si="4"/>
        <v>0</v>
      </c>
      <c r="N26" s="51">
        <v>0.0</v>
      </c>
      <c r="O26" s="52" t="s">
        <v>89</v>
      </c>
      <c r="P26" s="27">
        <f t="shared" si="5"/>
        <v>0</v>
      </c>
      <c r="Q26" s="51">
        <v>1.0</v>
      </c>
      <c r="R26" s="52" t="s">
        <v>90</v>
      </c>
      <c r="S26" s="27">
        <f t="shared" si="6"/>
        <v>0</v>
      </c>
      <c r="T26" s="57">
        <v>-0.657</v>
      </c>
      <c r="U26" s="58" t="s">
        <v>88</v>
      </c>
      <c r="V26" s="34">
        <f t="shared" si="7"/>
        <v>1</v>
      </c>
      <c r="W26" s="57">
        <v>-1.0</v>
      </c>
      <c r="X26" s="58" t="s">
        <v>88</v>
      </c>
      <c r="Y26" s="34">
        <f t="shared" si="8"/>
        <v>1</v>
      </c>
      <c r="Z26" s="51">
        <v>0.0</v>
      </c>
      <c r="AA26" s="52" t="s">
        <v>89</v>
      </c>
      <c r="AB26" s="27">
        <f t="shared" si="9"/>
        <v>0</v>
      </c>
      <c r="AC26" s="51">
        <v>0.0</v>
      </c>
      <c r="AD26" s="52" t="s">
        <v>89</v>
      </c>
      <c r="AE26" s="27">
        <f t="shared" si="10"/>
        <v>0</v>
      </c>
      <c r="AF26" s="57">
        <v>-2.212</v>
      </c>
      <c r="AG26" s="58" t="s">
        <v>88</v>
      </c>
      <c r="AH26" s="34">
        <f t="shared" si="11"/>
        <v>1</v>
      </c>
      <c r="AI26" s="51">
        <v>0.0</v>
      </c>
      <c r="AJ26" s="52" t="s">
        <v>89</v>
      </c>
      <c r="AK26" s="27">
        <f t="shared" si="12"/>
        <v>0</v>
      </c>
      <c r="AL26" s="51">
        <v>0.0</v>
      </c>
      <c r="AM26" s="52" t="s">
        <v>89</v>
      </c>
      <c r="AN26" s="27">
        <f t="shared" si="13"/>
        <v>0</v>
      </c>
      <c r="AO26" s="51">
        <v>0.0</v>
      </c>
      <c r="AP26" s="52" t="s">
        <v>89</v>
      </c>
      <c r="AQ26" s="27">
        <f t="shared" si="14"/>
        <v>0</v>
      </c>
      <c r="AR26" s="51">
        <v>0.0</v>
      </c>
      <c r="AS26" s="52" t="s">
        <v>89</v>
      </c>
      <c r="AT26" s="27">
        <f t="shared" si="15"/>
        <v>0</v>
      </c>
      <c r="AU26" s="51">
        <v>0.1232614621</v>
      </c>
      <c r="AV26" s="52" t="s">
        <v>90</v>
      </c>
      <c r="AW26" s="27">
        <f t="shared" si="16"/>
        <v>0</v>
      </c>
      <c r="AX26" s="51">
        <v>0.0</v>
      </c>
      <c r="AY26" s="52" t="s">
        <v>89</v>
      </c>
      <c r="AZ26" s="27">
        <f t="shared" si="17"/>
        <v>0</v>
      </c>
      <c r="BA26" s="51">
        <v>0.0</v>
      </c>
      <c r="BB26" s="52" t="s">
        <v>89</v>
      </c>
      <c r="BC26" s="27">
        <f t="shared" si="18"/>
        <v>0</v>
      </c>
      <c r="BD26" s="35">
        <f t="shared" si="19"/>
        <v>3</v>
      </c>
      <c r="BE26" s="36">
        <f t="shared" si="20"/>
        <v>13</v>
      </c>
      <c r="BF26" s="61">
        <f t="shared" si="21"/>
        <v>2</v>
      </c>
      <c r="BG26" s="59" t="s">
        <v>88</v>
      </c>
      <c r="BH26" s="58" t="s">
        <v>88</v>
      </c>
      <c r="BI26" s="55" t="s">
        <v>112</v>
      </c>
      <c r="BJ26" s="56"/>
    </row>
    <row r="27">
      <c r="A27" s="42">
        <v>25.0</v>
      </c>
      <c r="B27" s="51">
        <v>0.0</v>
      </c>
      <c r="C27" s="52" t="s">
        <v>89</v>
      </c>
      <c r="D27" s="25">
        <f t="shared" si="1"/>
        <v>0</v>
      </c>
      <c r="E27" s="51">
        <v>0.0</v>
      </c>
      <c r="F27" s="52" t="s">
        <v>89</v>
      </c>
      <c r="G27" s="27">
        <f t="shared" si="2"/>
        <v>0</v>
      </c>
      <c r="H27" s="51">
        <v>0.0</v>
      </c>
      <c r="I27" s="52" t="s">
        <v>89</v>
      </c>
      <c r="J27" s="27">
        <f t="shared" si="3"/>
        <v>0</v>
      </c>
      <c r="K27" s="51">
        <v>0.445</v>
      </c>
      <c r="L27" s="52" t="s">
        <v>90</v>
      </c>
      <c r="M27" s="27">
        <f t="shared" si="4"/>
        <v>0</v>
      </c>
      <c r="N27" s="57">
        <v>-1.0</v>
      </c>
      <c r="O27" s="58" t="s">
        <v>88</v>
      </c>
      <c r="P27" s="34">
        <f t="shared" si="5"/>
        <v>1</v>
      </c>
      <c r="Q27" s="51">
        <v>1.0</v>
      </c>
      <c r="R27" s="52" t="s">
        <v>90</v>
      </c>
      <c r="S27" s="27">
        <f t="shared" si="6"/>
        <v>0</v>
      </c>
      <c r="T27" s="51">
        <v>1.863</v>
      </c>
      <c r="U27" s="52" t="s">
        <v>90</v>
      </c>
      <c r="V27" s="27">
        <f t="shared" si="7"/>
        <v>0</v>
      </c>
      <c r="W27" s="57">
        <v>-1.0</v>
      </c>
      <c r="X27" s="58" t="s">
        <v>88</v>
      </c>
      <c r="Y27" s="34">
        <f t="shared" si="8"/>
        <v>1</v>
      </c>
      <c r="Z27" s="51">
        <v>0.0</v>
      </c>
      <c r="AA27" s="52" t="s">
        <v>89</v>
      </c>
      <c r="AB27" s="27">
        <f t="shared" si="9"/>
        <v>0</v>
      </c>
      <c r="AC27" s="51">
        <v>0.0</v>
      </c>
      <c r="AD27" s="52" t="s">
        <v>89</v>
      </c>
      <c r="AE27" s="27">
        <f t="shared" si="10"/>
        <v>0</v>
      </c>
      <c r="AF27" s="51">
        <v>0.869</v>
      </c>
      <c r="AG27" s="52" t="s">
        <v>90</v>
      </c>
      <c r="AH27" s="27">
        <f t="shared" si="11"/>
        <v>0</v>
      </c>
      <c r="AI27" s="51">
        <v>0.0</v>
      </c>
      <c r="AJ27" s="52" t="s">
        <v>89</v>
      </c>
      <c r="AK27" s="27">
        <f t="shared" si="12"/>
        <v>0</v>
      </c>
      <c r="AL27" s="51">
        <v>0.0</v>
      </c>
      <c r="AM27" s="52" t="s">
        <v>89</v>
      </c>
      <c r="AN27" s="27">
        <f t="shared" si="13"/>
        <v>0</v>
      </c>
      <c r="AO27" s="51">
        <v>0.0</v>
      </c>
      <c r="AP27" s="52" t="s">
        <v>89</v>
      </c>
      <c r="AQ27" s="27">
        <f t="shared" si="14"/>
        <v>0</v>
      </c>
      <c r="AR27" s="51">
        <v>0.0</v>
      </c>
      <c r="AS27" s="52" t="s">
        <v>89</v>
      </c>
      <c r="AT27" s="27">
        <f t="shared" si="15"/>
        <v>0</v>
      </c>
      <c r="AU27" s="57">
        <v>-0.006312245757</v>
      </c>
      <c r="AV27" s="58" t="s">
        <v>88</v>
      </c>
      <c r="AW27" s="34">
        <f t="shared" si="16"/>
        <v>1</v>
      </c>
      <c r="AX27" s="51">
        <v>0.0</v>
      </c>
      <c r="AY27" s="52" t="s">
        <v>89</v>
      </c>
      <c r="AZ27" s="27">
        <f t="shared" si="17"/>
        <v>0</v>
      </c>
      <c r="BA27" s="51">
        <v>0.0</v>
      </c>
      <c r="BB27" s="52" t="s">
        <v>89</v>
      </c>
      <c r="BC27" s="27">
        <f t="shared" si="18"/>
        <v>0</v>
      </c>
      <c r="BD27" s="35">
        <f t="shared" si="19"/>
        <v>3</v>
      </c>
      <c r="BE27" s="36">
        <f t="shared" si="20"/>
        <v>11</v>
      </c>
      <c r="BF27" s="61">
        <f t="shared" si="21"/>
        <v>4</v>
      </c>
      <c r="BG27" s="59" t="s">
        <v>88</v>
      </c>
      <c r="BH27" s="58" t="s">
        <v>88</v>
      </c>
      <c r="BI27" s="55" t="s">
        <v>112</v>
      </c>
      <c r="BJ27" s="56"/>
    </row>
    <row r="28">
      <c r="A28" s="42">
        <v>26.0</v>
      </c>
      <c r="B28" s="51">
        <v>0.0</v>
      </c>
      <c r="C28" s="52" t="s">
        <v>89</v>
      </c>
      <c r="D28" s="25">
        <f t="shared" si="1"/>
        <v>0</v>
      </c>
      <c r="E28" s="51">
        <v>0.0</v>
      </c>
      <c r="F28" s="52" t="s">
        <v>89</v>
      </c>
      <c r="G28" s="27">
        <f t="shared" si="2"/>
        <v>0</v>
      </c>
      <c r="H28" s="51">
        <v>1.5</v>
      </c>
      <c r="I28" s="52" t="s">
        <v>90</v>
      </c>
      <c r="J28" s="27">
        <f t="shared" si="3"/>
        <v>0</v>
      </c>
      <c r="K28" s="51">
        <v>0.0</v>
      </c>
      <c r="L28" s="52" t="s">
        <v>89</v>
      </c>
      <c r="M28" s="27">
        <f t="shared" si="4"/>
        <v>0</v>
      </c>
      <c r="N28" s="51">
        <v>1.0</v>
      </c>
      <c r="O28" s="52" t="s">
        <v>90</v>
      </c>
      <c r="P28" s="27">
        <f t="shared" si="5"/>
        <v>0</v>
      </c>
      <c r="Q28" s="51">
        <v>1.0</v>
      </c>
      <c r="R28" s="52" t="s">
        <v>90</v>
      </c>
      <c r="S28" s="27">
        <f t="shared" si="6"/>
        <v>0</v>
      </c>
      <c r="T28" s="51">
        <v>5.739</v>
      </c>
      <c r="U28" s="52" t="s">
        <v>90</v>
      </c>
      <c r="V28" s="27">
        <f t="shared" si="7"/>
        <v>0</v>
      </c>
      <c r="W28" s="57">
        <v>-1.0</v>
      </c>
      <c r="X28" s="58" t="s">
        <v>88</v>
      </c>
      <c r="Y28" s="34">
        <f t="shared" si="8"/>
        <v>1</v>
      </c>
      <c r="Z28" s="51">
        <v>0.0</v>
      </c>
      <c r="AA28" s="52" t="s">
        <v>89</v>
      </c>
      <c r="AB28" s="27">
        <f t="shared" si="9"/>
        <v>0</v>
      </c>
      <c r="AC28" s="51">
        <v>0.0</v>
      </c>
      <c r="AD28" s="52" t="s">
        <v>89</v>
      </c>
      <c r="AE28" s="27">
        <f t="shared" si="10"/>
        <v>0</v>
      </c>
      <c r="AF28" s="57">
        <v>-4.291</v>
      </c>
      <c r="AG28" s="58" t="s">
        <v>88</v>
      </c>
      <c r="AH28" s="34">
        <f t="shared" si="11"/>
        <v>1</v>
      </c>
      <c r="AI28" s="51">
        <v>0.0</v>
      </c>
      <c r="AJ28" s="52" t="s">
        <v>89</v>
      </c>
      <c r="AK28" s="27">
        <f t="shared" si="12"/>
        <v>0</v>
      </c>
      <c r="AL28" s="51">
        <v>0.0</v>
      </c>
      <c r="AM28" s="52" t="s">
        <v>89</v>
      </c>
      <c r="AN28" s="27">
        <f t="shared" si="13"/>
        <v>0</v>
      </c>
      <c r="AO28" s="51">
        <v>0.0</v>
      </c>
      <c r="AP28" s="52" t="s">
        <v>89</v>
      </c>
      <c r="AQ28" s="27">
        <f t="shared" si="14"/>
        <v>0</v>
      </c>
      <c r="AR28" s="51">
        <v>0.0</v>
      </c>
      <c r="AS28" s="52" t="s">
        <v>89</v>
      </c>
      <c r="AT28" s="27">
        <f t="shared" si="15"/>
        <v>0</v>
      </c>
      <c r="AU28" s="51">
        <v>0.8482529375</v>
      </c>
      <c r="AV28" s="52" t="s">
        <v>90</v>
      </c>
      <c r="AW28" s="27">
        <f t="shared" si="16"/>
        <v>0</v>
      </c>
      <c r="AX28" s="51">
        <v>0.0</v>
      </c>
      <c r="AY28" s="52" t="s">
        <v>89</v>
      </c>
      <c r="AZ28" s="27">
        <f t="shared" si="17"/>
        <v>0</v>
      </c>
      <c r="BA28" s="57">
        <v>-1.0</v>
      </c>
      <c r="BB28" s="58" t="s">
        <v>88</v>
      </c>
      <c r="BC28" s="34">
        <f t="shared" si="18"/>
        <v>1</v>
      </c>
      <c r="BD28" s="35">
        <f t="shared" si="19"/>
        <v>3</v>
      </c>
      <c r="BE28" s="36">
        <f t="shared" si="20"/>
        <v>10</v>
      </c>
      <c r="BF28" s="61">
        <f t="shared" si="21"/>
        <v>5</v>
      </c>
      <c r="BG28" s="59" t="s">
        <v>88</v>
      </c>
      <c r="BH28" s="58" t="s">
        <v>88</v>
      </c>
      <c r="BI28" s="55" t="s">
        <v>112</v>
      </c>
      <c r="BJ28" s="56"/>
    </row>
    <row r="29">
      <c r="A29" s="42">
        <v>27.0</v>
      </c>
      <c r="B29" s="51">
        <v>1.0</v>
      </c>
      <c r="C29" s="52" t="s">
        <v>90</v>
      </c>
      <c r="D29" s="25">
        <f t="shared" si="1"/>
        <v>0</v>
      </c>
      <c r="E29" s="51">
        <v>0.0</v>
      </c>
      <c r="F29" s="52" t="s">
        <v>89</v>
      </c>
      <c r="G29" s="27">
        <f t="shared" si="2"/>
        <v>0</v>
      </c>
      <c r="H29" s="51">
        <v>1.5</v>
      </c>
      <c r="I29" s="52" t="s">
        <v>90</v>
      </c>
      <c r="J29" s="27">
        <f t="shared" si="3"/>
        <v>0</v>
      </c>
      <c r="K29" s="51">
        <v>0.0</v>
      </c>
      <c r="L29" s="52" t="s">
        <v>89</v>
      </c>
      <c r="M29" s="27">
        <f t="shared" si="4"/>
        <v>0</v>
      </c>
      <c r="N29" s="57">
        <v>-1.0</v>
      </c>
      <c r="O29" s="58" t="s">
        <v>88</v>
      </c>
      <c r="P29" s="34">
        <f t="shared" si="5"/>
        <v>1</v>
      </c>
      <c r="Q29" s="51">
        <v>1.0</v>
      </c>
      <c r="R29" s="52" t="s">
        <v>90</v>
      </c>
      <c r="S29" s="27">
        <f t="shared" si="6"/>
        <v>0</v>
      </c>
      <c r="T29" s="51">
        <v>7.314</v>
      </c>
      <c r="U29" s="52" t="s">
        <v>90</v>
      </c>
      <c r="V29" s="27">
        <f t="shared" si="7"/>
        <v>0</v>
      </c>
      <c r="W29" s="57">
        <v>-1.0</v>
      </c>
      <c r="X29" s="58" t="s">
        <v>88</v>
      </c>
      <c r="Y29" s="34">
        <f t="shared" si="8"/>
        <v>1</v>
      </c>
      <c r="Z29" s="51">
        <v>0.0</v>
      </c>
      <c r="AA29" s="52" t="s">
        <v>89</v>
      </c>
      <c r="AB29" s="27">
        <f t="shared" si="9"/>
        <v>0</v>
      </c>
      <c r="AC29" s="51">
        <v>1.0</v>
      </c>
      <c r="AD29" s="52" t="s">
        <v>90</v>
      </c>
      <c r="AE29" s="27">
        <f t="shared" si="10"/>
        <v>0</v>
      </c>
      <c r="AF29" s="57">
        <v>-71.454</v>
      </c>
      <c r="AG29" s="58" t="s">
        <v>88</v>
      </c>
      <c r="AH29" s="34">
        <f t="shared" si="11"/>
        <v>1</v>
      </c>
      <c r="AI29" s="51">
        <v>0.0</v>
      </c>
      <c r="AJ29" s="52" t="s">
        <v>89</v>
      </c>
      <c r="AK29" s="27">
        <f t="shared" si="12"/>
        <v>0</v>
      </c>
      <c r="AL29" s="51">
        <v>0.0</v>
      </c>
      <c r="AM29" s="52" t="s">
        <v>89</v>
      </c>
      <c r="AN29" s="27">
        <f t="shared" si="13"/>
        <v>0</v>
      </c>
      <c r="AO29" s="51">
        <v>0.0</v>
      </c>
      <c r="AP29" s="52" t="s">
        <v>89</v>
      </c>
      <c r="AQ29" s="27">
        <f t="shared" si="14"/>
        <v>0</v>
      </c>
      <c r="AR29" s="51">
        <v>0.0</v>
      </c>
      <c r="AS29" s="52" t="s">
        <v>89</v>
      </c>
      <c r="AT29" s="27">
        <f t="shared" si="15"/>
        <v>0</v>
      </c>
      <c r="AU29" s="51">
        <v>0.7878787879</v>
      </c>
      <c r="AV29" s="52" t="s">
        <v>90</v>
      </c>
      <c r="AW29" s="27">
        <f t="shared" si="16"/>
        <v>0</v>
      </c>
      <c r="AX29" s="51">
        <v>0.0</v>
      </c>
      <c r="AY29" s="52" t="s">
        <v>89</v>
      </c>
      <c r="AZ29" s="27">
        <f t="shared" si="17"/>
        <v>0</v>
      </c>
      <c r="BA29" s="57">
        <v>-1.0</v>
      </c>
      <c r="BB29" s="58" t="s">
        <v>88</v>
      </c>
      <c r="BC29" s="34">
        <f t="shared" si="18"/>
        <v>1</v>
      </c>
      <c r="BD29" s="35">
        <f t="shared" si="19"/>
        <v>4</v>
      </c>
      <c r="BE29" s="36">
        <f t="shared" si="20"/>
        <v>8</v>
      </c>
      <c r="BF29" s="61">
        <f t="shared" si="21"/>
        <v>6</v>
      </c>
      <c r="BG29" s="59" t="s">
        <v>88</v>
      </c>
      <c r="BH29" s="58" t="s">
        <v>88</v>
      </c>
      <c r="BI29" s="55" t="s">
        <v>112</v>
      </c>
      <c r="BJ29" s="56"/>
    </row>
    <row r="30">
      <c r="A30" s="42">
        <v>28.0</v>
      </c>
      <c r="B30" s="51">
        <v>1.0</v>
      </c>
      <c r="C30" s="52" t="s">
        <v>90</v>
      </c>
      <c r="D30" s="25">
        <f t="shared" si="1"/>
        <v>0</v>
      </c>
      <c r="E30" s="51">
        <v>0.0</v>
      </c>
      <c r="F30" s="52" t="s">
        <v>89</v>
      </c>
      <c r="G30" s="27">
        <f t="shared" si="2"/>
        <v>0</v>
      </c>
      <c r="H30" s="51">
        <v>2.0</v>
      </c>
      <c r="I30" s="52" t="s">
        <v>90</v>
      </c>
      <c r="J30" s="27">
        <f t="shared" si="3"/>
        <v>0</v>
      </c>
      <c r="K30" s="51">
        <v>0.05</v>
      </c>
      <c r="L30" s="52" t="s">
        <v>90</v>
      </c>
      <c r="M30" s="27">
        <f t="shared" si="4"/>
        <v>0</v>
      </c>
      <c r="N30" s="51">
        <v>1.0</v>
      </c>
      <c r="O30" s="52" t="s">
        <v>90</v>
      </c>
      <c r="P30" s="27">
        <f t="shared" si="5"/>
        <v>0</v>
      </c>
      <c r="Q30" s="51">
        <v>1.0</v>
      </c>
      <c r="R30" s="52" t="s">
        <v>90</v>
      </c>
      <c r="S30" s="27">
        <f t="shared" si="6"/>
        <v>0</v>
      </c>
      <c r="T30" s="51">
        <v>10.451</v>
      </c>
      <c r="U30" s="52" t="s">
        <v>90</v>
      </c>
      <c r="V30" s="27">
        <f t="shared" si="7"/>
        <v>0</v>
      </c>
      <c r="W30" s="57">
        <v>-1.0</v>
      </c>
      <c r="X30" s="58" t="s">
        <v>88</v>
      </c>
      <c r="Y30" s="34">
        <f t="shared" si="8"/>
        <v>1</v>
      </c>
      <c r="Z30" s="51">
        <v>0.0</v>
      </c>
      <c r="AA30" s="52" t="s">
        <v>89</v>
      </c>
      <c r="AB30" s="27">
        <f t="shared" si="9"/>
        <v>0</v>
      </c>
      <c r="AC30" s="51">
        <v>0.0</v>
      </c>
      <c r="AD30" s="52" t="s">
        <v>89</v>
      </c>
      <c r="AE30" s="27">
        <f t="shared" si="10"/>
        <v>0</v>
      </c>
      <c r="AF30" s="57">
        <v>-2.165</v>
      </c>
      <c r="AG30" s="58" t="s">
        <v>88</v>
      </c>
      <c r="AH30" s="34">
        <f t="shared" si="11"/>
        <v>1</v>
      </c>
      <c r="AI30" s="51">
        <v>1.0</v>
      </c>
      <c r="AJ30" s="52" t="s">
        <v>90</v>
      </c>
      <c r="AK30" s="27">
        <f t="shared" si="12"/>
        <v>0</v>
      </c>
      <c r="AL30" s="51">
        <v>0.0</v>
      </c>
      <c r="AM30" s="52" t="s">
        <v>89</v>
      </c>
      <c r="AN30" s="27">
        <f t="shared" si="13"/>
        <v>0</v>
      </c>
      <c r="AO30" s="51">
        <v>0.0</v>
      </c>
      <c r="AP30" s="52" t="s">
        <v>89</v>
      </c>
      <c r="AQ30" s="27">
        <f t="shared" si="14"/>
        <v>0</v>
      </c>
      <c r="AR30" s="51">
        <v>0.0</v>
      </c>
      <c r="AS30" s="52" t="s">
        <v>89</v>
      </c>
      <c r="AT30" s="27">
        <f t="shared" si="15"/>
        <v>0</v>
      </c>
      <c r="AU30" s="51">
        <v>0.8662584703</v>
      </c>
      <c r="AV30" s="52" t="s">
        <v>90</v>
      </c>
      <c r="AW30" s="27">
        <f t="shared" si="16"/>
        <v>0</v>
      </c>
      <c r="AX30" s="51">
        <v>0.0</v>
      </c>
      <c r="AY30" s="52" t="s">
        <v>89</v>
      </c>
      <c r="AZ30" s="27">
        <f t="shared" si="17"/>
        <v>0</v>
      </c>
      <c r="BA30" s="57">
        <v>-1.0</v>
      </c>
      <c r="BB30" s="58" t="s">
        <v>88</v>
      </c>
      <c r="BC30" s="34">
        <f t="shared" si="18"/>
        <v>1</v>
      </c>
      <c r="BD30" s="35">
        <f t="shared" si="19"/>
        <v>3</v>
      </c>
      <c r="BE30" s="44">
        <f t="shared" si="20"/>
        <v>7</v>
      </c>
      <c r="BF30" s="45">
        <f t="shared" si="21"/>
        <v>8</v>
      </c>
      <c r="BG30" s="59" t="s">
        <v>88</v>
      </c>
      <c r="BH30" s="58" t="s">
        <v>88</v>
      </c>
      <c r="BI30" s="55" t="s">
        <v>112</v>
      </c>
      <c r="BJ30" s="56"/>
    </row>
    <row r="31">
      <c r="A31" s="73">
        <v>29.0</v>
      </c>
      <c r="B31" s="74">
        <v>-1.0</v>
      </c>
      <c r="C31" s="75" t="s">
        <v>88</v>
      </c>
      <c r="D31" s="76">
        <f t="shared" si="1"/>
        <v>1</v>
      </c>
      <c r="E31" s="74">
        <v>-0.25</v>
      </c>
      <c r="F31" s="75" t="s">
        <v>88</v>
      </c>
      <c r="G31" s="77">
        <f t="shared" si="2"/>
        <v>1</v>
      </c>
      <c r="H31" s="74">
        <v>-0.5</v>
      </c>
      <c r="I31" s="75" t="s">
        <v>88</v>
      </c>
      <c r="J31" s="77">
        <f t="shared" si="3"/>
        <v>1</v>
      </c>
      <c r="K31" s="78">
        <v>0.6625</v>
      </c>
      <c r="L31" s="79" t="s">
        <v>90</v>
      </c>
      <c r="M31" s="80">
        <f t="shared" si="4"/>
        <v>0</v>
      </c>
      <c r="N31" s="78">
        <v>1.0</v>
      </c>
      <c r="O31" s="79" t="s">
        <v>90</v>
      </c>
      <c r="P31" s="80">
        <f t="shared" si="5"/>
        <v>0</v>
      </c>
      <c r="Q31" s="78">
        <v>1.0</v>
      </c>
      <c r="R31" s="79" t="s">
        <v>90</v>
      </c>
      <c r="S31" s="80">
        <f t="shared" si="6"/>
        <v>0</v>
      </c>
      <c r="T31" s="74">
        <v>-33.875</v>
      </c>
      <c r="U31" s="75" t="s">
        <v>88</v>
      </c>
      <c r="V31" s="77">
        <f t="shared" si="7"/>
        <v>1</v>
      </c>
      <c r="W31" s="74">
        <v>-1.0</v>
      </c>
      <c r="X31" s="75" t="s">
        <v>88</v>
      </c>
      <c r="Y31" s="77">
        <f t="shared" si="8"/>
        <v>1</v>
      </c>
      <c r="Z31" s="74">
        <v>-2.0</v>
      </c>
      <c r="AA31" s="75" t="s">
        <v>88</v>
      </c>
      <c r="AB31" s="77">
        <f t="shared" si="9"/>
        <v>1</v>
      </c>
      <c r="AC31" s="78">
        <v>0.0</v>
      </c>
      <c r="AD31" s="79" t="s">
        <v>89</v>
      </c>
      <c r="AE31" s="80">
        <f t="shared" si="10"/>
        <v>0</v>
      </c>
      <c r="AF31" s="74">
        <v>-26.598</v>
      </c>
      <c r="AG31" s="75" t="s">
        <v>88</v>
      </c>
      <c r="AH31" s="77">
        <f t="shared" si="11"/>
        <v>1</v>
      </c>
      <c r="AI31" s="74">
        <v>-1.0</v>
      </c>
      <c r="AJ31" s="75" t="s">
        <v>88</v>
      </c>
      <c r="AK31" s="77">
        <f t="shared" si="12"/>
        <v>1</v>
      </c>
      <c r="AL31" s="78">
        <v>0.0</v>
      </c>
      <c r="AM31" s="79" t="s">
        <v>89</v>
      </c>
      <c r="AN31" s="80">
        <f t="shared" si="13"/>
        <v>0</v>
      </c>
      <c r="AO31" s="78">
        <v>0.0</v>
      </c>
      <c r="AP31" s="79" t="s">
        <v>89</v>
      </c>
      <c r="AQ31" s="80">
        <f t="shared" si="14"/>
        <v>0</v>
      </c>
      <c r="AR31" s="78">
        <v>0.0</v>
      </c>
      <c r="AS31" s="79" t="s">
        <v>89</v>
      </c>
      <c r="AT31" s="80">
        <f t="shared" si="15"/>
        <v>0</v>
      </c>
      <c r="AU31" s="78">
        <v>0.2980934404</v>
      </c>
      <c r="AV31" s="79" t="s">
        <v>90</v>
      </c>
      <c r="AW31" s="80">
        <f t="shared" si="16"/>
        <v>0</v>
      </c>
      <c r="AX31" s="78">
        <v>0.0</v>
      </c>
      <c r="AY31" s="79" t="s">
        <v>89</v>
      </c>
      <c r="AZ31" s="80">
        <f t="shared" si="17"/>
        <v>0</v>
      </c>
      <c r="BA31" s="74">
        <v>-1.0</v>
      </c>
      <c r="BB31" s="75" t="s">
        <v>88</v>
      </c>
      <c r="BC31" s="77">
        <f t="shared" si="18"/>
        <v>1</v>
      </c>
      <c r="BD31" s="81">
        <f t="shared" si="19"/>
        <v>9</v>
      </c>
      <c r="BE31" s="82">
        <f t="shared" si="20"/>
        <v>5</v>
      </c>
      <c r="BF31" s="83">
        <f t="shared" si="21"/>
        <v>4</v>
      </c>
      <c r="BG31" s="84" t="s">
        <v>88</v>
      </c>
      <c r="BH31" s="75" t="s">
        <v>88</v>
      </c>
      <c r="BI31" s="85" t="s">
        <v>112</v>
      </c>
      <c r="BJ31" s="56"/>
    </row>
    <row r="32">
      <c r="A32" s="86" t="s">
        <v>127</v>
      </c>
      <c r="B32" s="87"/>
      <c r="C32" s="88"/>
      <c r="D32" s="89">
        <f>SUM(D3:D31)</f>
        <v>5</v>
      </c>
      <c r="E32" s="87"/>
      <c r="F32" s="90"/>
      <c r="G32" s="89">
        <f>SUM(G3:G31)</f>
        <v>9</v>
      </c>
      <c r="H32" s="87"/>
      <c r="I32" s="90"/>
      <c r="J32" s="89">
        <f>SUM(J3:J31)</f>
        <v>7</v>
      </c>
      <c r="K32" s="87"/>
      <c r="L32" s="90"/>
      <c r="M32" s="89">
        <f>SUM(M3:M31)</f>
        <v>2</v>
      </c>
      <c r="N32" s="87"/>
      <c r="O32" s="90"/>
      <c r="P32" s="89">
        <f>SUM(P3:P31)</f>
        <v>7</v>
      </c>
      <c r="Q32" s="87"/>
      <c r="R32" s="90"/>
      <c r="S32" s="89">
        <f>SUM(S3:S31)</f>
        <v>1</v>
      </c>
      <c r="T32" s="87"/>
      <c r="U32" s="90"/>
      <c r="V32" s="89">
        <f>SUM(V3:V31)</f>
        <v>18</v>
      </c>
      <c r="W32" s="87"/>
      <c r="X32" s="90"/>
      <c r="Y32" s="89">
        <f>SUM(Y3:Y31)</f>
        <v>16</v>
      </c>
      <c r="Z32" s="87"/>
      <c r="AA32" s="90"/>
      <c r="AB32" s="89">
        <f>SUM(AB3:AB31)</f>
        <v>7</v>
      </c>
      <c r="AC32" s="87"/>
      <c r="AD32" s="90"/>
      <c r="AE32" s="89">
        <f>SUM(AE3:AE31)</f>
        <v>9</v>
      </c>
      <c r="AF32" s="87"/>
      <c r="AG32" s="90"/>
      <c r="AH32" s="89">
        <f>SUM(AH3:AH31)</f>
        <v>26</v>
      </c>
      <c r="AI32" s="87"/>
      <c r="AJ32" s="90"/>
      <c r="AK32" s="89">
        <f>SUM(AK3:AK31)</f>
        <v>5</v>
      </c>
      <c r="AL32" s="87"/>
      <c r="AM32" s="90"/>
      <c r="AN32" s="89">
        <f>SUM(AN3:AN31)</f>
        <v>0</v>
      </c>
      <c r="AO32" s="87"/>
      <c r="AP32" s="90"/>
      <c r="AQ32" s="89">
        <f>SUM(AQ3:AQ31)</f>
        <v>0</v>
      </c>
      <c r="AR32" s="87"/>
      <c r="AS32" s="90"/>
      <c r="AT32" s="89">
        <f>SUM(AT3:AT31)</f>
        <v>3</v>
      </c>
      <c r="AU32" s="87"/>
      <c r="AV32" s="90"/>
      <c r="AW32" s="89">
        <f>SUM(AW3:AW31)</f>
        <v>8</v>
      </c>
      <c r="AX32" s="87"/>
      <c r="AY32" s="90"/>
      <c r="AZ32" s="89">
        <f>SUM(AZ3:AZ31)</f>
        <v>2</v>
      </c>
      <c r="BA32" s="87"/>
      <c r="BB32" s="90"/>
      <c r="BC32" s="91">
        <f>SUM(BC3:BC31)</f>
        <v>7</v>
      </c>
      <c r="BD32" s="92">
        <f t="shared" ref="BD32:BF32" si="22">SUM(BD12:BD31)</f>
        <v>90</v>
      </c>
      <c r="BE32" s="90">
        <f t="shared" si="22"/>
        <v>167</v>
      </c>
      <c r="BF32" s="93">
        <f t="shared" si="22"/>
        <v>103</v>
      </c>
      <c r="BG32" s="92"/>
      <c r="BH32" s="90"/>
      <c r="BI32" s="94"/>
    </row>
    <row r="33">
      <c r="B33" s="1" t="s">
        <v>128</v>
      </c>
      <c r="C33" s="1" t="s">
        <v>129</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C34" s="96"/>
      <c r="D34" s="97"/>
      <c r="H34" s="98" t="s">
        <v>131</v>
      </c>
      <c r="I34" s="99"/>
      <c r="J34" s="100" t="s">
        <v>132</v>
      </c>
      <c r="K34" s="10"/>
      <c r="L34" s="10"/>
      <c r="M34" s="11"/>
      <c r="O34" s="101" t="s">
        <v>133</v>
      </c>
      <c r="Q34" s="102">
        <f>((J36+K37+Q38)/(J36+K36+L36+J37+K37+L37+J38+K38+L38)) * 100</f>
        <v>37.77777778</v>
      </c>
      <c r="R34" s="95"/>
      <c r="U34" s="95"/>
      <c r="X34" s="95"/>
      <c r="AA34" s="95"/>
      <c r="AD34" s="95"/>
      <c r="AG34" s="95"/>
      <c r="AJ34" s="95"/>
      <c r="AM34" s="95"/>
      <c r="AP34" s="95"/>
      <c r="AS34" s="95"/>
      <c r="AV34" s="95"/>
      <c r="AY34" s="95"/>
      <c r="BH34" s="95"/>
    </row>
    <row r="35">
      <c r="D35" s="97"/>
      <c r="H35" s="103"/>
      <c r="I35" s="28"/>
      <c r="J35" s="104" t="s">
        <v>88</v>
      </c>
      <c r="K35" s="105" t="s">
        <v>89</v>
      </c>
      <c r="L35" s="105" t="s">
        <v>90</v>
      </c>
      <c r="M35" s="106"/>
      <c r="O35" s="95"/>
      <c r="R35" s="95"/>
      <c r="U35" s="95"/>
      <c r="X35" s="95"/>
      <c r="AA35" s="95"/>
      <c r="AD35" s="95"/>
      <c r="AG35" s="95"/>
      <c r="AJ35" s="95"/>
      <c r="AM35" s="95"/>
      <c r="AP35" s="95"/>
      <c r="AS35" s="95"/>
      <c r="AV35" s="95"/>
      <c r="AY35" s="95"/>
      <c r="BH35" s="95"/>
    </row>
    <row r="36">
      <c r="D36" s="97"/>
      <c r="H36" s="107" t="s">
        <v>134</v>
      </c>
      <c r="I36" s="108" t="s">
        <v>88</v>
      </c>
      <c r="J36" s="109">
        <v>3.0</v>
      </c>
      <c r="K36" s="110">
        <v>15.0</v>
      </c>
      <c r="L36" s="110">
        <v>11.0</v>
      </c>
      <c r="M36" s="111">
        <f t="shared" ref="M36:M38" si="23">SUM(J36:L36)</f>
        <v>29</v>
      </c>
      <c r="O36" s="112" t="s">
        <v>135</v>
      </c>
      <c r="Q36" s="113">
        <f>(J36/J39) * 100</f>
        <v>100</v>
      </c>
      <c r="R36" s="95"/>
      <c r="U36" s="95"/>
      <c r="V36" s="113"/>
      <c r="X36" s="95"/>
      <c r="AA36" s="95"/>
      <c r="AD36" s="95"/>
      <c r="AG36" s="95"/>
      <c r="AJ36" s="95"/>
      <c r="AM36" s="95"/>
      <c r="AP36" s="95"/>
      <c r="AS36" s="95"/>
      <c r="AV36" s="95"/>
      <c r="AY36" s="95"/>
      <c r="BH36" s="95"/>
    </row>
    <row r="37">
      <c r="D37" s="97"/>
      <c r="H37" s="114"/>
      <c r="I37" s="108" t="s">
        <v>89</v>
      </c>
      <c r="J37" s="115">
        <v>0.0</v>
      </c>
      <c r="K37" s="112">
        <v>0.0</v>
      </c>
      <c r="L37" s="110">
        <v>0.0</v>
      </c>
      <c r="M37" s="111">
        <f t="shared" si="23"/>
        <v>0</v>
      </c>
      <c r="O37" s="112" t="s">
        <v>136</v>
      </c>
      <c r="Q37" s="113">
        <f>(K37/K39) * 100</f>
        <v>0</v>
      </c>
      <c r="R37" s="95"/>
      <c r="U37" s="95"/>
      <c r="X37" s="95"/>
      <c r="AA37" s="95"/>
      <c r="AD37" s="95"/>
      <c r="AG37" s="95"/>
      <c r="AJ37" s="95"/>
      <c r="AM37" s="95"/>
      <c r="AP37" s="95"/>
      <c r="AS37" s="95"/>
      <c r="AV37" s="95"/>
      <c r="AY37" s="95"/>
      <c r="BH37" s="95"/>
    </row>
    <row r="38">
      <c r="D38" s="97"/>
      <c r="H38" s="114"/>
      <c r="I38" s="108" t="s">
        <v>90</v>
      </c>
      <c r="J38" s="115">
        <v>0.0</v>
      </c>
      <c r="K38" s="110">
        <v>0.0</v>
      </c>
      <c r="L38" s="112">
        <v>1.0</v>
      </c>
      <c r="M38" s="111">
        <f t="shared" si="23"/>
        <v>1</v>
      </c>
      <c r="O38" s="112" t="s">
        <v>137</v>
      </c>
      <c r="Q38" s="113">
        <f>(L38/L39) * 100</f>
        <v>8.333333333</v>
      </c>
      <c r="R38" s="95"/>
      <c r="U38" s="95"/>
      <c r="X38" s="95"/>
      <c r="AA38" s="95"/>
      <c r="AD38" s="95"/>
      <c r="AG38" s="95"/>
      <c r="AJ38" s="95"/>
      <c r="AM38" s="95"/>
      <c r="AP38" s="95"/>
      <c r="AS38" s="95"/>
      <c r="AV38" s="95"/>
      <c r="AY38" s="95"/>
      <c r="BH38" s="95"/>
    </row>
    <row r="39">
      <c r="H39" s="116"/>
      <c r="I39" s="117"/>
      <c r="J39" s="118">
        <f t="shared" ref="J39:L39" si="24">SUM(J36:J38)</f>
        <v>3</v>
      </c>
      <c r="K39" s="119">
        <f t="shared" si="24"/>
        <v>15</v>
      </c>
      <c r="L39" s="119">
        <f t="shared" si="24"/>
        <v>12</v>
      </c>
      <c r="M39" s="120"/>
      <c r="R39" s="95"/>
      <c r="U39" s="95"/>
      <c r="X39" s="95"/>
      <c r="AA39" s="95"/>
      <c r="AD39" s="95"/>
      <c r="AG39" s="95"/>
      <c r="AJ39" s="95"/>
      <c r="AM39" s="95"/>
      <c r="AP39" s="95"/>
      <c r="AS39" s="95"/>
      <c r="AV39" s="95"/>
      <c r="AY39" s="95"/>
      <c r="BH39" s="95"/>
    </row>
    <row r="40">
      <c r="F40" s="95"/>
      <c r="I40" s="95"/>
      <c r="L40" s="95"/>
      <c r="O40" s="112" t="s">
        <v>138</v>
      </c>
      <c r="Q40" s="113">
        <f>(J36/M36) * 100</f>
        <v>10.34482759</v>
      </c>
      <c r="R40" s="95"/>
      <c r="U40" s="95"/>
      <c r="X40" s="95"/>
      <c r="AA40" s="95"/>
      <c r="AD40" s="95"/>
      <c r="AG40" s="95"/>
      <c r="AJ40" s="95"/>
      <c r="AM40" s="95"/>
      <c r="AP40" s="95"/>
      <c r="AS40" s="95"/>
      <c r="AV40" s="95"/>
      <c r="AY40" s="95"/>
      <c r="BB40" s="95"/>
      <c r="BC40" s="95"/>
      <c r="BD40" s="95"/>
      <c r="BE40" s="95"/>
      <c r="BF40" s="95"/>
      <c r="BG40" s="95"/>
      <c r="BH40" s="95"/>
    </row>
    <row r="41">
      <c r="F41" s="95"/>
      <c r="I41" s="95"/>
      <c r="L41" s="95"/>
      <c r="O41" s="112" t="s">
        <v>139</v>
      </c>
      <c r="Q41" s="113">
        <f>0</f>
        <v>0</v>
      </c>
      <c r="R41" s="95"/>
      <c r="U41" s="95"/>
      <c r="X41" s="95"/>
      <c r="AA41" s="95"/>
      <c r="AD41" s="95"/>
      <c r="AG41" s="95"/>
      <c r="AJ41" s="95"/>
      <c r="AM41" s="95"/>
      <c r="AP41" s="95"/>
      <c r="AS41" s="95"/>
      <c r="AV41" s="95"/>
      <c r="AY41" s="95"/>
      <c r="BB41" s="95"/>
      <c r="BC41" s="95"/>
      <c r="BD41" s="95"/>
      <c r="BE41" s="95"/>
      <c r="BF41" s="95"/>
      <c r="BG41" s="95"/>
      <c r="BH41" s="95"/>
    </row>
    <row r="42">
      <c r="B42" s="2" t="s">
        <v>140</v>
      </c>
      <c r="C42" s="2" t="s">
        <v>133</v>
      </c>
      <c r="F42" s="95"/>
      <c r="I42" s="95"/>
      <c r="L42" s="95"/>
      <c r="O42" s="112" t="s">
        <v>141</v>
      </c>
      <c r="Q42" s="113">
        <f>(1/1) * 100</f>
        <v>100</v>
      </c>
      <c r="R42" s="95"/>
      <c r="U42" s="95"/>
      <c r="X42" s="95"/>
      <c r="AA42" s="95"/>
      <c r="AD42" s="95"/>
      <c r="AG42" s="95"/>
      <c r="AJ42" s="95"/>
      <c r="AM42" s="95"/>
      <c r="AP42" s="95"/>
      <c r="AS42" s="95"/>
      <c r="AV42" s="95"/>
      <c r="AY42" s="95"/>
      <c r="BB42" s="95"/>
      <c r="BC42" s="95"/>
      <c r="BD42" s="95"/>
      <c r="BE42" s="95"/>
      <c r="BF42" s="95"/>
      <c r="BG42" s="95"/>
      <c r="BH42" s="95"/>
    </row>
    <row r="43">
      <c r="B43" s="121" t="s">
        <v>46</v>
      </c>
      <c r="C43">
        <f>((D32)/COUNT(D3:D31)) * 100</f>
        <v>17.24137931</v>
      </c>
      <c r="F43" s="95"/>
      <c r="I43" s="95"/>
      <c r="L43" s="95"/>
      <c r="R43" s="95"/>
      <c r="U43" s="95"/>
      <c r="X43" s="95"/>
      <c r="AA43" s="95"/>
      <c r="AD43" s="95"/>
      <c r="AG43" s="95"/>
      <c r="AJ43" s="95"/>
      <c r="AM43" s="95"/>
      <c r="AP43" s="95"/>
      <c r="AS43" s="95"/>
      <c r="AV43" s="95"/>
      <c r="AY43" s="95"/>
      <c r="BB43" s="95"/>
      <c r="BC43" s="95"/>
      <c r="BD43" s="95"/>
      <c r="BE43" s="95"/>
      <c r="BF43" s="95"/>
      <c r="BG43" s="95"/>
      <c r="BH43" s="95"/>
    </row>
    <row r="44">
      <c r="B44" s="121" t="s">
        <v>49</v>
      </c>
      <c r="C44">
        <f>(G32/COUNT(G3:G31))*100</f>
        <v>31.03448276</v>
      </c>
      <c r="F44" s="95"/>
      <c r="I44" s="95"/>
      <c r="L44" s="95"/>
      <c r="O44" s="110" t="s">
        <v>142</v>
      </c>
      <c r="R44" s="95"/>
      <c r="U44" s="95"/>
      <c r="X44" s="95"/>
      <c r="AA44" s="95"/>
      <c r="AD44" s="95"/>
      <c r="AG44" s="95"/>
      <c r="AJ44" s="95"/>
      <c r="AM44" s="95"/>
      <c r="AP44" s="95"/>
      <c r="AS44" s="95"/>
      <c r="AV44" s="95"/>
      <c r="AY44" s="95"/>
      <c r="BB44" s="95"/>
      <c r="BC44" s="95"/>
      <c r="BD44" s="95"/>
      <c r="BE44" s="95"/>
      <c r="BF44" s="95"/>
      <c r="BG44" s="95"/>
      <c r="BH44" s="95"/>
    </row>
    <row r="45">
      <c r="B45" s="121" t="s">
        <v>50</v>
      </c>
      <c r="C45">
        <f>(J32/COUNT(J3:J31))*100</f>
        <v>24.13793103</v>
      </c>
      <c r="F45" s="95"/>
      <c r="I45" s="95"/>
      <c r="L45" s="95"/>
      <c r="R45" s="95"/>
      <c r="U45" s="95"/>
      <c r="X45" s="95"/>
      <c r="AA45" s="95"/>
      <c r="AD45" s="95"/>
      <c r="AG45" s="95"/>
      <c r="AJ45" s="95"/>
      <c r="AM45" s="95"/>
      <c r="AP45" s="95"/>
      <c r="AS45" s="95"/>
      <c r="AV45" s="95"/>
      <c r="AY45" s="95"/>
      <c r="BB45" s="95"/>
      <c r="BC45" s="95"/>
      <c r="BD45" s="95"/>
      <c r="BE45" s="95"/>
      <c r="BF45" s="95"/>
      <c r="BG45" s="95"/>
      <c r="BH45" s="95"/>
    </row>
    <row r="46">
      <c r="B46" s="121" t="s">
        <v>51</v>
      </c>
      <c r="C46">
        <f>(M32/COUNT(M3:M31))*100</f>
        <v>6.896551724</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B47" s="121" t="s">
        <v>53</v>
      </c>
      <c r="C47">
        <f>(P32/COUNT(P3:P31))*100</f>
        <v>24.13793103</v>
      </c>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B48" s="121" t="s">
        <v>55</v>
      </c>
      <c r="C48">
        <f>(S32/COUNT(S3:S31))*100</f>
        <v>3.448275862</v>
      </c>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B49" s="121" t="s">
        <v>57</v>
      </c>
      <c r="C49">
        <f>(V32/COUNT(V3:V31))*100</f>
        <v>62.06896552</v>
      </c>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B50" s="121" t="s">
        <v>59</v>
      </c>
      <c r="C50">
        <f>(Y32/COUNT(Y3:Y31))*100</f>
        <v>55.17241379</v>
      </c>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B51" s="121" t="s">
        <v>61</v>
      </c>
      <c r="C51">
        <f>(AB32/COUNT(AB3:AB31))*100</f>
        <v>24.13793103</v>
      </c>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B52" s="121" t="s">
        <v>62</v>
      </c>
      <c r="C52">
        <f>(AE32/COUNT(AE3:AE31))*100</f>
        <v>31.03448276</v>
      </c>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B53" s="122" t="s">
        <v>63</v>
      </c>
      <c r="C53">
        <f>(AH32/COUNT(AH3:AH31))*100</f>
        <v>89.65517241</v>
      </c>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B54" s="121" t="s">
        <v>65</v>
      </c>
      <c r="C54">
        <f>(AK32/COUNT(AK3:AK31))*100</f>
        <v>17.24137931</v>
      </c>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B55" s="121" t="s">
        <v>67</v>
      </c>
      <c r="C55">
        <f>(AN32/COUNT(AN3:AN31))*100</f>
        <v>0</v>
      </c>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B56" s="121" t="s">
        <v>69</v>
      </c>
      <c r="C56">
        <f>(AQ32/COUNT(AQ3:AQ31))*100</f>
        <v>0</v>
      </c>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B57" s="121" t="s">
        <v>70</v>
      </c>
      <c r="C57">
        <f>(AT32/COUNT(AT3:AT31))*100</f>
        <v>10.34482759</v>
      </c>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B58" s="121" t="s">
        <v>71</v>
      </c>
      <c r="C58">
        <f>(AW32/COUNT(AW3:AW31))*100</f>
        <v>27.5862069</v>
      </c>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B59" s="121" t="s">
        <v>73</v>
      </c>
      <c r="C59">
        <f>(AZ32/COUNT(AZ3:AZ31))*100</f>
        <v>6.896551724</v>
      </c>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B60" s="121" t="s">
        <v>74</v>
      </c>
      <c r="C60">
        <f>(BC32/COUNT(BC3:BC31))*100</f>
        <v>24.13793103</v>
      </c>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row r="988">
      <c r="F988" s="95"/>
      <c r="I988" s="95"/>
      <c r="L988" s="95"/>
      <c r="O988" s="95"/>
      <c r="R988" s="95"/>
      <c r="U988" s="95"/>
      <c r="X988" s="95"/>
      <c r="AA988" s="95"/>
      <c r="AD988" s="95"/>
      <c r="AG988" s="95"/>
      <c r="AJ988" s="95"/>
      <c r="AM988" s="95"/>
      <c r="AP988" s="95"/>
      <c r="AS988" s="95"/>
      <c r="AV988" s="95"/>
      <c r="AY988" s="95"/>
      <c r="BB988" s="95"/>
      <c r="BC988" s="95"/>
      <c r="BD988" s="95"/>
      <c r="BE988" s="95"/>
      <c r="BF988" s="95"/>
      <c r="BG988" s="95"/>
      <c r="BH988" s="95"/>
    </row>
    <row r="989">
      <c r="F989" s="95"/>
      <c r="I989" s="95"/>
      <c r="L989" s="95"/>
      <c r="O989" s="95"/>
      <c r="R989" s="95"/>
      <c r="U989" s="95"/>
      <c r="X989" s="95"/>
      <c r="AA989" s="95"/>
      <c r="AD989" s="95"/>
      <c r="AG989" s="95"/>
      <c r="AJ989" s="95"/>
      <c r="AM989" s="95"/>
      <c r="AP989" s="95"/>
      <c r="AS989" s="95"/>
      <c r="AV989" s="95"/>
      <c r="AY989" s="95"/>
      <c r="BB989" s="95"/>
      <c r="BC989" s="95"/>
      <c r="BD989" s="95"/>
      <c r="BE989" s="95"/>
      <c r="BF989" s="95"/>
      <c r="BG989" s="95"/>
      <c r="BH989" s="95"/>
    </row>
    <row r="990">
      <c r="F990" s="95"/>
      <c r="I990" s="95"/>
      <c r="L990" s="95"/>
      <c r="O990" s="95"/>
      <c r="R990" s="95"/>
      <c r="U990" s="95"/>
      <c r="X990" s="95"/>
      <c r="AA990" s="95"/>
      <c r="AD990" s="95"/>
      <c r="AG990" s="95"/>
      <c r="AJ990" s="95"/>
      <c r="AM990" s="95"/>
      <c r="AP990" s="95"/>
      <c r="AS990" s="95"/>
      <c r="AV990" s="95"/>
      <c r="AY990" s="95"/>
      <c r="BB990" s="95"/>
      <c r="BC990" s="95"/>
      <c r="BD990" s="95"/>
      <c r="BE990" s="95"/>
      <c r="BF990" s="95"/>
      <c r="BG990" s="95"/>
      <c r="BH990" s="95"/>
    </row>
    <row r="991">
      <c r="F991" s="95"/>
      <c r="I991" s="95"/>
      <c r="L991" s="95"/>
      <c r="O991" s="95"/>
      <c r="R991" s="95"/>
      <c r="U991" s="95"/>
      <c r="X991" s="95"/>
      <c r="AA991" s="95"/>
      <c r="AD991" s="95"/>
      <c r="AG991" s="95"/>
      <c r="AJ991" s="95"/>
      <c r="AM991" s="95"/>
      <c r="AP991" s="95"/>
      <c r="AS991" s="95"/>
      <c r="AV991" s="95"/>
      <c r="AY991" s="95"/>
      <c r="BB991" s="95"/>
      <c r="BC991" s="95"/>
      <c r="BD991" s="95"/>
      <c r="BE991" s="95"/>
      <c r="BF991" s="95"/>
      <c r="BG991" s="95"/>
      <c r="BH991" s="95"/>
    </row>
    <row r="992">
      <c r="F992" s="95"/>
      <c r="I992" s="95"/>
      <c r="L992" s="95"/>
      <c r="O992" s="95"/>
      <c r="R992" s="95"/>
      <c r="U992" s="95"/>
      <c r="X992" s="95"/>
      <c r="AA992" s="95"/>
      <c r="AD992" s="95"/>
      <c r="AG992" s="95"/>
      <c r="AJ992" s="95"/>
      <c r="AM992" s="95"/>
      <c r="AP992" s="95"/>
      <c r="AS992" s="95"/>
      <c r="AV992" s="95"/>
      <c r="AY992" s="95"/>
      <c r="BB992" s="95"/>
      <c r="BC992" s="95"/>
      <c r="BD992" s="95"/>
      <c r="BE992" s="95"/>
      <c r="BF992" s="95"/>
      <c r="BG992" s="95"/>
      <c r="BH992" s="95"/>
    </row>
    <row r="993">
      <c r="F993" s="95"/>
      <c r="I993" s="95"/>
      <c r="L993" s="95"/>
      <c r="O993" s="95"/>
      <c r="R993" s="95"/>
      <c r="U993" s="95"/>
      <c r="X993" s="95"/>
      <c r="AA993" s="95"/>
      <c r="AD993" s="95"/>
      <c r="AG993" s="95"/>
      <c r="AJ993" s="95"/>
      <c r="AM993" s="95"/>
      <c r="AP993" s="95"/>
      <c r="AS993" s="95"/>
      <c r="AV993" s="95"/>
      <c r="AY993" s="95"/>
      <c r="BB993" s="95"/>
      <c r="BC993" s="95"/>
      <c r="BD993" s="95"/>
      <c r="BE993" s="95"/>
      <c r="BF993" s="95"/>
      <c r="BG993" s="95"/>
      <c r="BH993" s="95"/>
    </row>
    <row r="994">
      <c r="F994" s="95"/>
      <c r="I994" s="95"/>
      <c r="L994" s="95"/>
      <c r="O994" s="95"/>
      <c r="R994" s="95"/>
      <c r="U994" s="95"/>
      <c r="X994" s="95"/>
      <c r="AA994" s="95"/>
      <c r="AD994" s="95"/>
      <c r="AG994" s="95"/>
      <c r="AJ994" s="95"/>
      <c r="AM994" s="95"/>
      <c r="AP994" s="95"/>
      <c r="AS994" s="95"/>
      <c r="AV994" s="95"/>
      <c r="AY994" s="95"/>
      <c r="BB994" s="95"/>
      <c r="BC994" s="95"/>
      <c r="BD994" s="95"/>
      <c r="BE994" s="95"/>
      <c r="BF994" s="95"/>
      <c r="BG994" s="95"/>
      <c r="BH994" s="95"/>
    </row>
    <row r="995">
      <c r="F995" s="95"/>
      <c r="I995" s="95"/>
      <c r="L995" s="95"/>
      <c r="O995" s="95"/>
      <c r="R995" s="95"/>
      <c r="U995" s="95"/>
      <c r="X995" s="95"/>
      <c r="AA995" s="95"/>
      <c r="AD995" s="95"/>
      <c r="AG995" s="95"/>
      <c r="AJ995" s="95"/>
      <c r="AM995" s="95"/>
      <c r="AP995" s="95"/>
      <c r="AS995" s="95"/>
      <c r="AV995" s="95"/>
      <c r="AY995" s="95"/>
      <c r="BB995" s="95"/>
      <c r="BC995" s="95"/>
      <c r="BD995" s="95"/>
      <c r="BE995" s="95"/>
      <c r="BF995" s="95"/>
      <c r="BG995" s="95"/>
      <c r="BH995" s="95"/>
    </row>
    <row r="996">
      <c r="F996" s="95"/>
      <c r="I996" s="95"/>
      <c r="L996" s="95"/>
      <c r="O996" s="95"/>
      <c r="R996" s="95"/>
      <c r="U996" s="95"/>
      <c r="X996" s="95"/>
      <c r="AA996" s="95"/>
      <c r="AD996" s="95"/>
      <c r="AG996" s="95"/>
      <c r="AJ996" s="95"/>
      <c r="AM996" s="95"/>
      <c r="AP996" s="95"/>
      <c r="AS996" s="95"/>
      <c r="AV996" s="95"/>
      <c r="AY996" s="95"/>
      <c r="BB996" s="95"/>
      <c r="BC996" s="95"/>
      <c r="BD996" s="95"/>
      <c r="BE996" s="95"/>
      <c r="BF996" s="95"/>
      <c r="BG996" s="95"/>
      <c r="BH996" s="95"/>
    </row>
    <row r="997">
      <c r="F997" s="95"/>
      <c r="I997" s="95"/>
      <c r="L997" s="95"/>
      <c r="O997" s="95"/>
      <c r="R997" s="95"/>
      <c r="U997" s="95"/>
      <c r="X997" s="95"/>
      <c r="AA997" s="95"/>
      <c r="AD997" s="95"/>
      <c r="AG997" s="95"/>
      <c r="AJ997" s="95"/>
      <c r="AM997" s="95"/>
      <c r="AP997" s="95"/>
      <c r="AS997" s="95"/>
      <c r="AV997" s="95"/>
      <c r="AY997" s="95"/>
      <c r="BB997" s="95"/>
      <c r="BC997" s="95"/>
      <c r="BD997" s="95"/>
      <c r="BE997" s="95"/>
      <c r="BF997" s="95"/>
      <c r="BG997" s="95"/>
      <c r="BH997" s="95"/>
    </row>
    <row r="998">
      <c r="F998" s="95"/>
      <c r="I998" s="95"/>
      <c r="L998" s="95"/>
      <c r="O998" s="95"/>
      <c r="R998" s="95"/>
      <c r="U998" s="95"/>
      <c r="X998" s="95"/>
      <c r="AA998" s="95"/>
      <c r="AD998" s="95"/>
      <c r="AG998" s="95"/>
      <c r="AJ998" s="95"/>
      <c r="AM998" s="95"/>
      <c r="AP998" s="95"/>
      <c r="AS998" s="95"/>
      <c r="AV998" s="95"/>
      <c r="AY998" s="95"/>
      <c r="BB998" s="95"/>
      <c r="BC998" s="95"/>
      <c r="BD998" s="95"/>
      <c r="BE998" s="95"/>
      <c r="BF998" s="95"/>
      <c r="BG998" s="95"/>
      <c r="BH998" s="95"/>
    </row>
    <row r="999">
      <c r="F999" s="95"/>
      <c r="I999" s="95"/>
      <c r="L999" s="95"/>
      <c r="O999" s="95"/>
      <c r="R999" s="95"/>
      <c r="U999" s="95"/>
      <c r="X999" s="95"/>
      <c r="AA999" s="95"/>
      <c r="AD999" s="95"/>
      <c r="AG999" s="95"/>
      <c r="AJ999" s="95"/>
      <c r="AM999" s="95"/>
      <c r="AP999" s="95"/>
      <c r="AS999" s="95"/>
      <c r="AV999" s="95"/>
      <c r="AY999" s="95"/>
      <c r="BB999" s="95"/>
      <c r="BC999" s="95"/>
      <c r="BD999" s="95"/>
      <c r="BE999" s="95"/>
      <c r="BF999" s="95"/>
      <c r="BG999" s="95"/>
      <c r="BH999" s="95"/>
    </row>
    <row r="1000">
      <c r="F1000" s="95"/>
      <c r="I1000" s="95"/>
      <c r="L1000" s="95"/>
      <c r="O1000" s="95"/>
      <c r="R1000" s="95"/>
      <c r="U1000" s="95"/>
      <c r="X1000" s="95"/>
      <c r="AA1000" s="95"/>
      <c r="AD1000" s="95"/>
      <c r="AG1000" s="95"/>
      <c r="AJ1000" s="95"/>
      <c r="AM1000" s="95"/>
      <c r="AP1000" s="95"/>
      <c r="AS1000" s="95"/>
      <c r="AV1000" s="95"/>
      <c r="AY1000" s="95"/>
      <c r="BB1000" s="95"/>
      <c r="BC1000" s="95"/>
      <c r="BD1000" s="95"/>
      <c r="BE1000" s="95"/>
      <c r="BF1000" s="95"/>
      <c r="BG1000" s="95"/>
      <c r="BH1000" s="95"/>
    </row>
    <row r="1001">
      <c r="F1001" s="95"/>
      <c r="I1001" s="95"/>
      <c r="L1001" s="95"/>
      <c r="O1001" s="95"/>
      <c r="R1001" s="95"/>
      <c r="U1001" s="95"/>
      <c r="X1001" s="95"/>
      <c r="AA1001" s="95"/>
      <c r="AD1001" s="95"/>
      <c r="AG1001" s="95"/>
      <c r="AJ1001" s="95"/>
      <c r="AM1001" s="95"/>
      <c r="AP1001" s="95"/>
      <c r="AS1001" s="95"/>
      <c r="AV1001" s="95"/>
      <c r="AY1001" s="95"/>
      <c r="BB1001" s="95"/>
      <c r="BC1001" s="95"/>
      <c r="BD1001" s="95"/>
      <c r="BE1001" s="95"/>
      <c r="BF1001" s="95"/>
      <c r="BG1001" s="95"/>
      <c r="BH1001" s="95"/>
    </row>
  </sheetData>
  <mergeCells count="30">
    <mergeCell ref="AL1:AN1"/>
    <mergeCell ref="AO1:AQ1"/>
    <mergeCell ref="AC1:AE1"/>
    <mergeCell ref="AF1:AH1"/>
    <mergeCell ref="W1:Y1"/>
    <mergeCell ref="Z1:AB1"/>
    <mergeCell ref="Q1:S1"/>
    <mergeCell ref="T1:V1"/>
    <mergeCell ref="K1:M1"/>
    <mergeCell ref="N1:P1"/>
    <mergeCell ref="E1:G1"/>
    <mergeCell ref="H1:J1"/>
    <mergeCell ref="B1:D1"/>
    <mergeCell ref="O38:P38"/>
    <mergeCell ref="O37:P37"/>
    <mergeCell ref="AI1:AK1"/>
    <mergeCell ref="AU1:AW1"/>
    <mergeCell ref="AX1:AZ1"/>
    <mergeCell ref="BD1:BF1"/>
    <mergeCell ref="BA1:BC1"/>
    <mergeCell ref="AR1:AT1"/>
    <mergeCell ref="O34:P34"/>
    <mergeCell ref="J34:M34"/>
    <mergeCell ref="O42:P42"/>
    <mergeCell ref="O44:P44"/>
    <mergeCell ref="H34:I35"/>
    <mergeCell ref="H36:H38"/>
    <mergeCell ref="O40:P40"/>
    <mergeCell ref="O41:P41"/>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11</v>
      </c>
      <c r="I2" s="1" t="s">
        <v>88</v>
      </c>
      <c r="J2" s="134" t="s">
        <v>88</v>
      </c>
    </row>
    <row r="3">
      <c r="A3" s="121" t="s">
        <v>49</v>
      </c>
      <c r="B3" s="121" t="s">
        <v>147</v>
      </c>
      <c r="C3" s="121">
        <v>0.0</v>
      </c>
      <c r="D3" s="121" t="s">
        <v>89</v>
      </c>
      <c r="F3" s="127" t="str">
        <f>IFERROR(__xludf.DUMMYFUNCTION("""COMPUTED_VALUE"""),"Positive")</f>
        <v>Positive</v>
      </c>
      <c r="G3" s="128">
        <f t="shared" si="1"/>
        <v>4</v>
      </c>
    </row>
    <row r="4">
      <c r="A4" s="121" t="s">
        <v>50</v>
      </c>
      <c r="B4" s="121" t="s">
        <v>147</v>
      </c>
      <c r="C4" s="121">
        <v>0.0</v>
      </c>
      <c r="D4" s="121" t="s">
        <v>89</v>
      </c>
      <c r="F4" s="129" t="str">
        <f>IFERROR(__xludf.DUMMYFUNCTION("""COMPUTED_VALUE"""),"Negative")</f>
        <v>Negative</v>
      </c>
      <c r="G4" s="130">
        <f t="shared" si="1"/>
        <v>3</v>
      </c>
    </row>
    <row r="5">
      <c r="A5" s="121" t="s">
        <v>51</v>
      </c>
      <c r="B5" s="121" t="s">
        <v>147</v>
      </c>
      <c r="C5" s="121">
        <v>0.445</v>
      </c>
      <c r="D5" s="121" t="s">
        <v>90</v>
      </c>
    </row>
    <row r="6">
      <c r="A6" s="131" t="s">
        <v>53</v>
      </c>
      <c r="B6" s="131" t="s">
        <v>147</v>
      </c>
      <c r="C6" s="131">
        <v>-1.0</v>
      </c>
      <c r="D6" s="131" t="s">
        <v>88</v>
      </c>
    </row>
    <row r="7">
      <c r="A7" s="121" t="s">
        <v>55</v>
      </c>
      <c r="B7" s="121" t="s">
        <v>147</v>
      </c>
      <c r="C7" s="121">
        <v>1.0</v>
      </c>
      <c r="D7" s="121" t="s">
        <v>90</v>
      </c>
    </row>
    <row r="8">
      <c r="A8" s="121" t="s">
        <v>57</v>
      </c>
      <c r="B8" s="121" t="s">
        <v>147</v>
      </c>
      <c r="C8" s="121">
        <v>1.863</v>
      </c>
      <c r="D8" s="121" t="s">
        <v>90</v>
      </c>
    </row>
    <row r="9">
      <c r="A9" s="131" t="s">
        <v>59</v>
      </c>
      <c r="B9" s="131" t="s">
        <v>147</v>
      </c>
      <c r="C9" s="131">
        <v>-1.0</v>
      </c>
      <c r="D9" s="131" t="s">
        <v>88</v>
      </c>
    </row>
    <row r="10">
      <c r="A10" s="121" t="s">
        <v>61</v>
      </c>
      <c r="B10" s="121" t="s">
        <v>147</v>
      </c>
      <c r="C10" s="121">
        <v>0.0</v>
      </c>
      <c r="D10" s="121" t="s">
        <v>89</v>
      </c>
    </row>
    <row r="11">
      <c r="A11" s="121" t="s">
        <v>62</v>
      </c>
      <c r="B11" s="121" t="s">
        <v>147</v>
      </c>
      <c r="C11" s="121">
        <v>0.0</v>
      </c>
      <c r="D11" s="121" t="s">
        <v>89</v>
      </c>
    </row>
    <row r="12">
      <c r="A12" s="121" t="s">
        <v>63</v>
      </c>
      <c r="B12" s="121" t="s">
        <v>147</v>
      </c>
      <c r="C12" s="121">
        <v>0.869</v>
      </c>
      <c r="D12" s="121" t="s">
        <v>90</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31" t="s">
        <v>71</v>
      </c>
      <c r="B17" s="131" t="s">
        <v>147</v>
      </c>
      <c r="C17" s="131">
        <v>-0.00631224575676813</v>
      </c>
      <c r="D17" s="131" t="s">
        <v>88</v>
      </c>
    </row>
    <row r="18">
      <c r="A18" s="121" t="s">
        <v>73</v>
      </c>
      <c r="B18" s="121" t="s">
        <v>147</v>
      </c>
      <c r="C18" s="121">
        <v>0.0</v>
      </c>
      <c r="D18" s="121" t="s">
        <v>89</v>
      </c>
    </row>
    <row r="19">
      <c r="A19" s="121" t="s">
        <v>74</v>
      </c>
      <c r="B19" s="121" t="s">
        <v>147</v>
      </c>
      <c r="C19" s="121">
        <v>0.0</v>
      </c>
      <c r="D19" s="121" t="s">
        <v>89</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10</v>
      </c>
      <c r="I2" s="1" t="s">
        <v>88</v>
      </c>
      <c r="J2" s="134" t="s">
        <v>88</v>
      </c>
    </row>
    <row r="3">
      <c r="A3" s="121" t="s">
        <v>49</v>
      </c>
      <c r="B3" s="121" t="s">
        <v>147</v>
      </c>
      <c r="C3" s="121">
        <v>0.0</v>
      </c>
      <c r="D3" s="121" t="s">
        <v>89</v>
      </c>
      <c r="F3" s="127" t="str">
        <f>IFERROR(__xludf.DUMMYFUNCTION("""COMPUTED_VALUE"""),"Positive")</f>
        <v>Positive</v>
      </c>
      <c r="G3" s="128">
        <f t="shared" si="1"/>
        <v>5</v>
      </c>
    </row>
    <row r="4">
      <c r="A4" s="121" t="s">
        <v>50</v>
      </c>
      <c r="B4" s="121" t="s">
        <v>147</v>
      </c>
      <c r="C4" s="121">
        <v>1.5</v>
      </c>
      <c r="D4" s="121" t="s">
        <v>90</v>
      </c>
      <c r="F4" s="129" t="str">
        <f>IFERROR(__xludf.DUMMYFUNCTION("""COMPUTED_VALUE"""),"Negative")</f>
        <v>Negative</v>
      </c>
      <c r="G4" s="130">
        <f t="shared" si="1"/>
        <v>3</v>
      </c>
    </row>
    <row r="5">
      <c r="A5" s="121" t="s">
        <v>51</v>
      </c>
      <c r="B5" s="121" t="s">
        <v>147</v>
      </c>
      <c r="C5" s="121">
        <v>0.0</v>
      </c>
      <c r="D5" s="121" t="s">
        <v>89</v>
      </c>
    </row>
    <row r="6">
      <c r="A6" s="121" t="s">
        <v>53</v>
      </c>
      <c r="B6" s="121" t="s">
        <v>147</v>
      </c>
      <c r="C6" s="121">
        <v>1.0</v>
      </c>
      <c r="D6" s="121" t="s">
        <v>90</v>
      </c>
    </row>
    <row r="7">
      <c r="A7" s="121" t="s">
        <v>55</v>
      </c>
      <c r="B7" s="121" t="s">
        <v>147</v>
      </c>
      <c r="C7" s="121">
        <v>1.0</v>
      </c>
      <c r="D7" s="121" t="s">
        <v>90</v>
      </c>
    </row>
    <row r="8">
      <c r="A8" s="121" t="s">
        <v>57</v>
      </c>
      <c r="B8" s="121" t="s">
        <v>147</v>
      </c>
      <c r="C8" s="121">
        <v>5.739</v>
      </c>
      <c r="D8" s="121" t="s">
        <v>90</v>
      </c>
    </row>
    <row r="9">
      <c r="A9" s="131" t="s">
        <v>59</v>
      </c>
      <c r="B9" s="131" t="s">
        <v>147</v>
      </c>
      <c r="C9" s="131">
        <v>-1.0</v>
      </c>
      <c r="D9" s="131" t="s">
        <v>88</v>
      </c>
    </row>
    <row r="10">
      <c r="A10" s="121" t="s">
        <v>61</v>
      </c>
      <c r="B10" s="121" t="s">
        <v>147</v>
      </c>
      <c r="C10" s="121">
        <v>0.0</v>
      </c>
      <c r="D10" s="121" t="s">
        <v>89</v>
      </c>
    </row>
    <row r="11">
      <c r="A11" s="121" t="s">
        <v>62</v>
      </c>
      <c r="B11" s="121" t="s">
        <v>147</v>
      </c>
      <c r="C11" s="121">
        <v>0.0</v>
      </c>
      <c r="D11" s="121" t="s">
        <v>89</v>
      </c>
    </row>
    <row r="12">
      <c r="A12" s="131" t="s">
        <v>63</v>
      </c>
      <c r="B12" s="131" t="s">
        <v>147</v>
      </c>
      <c r="C12" s="131">
        <v>-4.29099999999999</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0.848252937538651</v>
      </c>
      <c r="D17" s="121" t="s">
        <v>90</v>
      </c>
    </row>
    <row r="18">
      <c r="A18" s="121" t="s">
        <v>73</v>
      </c>
      <c r="B18" s="121" t="s">
        <v>147</v>
      </c>
      <c r="C18" s="121">
        <v>0.0</v>
      </c>
      <c r="D18" s="121" t="s">
        <v>89</v>
      </c>
    </row>
    <row r="19">
      <c r="A19" s="131" t="s">
        <v>74</v>
      </c>
      <c r="B19" s="131" t="s">
        <v>147</v>
      </c>
      <c r="C19" s="131">
        <v>-1.0</v>
      </c>
      <c r="D19" s="131" t="s">
        <v>88</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F2" s="127" t="str">
        <f>IFERROR(__xludf.DUMMYFUNCTION("UNIQUE(D2:D19)"),"Positive")</f>
        <v>Positive</v>
      </c>
      <c r="G2" s="128">
        <f t="shared" ref="G2:G4" si="1">COUNTIF(D2:D19, F2)</f>
        <v>6</v>
      </c>
      <c r="I2" s="1" t="s">
        <v>88</v>
      </c>
      <c r="J2" s="134" t="s">
        <v>88</v>
      </c>
    </row>
    <row r="3">
      <c r="A3" s="121" t="s">
        <v>49</v>
      </c>
      <c r="B3" s="121" t="s">
        <v>147</v>
      </c>
      <c r="C3" s="121">
        <v>0.0</v>
      </c>
      <c r="D3" s="121" t="s">
        <v>89</v>
      </c>
      <c r="F3" s="125" t="str">
        <f>IFERROR(__xludf.DUMMYFUNCTION("""COMPUTED_VALUE"""),"Neutral")</f>
        <v>Neutral</v>
      </c>
      <c r="G3" s="126">
        <f t="shared" si="1"/>
        <v>8</v>
      </c>
    </row>
    <row r="4">
      <c r="A4" s="121" t="s">
        <v>50</v>
      </c>
      <c r="B4" s="121" t="s">
        <v>147</v>
      </c>
      <c r="C4" s="121">
        <v>1.5</v>
      </c>
      <c r="D4" s="121" t="s">
        <v>90</v>
      </c>
      <c r="F4" s="129" t="str">
        <f>IFERROR(__xludf.DUMMYFUNCTION("""COMPUTED_VALUE"""),"Negative")</f>
        <v>Negative</v>
      </c>
      <c r="G4" s="130">
        <f t="shared" si="1"/>
        <v>4</v>
      </c>
    </row>
    <row r="5">
      <c r="A5" s="121" t="s">
        <v>51</v>
      </c>
      <c r="B5" s="121" t="s">
        <v>147</v>
      </c>
      <c r="C5" s="121">
        <v>0.0</v>
      </c>
      <c r="D5" s="121" t="s">
        <v>89</v>
      </c>
    </row>
    <row r="6">
      <c r="A6" s="131" t="s">
        <v>53</v>
      </c>
      <c r="B6" s="131" t="s">
        <v>147</v>
      </c>
      <c r="C6" s="131">
        <v>-1.0</v>
      </c>
      <c r="D6" s="131" t="s">
        <v>88</v>
      </c>
    </row>
    <row r="7">
      <c r="A7" s="121" t="s">
        <v>55</v>
      </c>
      <c r="B7" s="121" t="s">
        <v>147</v>
      </c>
      <c r="C7" s="121">
        <v>1.0</v>
      </c>
      <c r="D7" s="121" t="s">
        <v>90</v>
      </c>
    </row>
    <row r="8">
      <c r="A8" s="121" t="s">
        <v>57</v>
      </c>
      <c r="B8" s="121" t="s">
        <v>147</v>
      </c>
      <c r="C8" s="121">
        <v>7.314</v>
      </c>
      <c r="D8" s="121" t="s">
        <v>90</v>
      </c>
    </row>
    <row r="9">
      <c r="A9" s="131" t="s">
        <v>59</v>
      </c>
      <c r="B9" s="131" t="s">
        <v>147</v>
      </c>
      <c r="C9" s="131">
        <v>-1.0</v>
      </c>
      <c r="D9" s="131" t="s">
        <v>88</v>
      </c>
    </row>
    <row r="10">
      <c r="A10" s="121" t="s">
        <v>61</v>
      </c>
      <c r="B10" s="121" t="s">
        <v>147</v>
      </c>
      <c r="C10" s="121">
        <v>0.0</v>
      </c>
      <c r="D10" s="121" t="s">
        <v>89</v>
      </c>
    </row>
    <row r="11">
      <c r="A11" s="121" t="s">
        <v>62</v>
      </c>
      <c r="B11" s="121" t="s">
        <v>147</v>
      </c>
      <c r="C11" s="121">
        <v>1.0</v>
      </c>
      <c r="D11" s="121" t="s">
        <v>90</v>
      </c>
    </row>
    <row r="12">
      <c r="A12" s="131" t="s">
        <v>63</v>
      </c>
      <c r="B12" s="131" t="s">
        <v>147</v>
      </c>
      <c r="C12" s="131">
        <v>-71.4539999999999</v>
      </c>
      <c r="D12" s="131" t="s">
        <v>88</v>
      </c>
    </row>
    <row r="13">
      <c r="A13" s="121" t="s">
        <v>65</v>
      </c>
      <c r="B13" s="121" t="s">
        <v>147</v>
      </c>
      <c r="C13" s="121">
        <v>0.0</v>
      </c>
      <c r="D13" s="121" t="s">
        <v>89</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0.787878787878787</v>
      </c>
      <c r="D17" s="121" t="s">
        <v>90</v>
      </c>
    </row>
    <row r="18">
      <c r="A18" s="121" t="s">
        <v>73</v>
      </c>
      <c r="B18" s="121" t="s">
        <v>147</v>
      </c>
      <c r="C18" s="121">
        <v>0.0</v>
      </c>
      <c r="D18" s="121" t="s">
        <v>89</v>
      </c>
    </row>
    <row r="19">
      <c r="A19" s="131" t="s">
        <v>74</v>
      </c>
      <c r="B19" s="131" t="s">
        <v>147</v>
      </c>
      <c r="C19" s="131">
        <v>-1.0</v>
      </c>
      <c r="D19" s="131" t="s">
        <v>88</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F2" s="125" t="str">
        <f>IFERROR(__xludf.DUMMYFUNCTION("UNIQUE(D2:D19)"),"Positive")</f>
        <v>Positive</v>
      </c>
      <c r="G2" s="126">
        <f t="shared" ref="G2:G4" si="1">COUNTIF(D2:D19, F2)</f>
        <v>8</v>
      </c>
      <c r="I2" s="1" t="s">
        <v>88</v>
      </c>
      <c r="J2" s="134" t="s">
        <v>88</v>
      </c>
    </row>
    <row r="3">
      <c r="A3" s="121" t="s">
        <v>49</v>
      </c>
      <c r="B3" s="121" t="s">
        <v>147</v>
      </c>
      <c r="C3" s="121">
        <v>0.0</v>
      </c>
      <c r="D3" s="121" t="s">
        <v>89</v>
      </c>
      <c r="F3" s="127" t="str">
        <f>IFERROR(__xludf.DUMMYFUNCTION("""COMPUTED_VALUE"""),"Neutral")</f>
        <v>Neutral</v>
      </c>
      <c r="G3" s="128">
        <f t="shared" si="1"/>
        <v>7</v>
      </c>
    </row>
    <row r="4">
      <c r="A4" s="121" t="s">
        <v>50</v>
      </c>
      <c r="B4" s="121" t="s">
        <v>147</v>
      </c>
      <c r="C4" s="121">
        <v>2.0</v>
      </c>
      <c r="D4" s="121" t="s">
        <v>90</v>
      </c>
      <c r="F4" s="129" t="str">
        <f>IFERROR(__xludf.DUMMYFUNCTION("""COMPUTED_VALUE"""),"Negative")</f>
        <v>Negative</v>
      </c>
      <c r="G4" s="130">
        <f t="shared" si="1"/>
        <v>3</v>
      </c>
    </row>
    <row r="5">
      <c r="A5" s="121" t="s">
        <v>51</v>
      </c>
      <c r="B5" s="121" t="s">
        <v>147</v>
      </c>
      <c r="C5" s="121">
        <v>0.05</v>
      </c>
      <c r="D5" s="121" t="s">
        <v>90</v>
      </c>
    </row>
    <row r="6">
      <c r="A6" s="121" t="s">
        <v>53</v>
      </c>
      <c r="B6" s="121" t="s">
        <v>147</v>
      </c>
      <c r="C6" s="121">
        <v>1.0</v>
      </c>
      <c r="D6" s="121" t="s">
        <v>90</v>
      </c>
    </row>
    <row r="7">
      <c r="A7" s="121" t="s">
        <v>55</v>
      </c>
      <c r="B7" s="121" t="s">
        <v>147</v>
      </c>
      <c r="C7" s="121">
        <v>1.0</v>
      </c>
      <c r="D7" s="121" t="s">
        <v>90</v>
      </c>
    </row>
    <row r="8">
      <c r="A8" s="121" t="s">
        <v>57</v>
      </c>
      <c r="B8" s="121" t="s">
        <v>147</v>
      </c>
      <c r="C8" s="121">
        <v>10.451</v>
      </c>
      <c r="D8" s="121" t="s">
        <v>90</v>
      </c>
    </row>
    <row r="9">
      <c r="A9" s="131" t="s">
        <v>59</v>
      </c>
      <c r="B9" s="131" t="s">
        <v>147</v>
      </c>
      <c r="C9" s="131">
        <v>-1.0</v>
      </c>
      <c r="D9" s="131" t="s">
        <v>88</v>
      </c>
    </row>
    <row r="10">
      <c r="A10" s="121" t="s">
        <v>61</v>
      </c>
      <c r="B10" s="121" t="s">
        <v>147</v>
      </c>
      <c r="C10" s="121">
        <v>0.0</v>
      </c>
      <c r="D10" s="121" t="s">
        <v>89</v>
      </c>
    </row>
    <row r="11">
      <c r="A11" s="121" t="s">
        <v>62</v>
      </c>
      <c r="B11" s="121" t="s">
        <v>147</v>
      </c>
      <c r="C11" s="121">
        <v>0.0</v>
      </c>
      <c r="D11" s="121" t="s">
        <v>89</v>
      </c>
    </row>
    <row r="12">
      <c r="A12" s="131" t="s">
        <v>63</v>
      </c>
      <c r="B12" s="131" t="s">
        <v>147</v>
      </c>
      <c r="C12" s="131">
        <v>-2.165</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0.866258470276618</v>
      </c>
      <c r="D17" s="121" t="s">
        <v>90</v>
      </c>
    </row>
    <row r="18">
      <c r="A18" s="121" t="s">
        <v>73</v>
      </c>
      <c r="B18" s="121" t="s">
        <v>147</v>
      </c>
      <c r="C18" s="121">
        <v>0.0</v>
      </c>
      <c r="D18" s="121" t="s">
        <v>89</v>
      </c>
    </row>
    <row r="19">
      <c r="A19" s="131" t="s">
        <v>74</v>
      </c>
      <c r="B19" s="131" t="s">
        <v>147</v>
      </c>
      <c r="C19" s="131">
        <v>-1.0</v>
      </c>
      <c r="D19" s="131" t="s">
        <v>88</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31" t="s">
        <v>46</v>
      </c>
      <c r="B2" s="131" t="s">
        <v>147</v>
      </c>
      <c r="C2" s="131">
        <v>-1.0</v>
      </c>
      <c r="D2" s="131" t="s">
        <v>88</v>
      </c>
      <c r="F2" s="135" t="str">
        <f>IFERROR(__xludf.DUMMYFUNCTION("UNIQUE(D2:D19)"),"Negative")</f>
        <v>Negative</v>
      </c>
      <c r="G2" s="136">
        <f t="shared" ref="G2:G4" si="1">COUNTIF(D2:D19, F2)</f>
        <v>9</v>
      </c>
      <c r="I2" s="1" t="s">
        <v>88</v>
      </c>
      <c r="J2" s="134" t="s">
        <v>88</v>
      </c>
    </row>
    <row r="3">
      <c r="A3" s="131" t="s">
        <v>49</v>
      </c>
      <c r="B3" s="131" t="s">
        <v>147</v>
      </c>
      <c r="C3" s="131">
        <v>-0.25</v>
      </c>
      <c r="D3" s="131" t="s">
        <v>88</v>
      </c>
      <c r="F3" s="127" t="str">
        <f>IFERROR(__xludf.DUMMYFUNCTION("""COMPUTED_VALUE"""),"Positive")</f>
        <v>Positive</v>
      </c>
      <c r="G3" s="128">
        <f t="shared" si="1"/>
        <v>4</v>
      </c>
    </row>
    <row r="4">
      <c r="A4" s="131" t="s">
        <v>50</v>
      </c>
      <c r="B4" s="131" t="s">
        <v>147</v>
      </c>
      <c r="C4" s="131">
        <v>-0.5</v>
      </c>
      <c r="D4" s="131" t="s">
        <v>88</v>
      </c>
      <c r="F4" s="127" t="str">
        <f>IFERROR(__xludf.DUMMYFUNCTION("""COMPUTED_VALUE"""),"Neutral")</f>
        <v>Neutral</v>
      </c>
      <c r="G4" s="128">
        <f t="shared" si="1"/>
        <v>5</v>
      </c>
    </row>
    <row r="5">
      <c r="A5" s="121" t="s">
        <v>51</v>
      </c>
      <c r="B5" s="121" t="s">
        <v>147</v>
      </c>
      <c r="C5" s="121">
        <v>0.6625</v>
      </c>
      <c r="D5" s="121" t="s">
        <v>90</v>
      </c>
    </row>
    <row r="6">
      <c r="A6" s="121" t="s">
        <v>53</v>
      </c>
      <c r="B6" s="121" t="s">
        <v>147</v>
      </c>
      <c r="C6" s="121">
        <v>1.0</v>
      </c>
      <c r="D6" s="121" t="s">
        <v>90</v>
      </c>
    </row>
    <row r="7">
      <c r="A7" s="121" t="s">
        <v>55</v>
      </c>
      <c r="B7" s="121" t="s">
        <v>147</v>
      </c>
      <c r="C7" s="121">
        <v>1.0</v>
      </c>
      <c r="D7" s="121" t="s">
        <v>90</v>
      </c>
    </row>
    <row r="8">
      <c r="A8" s="131" t="s">
        <v>57</v>
      </c>
      <c r="B8" s="131" t="s">
        <v>147</v>
      </c>
      <c r="C8" s="131">
        <v>-33.875</v>
      </c>
      <c r="D8" s="131" t="s">
        <v>88</v>
      </c>
    </row>
    <row r="9">
      <c r="A9" s="131" t="s">
        <v>59</v>
      </c>
      <c r="B9" s="131" t="s">
        <v>147</v>
      </c>
      <c r="C9" s="131">
        <v>-1.0</v>
      </c>
      <c r="D9" s="131" t="s">
        <v>88</v>
      </c>
    </row>
    <row r="10">
      <c r="A10" s="131" t="s">
        <v>61</v>
      </c>
      <c r="B10" s="131" t="s">
        <v>147</v>
      </c>
      <c r="C10" s="131">
        <v>-2.0</v>
      </c>
      <c r="D10" s="131" t="s">
        <v>88</v>
      </c>
    </row>
    <row r="11">
      <c r="A11" s="121" t="s">
        <v>62</v>
      </c>
      <c r="B11" s="121" t="s">
        <v>147</v>
      </c>
      <c r="C11" s="121">
        <v>0.0</v>
      </c>
      <c r="D11" s="121" t="s">
        <v>89</v>
      </c>
    </row>
    <row r="12">
      <c r="A12" s="131" t="s">
        <v>63</v>
      </c>
      <c r="B12" s="131" t="s">
        <v>147</v>
      </c>
      <c r="C12" s="131">
        <v>-26.5979999999999</v>
      </c>
      <c r="D12" s="131" t="s">
        <v>88</v>
      </c>
    </row>
    <row r="13">
      <c r="A13" s="131" t="s">
        <v>65</v>
      </c>
      <c r="B13" s="131" t="s">
        <v>147</v>
      </c>
      <c r="C13" s="131">
        <v>-1.0</v>
      </c>
      <c r="D13" s="131" t="s">
        <v>88</v>
      </c>
    </row>
    <row r="14">
      <c r="A14" s="121" t="s">
        <v>67</v>
      </c>
      <c r="B14" s="121" t="s">
        <v>147</v>
      </c>
      <c r="C14" s="121">
        <v>0.0</v>
      </c>
      <c r="D14" s="121" t="s">
        <v>89</v>
      </c>
    </row>
    <row r="15">
      <c r="A15" s="121" t="s">
        <v>69</v>
      </c>
      <c r="B15" s="121" t="s">
        <v>147</v>
      </c>
      <c r="C15" s="121">
        <v>0.0</v>
      </c>
      <c r="D15" s="121" t="s">
        <v>89</v>
      </c>
    </row>
    <row r="16">
      <c r="A16" s="121" t="s">
        <v>70</v>
      </c>
      <c r="B16" s="121" t="s">
        <v>147</v>
      </c>
      <c r="C16" s="121">
        <v>0.0</v>
      </c>
      <c r="D16" s="121" t="s">
        <v>89</v>
      </c>
    </row>
    <row r="17">
      <c r="A17" s="121" t="s">
        <v>71</v>
      </c>
      <c r="B17" s="121" t="s">
        <v>147</v>
      </c>
      <c r="C17" s="121">
        <v>0.298093440365137</v>
      </c>
      <c r="D17" s="121" t="s">
        <v>90</v>
      </c>
    </row>
    <row r="18">
      <c r="A18" s="121" t="s">
        <v>73</v>
      </c>
      <c r="B18" s="121" t="s">
        <v>147</v>
      </c>
      <c r="C18" s="121">
        <v>0.0</v>
      </c>
      <c r="D18" s="121" t="s">
        <v>89</v>
      </c>
    </row>
    <row r="19">
      <c r="A19" s="131" t="s">
        <v>74</v>
      </c>
      <c r="B19" s="131" t="s">
        <v>147</v>
      </c>
      <c r="C19" s="131">
        <v>-1.0</v>
      </c>
      <c r="D19" s="131" t="s">
        <v>88</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37" t="s">
        <v>46</v>
      </c>
      <c r="B2" s="137" t="s">
        <v>147</v>
      </c>
      <c r="C2" s="137">
        <v>7.0</v>
      </c>
      <c r="D2" s="137" t="s">
        <v>90</v>
      </c>
      <c r="F2" s="125" t="str">
        <f>IFERROR(__xludf.DUMMYFUNCTION("UNIQUE(D2:D19)"),"Positive")</f>
        <v>Positive</v>
      </c>
      <c r="G2" s="126">
        <f t="shared" ref="G2:G4" si="1">COUNTIF(D2:D19, F2)</f>
        <v>12</v>
      </c>
      <c r="J2" s="134"/>
    </row>
    <row r="3">
      <c r="A3" s="137" t="s">
        <v>49</v>
      </c>
      <c r="B3" s="137" t="s">
        <v>147</v>
      </c>
      <c r="C3" s="137">
        <v>0.5</v>
      </c>
      <c r="D3" s="137" t="s">
        <v>90</v>
      </c>
      <c r="F3" s="127" t="str">
        <f>IFERROR(__xludf.DUMMYFUNCTION("""COMPUTED_VALUE"""),"Negative")</f>
        <v>Negative</v>
      </c>
      <c r="G3" s="128">
        <f t="shared" si="1"/>
        <v>3</v>
      </c>
    </row>
    <row r="4">
      <c r="A4" s="137" t="s">
        <v>50</v>
      </c>
      <c r="B4" s="137" t="s">
        <v>147</v>
      </c>
      <c r="C4" s="137">
        <v>2.11111111111111</v>
      </c>
      <c r="D4" s="137" t="s">
        <v>90</v>
      </c>
      <c r="F4" s="127" t="str">
        <f>IFERROR(__xludf.DUMMYFUNCTION("""COMPUTED_VALUE"""),"Neutral")</f>
        <v>Neutral</v>
      </c>
      <c r="G4" s="128">
        <f t="shared" si="1"/>
        <v>3</v>
      </c>
    </row>
    <row r="5">
      <c r="A5" s="137" t="s">
        <v>51</v>
      </c>
      <c r="B5" s="137" t="s">
        <v>147</v>
      </c>
      <c r="C5" s="137">
        <v>0.368333333333333</v>
      </c>
      <c r="D5" s="137" t="s">
        <v>90</v>
      </c>
    </row>
    <row r="6">
      <c r="A6" s="137" t="s">
        <v>53</v>
      </c>
      <c r="B6" s="137" t="s">
        <v>147</v>
      </c>
      <c r="C6" s="137">
        <v>1.0</v>
      </c>
      <c r="D6" s="137" t="s">
        <v>90</v>
      </c>
    </row>
    <row r="7">
      <c r="A7" s="137" t="s">
        <v>55</v>
      </c>
      <c r="B7" s="137" t="s">
        <v>147</v>
      </c>
      <c r="C7" s="137">
        <v>1.0</v>
      </c>
      <c r="D7" s="137" t="s">
        <v>90</v>
      </c>
    </row>
    <row r="8">
      <c r="A8" s="137" t="s">
        <v>57</v>
      </c>
      <c r="B8" s="137" t="s">
        <v>147</v>
      </c>
      <c r="C8" s="137">
        <v>-125.997999999999</v>
      </c>
      <c r="D8" s="137" t="s">
        <v>88</v>
      </c>
    </row>
    <row r="9">
      <c r="A9" s="137" t="s">
        <v>59</v>
      </c>
      <c r="B9" s="137" t="s">
        <v>147</v>
      </c>
      <c r="C9" s="137">
        <v>1.0</v>
      </c>
      <c r="D9" s="137" t="s">
        <v>90</v>
      </c>
    </row>
    <row r="10">
      <c r="A10" s="137" t="s">
        <v>61</v>
      </c>
      <c r="B10" s="137" t="s">
        <v>147</v>
      </c>
      <c r="C10" s="137">
        <v>2.66666666666666</v>
      </c>
      <c r="D10" s="137" t="s">
        <v>90</v>
      </c>
    </row>
    <row r="11">
      <c r="A11" s="137" t="s">
        <v>62</v>
      </c>
      <c r="B11" s="137" t="s">
        <v>147</v>
      </c>
      <c r="C11" s="137">
        <v>1.0</v>
      </c>
      <c r="D11" s="137" t="s">
        <v>90</v>
      </c>
    </row>
    <row r="12">
      <c r="A12" s="137" t="s">
        <v>63</v>
      </c>
      <c r="B12" s="137" t="s">
        <v>147</v>
      </c>
      <c r="C12" s="137">
        <v>-54.3799999999999</v>
      </c>
      <c r="D12" s="137" t="s">
        <v>88</v>
      </c>
    </row>
    <row r="13">
      <c r="A13" s="137" t="s">
        <v>65</v>
      </c>
      <c r="B13" s="137" t="s">
        <v>147</v>
      </c>
      <c r="C13" s="137">
        <v>1.0</v>
      </c>
      <c r="D13" s="137" t="s">
        <v>90</v>
      </c>
    </row>
    <row r="14">
      <c r="A14" s="137" t="s">
        <v>67</v>
      </c>
      <c r="B14" s="137" t="s">
        <v>147</v>
      </c>
      <c r="C14" s="137">
        <v>0.0</v>
      </c>
      <c r="D14" s="137" t="s">
        <v>89</v>
      </c>
    </row>
    <row r="15">
      <c r="A15" s="137" t="s">
        <v>69</v>
      </c>
      <c r="B15" s="137" t="s">
        <v>147</v>
      </c>
      <c r="C15" s="137">
        <v>0.0</v>
      </c>
      <c r="D15" s="137" t="s">
        <v>89</v>
      </c>
    </row>
    <row r="16">
      <c r="A16" s="137" t="s">
        <v>70</v>
      </c>
      <c r="B16" s="137" t="s">
        <v>147</v>
      </c>
      <c r="C16" s="137">
        <v>0.0</v>
      </c>
      <c r="D16" s="137" t="s">
        <v>89</v>
      </c>
    </row>
    <row r="17">
      <c r="A17" s="137" t="s">
        <v>71</v>
      </c>
      <c r="B17" s="137" t="s">
        <v>147</v>
      </c>
      <c r="C17" s="137">
        <v>2.22683436564782</v>
      </c>
      <c r="D17" s="137" t="s">
        <v>90</v>
      </c>
    </row>
    <row r="18">
      <c r="A18" s="137" t="s">
        <v>73</v>
      </c>
      <c r="B18" s="137" t="s">
        <v>147</v>
      </c>
      <c r="C18" s="137">
        <v>0.8885</v>
      </c>
      <c r="D18" s="137" t="s">
        <v>90</v>
      </c>
    </row>
    <row r="19">
      <c r="A19" s="137" t="s">
        <v>74</v>
      </c>
      <c r="B19" s="137" t="s">
        <v>147</v>
      </c>
      <c r="C19" s="137">
        <v>-1.0</v>
      </c>
      <c r="D19" s="137" t="s">
        <v>88</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0.5</v>
      </c>
      <c r="D2" s="122" t="s">
        <v>90</v>
      </c>
      <c r="E2" s="141"/>
      <c r="F2" s="125" t="str">
        <f>IFERROR(__xludf.DUMMYFUNCTION("UNIQUE(D2:D19)"),"Positive")</f>
        <v>Positive</v>
      </c>
      <c r="G2" s="126">
        <f t="shared" ref="G2:G4" si="1">COUNTIF(D2:D19, F2)</f>
        <v>10</v>
      </c>
      <c r="J2" s="134"/>
    </row>
    <row r="3">
      <c r="A3" s="122" t="s">
        <v>49</v>
      </c>
      <c r="B3" s="122" t="s">
        <v>147</v>
      </c>
      <c r="C3" s="122">
        <v>0.5</v>
      </c>
      <c r="D3" s="122" t="s">
        <v>90</v>
      </c>
      <c r="E3" s="141"/>
      <c r="F3" s="127" t="str">
        <f>IFERROR(__xludf.DUMMYFUNCTION("""COMPUTED_VALUE"""),"Neutral")</f>
        <v>Neutral</v>
      </c>
      <c r="G3" s="128">
        <f t="shared" si="1"/>
        <v>6</v>
      </c>
    </row>
    <row r="4">
      <c r="A4" s="122" t="s">
        <v>50</v>
      </c>
      <c r="B4" s="122" t="s">
        <v>147</v>
      </c>
      <c r="C4" s="122">
        <v>3.0</v>
      </c>
      <c r="D4" s="122" t="s">
        <v>90</v>
      </c>
      <c r="E4" s="141"/>
      <c r="F4" s="127" t="str">
        <f>IFERROR(__xludf.DUMMYFUNCTION("""COMPUTED_VALUE"""),"Negative")</f>
        <v>Negative</v>
      </c>
      <c r="G4" s="128">
        <f t="shared" si="1"/>
        <v>2</v>
      </c>
    </row>
    <row r="5">
      <c r="A5" s="122" t="s">
        <v>51</v>
      </c>
      <c r="B5" s="122" t="s">
        <v>147</v>
      </c>
      <c r="C5" s="122">
        <v>0.0</v>
      </c>
      <c r="D5" s="122" t="s">
        <v>89</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-59.513</v>
      </c>
      <c r="D8" s="122" t="s">
        <v>88</v>
      </c>
      <c r="E8" s="141"/>
      <c r="F8" s="141"/>
      <c r="G8" s="141"/>
    </row>
    <row r="9">
      <c r="A9" s="122" t="s">
        <v>59</v>
      </c>
      <c r="B9" s="122" t="s">
        <v>147</v>
      </c>
      <c r="C9" s="122">
        <v>1.0</v>
      </c>
      <c r="D9" s="122" t="s">
        <v>90</v>
      </c>
      <c r="E9" s="141"/>
      <c r="F9" s="141"/>
      <c r="G9" s="141"/>
    </row>
    <row r="10">
      <c r="A10" s="122" t="s">
        <v>61</v>
      </c>
      <c r="B10" s="122" t="s">
        <v>147</v>
      </c>
      <c r="C10" s="122">
        <v>2.0</v>
      </c>
      <c r="D10" s="122" t="s">
        <v>90</v>
      </c>
      <c r="E10" s="141"/>
      <c r="F10" s="141"/>
      <c r="G10" s="141"/>
    </row>
    <row r="11">
      <c r="A11" s="122" t="s">
        <v>62</v>
      </c>
      <c r="B11" s="122" t="s">
        <v>147</v>
      </c>
      <c r="C11" s="122">
        <v>0.0</v>
      </c>
      <c r="D11" s="122" t="s">
        <v>89</v>
      </c>
      <c r="E11" s="141"/>
      <c r="F11" s="141"/>
      <c r="G11" s="141"/>
    </row>
    <row r="12">
      <c r="A12" s="122" t="s">
        <v>63</v>
      </c>
      <c r="B12" s="122" t="s">
        <v>147</v>
      </c>
      <c r="C12" s="122">
        <v>-83.5959999999999</v>
      </c>
      <c r="D12" s="122" t="s">
        <v>88</v>
      </c>
      <c r="E12" s="141"/>
      <c r="F12" s="141"/>
      <c r="G12" s="141"/>
    </row>
    <row r="13">
      <c r="A13" s="122" t="s">
        <v>65</v>
      </c>
      <c r="B13" s="122" t="s">
        <v>147</v>
      </c>
      <c r="C13" s="122">
        <v>0.0</v>
      </c>
      <c r="D13" s="122" t="s">
        <v>89</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1.0</v>
      </c>
      <c r="D16" s="122" t="s">
        <v>90</v>
      </c>
      <c r="E16" s="141"/>
      <c r="F16" s="141"/>
      <c r="G16" s="141"/>
    </row>
    <row r="17">
      <c r="A17" s="122" t="s">
        <v>71</v>
      </c>
      <c r="B17" s="122" t="s">
        <v>147</v>
      </c>
      <c r="C17" s="122">
        <v>0.576130604875185</v>
      </c>
      <c r="D17" s="122" t="s">
        <v>90</v>
      </c>
      <c r="E17" s="141"/>
      <c r="F17" s="141"/>
      <c r="G17" s="141"/>
    </row>
    <row r="18">
      <c r="A18" s="122" t="s">
        <v>73</v>
      </c>
      <c r="B18" s="122" t="s">
        <v>147</v>
      </c>
      <c r="C18" s="122">
        <v>0.0</v>
      </c>
      <c r="D18" s="122" t="s">
        <v>89</v>
      </c>
      <c r="E18" s="141"/>
      <c r="F18" s="141"/>
      <c r="G18" s="141"/>
    </row>
    <row r="19">
      <c r="A19" s="122" t="s">
        <v>74</v>
      </c>
      <c r="B19" s="122" t="s">
        <v>147</v>
      </c>
      <c r="C19" s="122">
        <v>1.0</v>
      </c>
      <c r="D19" s="122" t="s">
        <v>90</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2.75</v>
      </c>
      <c r="D2" s="122" t="s">
        <v>90</v>
      </c>
      <c r="E2" s="141"/>
      <c r="F2" s="125" t="str">
        <f>IFERROR(__xludf.DUMMYFUNCTION("UNIQUE(D2:D19)"),"Positive")</f>
        <v>Positive</v>
      </c>
      <c r="G2" s="126">
        <f t="shared" ref="G2:G4" si="1">COUNTIF(D2:D19, F2)</f>
        <v>10</v>
      </c>
      <c r="J2" s="134"/>
    </row>
    <row r="3">
      <c r="A3" s="122" t="s">
        <v>49</v>
      </c>
      <c r="B3" s="122" t="s">
        <v>147</v>
      </c>
      <c r="C3" s="122">
        <v>0.25</v>
      </c>
      <c r="D3" s="122" t="s">
        <v>90</v>
      </c>
      <c r="E3" s="141"/>
      <c r="F3" s="127" t="str">
        <f>IFERROR(__xludf.DUMMYFUNCTION("""COMPUTED_VALUE"""),"Negative")</f>
        <v>Negative</v>
      </c>
      <c r="G3" s="128">
        <f t="shared" si="1"/>
        <v>3</v>
      </c>
    </row>
    <row r="4">
      <c r="A4" s="122" t="s">
        <v>50</v>
      </c>
      <c r="B4" s="122" t="s">
        <v>147</v>
      </c>
      <c r="C4" s="122">
        <v>0.1</v>
      </c>
      <c r="D4" s="122" t="s">
        <v>90</v>
      </c>
      <c r="E4" s="141"/>
      <c r="F4" s="127" t="str">
        <f>IFERROR(__xludf.DUMMYFUNCTION("""COMPUTED_VALUE"""),"Neutral")</f>
        <v>Neutral</v>
      </c>
      <c r="G4" s="128">
        <f t="shared" si="1"/>
        <v>5</v>
      </c>
    </row>
    <row r="5">
      <c r="A5" s="122" t="s">
        <v>51</v>
      </c>
      <c r="B5" s="122" t="s">
        <v>147</v>
      </c>
      <c r="C5" s="122">
        <v>0.3</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-34.7509999999999</v>
      </c>
      <c r="D8" s="122" t="s">
        <v>88</v>
      </c>
      <c r="E8" s="141"/>
      <c r="F8" s="141"/>
      <c r="G8" s="141"/>
    </row>
    <row r="9">
      <c r="A9" s="122" t="s">
        <v>59</v>
      </c>
      <c r="B9" s="122" t="s">
        <v>147</v>
      </c>
      <c r="C9" s="122">
        <v>1.0</v>
      </c>
      <c r="D9" s="122" t="s">
        <v>90</v>
      </c>
      <c r="E9" s="141"/>
      <c r="F9" s="141"/>
      <c r="G9" s="141"/>
    </row>
    <row r="10">
      <c r="A10" s="122" t="s">
        <v>61</v>
      </c>
      <c r="B10" s="122" t="s">
        <v>147</v>
      </c>
      <c r="C10" s="122">
        <v>3.0</v>
      </c>
      <c r="D10" s="122" t="s">
        <v>90</v>
      </c>
      <c r="E10" s="141"/>
      <c r="F10" s="141"/>
      <c r="G10" s="141"/>
    </row>
    <row r="11">
      <c r="A11" s="122" t="s">
        <v>62</v>
      </c>
      <c r="B11" s="122" t="s">
        <v>147</v>
      </c>
      <c r="C11" s="122">
        <v>0.0</v>
      </c>
      <c r="D11" s="122" t="s">
        <v>89</v>
      </c>
      <c r="E11" s="141"/>
      <c r="F11" s="141"/>
      <c r="G11" s="141"/>
    </row>
    <row r="12">
      <c r="A12" s="122" t="s">
        <v>63</v>
      </c>
      <c r="B12" s="122" t="s">
        <v>147</v>
      </c>
      <c r="C12" s="122">
        <v>-99.1699999999999</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0.500512291069991</v>
      </c>
      <c r="D17" s="122" t="s">
        <v>90</v>
      </c>
      <c r="E17" s="141"/>
      <c r="F17" s="141"/>
      <c r="G17" s="141"/>
    </row>
    <row r="18">
      <c r="A18" s="122" t="s">
        <v>73</v>
      </c>
      <c r="B18" s="122" t="s">
        <v>147</v>
      </c>
      <c r="C18" s="122">
        <v>0.0</v>
      </c>
      <c r="D18" s="122" t="s">
        <v>89</v>
      </c>
      <c r="E18" s="141"/>
      <c r="F18" s="141"/>
      <c r="G18" s="141"/>
    </row>
    <row r="19">
      <c r="A19" s="122" t="s">
        <v>74</v>
      </c>
      <c r="B19" s="122" t="s">
        <v>147</v>
      </c>
      <c r="C19" s="122">
        <v>-1.0</v>
      </c>
      <c r="D19" s="122" t="s">
        <v>88</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0.0</v>
      </c>
      <c r="D2" s="122" t="s">
        <v>89</v>
      </c>
      <c r="E2" s="141"/>
      <c r="F2" s="125" t="str">
        <f>IFERROR(__xludf.DUMMYFUNCTION("UNIQUE(D2:D19)"),"Neutral")</f>
        <v>Neutral</v>
      </c>
      <c r="G2" s="126">
        <f t="shared" ref="G2:G4" si="1">COUNTIF(D2:D19, F2)</f>
        <v>13</v>
      </c>
      <c r="J2" s="134"/>
    </row>
    <row r="3">
      <c r="A3" s="122" t="s">
        <v>49</v>
      </c>
      <c r="B3" s="122" t="s">
        <v>147</v>
      </c>
      <c r="C3" s="122">
        <v>0.0</v>
      </c>
      <c r="D3" s="122" t="s">
        <v>89</v>
      </c>
      <c r="E3" s="141"/>
      <c r="F3" s="127" t="str">
        <f>IFERROR(__xludf.DUMMYFUNCTION("""COMPUTED_VALUE"""),"Positive")</f>
        <v>Positive</v>
      </c>
      <c r="G3" s="128">
        <f t="shared" si="1"/>
        <v>1</v>
      </c>
    </row>
    <row r="4">
      <c r="A4" s="122" t="s">
        <v>50</v>
      </c>
      <c r="B4" s="122" t="s">
        <v>147</v>
      </c>
      <c r="C4" s="122">
        <v>0.0</v>
      </c>
      <c r="D4" s="122" t="s">
        <v>89</v>
      </c>
      <c r="E4" s="141"/>
      <c r="F4" s="127" t="str">
        <f>IFERROR(__xludf.DUMMYFUNCTION("""COMPUTED_VALUE"""),"Negative")</f>
        <v>Negative</v>
      </c>
      <c r="G4" s="128">
        <f t="shared" si="1"/>
        <v>4</v>
      </c>
    </row>
    <row r="5">
      <c r="A5" s="122" t="s">
        <v>51</v>
      </c>
      <c r="B5" s="122" t="s">
        <v>147</v>
      </c>
      <c r="C5" s="122">
        <v>0.0</v>
      </c>
      <c r="D5" s="122" t="s">
        <v>89</v>
      </c>
      <c r="E5" s="141"/>
      <c r="F5" s="141"/>
      <c r="G5" s="141"/>
    </row>
    <row r="6">
      <c r="A6" s="122" t="s">
        <v>53</v>
      </c>
      <c r="B6" s="122" t="s">
        <v>147</v>
      </c>
      <c r="C6" s="122">
        <v>0.0</v>
      </c>
      <c r="D6" s="122" t="s">
        <v>89</v>
      </c>
      <c r="E6" s="141"/>
      <c r="F6" s="141"/>
      <c r="G6" s="141"/>
    </row>
    <row r="7">
      <c r="A7" s="122" t="s">
        <v>55</v>
      </c>
      <c r="B7" s="122" t="s">
        <v>147</v>
      </c>
      <c r="C7" s="122">
        <v>1.0</v>
      </c>
      <c r="D7" s="122" t="s">
        <v>90</v>
      </c>
      <c r="E7" s="141"/>
      <c r="F7" s="141"/>
      <c r="G7" s="141"/>
    </row>
    <row r="8">
      <c r="A8" s="122" t="s">
        <v>57</v>
      </c>
      <c r="B8" s="122" t="s">
        <v>147</v>
      </c>
      <c r="C8" s="122">
        <v>-76.1439999999999</v>
      </c>
      <c r="D8" s="122" t="s">
        <v>88</v>
      </c>
      <c r="E8" s="141"/>
      <c r="F8" s="141"/>
      <c r="G8" s="141"/>
    </row>
    <row r="9">
      <c r="A9" s="122" t="s">
        <v>59</v>
      </c>
      <c r="B9" s="122" t="s">
        <v>147</v>
      </c>
      <c r="C9" s="122">
        <v>-1.0</v>
      </c>
      <c r="D9" s="122" t="s">
        <v>88</v>
      </c>
      <c r="E9" s="141"/>
      <c r="F9" s="141"/>
      <c r="G9" s="141"/>
    </row>
    <row r="10">
      <c r="A10" s="122" t="s">
        <v>61</v>
      </c>
      <c r="B10" s="122" t="s">
        <v>147</v>
      </c>
      <c r="C10" s="122">
        <v>0.0</v>
      </c>
      <c r="D10" s="122" t="s">
        <v>89</v>
      </c>
      <c r="E10" s="141"/>
      <c r="F10" s="141"/>
      <c r="G10" s="141"/>
    </row>
    <row r="11">
      <c r="A11" s="122" t="s">
        <v>62</v>
      </c>
      <c r="B11" s="122" t="s">
        <v>147</v>
      </c>
      <c r="C11" s="122">
        <v>0.0</v>
      </c>
      <c r="D11" s="122" t="s">
        <v>89</v>
      </c>
      <c r="E11" s="141"/>
      <c r="F11" s="141"/>
      <c r="G11" s="141"/>
    </row>
    <row r="12">
      <c r="A12" s="122" t="s">
        <v>63</v>
      </c>
      <c r="B12" s="122" t="s">
        <v>147</v>
      </c>
      <c r="C12" s="122">
        <v>-28.7599999999999</v>
      </c>
      <c r="D12" s="122" t="s">
        <v>88</v>
      </c>
      <c r="E12" s="141"/>
      <c r="F12" s="141"/>
      <c r="G12" s="141"/>
    </row>
    <row r="13">
      <c r="A13" s="122" t="s">
        <v>65</v>
      </c>
      <c r="B13" s="122" t="s">
        <v>147</v>
      </c>
      <c r="C13" s="122">
        <v>0.0</v>
      </c>
      <c r="D13" s="122" t="s">
        <v>89</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-0.149970196614781</v>
      </c>
      <c r="D17" s="122" t="s">
        <v>88</v>
      </c>
      <c r="E17" s="141"/>
      <c r="F17" s="141"/>
      <c r="G17" s="141"/>
    </row>
    <row r="18">
      <c r="A18" s="122" t="s">
        <v>73</v>
      </c>
      <c r="B18" s="122" t="s">
        <v>147</v>
      </c>
      <c r="C18" s="122">
        <v>0.0</v>
      </c>
      <c r="D18" s="122" t="s">
        <v>89</v>
      </c>
      <c r="E18" s="141"/>
      <c r="F18" s="141"/>
      <c r="G18" s="141"/>
    </row>
    <row r="19">
      <c r="A19" s="122" t="s">
        <v>74</v>
      </c>
      <c r="B19" s="122" t="s">
        <v>147</v>
      </c>
      <c r="C19" s="122">
        <v>0.0</v>
      </c>
      <c r="D19" s="122" t="s">
        <v>89</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4.83333333333333</v>
      </c>
      <c r="D2" s="122" t="s">
        <v>90</v>
      </c>
      <c r="E2" s="141"/>
      <c r="F2" s="125" t="str">
        <f>IFERROR(__xludf.DUMMYFUNCTION("UNIQUE(D2:D19)"),"Positive")</f>
        <v>Positive</v>
      </c>
      <c r="G2" s="126">
        <f t="shared" ref="G2:G4" si="1">COUNTIF(D2:D19, F2)</f>
        <v>9</v>
      </c>
      <c r="J2" s="134"/>
    </row>
    <row r="3">
      <c r="A3" s="122" t="s">
        <v>49</v>
      </c>
      <c r="B3" s="122" t="s">
        <v>147</v>
      </c>
      <c r="C3" s="122">
        <v>0.0</v>
      </c>
      <c r="D3" s="122" t="s">
        <v>89</v>
      </c>
      <c r="E3" s="141"/>
      <c r="F3" s="127" t="str">
        <f>IFERROR(__xludf.DUMMYFUNCTION("""COMPUTED_VALUE"""),"Neutral")</f>
        <v>Neutral</v>
      </c>
      <c r="G3" s="128">
        <f t="shared" si="1"/>
        <v>6</v>
      </c>
    </row>
    <row r="4">
      <c r="A4" s="122" t="s">
        <v>50</v>
      </c>
      <c r="B4" s="122" t="s">
        <v>147</v>
      </c>
      <c r="C4" s="122">
        <v>0.576923076923076</v>
      </c>
      <c r="D4" s="122" t="s">
        <v>90</v>
      </c>
      <c r="E4" s="141"/>
      <c r="F4" s="127" t="str">
        <f>IFERROR(__xludf.DUMMYFUNCTION("""COMPUTED_VALUE"""),"Negative")</f>
        <v>Negative</v>
      </c>
      <c r="G4" s="128">
        <f t="shared" si="1"/>
        <v>3</v>
      </c>
    </row>
    <row r="5">
      <c r="A5" s="122" t="s">
        <v>51</v>
      </c>
      <c r="B5" s="122" t="s">
        <v>147</v>
      </c>
      <c r="C5" s="122">
        <v>0.0949999999999999</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-179.931999999999</v>
      </c>
      <c r="D8" s="122" t="s">
        <v>88</v>
      </c>
      <c r="E8" s="141"/>
      <c r="F8" s="141"/>
      <c r="G8" s="141"/>
    </row>
    <row r="9">
      <c r="A9" s="122" t="s">
        <v>59</v>
      </c>
      <c r="B9" s="122" t="s">
        <v>147</v>
      </c>
      <c r="C9" s="122">
        <v>0.0</v>
      </c>
      <c r="D9" s="122" t="s">
        <v>89</v>
      </c>
      <c r="E9" s="141"/>
      <c r="F9" s="141"/>
      <c r="G9" s="141"/>
    </row>
    <row r="10">
      <c r="A10" s="122" t="s">
        <v>61</v>
      </c>
      <c r="B10" s="122" t="s">
        <v>147</v>
      </c>
      <c r="C10" s="122">
        <v>0.714285714285714</v>
      </c>
      <c r="D10" s="122" t="s">
        <v>90</v>
      </c>
      <c r="E10" s="141"/>
      <c r="F10" s="141"/>
      <c r="G10" s="141"/>
    </row>
    <row r="11">
      <c r="A11" s="122" t="s">
        <v>62</v>
      </c>
      <c r="B11" s="122" t="s">
        <v>147</v>
      </c>
      <c r="C11" s="122">
        <v>0.0</v>
      </c>
      <c r="D11" s="122" t="s">
        <v>89</v>
      </c>
      <c r="E11" s="141"/>
      <c r="F11" s="141"/>
      <c r="G11" s="141"/>
    </row>
    <row r="12">
      <c r="A12" s="122" t="s">
        <v>63</v>
      </c>
      <c r="B12" s="122" t="s">
        <v>147</v>
      </c>
      <c r="C12" s="122">
        <v>-209.165999999999</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1.0</v>
      </c>
      <c r="D16" s="122" t="s">
        <v>90</v>
      </c>
      <c r="E16" s="141"/>
      <c r="F16" s="141"/>
      <c r="G16" s="141"/>
    </row>
    <row r="17">
      <c r="A17" s="122" t="s">
        <v>71</v>
      </c>
      <c r="B17" s="122" t="s">
        <v>147</v>
      </c>
      <c r="C17" s="122">
        <v>-0.621541447403483</v>
      </c>
      <c r="D17" s="122" t="s">
        <v>88</v>
      </c>
      <c r="E17" s="141"/>
      <c r="F17" s="141"/>
      <c r="G17" s="141"/>
    </row>
    <row r="18">
      <c r="A18" s="122" t="s">
        <v>73</v>
      </c>
      <c r="B18" s="122" t="s">
        <v>147</v>
      </c>
      <c r="C18" s="122">
        <v>0.5489</v>
      </c>
      <c r="D18" s="122" t="s">
        <v>90</v>
      </c>
      <c r="E18" s="141"/>
      <c r="F18" s="141"/>
      <c r="G18" s="141"/>
    </row>
    <row r="19">
      <c r="A19" s="122" t="s">
        <v>74</v>
      </c>
      <c r="B19" s="122" t="s">
        <v>147</v>
      </c>
      <c r="C19" s="122">
        <v>0.0</v>
      </c>
      <c r="D19" s="122" t="s">
        <v>89</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46</v>
      </c>
      <c r="C1" s="10"/>
      <c r="D1" s="11"/>
      <c r="E1" s="9" t="s">
        <v>49</v>
      </c>
      <c r="F1" s="10"/>
      <c r="G1" s="11"/>
      <c r="H1" s="9" t="s">
        <v>50</v>
      </c>
      <c r="I1" s="10"/>
      <c r="J1" s="11"/>
      <c r="K1" s="9" t="s">
        <v>51</v>
      </c>
      <c r="L1" s="10"/>
      <c r="M1" s="11"/>
      <c r="N1" s="9" t="s">
        <v>53</v>
      </c>
      <c r="O1" s="10"/>
      <c r="P1" s="11"/>
      <c r="Q1" s="9" t="s">
        <v>55</v>
      </c>
      <c r="R1" s="10"/>
      <c r="S1" s="11"/>
      <c r="T1" s="9" t="s">
        <v>57</v>
      </c>
      <c r="U1" s="10"/>
      <c r="V1" s="11"/>
      <c r="W1" s="9" t="s">
        <v>59</v>
      </c>
      <c r="X1" s="10"/>
      <c r="Y1" s="11"/>
      <c r="Z1" s="9" t="s">
        <v>61</v>
      </c>
      <c r="AA1" s="10"/>
      <c r="AB1" s="11"/>
      <c r="AC1" s="9" t="s">
        <v>62</v>
      </c>
      <c r="AD1" s="10"/>
      <c r="AE1" s="11"/>
      <c r="AF1" s="9" t="s">
        <v>63</v>
      </c>
      <c r="AG1" s="10"/>
      <c r="AH1" s="11"/>
      <c r="AI1" s="9" t="s">
        <v>65</v>
      </c>
      <c r="AJ1" s="10"/>
      <c r="AK1" s="11"/>
      <c r="AL1" s="9" t="s">
        <v>67</v>
      </c>
      <c r="AM1" s="10"/>
      <c r="AN1" s="11"/>
      <c r="AO1" s="9" t="s">
        <v>69</v>
      </c>
      <c r="AP1" s="10"/>
      <c r="AQ1" s="11"/>
      <c r="AR1" s="9" t="s">
        <v>70</v>
      </c>
      <c r="AS1" s="10"/>
      <c r="AT1" s="11"/>
      <c r="AU1" s="9" t="s">
        <v>71</v>
      </c>
      <c r="AV1" s="10"/>
      <c r="AW1" s="11"/>
      <c r="AX1" s="9" t="s">
        <v>73</v>
      </c>
      <c r="AY1" s="10"/>
      <c r="AZ1" s="11"/>
      <c r="BA1" s="9" t="s">
        <v>74</v>
      </c>
      <c r="BB1" s="10"/>
      <c r="BC1" s="11"/>
      <c r="BD1" s="9" t="s">
        <v>76</v>
      </c>
      <c r="BE1" s="10"/>
      <c r="BF1" s="11"/>
      <c r="BG1" s="12" t="s">
        <v>77</v>
      </c>
      <c r="BH1" s="13" t="s">
        <v>79</v>
      </c>
      <c r="BI1" s="15" t="s">
        <v>81</v>
      </c>
      <c r="BJ1" s="16"/>
    </row>
    <row r="2">
      <c r="A2" s="17"/>
      <c r="B2" s="18" t="s">
        <v>82</v>
      </c>
      <c r="C2" s="19" t="s">
        <v>84</v>
      </c>
      <c r="D2" s="20"/>
      <c r="E2" s="18" t="s">
        <v>82</v>
      </c>
      <c r="F2" s="19" t="s">
        <v>84</v>
      </c>
      <c r="G2" s="20"/>
      <c r="H2" s="18" t="s">
        <v>82</v>
      </c>
      <c r="I2" s="19" t="s">
        <v>84</v>
      </c>
      <c r="J2" s="20"/>
      <c r="K2" s="18" t="s">
        <v>82</v>
      </c>
      <c r="L2" s="19" t="s">
        <v>84</v>
      </c>
      <c r="M2" s="20"/>
      <c r="N2" s="18" t="s">
        <v>82</v>
      </c>
      <c r="O2" s="19" t="s">
        <v>84</v>
      </c>
      <c r="P2" s="20"/>
      <c r="Q2" s="18" t="s">
        <v>82</v>
      </c>
      <c r="R2" s="19" t="s">
        <v>84</v>
      </c>
      <c r="S2" s="20"/>
      <c r="T2" s="18" t="s">
        <v>82</v>
      </c>
      <c r="U2" s="19" t="s">
        <v>84</v>
      </c>
      <c r="V2" s="20"/>
      <c r="W2" s="18" t="s">
        <v>82</v>
      </c>
      <c r="X2" s="19" t="s">
        <v>84</v>
      </c>
      <c r="Y2" s="20"/>
      <c r="Z2" s="18" t="s">
        <v>82</v>
      </c>
      <c r="AA2" s="19" t="s">
        <v>84</v>
      </c>
      <c r="AB2" s="20"/>
      <c r="AC2" s="18" t="s">
        <v>82</v>
      </c>
      <c r="AD2" s="19" t="s">
        <v>84</v>
      </c>
      <c r="AE2" s="20"/>
      <c r="AF2" s="18" t="s">
        <v>82</v>
      </c>
      <c r="AG2" s="19" t="s">
        <v>84</v>
      </c>
      <c r="AH2" s="20"/>
      <c r="AI2" s="18" t="s">
        <v>82</v>
      </c>
      <c r="AJ2" s="19" t="s">
        <v>84</v>
      </c>
      <c r="AK2" s="20"/>
      <c r="AL2" s="18" t="s">
        <v>82</v>
      </c>
      <c r="AM2" s="19" t="s">
        <v>84</v>
      </c>
      <c r="AN2" s="20"/>
      <c r="AO2" s="18" t="s">
        <v>82</v>
      </c>
      <c r="AP2" s="19" t="s">
        <v>84</v>
      </c>
      <c r="AQ2" s="20"/>
      <c r="AR2" s="18" t="s">
        <v>82</v>
      </c>
      <c r="AS2" s="19" t="s">
        <v>84</v>
      </c>
      <c r="AT2" s="20"/>
      <c r="AU2" s="18" t="s">
        <v>82</v>
      </c>
      <c r="AV2" s="19" t="s">
        <v>84</v>
      </c>
      <c r="AW2" s="20"/>
      <c r="AX2" s="18" t="s">
        <v>82</v>
      </c>
      <c r="AY2" s="19" t="s">
        <v>84</v>
      </c>
      <c r="AZ2" s="20"/>
      <c r="BA2" s="18" t="s">
        <v>82</v>
      </c>
      <c r="BB2" s="19" t="s">
        <v>84</v>
      </c>
      <c r="BC2" s="20"/>
      <c r="BD2" s="18" t="s">
        <v>88</v>
      </c>
      <c r="BE2" s="19" t="s">
        <v>89</v>
      </c>
      <c r="BF2" s="20" t="s">
        <v>90</v>
      </c>
      <c r="BG2" s="18" t="s">
        <v>84</v>
      </c>
      <c r="BH2" s="19" t="s">
        <v>84</v>
      </c>
      <c r="BI2" s="20" t="s">
        <v>84</v>
      </c>
      <c r="BJ2" s="16"/>
    </row>
    <row r="3">
      <c r="A3" s="22">
        <v>1.0</v>
      </c>
      <c r="B3" s="63">
        <v>0.0</v>
      </c>
      <c r="C3" s="64" t="s">
        <v>89</v>
      </c>
      <c r="D3" s="38">
        <f t="shared" ref="D3:D17" si="1">COUNTIF(C3, BG3)</f>
        <v>0</v>
      </c>
      <c r="E3" s="63">
        <v>0.25</v>
      </c>
      <c r="F3" s="64" t="s">
        <v>90</v>
      </c>
      <c r="G3" s="65">
        <f t="shared" ref="G3:G17" si="2">COUNTIF(F3, BG3)</f>
        <v>0</v>
      </c>
      <c r="H3" s="63">
        <v>1.0</v>
      </c>
      <c r="I3" s="64" t="s">
        <v>90</v>
      </c>
      <c r="J3" s="65">
        <f t="shared" ref="J3:J17" si="3">COUNTIF(I3, BG3)</f>
        <v>0</v>
      </c>
      <c r="K3" s="63">
        <v>0.0</v>
      </c>
      <c r="L3" s="64" t="s">
        <v>89</v>
      </c>
      <c r="M3" s="65">
        <f t="shared" ref="M3:M17" si="4">COUNTIF(L3, BG3)</f>
        <v>0</v>
      </c>
      <c r="N3" s="63">
        <v>1.0</v>
      </c>
      <c r="O3" s="64" t="s">
        <v>90</v>
      </c>
      <c r="P3" s="65">
        <f t="shared" ref="P3:P17" si="5">COUNTIF(O3, BG3)</f>
        <v>0</v>
      </c>
      <c r="Q3" s="63">
        <v>1.0</v>
      </c>
      <c r="R3" s="64" t="s">
        <v>90</v>
      </c>
      <c r="S3" s="65">
        <f t="shared" ref="S3:S17" si="6">COUNTIF(R3, BG3)</f>
        <v>0</v>
      </c>
      <c r="T3" s="63">
        <v>0.0</v>
      </c>
      <c r="U3" s="64" t="s">
        <v>89</v>
      </c>
      <c r="V3" s="65">
        <f t="shared" ref="V3:V17" si="7">COUNTIF(U3, BG3)</f>
        <v>0</v>
      </c>
      <c r="W3" s="63">
        <v>0.0</v>
      </c>
      <c r="X3" s="64" t="s">
        <v>89</v>
      </c>
      <c r="Y3" s="65">
        <f t="shared" ref="Y3:Y17" si="8">COUNTIF(X3, BG3)</f>
        <v>0</v>
      </c>
      <c r="Z3" s="63">
        <v>0.0</v>
      </c>
      <c r="AA3" s="64" t="s">
        <v>89</v>
      </c>
      <c r="AB3" s="65">
        <f t="shared" ref="AB3:AB17" si="9">COUNTIF(AA3, BG3)</f>
        <v>0</v>
      </c>
      <c r="AC3" s="63">
        <v>0.0</v>
      </c>
      <c r="AD3" s="64" t="s">
        <v>89</v>
      </c>
      <c r="AE3" s="65">
        <f t="shared" ref="AE3:AE17" si="10">COUNTIF(AD3, BG3)</f>
        <v>0</v>
      </c>
      <c r="AF3" s="63">
        <v>-74.399</v>
      </c>
      <c r="AG3" s="64" t="s">
        <v>88</v>
      </c>
      <c r="AH3" s="65">
        <f t="shared" ref="AH3:AH17" si="11">COUNTIF(AG3, BG3)</f>
        <v>1</v>
      </c>
      <c r="AI3" s="63">
        <v>1.0</v>
      </c>
      <c r="AJ3" s="64" t="s">
        <v>90</v>
      </c>
      <c r="AK3" s="65">
        <f t="shared" ref="AK3:AK17" si="12">COUNTIF(AJ3, BG3)</f>
        <v>0</v>
      </c>
      <c r="AL3" s="63">
        <v>0.0</v>
      </c>
      <c r="AM3" s="64" t="s">
        <v>89</v>
      </c>
      <c r="AN3" s="65">
        <f t="shared" ref="AN3:AN17" si="13">COUNTIF(AM3, BG3)</f>
        <v>0</v>
      </c>
      <c r="AO3" s="63">
        <v>0.0</v>
      </c>
      <c r="AP3" s="64" t="s">
        <v>89</v>
      </c>
      <c r="AQ3" s="65">
        <f t="shared" ref="AQ3:AQ17" si="14">COUNTIF(AP3, BG3)</f>
        <v>0</v>
      </c>
      <c r="AR3" s="63">
        <v>1.0</v>
      </c>
      <c r="AS3" s="64" t="s">
        <v>90</v>
      </c>
      <c r="AT3" s="65">
        <f t="shared" ref="AT3:AT17" si="15">COUNTIF(AS3, BG3)</f>
        <v>0</v>
      </c>
      <c r="AU3" s="63">
        <v>0.08259029493</v>
      </c>
      <c r="AV3" s="64" t="s">
        <v>90</v>
      </c>
      <c r="AW3" s="65">
        <f t="shared" ref="AW3:AW17" si="16">COUNTIF(AV3, BG3)</f>
        <v>0</v>
      </c>
      <c r="AX3" s="63">
        <v>0.0</v>
      </c>
      <c r="AY3" s="64" t="s">
        <v>89</v>
      </c>
      <c r="AZ3" s="65">
        <f t="shared" ref="AZ3:AZ17" si="17">COUNTIF(AY3, BG3)</f>
        <v>0</v>
      </c>
      <c r="BA3" s="63">
        <v>0.0</v>
      </c>
      <c r="BB3" s="64" t="s">
        <v>89</v>
      </c>
      <c r="BC3" s="65">
        <f t="shared" ref="BC3:BC17" si="18">COUNTIF(BB3, BG3)</f>
        <v>0</v>
      </c>
      <c r="BD3" s="43">
        <f t="shared" ref="BD3:BD17" si="19">COUNTIF(B3:BB3, Indirect("BD2"))</f>
        <v>1</v>
      </c>
      <c r="BE3" s="44">
        <f t="shared" ref="BE3:BE17" si="20">COUNTIF(B3:BB3, Indirect("BE2"))</f>
        <v>10</v>
      </c>
      <c r="BF3" s="61">
        <f t="shared" ref="BF3:BF17" si="21">COUNTIF(B3:BB3, Indirect("BF2"))</f>
        <v>7</v>
      </c>
      <c r="BG3" s="43" t="s">
        <v>88</v>
      </c>
      <c r="BH3" s="64" t="s">
        <v>88</v>
      </c>
      <c r="BI3" s="38" t="s">
        <v>112</v>
      </c>
      <c r="BJ3" s="40"/>
    </row>
    <row r="4">
      <c r="A4" s="42">
        <v>2.0</v>
      </c>
      <c r="B4" s="63">
        <v>1.5</v>
      </c>
      <c r="C4" s="64" t="s">
        <v>90</v>
      </c>
      <c r="D4" s="38">
        <f t="shared" si="1"/>
        <v>0</v>
      </c>
      <c r="E4" s="63">
        <v>0.25</v>
      </c>
      <c r="F4" s="64" t="s">
        <v>90</v>
      </c>
      <c r="G4" s="65">
        <f t="shared" si="2"/>
        <v>0</v>
      </c>
      <c r="H4" s="63">
        <v>1.166666667</v>
      </c>
      <c r="I4" s="64" t="s">
        <v>90</v>
      </c>
      <c r="J4" s="65">
        <f t="shared" si="3"/>
        <v>0</v>
      </c>
      <c r="K4" s="63">
        <v>0.1525</v>
      </c>
      <c r="L4" s="64" t="s">
        <v>90</v>
      </c>
      <c r="M4" s="65">
        <f t="shared" si="4"/>
        <v>0</v>
      </c>
      <c r="N4" s="63">
        <v>1.0</v>
      </c>
      <c r="O4" s="64" t="s">
        <v>90</v>
      </c>
      <c r="P4" s="65">
        <f t="shared" si="5"/>
        <v>0</v>
      </c>
      <c r="Q4" s="63">
        <v>1.0</v>
      </c>
      <c r="R4" s="64" t="s">
        <v>90</v>
      </c>
      <c r="S4" s="65">
        <f t="shared" si="6"/>
        <v>0</v>
      </c>
      <c r="T4" s="63">
        <v>13.172</v>
      </c>
      <c r="U4" s="64" t="s">
        <v>90</v>
      </c>
      <c r="V4" s="65">
        <f t="shared" si="7"/>
        <v>0</v>
      </c>
      <c r="W4" s="63">
        <v>0.0</v>
      </c>
      <c r="X4" s="64" t="s">
        <v>89</v>
      </c>
      <c r="Y4" s="65">
        <f t="shared" si="8"/>
        <v>0</v>
      </c>
      <c r="Z4" s="63">
        <v>3.0</v>
      </c>
      <c r="AA4" s="64" t="s">
        <v>90</v>
      </c>
      <c r="AB4" s="65">
        <f t="shared" si="9"/>
        <v>0</v>
      </c>
      <c r="AC4" s="63">
        <v>0.0</v>
      </c>
      <c r="AD4" s="64" t="s">
        <v>89</v>
      </c>
      <c r="AE4" s="65">
        <f t="shared" si="10"/>
        <v>0</v>
      </c>
      <c r="AF4" s="63">
        <v>-47.939</v>
      </c>
      <c r="AG4" s="64" t="s">
        <v>88</v>
      </c>
      <c r="AH4" s="65">
        <f t="shared" si="11"/>
        <v>1</v>
      </c>
      <c r="AI4" s="63">
        <v>1.0</v>
      </c>
      <c r="AJ4" s="64" t="s">
        <v>90</v>
      </c>
      <c r="AK4" s="65">
        <f t="shared" si="12"/>
        <v>0</v>
      </c>
      <c r="AL4" s="63">
        <v>0.0</v>
      </c>
      <c r="AM4" s="64" t="s">
        <v>89</v>
      </c>
      <c r="AN4" s="65">
        <f t="shared" si="13"/>
        <v>0</v>
      </c>
      <c r="AO4" s="63">
        <v>0.0</v>
      </c>
      <c r="AP4" s="64" t="s">
        <v>89</v>
      </c>
      <c r="AQ4" s="65">
        <f t="shared" si="14"/>
        <v>0</v>
      </c>
      <c r="AR4" s="63">
        <v>1.0</v>
      </c>
      <c r="AS4" s="64" t="s">
        <v>90</v>
      </c>
      <c r="AT4" s="65">
        <f t="shared" si="15"/>
        <v>0</v>
      </c>
      <c r="AU4" s="63">
        <v>1.445699671</v>
      </c>
      <c r="AV4" s="64" t="s">
        <v>90</v>
      </c>
      <c r="AW4" s="65">
        <f t="shared" si="16"/>
        <v>0</v>
      </c>
      <c r="AX4" s="63">
        <v>0.8796</v>
      </c>
      <c r="AY4" s="64" t="s">
        <v>90</v>
      </c>
      <c r="AZ4" s="65">
        <f t="shared" si="17"/>
        <v>0</v>
      </c>
      <c r="BA4" s="63">
        <v>1.0</v>
      </c>
      <c r="BB4" s="64" t="s">
        <v>90</v>
      </c>
      <c r="BC4" s="65">
        <f t="shared" si="18"/>
        <v>0</v>
      </c>
      <c r="BD4" s="43">
        <f t="shared" si="19"/>
        <v>1</v>
      </c>
      <c r="BE4" s="44">
        <f t="shared" si="20"/>
        <v>4</v>
      </c>
      <c r="BF4" s="61">
        <f t="shared" si="21"/>
        <v>13</v>
      </c>
      <c r="BG4" s="43" t="s">
        <v>88</v>
      </c>
      <c r="BH4" s="64" t="s">
        <v>88</v>
      </c>
      <c r="BI4" s="38" t="s">
        <v>112</v>
      </c>
      <c r="BJ4" s="40"/>
    </row>
    <row r="5">
      <c r="A5" s="42">
        <v>3.0</v>
      </c>
      <c r="B5" s="51">
        <v>3.0</v>
      </c>
      <c r="C5" s="52" t="s">
        <v>90</v>
      </c>
      <c r="D5" s="38">
        <f t="shared" si="1"/>
        <v>1</v>
      </c>
      <c r="E5" s="51">
        <v>0.75</v>
      </c>
      <c r="F5" s="52" t="s">
        <v>90</v>
      </c>
      <c r="G5" s="65">
        <f t="shared" si="2"/>
        <v>1</v>
      </c>
      <c r="H5" s="51">
        <v>2.6</v>
      </c>
      <c r="I5" s="52" t="s">
        <v>90</v>
      </c>
      <c r="J5" s="65">
        <f t="shared" si="3"/>
        <v>1</v>
      </c>
      <c r="K5" s="51">
        <v>0.49375</v>
      </c>
      <c r="L5" s="52" t="s">
        <v>90</v>
      </c>
      <c r="M5" s="65">
        <f t="shared" si="4"/>
        <v>1</v>
      </c>
      <c r="N5" s="51">
        <v>1.0</v>
      </c>
      <c r="O5" s="52" t="s">
        <v>90</v>
      </c>
      <c r="P5" s="65">
        <f t="shared" si="5"/>
        <v>1</v>
      </c>
      <c r="Q5" s="51">
        <v>1.0</v>
      </c>
      <c r="R5" s="52" t="s">
        <v>90</v>
      </c>
      <c r="S5" s="65">
        <f t="shared" si="6"/>
        <v>1</v>
      </c>
      <c r="T5" s="51">
        <v>-9.709</v>
      </c>
      <c r="U5" s="52" t="s">
        <v>88</v>
      </c>
      <c r="V5" s="65">
        <f t="shared" si="7"/>
        <v>0</v>
      </c>
      <c r="W5" s="51">
        <v>0.0</v>
      </c>
      <c r="X5" s="52" t="s">
        <v>89</v>
      </c>
      <c r="Y5" s="65">
        <f t="shared" si="8"/>
        <v>0</v>
      </c>
      <c r="Z5" s="51">
        <v>2.333333333</v>
      </c>
      <c r="AA5" s="52" t="s">
        <v>90</v>
      </c>
      <c r="AB5" s="65">
        <f t="shared" si="9"/>
        <v>1</v>
      </c>
      <c r="AC5" s="51">
        <v>1.0</v>
      </c>
      <c r="AD5" s="52" t="s">
        <v>90</v>
      </c>
      <c r="AE5" s="65">
        <f t="shared" si="10"/>
        <v>1</v>
      </c>
      <c r="AF5" s="51">
        <v>-11.086</v>
      </c>
      <c r="AG5" s="52" t="s">
        <v>88</v>
      </c>
      <c r="AH5" s="65">
        <f t="shared" si="11"/>
        <v>0</v>
      </c>
      <c r="AI5" s="51">
        <v>1.0</v>
      </c>
      <c r="AJ5" s="52" t="s">
        <v>90</v>
      </c>
      <c r="AK5" s="65">
        <f t="shared" si="12"/>
        <v>1</v>
      </c>
      <c r="AL5" s="51">
        <v>0.0</v>
      </c>
      <c r="AM5" s="52" t="s">
        <v>89</v>
      </c>
      <c r="AN5" s="65">
        <f t="shared" si="13"/>
        <v>0</v>
      </c>
      <c r="AO5" s="51">
        <v>0.0</v>
      </c>
      <c r="AP5" s="52" t="s">
        <v>89</v>
      </c>
      <c r="AQ5" s="65">
        <f t="shared" si="14"/>
        <v>0</v>
      </c>
      <c r="AR5" s="51">
        <v>0.0</v>
      </c>
      <c r="AS5" s="52" t="s">
        <v>89</v>
      </c>
      <c r="AT5" s="65">
        <f t="shared" si="15"/>
        <v>0</v>
      </c>
      <c r="AU5" s="51">
        <v>3.43225885</v>
      </c>
      <c r="AV5" s="52" t="s">
        <v>90</v>
      </c>
      <c r="AW5" s="65">
        <f t="shared" si="16"/>
        <v>1</v>
      </c>
      <c r="AX5" s="51">
        <v>0.9393</v>
      </c>
      <c r="AY5" s="52" t="s">
        <v>90</v>
      </c>
      <c r="AZ5" s="65">
        <f t="shared" si="17"/>
        <v>1</v>
      </c>
      <c r="BA5" s="51">
        <v>1.0</v>
      </c>
      <c r="BB5" s="52" t="s">
        <v>90</v>
      </c>
      <c r="BC5" s="65">
        <f t="shared" si="18"/>
        <v>1</v>
      </c>
      <c r="BD5" s="43">
        <f t="shared" si="19"/>
        <v>2</v>
      </c>
      <c r="BE5" s="44">
        <f t="shared" si="20"/>
        <v>4</v>
      </c>
      <c r="BF5" s="61">
        <f t="shared" si="21"/>
        <v>12</v>
      </c>
      <c r="BG5" s="67" t="s">
        <v>90</v>
      </c>
      <c r="BH5" s="52" t="s">
        <v>90</v>
      </c>
      <c r="BI5" s="55" t="s">
        <v>112</v>
      </c>
      <c r="BJ5" s="56"/>
    </row>
    <row r="6">
      <c r="A6" s="42">
        <v>4.0</v>
      </c>
      <c r="B6" s="51">
        <v>6.875</v>
      </c>
      <c r="C6" s="52" t="s">
        <v>90</v>
      </c>
      <c r="D6" s="38">
        <f t="shared" si="1"/>
        <v>0</v>
      </c>
      <c r="E6" s="51">
        <v>0.0</v>
      </c>
      <c r="F6" s="52" t="s">
        <v>89</v>
      </c>
      <c r="G6" s="65">
        <f t="shared" si="2"/>
        <v>0</v>
      </c>
      <c r="H6" s="51">
        <v>0.125</v>
      </c>
      <c r="I6" s="52" t="s">
        <v>90</v>
      </c>
      <c r="J6" s="65">
        <f t="shared" si="3"/>
        <v>0</v>
      </c>
      <c r="K6" s="51">
        <v>0.3608333333</v>
      </c>
      <c r="L6" s="52" t="s">
        <v>90</v>
      </c>
      <c r="M6" s="65">
        <f t="shared" si="4"/>
        <v>0</v>
      </c>
      <c r="N6" s="51">
        <v>1.0</v>
      </c>
      <c r="O6" s="52" t="s">
        <v>90</v>
      </c>
      <c r="P6" s="65">
        <f t="shared" si="5"/>
        <v>0</v>
      </c>
      <c r="Q6" s="51">
        <v>1.0</v>
      </c>
      <c r="R6" s="52" t="s">
        <v>90</v>
      </c>
      <c r="S6" s="65">
        <f t="shared" si="6"/>
        <v>0</v>
      </c>
      <c r="T6" s="51">
        <v>-702.518</v>
      </c>
      <c r="U6" s="52" t="s">
        <v>88</v>
      </c>
      <c r="V6" s="65">
        <f t="shared" si="7"/>
        <v>1</v>
      </c>
      <c r="W6" s="51">
        <v>0.0</v>
      </c>
      <c r="X6" s="52" t="s">
        <v>89</v>
      </c>
      <c r="Y6" s="65">
        <f t="shared" si="8"/>
        <v>0</v>
      </c>
      <c r="Z6" s="51">
        <v>2.0</v>
      </c>
      <c r="AA6" s="52" t="s">
        <v>90</v>
      </c>
      <c r="AB6" s="65">
        <f t="shared" si="9"/>
        <v>0</v>
      </c>
      <c r="AC6" s="51">
        <v>-1.0</v>
      </c>
      <c r="AD6" s="52" t="s">
        <v>88</v>
      </c>
      <c r="AE6" s="65">
        <f t="shared" si="10"/>
        <v>1</v>
      </c>
      <c r="AF6" s="51">
        <v>-812.508</v>
      </c>
      <c r="AG6" s="52" t="s">
        <v>88</v>
      </c>
      <c r="AH6" s="65">
        <f t="shared" si="11"/>
        <v>1</v>
      </c>
      <c r="AI6" s="51">
        <v>1.0</v>
      </c>
      <c r="AJ6" s="52" t="s">
        <v>90</v>
      </c>
      <c r="AK6" s="65">
        <f t="shared" si="12"/>
        <v>0</v>
      </c>
      <c r="AL6" s="51">
        <v>0.0</v>
      </c>
      <c r="AM6" s="52" t="s">
        <v>89</v>
      </c>
      <c r="AN6" s="65">
        <f t="shared" si="13"/>
        <v>0</v>
      </c>
      <c r="AO6" s="51">
        <v>0.0</v>
      </c>
      <c r="AP6" s="52" t="s">
        <v>89</v>
      </c>
      <c r="AQ6" s="65">
        <f t="shared" si="14"/>
        <v>0</v>
      </c>
      <c r="AR6" s="51">
        <v>1.0</v>
      </c>
      <c r="AS6" s="52" t="s">
        <v>90</v>
      </c>
      <c r="AT6" s="65">
        <f t="shared" si="15"/>
        <v>0</v>
      </c>
      <c r="AU6" s="51">
        <v>1.2612662</v>
      </c>
      <c r="AV6" s="52" t="s">
        <v>90</v>
      </c>
      <c r="AW6" s="65">
        <f t="shared" si="16"/>
        <v>0</v>
      </c>
      <c r="AX6" s="51">
        <v>0.9347</v>
      </c>
      <c r="AY6" s="52" t="s">
        <v>90</v>
      </c>
      <c r="AZ6" s="65">
        <f t="shared" si="17"/>
        <v>0</v>
      </c>
      <c r="BA6" s="51">
        <v>-1.0</v>
      </c>
      <c r="BB6" s="52" t="s">
        <v>88</v>
      </c>
      <c r="BC6" s="65">
        <f t="shared" si="18"/>
        <v>1</v>
      </c>
      <c r="BD6" s="43">
        <f t="shared" si="19"/>
        <v>4</v>
      </c>
      <c r="BE6" s="44">
        <f t="shared" si="20"/>
        <v>4</v>
      </c>
      <c r="BF6" s="61">
        <f t="shared" si="21"/>
        <v>10</v>
      </c>
      <c r="BG6" s="67" t="s">
        <v>88</v>
      </c>
      <c r="BH6" s="52" t="s">
        <v>88</v>
      </c>
      <c r="BI6" s="55" t="s">
        <v>112</v>
      </c>
      <c r="BJ6" s="56"/>
    </row>
    <row r="7">
      <c r="A7" s="42">
        <v>5.0</v>
      </c>
      <c r="B7" s="51">
        <v>1.0</v>
      </c>
      <c r="C7" s="52" t="s">
        <v>90</v>
      </c>
      <c r="D7" s="38">
        <f t="shared" si="1"/>
        <v>0</v>
      </c>
      <c r="E7" s="51">
        <v>0.25</v>
      </c>
      <c r="F7" s="52" t="s">
        <v>90</v>
      </c>
      <c r="G7" s="65">
        <f t="shared" si="2"/>
        <v>0</v>
      </c>
      <c r="H7" s="51">
        <v>0.0</v>
      </c>
      <c r="I7" s="52" t="s">
        <v>89</v>
      </c>
      <c r="J7" s="65">
        <f t="shared" si="3"/>
        <v>0</v>
      </c>
      <c r="K7" s="51">
        <v>0.461</v>
      </c>
      <c r="L7" s="52" t="s">
        <v>90</v>
      </c>
      <c r="M7" s="65">
        <f t="shared" si="4"/>
        <v>0</v>
      </c>
      <c r="N7" s="51">
        <v>1.0</v>
      </c>
      <c r="O7" s="52" t="s">
        <v>90</v>
      </c>
      <c r="P7" s="65">
        <f t="shared" si="5"/>
        <v>0</v>
      </c>
      <c r="Q7" s="51">
        <v>1.0</v>
      </c>
      <c r="R7" s="52" t="s">
        <v>90</v>
      </c>
      <c r="S7" s="65">
        <f t="shared" si="6"/>
        <v>0</v>
      </c>
      <c r="T7" s="51">
        <v>-36.003</v>
      </c>
      <c r="U7" s="52" t="s">
        <v>88</v>
      </c>
      <c r="V7" s="65">
        <f t="shared" si="7"/>
        <v>1</v>
      </c>
      <c r="W7" s="51">
        <v>0.0</v>
      </c>
      <c r="X7" s="52" t="s">
        <v>89</v>
      </c>
      <c r="Y7" s="65">
        <f t="shared" si="8"/>
        <v>0</v>
      </c>
      <c r="Z7" s="51">
        <v>3.0</v>
      </c>
      <c r="AA7" s="52" t="s">
        <v>90</v>
      </c>
      <c r="AB7" s="65">
        <f t="shared" si="9"/>
        <v>0</v>
      </c>
      <c r="AC7" s="51">
        <v>0.0</v>
      </c>
      <c r="AD7" s="52" t="s">
        <v>89</v>
      </c>
      <c r="AE7" s="65">
        <f t="shared" si="10"/>
        <v>0</v>
      </c>
      <c r="AF7" s="51">
        <v>-116.832</v>
      </c>
      <c r="AG7" s="52" t="s">
        <v>88</v>
      </c>
      <c r="AH7" s="65">
        <f t="shared" si="11"/>
        <v>1</v>
      </c>
      <c r="AI7" s="51">
        <v>1.0</v>
      </c>
      <c r="AJ7" s="52" t="s">
        <v>90</v>
      </c>
      <c r="AK7" s="65">
        <f t="shared" si="12"/>
        <v>0</v>
      </c>
      <c r="AL7" s="51">
        <v>0.0</v>
      </c>
      <c r="AM7" s="52" t="s">
        <v>89</v>
      </c>
      <c r="AN7" s="65">
        <f t="shared" si="13"/>
        <v>0</v>
      </c>
      <c r="AO7" s="51">
        <v>0.0</v>
      </c>
      <c r="AP7" s="52" t="s">
        <v>89</v>
      </c>
      <c r="AQ7" s="65">
        <f t="shared" si="14"/>
        <v>0</v>
      </c>
      <c r="AR7" s="51">
        <v>1.0</v>
      </c>
      <c r="AS7" s="52" t="s">
        <v>90</v>
      </c>
      <c r="AT7" s="65">
        <f t="shared" si="15"/>
        <v>0</v>
      </c>
      <c r="AU7" s="51">
        <v>1.28774795</v>
      </c>
      <c r="AV7" s="52" t="s">
        <v>90</v>
      </c>
      <c r="AW7" s="65">
        <f t="shared" si="16"/>
        <v>0</v>
      </c>
      <c r="AX7" s="51">
        <v>0.0</v>
      </c>
      <c r="AY7" s="52" t="s">
        <v>89</v>
      </c>
      <c r="AZ7" s="65">
        <f t="shared" si="17"/>
        <v>0</v>
      </c>
      <c r="BA7" s="51">
        <v>1.0</v>
      </c>
      <c r="BB7" s="52" t="s">
        <v>90</v>
      </c>
      <c r="BC7" s="65">
        <f t="shared" si="18"/>
        <v>0</v>
      </c>
      <c r="BD7" s="43">
        <f t="shared" si="19"/>
        <v>2</v>
      </c>
      <c r="BE7" s="44">
        <f t="shared" si="20"/>
        <v>6</v>
      </c>
      <c r="BF7" s="61">
        <f t="shared" si="21"/>
        <v>10</v>
      </c>
      <c r="BG7" s="67" t="s">
        <v>88</v>
      </c>
      <c r="BH7" s="52" t="s">
        <v>88</v>
      </c>
      <c r="BI7" s="55" t="s">
        <v>112</v>
      </c>
      <c r="BJ7" s="56"/>
    </row>
    <row r="8">
      <c r="A8" s="42">
        <v>6.0</v>
      </c>
      <c r="B8" s="51">
        <v>0.0</v>
      </c>
      <c r="C8" s="52" t="s">
        <v>89</v>
      </c>
      <c r="D8" s="38">
        <f t="shared" si="1"/>
        <v>0</v>
      </c>
      <c r="E8" s="51">
        <v>-0.25</v>
      </c>
      <c r="F8" s="52" t="s">
        <v>88</v>
      </c>
      <c r="G8" s="65">
        <f t="shared" si="2"/>
        <v>1</v>
      </c>
      <c r="H8" s="51">
        <v>2.5</v>
      </c>
      <c r="I8" s="52" t="s">
        <v>90</v>
      </c>
      <c r="J8" s="65">
        <f t="shared" si="3"/>
        <v>0</v>
      </c>
      <c r="K8" s="51">
        <v>0.485</v>
      </c>
      <c r="L8" s="52" t="s">
        <v>90</v>
      </c>
      <c r="M8" s="65">
        <f t="shared" si="4"/>
        <v>0</v>
      </c>
      <c r="N8" s="51">
        <v>1.0</v>
      </c>
      <c r="O8" s="52" t="s">
        <v>90</v>
      </c>
      <c r="P8" s="65">
        <f t="shared" si="5"/>
        <v>0</v>
      </c>
      <c r="Q8" s="51">
        <v>1.0</v>
      </c>
      <c r="R8" s="52" t="s">
        <v>90</v>
      </c>
      <c r="S8" s="65">
        <f t="shared" si="6"/>
        <v>0</v>
      </c>
      <c r="T8" s="51">
        <v>-45.203</v>
      </c>
      <c r="U8" s="52" t="s">
        <v>88</v>
      </c>
      <c r="V8" s="65">
        <f t="shared" si="7"/>
        <v>1</v>
      </c>
      <c r="W8" s="51">
        <v>0.0</v>
      </c>
      <c r="X8" s="52" t="s">
        <v>89</v>
      </c>
      <c r="Y8" s="65">
        <f t="shared" si="8"/>
        <v>0</v>
      </c>
      <c r="Z8" s="51">
        <v>-2.0</v>
      </c>
      <c r="AA8" s="52" t="s">
        <v>88</v>
      </c>
      <c r="AB8" s="65">
        <f t="shared" si="9"/>
        <v>1</v>
      </c>
      <c r="AC8" s="51">
        <v>1.0</v>
      </c>
      <c r="AD8" s="52" t="s">
        <v>90</v>
      </c>
      <c r="AE8" s="65">
        <f t="shared" si="10"/>
        <v>0</v>
      </c>
      <c r="AF8" s="51">
        <v>-58.357</v>
      </c>
      <c r="AG8" s="52" t="s">
        <v>88</v>
      </c>
      <c r="AH8" s="65">
        <f t="shared" si="11"/>
        <v>1</v>
      </c>
      <c r="AI8" s="51">
        <v>1.0</v>
      </c>
      <c r="AJ8" s="52" t="s">
        <v>90</v>
      </c>
      <c r="AK8" s="65">
        <f t="shared" si="12"/>
        <v>0</v>
      </c>
      <c r="AL8" s="51">
        <v>0.0</v>
      </c>
      <c r="AM8" s="52" t="s">
        <v>89</v>
      </c>
      <c r="AN8" s="65">
        <f t="shared" si="13"/>
        <v>0</v>
      </c>
      <c r="AO8" s="51">
        <v>0.0</v>
      </c>
      <c r="AP8" s="52" t="s">
        <v>89</v>
      </c>
      <c r="AQ8" s="65">
        <f t="shared" si="14"/>
        <v>0</v>
      </c>
      <c r="AR8" s="51">
        <v>1.0</v>
      </c>
      <c r="AS8" s="52" t="s">
        <v>90</v>
      </c>
      <c r="AT8" s="65">
        <f t="shared" si="15"/>
        <v>0</v>
      </c>
      <c r="AU8" s="51">
        <v>0.4224978876</v>
      </c>
      <c r="AV8" s="52" t="s">
        <v>90</v>
      </c>
      <c r="AW8" s="65">
        <f t="shared" si="16"/>
        <v>0</v>
      </c>
      <c r="AX8" s="51">
        <v>0.0</v>
      </c>
      <c r="AY8" s="52" t="s">
        <v>89</v>
      </c>
      <c r="AZ8" s="65">
        <f t="shared" si="17"/>
        <v>0</v>
      </c>
      <c r="BA8" s="51">
        <v>0.0</v>
      </c>
      <c r="BB8" s="52" t="s">
        <v>89</v>
      </c>
      <c r="BC8" s="65">
        <f t="shared" si="18"/>
        <v>0</v>
      </c>
      <c r="BD8" s="43">
        <f t="shared" si="19"/>
        <v>4</v>
      </c>
      <c r="BE8" s="44">
        <f t="shared" si="20"/>
        <v>6</v>
      </c>
      <c r="BF8" s="61">
        <f t="shared" si="21"/>
        <v>8</v>
      </c>
      <c r="BG8" s="67" t="s">
        <v>88</v>
      </c>
      <c r="BH8" s="52" t="s">
        <v>88</v>
      </c>
      <c r="BI8" s="55" t="s">
        <v>112</v>
      </c>
      <c r="BJ8" s="56"/>
    </row>
    <row r="9">
      <c r="A9" s="42">
        <v>7.0</v>
      </c>
      <c r="B9" s="51">
        <v>1.666666667</v>
      </c>
      <c r="C9" s="52" t="s">
        <v>90</v>
      </c>
      <c r="D9" s="38">
        <f t="shared" si="1"/>
        <v>0</v>
      </c>
      <c r="E9" s="51">
        <v>0.0</v>
      </c>
      <c r="F9" s="52" t="s">
        <v>89</v>
      </c>
      <c r="G9" s="65">
        <f t="shared" si="2"/>
        <v>0</v>
      </c>
      <c r="H9" s="51">
        <v>0.05555555556</v>
      </c>
      <c r="I9" s="52" t="s">
        <v>90</v>
      </c>
      <c r="J9" s="65">
        <f t="shared" si="3"/>
        <v>0</v>
      </c>
      <c r="K9" s="51">
        <v>0.52375</v>
      </c>
      <c r="L9" s="52" t="s">
        <v>90</v>
      </c>
      <c r="M9" s="65">
        <f t="shared" si="4"/>
        <v>0</v>
      </c>
      <c r="N9" s="51">
        <v>-1.0</v>
      </c>
      <c r="O9" s="52" t="s">
        <v>88</v>
      </c>
      <c r="P9" s="65">
        <f t="shared" si="5"/>
        <v>1</v>
      </c>
      <c r="Q9" s="51">
        <v>1.0</v>
      </c>
      <c r="R9" s="52" t="s">
        <v>90</v>
      </c>
      <c r="S9" s="65">
        <f t="shared" si="6"/>
        <v>0</v>
      </c>
      <c r="T9" s="51">
        <v>-312.875</v>
      </c>
      <c r="U9" s="52" t="s">
        <v>88</v>
      </c>
      <c r="V9" s="65">
        <f t="shared" si="7"/>
        <v>1</v>
      </c>
      <c r="W9" s="51">
        <v>0.0</v>
      </c>
      <c r="X9" s="52" t="s">
        <v>89</v>
      </c>
      <c r="Y9" s="65">
        <f t="shared" si="8"/>
        <v>0</v>
      </c>
      <c r="Z9" s="51">
        <v>0.5</v>
      </c>
      <c r="AA9" s="52" t="s">
        <v>90</v>
      </c>
      <c r="AB9" s="65">
        <f t="shared" si="9"/>
        <v>0</v>
      </c>
      <c r="AC9" s="51">
        <v>1.0</v>
      </c>
      <c r="AD9" s="52" t="s">
        <v>90</v>
      </c>
      <c r="AE9" s="65">
        <f t="shared" si="10"/>
        <v>0</v>
      </c>
      <c r="AF9" s="51">
        <v>-210.106</v>
      </c>
      <c r="AG9" s="52" t="s">
        <v>88</v>
      </c>
      <c r="AH9" s="65">
        <f t="shared" si="11"/>
        <v>1</v>
      </c>
      <c r="AI9" s="51">
        <v>1.0</v>
      </c>
      <c r="AJ9" s="52" t="s">
        <v>90</v>
      </c>
      <c r="AK9" s="65">
        <f t="shared" si="12"/>
        <v>0</v>
      </c>
      <c r="AL9" s="51">
        <v>0.0</v>
      </c>
      <c r="AM9" s="52" t="s">
        <v>89</v>
      </c>
      <c r="AN9" s="65">
        <f t="shared" si="13"/>
        <v>0</v>
      </c>
      <c r="AO9" s="51">
        <v>0.0</v>
      </c>
      <c r="AP9" s="52" t="s">
        <v>89</v>
      </c>
      <c r="AQ9" s="65">
        <f t="shared" si="14"/>
        <v>0</v>
      </c>
      <c r="AR9" s="51">
        <v>1.0</v>
      </c>
      <c r="AS9" s="52" t="s">
        <v>90</v>
      </c>
      <c r="AT9" s="65">
        <f t="shared" si="15"/>
        <v>0</v>
      </c>
      <c r="AU9" s="51">
        <v>1.281055979</v>
      </c>
      <c r="AV9" s="52" t="s">
        <v>90</v>
      </c>
      <c r="AW9" s="65">
        <f t="shared" si="16"/>
        <v>0</v>
      </c>
      <c r="AX9" s="51">
        <v>0.0</v>
      </c>
      <c r="AY9" s="52" t="s">
        <v>89</v>
      </c>
      <c r="AZ9" s="65">
        <f t="shared" si="17"/>
        <v>0</v>
      </c>
      <c r="BA9" s="51">
        <v>-1.0</v>
      </c>
      <c r="BB9" s="52" t="s">
        <v>88</v>
      </c>
      <c r="BC9" s="65">
        <f t="shared" si="18"/>
        <v>1</v>
      </c>
      <c r="BD9" s="43">
        <f t="shared" si="19"/>
        <v>4</v>
      </c>
      <c r="BE9" s="44">
        <f t="shared" si="20"/>
        <v>5</v>
      </c>
      <c r="BF9" s="61">
        <f t="shared" si="21"/>
        <v>9</v>
      </c>
      <c r="BG9" s="67" t="s">
        <v>88</v>
      </c>
      <c r="BH9" s="52" t="s">
        <v>88</v>
      </c>
      <c r="BI9" s="55" t="s">
        <v>112</v>
      </c>
      <c r="BJ9" s="56"/>
    </row>
    <row r="10">
      <c r="A10" s="42">
        <v>8.0</v>
      </c>
      <c r="B10" s="51">
        <v>2.6</v>
      </c>
      <c r="C10" s="52" t="s">
        <v>90</v>
      </c>
      <c r="D10" s="38">
        <f t="shared" si="1"/>
        <v>0</v>
      </c>
      <c r="E10" s="51">
        <v>-0.25</v>
      </c>
      <c r="F10" s="52" t="s">
        <v>88</v>
      </c>
      <c r="G10" s="65">
        <f t="shared" si="2"/>
        <v>1</v>
      </c>
      <c r="H10" s="51">
        <v>1.083333333</v>
      </c>
      <c r="I10" s="52" t="s">
        <v>90</v>
      </c>
      <c r="J10" s="65">
        <f t="shared" si="3"/>
        <v>0</v>
      </c>
      <c r="K10" s="51">
        <v>0.05</v>
      </c>
      <c r="L10" s="52" t="s">
        <v>90</v>
      </c>
      <c r="M10" s="65">
        <f t="shared" si="4"/>
        <v>0</v>
      </c>
      <c r="N10" s="51">
        <v>-1.0</v>
      </c>
      <c r="O10" s="52" t="s">
        <v>88</v>
      </c>
      <c r="P10" s="65">
        <f t="shared" si="5"/>
        <v>1</v>
      </c>
      <c r="Q10" s="51">
        <v>1.0</v>
      </c>
      <c r="R10" s="52" t="s">
        <v>90</v>
      </c>
      <c r="S10" s="65">
        <f t="shared" si="6"/>
        <v>0</v>
      </c>
      <c r="T10" s="51">
        <v>-207.318</v>
      </c>
      <c r="U10" s="52" t="s">
        <v>88</v>
      </c>
      <c r="V10" s="65">
        <f t="shared" si="7"/>
        <v>1</v>
      </c>
      <c r="W10" s="51">
        <v>-1.0</v>
      </c>
      <c r="X10" s="52" t="s">
        <v>88</v>
      </c>
      <c r="Y10" s="65">
        <f t="shared" si="8"/>
        <v>1</v>
      </c>
      <c r="Z10" s="51">
        <v>-1.0</v>
      </c>
      <c r="AA10" s="52" t="s">
        <v>88</v>
      </c>
      <c r="AB10" s="65">
        <f t="shared" si="9"/>
        <v>1</v>
      </c>
      <c r="AC10" s="51">
        <v>-1.0</v>
      </c>
      <c r="AD10" s="52" t="s">
        <v>88</v>
      </c>
      <c r="AE10" s="65">
        <f t="shared" si="10"/>
        <v>1</v>
      </c>
      <c r="AF10" s="51">
        <v>-84.096</v>
      </c>
      <c r="AG10" s="52" t="s">
        <v>88</v>
      </c>
      <c r="AH10" s="65">
        <f t="shared" si="11"/>
        <v>1</v>
      </c>
      <c r="AI10" s="51">
        <v>1.0</v>
      </c>
      <c r="AJ10" s="52" t="s">
        <v>90</v>
      </c>
      <c r="AK10" s="65">
        <f t="shared" si="12"/>
        <v>0</v>
      </c>
      <c r="AL10" s="51">
        <v>0.0</v>
      </c>
      <c r="AM10" s="52" t="s">
        <v>89</v>
      </c>
      <c r="AN10" s="65">
        <f t="shared" si="13"/>
        <v>0</v>
      </c>
      <c r="AO10" s="51">
        <v>0.0</v>
      </c>
      <c r="AP10" s="52" t="s">
        <v>89</v>
      </c>
      <c r="AQ10" s="65">
        <f t="shared" si="14"/>
        <v>0</v>
      </c>
      <c r="AR10" s="51">
        <v>0.0</v>
      </c>
      <c r="AS10" s="52" t="s">
        <v>89</v>
      </c>
      <c r="AT10" s="65">
        <f t="shared" si="15"/>
        <v>0</v>
      </c>
      <c r="AU10" s="51">
        <v>2.171235506</v>
      </c>
      <c r="AV10" s="52" t="s">
        <v>90</v>
      </c>
      <c r="AW10" s="65">
        <f t="shared" si="16"/>
        <v>0</v>
      </c>
      <c r="AX10" s="51">
        <v>0.6908</v>
      </c>
      <c r="AY10" s="52" t="s">
        <v>90</v>
      </c>
      <c r="AZ10" s="65">
        <f t="shared" si="17"/>
        <v>0</v>
      </c>
      <c r="BA10" s="51">
        <v>0.0</v>
      </c>
      <c r="BB10" s="52" t="s">
        <v>89</v>
      </c>
      <c r="BC10" s="65">
        <f t="shared" si="18"/>
        <v>0</v>
      </c>
      <c r="BD10" s="43">
        <f t="shared" si="19"/>
        <v>7</v>
      </c>
      <c r="BE10" s="44">
        <f t="shared" si="20"/>
        <v>4</v>
      </c>
      <c r="BF10" s="61">
        <f t="shared" si="21"/>
        <v>7</v>
      </c>
      <c r="BG10" s="67" t="s">
        <v>88</v>
      </c>
      <c r="BH10" s="52" t="s">
        <v>88</v>
      </c>
      <c r="BI10" s="55" t="s">
        <v>112</v>
      </c>
      <c r="BJ10" s="56"/>
    </row>
    <row r="11">
      <c r="A11" s="42">
        <v>9.0</v>
      </c>
      <c r="B11" s="51">
        <v>-1.0</v>
      </c>
      <c r="C11" s="52" t="s">
        <v>88</v>
      </c>
      <c r="D11" s="38">
        <f t="shared" si="1"/>
        <v>1</v>
      </c>
      <c r="E11" s="51">
        <v>0.0</v>
      </c>
      <c r="F11" s="52" t="s">
        <v>89</v>
      </c>
      <c r="G11" s="65">
        <f t="shared" si="2"/>
        <v>0</v>
      </c>
      <c r="H11" s="51">
        <v>0.2777777778</v>
      </c>
      <c r="I11" s="52" t="s">
        <v>90</v>
      </c>
      <c r="J11" s="65">
        <f t="shared" si="3"/>
        <v>0</v>
      </c>
      <c r="K11" s="51">
        <v>0.47</v>
      </c>
      <c r="L11" s="52" t="s">
        <v>90</v>
      </c>
      <c r="M11" s="65">
        <f t="shared" si="4"/>
        <v>0</v>
      </c>
      <c r="N11" s="51">
        <v>-1.0</v>
      </c>
      <c r="O11" s="52" t="s">
        <v>88</v>
      </c>
      <c r="P11" s="65">
        <f t="shared" si="5"/>
        <v>1</v>
      </c>
      <c r="Q11" s="51">
        <v>1.0</v>
      </c>
      <c r="R11" s="52" t="s">
        <v>90</v>
      </c>
      <c r="S11" s="65">
        <f t="shared" si="6"/>
        <v>0</v>
      </c>
      <c r="T11" s="51">
        <v>-193.703</v>
      </c>
      <c r="U11" s="52" t="s">
        <v>88</v>
      </c>
      <c r="V11" s="65">
        <f t="shared" si="7"/>
        <v>1</v>
      </c>
      <c r="W11" s="51">
        <v>-1.0</v>
      </c>
      <c r="X11" s="52" t="s">
        <v>88</v>
      </c>
      <c r="Y11" s="65">
        <f t="shared" si="8"/>
        <v>1</v>
      </c>
      <c r="Z11" s="51">
        <v>0.0</v>
      </c>
      <c r="AA11" s="52" t="s">
        <v>89</v>
      </c>
      <c r="AB11" s="65">
        <f t="shared" si="9"/>
        <v>0</v>
      </c>
      <c r="AC11" s="51">
        <v>-1.0</v>
      </c>
      <c r="AD11" s="52" t="s">
        <v>88</v>
      </c>
      <c r="AE11" s="65">
        <f t="shared" si="10"/>
        <v>1</v>
      </c>
      <c r="AF11" s="51">
        <v>-177.761</v>
      </c>
      <c r="AG11" s="52" t="s">
        <v>88</v>
      </c>
      <c r="AH11" s="65">
        <f t="shared" si="11"/>
        <v>1</v>
      </c>
      <c r="AI11" s="51">
        <v>-1.0</v>
      </c>
      <c r="AJ11" s="52" t="s">
        <v>88</v>
      </c>
      <c r="AK11" s="65">
        <f t="shared" si="12"/>
        <v>1</v>
      </c>
      <c r="AL11" s="51">
        <v>0.0</v>
      </c>
      <c r="AM11" s="52" t="s">
        <v>89</v>
      </c>
      <c r="AN11" s="65">
        <f t="shared" si="13"/>
        <v>0</v>
      </c>
      <c r="AO11" s="51">
        <v>0.0</v>
      </c>
      <c r="AP11" s="52" t="s">
        <v>89</v>
      </c>
      <c r="AQ11" s="65">
        <f t="shared" si="14"/>
        <v>0</v>
      </c>
      <c r="AR11" s="51">
        <v>0.0</v>
      </c>
      <c r="AS11" s="52" t="s">
        <v>89</v>
      </c>
      <c r="AT11" s="65">
        <f t="shared" si="15"/>
        <v>0</v>
      </c>
      <c r="AU11" s="51">
        <v>0.6416680841</v>
      </c>
      <c r="AV11" s="52" t="s">
        <v>90</v>
      </c>
      <c r="AW11" s="65">
        <f t="shared" si="16"/>
        <v>0</v>
      </c>
      <c r="AX11" s="51">
        <v>0.0</v>
      </c>
      <c r="AY11" s="52" t="s">
        <v>89</v>
      </c>
      <c r="AZ11" s="65">
        <f t="shared" si="17"/>
        <v>0</v>
      </c>
      <c r="BA11" s="51">
        <v>0.0</v>
      </c>
      <c r="BB11" s="52" t="s">
        <v>89</v>
      </c>
      <c r="BC11" s="65">
        <f t="shared" si="18"/>
        <v>0</v>
      </c>
      <c r="BD11" s="43">
        <f t="shared" si="19"/>
        <v>7</v>
      </c>
      <c r="BE11" s="44">
        <f t="shared" si="20"/>
        <v>7</v>
      </c>
      <c r="BF11" s="61">
        <f t="shared" si="21"/>
        <v>4</v>
      </c>
      <c r="BG11" s="67" t="s">
        <v>88</v>
      </c>
      <c r="BH11" s="52" t="s">
        <v>88</v>
      </c>
      <c r="BI11" s="55" t="s">
        <v>112</v>
      </c>
      <c r="BJ11" s="56"/>
    </row>
    <row r="12">
      <c r="A12" s="42">
        <v>10.0</v>
      </c>
      <c r="B12" s="51">
        <v>1.666666667</v>
      </c>
      <c r="C12" s="52" t="s">
        <v>90</v>
      </c>
      <c r="D12" s="38">
        <f t="shared" si="1"/>
        <v>0</v>
      </c>
      <c r="E12" s="51">
        <v>0.0</v>
      </c>
      <c r="F12" s="52" t="s">
        <v>89</v>
      </c>
      <c r="G12" s="65">
        <f t="shared" si="2"/>
        <v>0</v>
      </c>
      <c r="H12" s="51">
        <v>0.8571428571</v>
      </c>
      <c r="I12" s="52" t="s">
        <v>90</v>
      </c>
      <c r="J12" s="65">
        <f t="shared" si="3"/>
        <v>0</v>
      </c>
      <c r="K12" s="51">
        <v>0.165</v>
      </c>
      <c r="L12" s="52" t="s">
        <v>90</v>
      </c>
      <c r="M12" s="65">
        <f t="shared" si="4"/>
        <v>0</v>
      </c>
      <c r="N12" s="51">
        <v>-1.0</v>
      </c>
      <c r="O12" s="52" t="s">
        <v>88</v>
      </c>
      <c r="P12" s="65">
        <f t="shared" si="5"/>
        <v>1</v>
      </c>
      <c r="Q12" s="51">
        <v>1.0</v>
      </c>
      <c r="R12" s="52" t="s">
        <v>90</v>
      </c>
      <c r="S12" s="65">
        <f t="shared" si="6"/>
        <v>0</v>
      </c>
      <c r="T12" s="51">
        <v>-214.596</v>
      </c>
      <c r="U12" s="52" t="s">
        <v>88</v>
      </c>
      <c r="V12" s="65">
        <f t="shared" si="7"/>
        <v>1</v>
      </c>
      <c r="W12" s="51">
        <v>-1.0</v>
      </c>
      <c r="X12" s="52" t="s">
        <v>88</v>
      </c>
      <c r="Y12" s="65">
        <f t="shared" si="8"/>
        <v>1</v>
      </c>
      <c r="Z12" s="51">
        <v>1.333333333</v>
      </c>
      <c r="AA12" s="52" t="s">
        <v>90</v>
      </c>
      <c r="AB12" s="65">
        <f t="shared" si="9"/>
        <v>0</v>
      </c>
      <c r="AC12" s="51">
        <v>-1.0</v>
      </c>
      <c r="AD12" s="52" t="s">
        <v>88</v>
      </c>
      <c r="AE12" s="65">
        <f t="shared" si="10"/>
        <v>1</v>
      </c>
      <c r="AF12" s="51">
        <v>-212.006</v>
      </c>
      <c r="AG12" s="52" t="s">
        <v>88</v>
      </c>
      <c r="AH12" s="65">
        <f t="shared" si="11"/>
        <v>1</v>
      </c>
      <c r="AI12" s="51">
        <v>0.0</v>
      </c>
      <c r="AJ12" s="52" t="s">
        <v>89</v>
      </c>
      <c r="AK12" s="65">
        <f t="shared" si="12"/>
        <v>0</v>
      </c>
      <c r="AL12" s="51">
        <v>0.0</v>
      </c>
      <c r="AM12" s="52" t="s">
        <v>89</v>
      </c>
      <c r="AN12" s="65">
        <f t="shared" si="13"/>
        <v>0</v>
      </c>
      <c r="AO12" s="51">
        <v>0.0</v>
      </c>
      <c r="AP12" s="52" t="s">
        <v>89</v>
      </c>
      <c r="AQ12" s="65">
        <f t="shared" si="14"/>
        <v>0</v>
      </c>
      <c r="AR12" s="51">
        <v>-1.0</v>
      </c>
      <c r="AS12" s="52" t="s">
        <v>88</v>
      </c>
      <c r="AT12" s="65">
        <f t="shared" si="15"/>
        <v>1</v>
      </c>
      <c r="AU12" s="51">
        <v>1.51475073</v>
      </c>
      <c r="AV12" s="52" t="s">
        <v>90</v>
      </c>
      <c r="AW12" s="65">
        <f t="shared" si="16"/>
        <v>0</v>
      </c>
      <c r="AX12" s="51">
        <v>0.0</v>
      </c>
      <c r="AY12" s="52" t="s">
        <v>89</v>
      </c>
      <c r="AZ12" s="65">
        <f t="shared" si="17"/>
        <v>0</v>
      </c>
      <c r="BA12" s="51">
        <v>0.0</v>
      </c>
      <c r="BB12" s="52" t="s">
        <v>89</v>
      </c>
      <c r="BC12" s="65">
        <f t="shared" si="18"/>
        <v>0</v>
      </c>
      <c r="BD12" s="43">
        <f t="shared" si="19"/>
        <v>6</v>
      </c>
      <c r="BE12" s="44">
        <f t="shared" si="20"/>
        <v>6</v>
      </c>
      <c r="BF12" s="61">
        <f t="shared" si="21"/>
        <v>6</v>
      </c>
      <c r="BG12" s="67" t="s">
        <v>88</v>
      </c>
      <c r="BH12" s="52" t="s">
        <v>88</v>
      </c>
      <c r="BI12" s="55" t="s">
        <v>112</v>
      </c>
      <c r="BJ12" s="56"/>
    </row>
    <row r="13">
      <c r="A13" s="42">
        <v>11.0</v>
      </c>
      <c r="B13" s="51">
        <v>0.5</v>
      </c>
      <c r="C13" s="52" t="s">
        <v>90</v>
      </c>
      <c r="D13" s="38">
        <f t="shared" si="1"/>
        <v>0</v>
      </c>
      <c r="E13" s="51">
        <v>0.25</v>
      </c>
      <c r="F13" s="52" t="s">
        <v>90</v>
      </c>
      <c r="G13" s="65">
        <f t="shared" si="2"/>
        <v>0</v>
      </c>
      <c r="H13" s="51">
        <v>3.0</v>
      </c>
      <c r="I13" s="52" t="s">
        <v>90</v>
      </c>
      <c r="J13" s="65">
        <f t="shared" si="3"/>
        <v>0</v>
      </c>
      <c r="K13" s="51">
        <v>0.5</v>
      </c>
      <c r="L13" s="52" t="s">
        <v>90</v>
      </c>
      <c r="M13" s="65">
        <f t="shared" si="4"/>
        <v>0</v>
      </c>
      <c r="N13" s="51">
        <v>1.0</v>
      </c>
      <c r="O13" s="52" t="s">
        <v>90</v>
      </c>
      <c r="P13" s="65">
        <f t="shared" si="5"/>
        <v>0</v>
      </c>
      <c r="Q13" s="51">
        <v>1.0</v>
      </c>
      <c r="R13" s="52" t="s">
        <v>90</v>
      </c>
      <c r="S13" s="65">
        <f t="shared" si="6"/>
        <v>0</v>
      </c>
      <c r="T13" s="51">
        <v>-14.755</v>
      </c>
      <c r="U13" s="52" t="s">
        <v>88</v>
      </c>
      <c r="V13" s="65">
        <f t="shared" si="7"/>
        <v>1</v>
      </c>
      <c r="W13" s="51">
        <v>-1.0</v>
      </c>
      <c r="X13" s="52" t="s">
        <v>88</v>
      </c>
      <c r="Y13" s="65">
        <f t="shared" si="8"/>
        <v>1</v>
      </c>
      <c r="Z13" s="51">
        <v>3.0</v>
      </c>
      <c r="AA13" s="52" t="s">
        <v>90</v>
      </c>
      <c r="AB13" s="65">
        <f t="shared" si="9"/>
        <v>0</v>
      </c>
      <c r="AC13" s="51">
        <v>-1.0</v>
      </c>
      <c r="AD13" s="52" t="s">
        <v>88</v>
      </c>
      <c r="AE13" s="65">
        <f t="shared" si="10"/>
        <v>1</v>
      </c>
      <c r="AF13" s="51">
        <v>-19.067</v>
      </c>
      <c r="AG13" s="52" t="s">
        <v>88</v>
      </c>
      <c r="AH13" s="65">
        <f t="shared" si="11"/>
        <v>1</v>
      </c>
      <c r="AI13" s="51">
        <v>0.0</v>
      </c>
      <c r="AJ13" s="52" t="s">
        <v>89</v>
      </c>
      <c r="AK13" s="65">
        <f t="shared" si="12"/>
        <v>0</v>
      </c>
      <c r="AL13" s="51">
        <v>0.0</v>
      </c>
      <c r="AM13" s="52" t="s">
        <v>89</v>
      </c>
      <c r="AN13" s="65">
        <f t="shared" si="13"/>
        <v>0</v>
      </c>
      <c r="AO13" s="51">
        <v>0.0</v>
      </c>
      <c r="AP13" s="52" t="s">
        <v>89</v>
      </c>
      <c r="AQ13" s="65">
        <f t="shared" si="14"/>
        <v>0</v>
      </c>
      <c r="AR13" s="51">
        <v>1.0</v>
      </c>
      <c r="AS13" s="52" t="s">
        <v>90</v>
      </c>
      <c r="AT13" s="65">
        <f t="shared" si="15"/>
        <v>0</v>
      </c>
      <c r="AU13" s="51">
        <v>-0.2540062997</v>
      </c>
      <c r="AV13" s="52" t="s">
        <v>88</v>
      </c>
      <c r="AW13" s="65">
        <f t="shared" si="16"/>
        <v>1</v>
      </c>
      <c r="AX13" s="51">
        <v>0.6369</v>
      </c>
      <c r="AY13" s="52" t="s">
        <v>90</v>
      </c>
      <c r="AZ13" s="65">
        <f t="shared" si="17"/>
        <v>0</v>
      </c>
      <c r="BA13" s="51">
        <v>0.0</v>
      </c>
      <c r="BB13" s="52" t="s">
        <v>89</v>
      </c>
      <c r="BC13" s="65">
        <f t="shared" si="18"/>
        <v>0</v>
      </c>
      <c r="BD13" s="43">
        <f t="shared" si="19"/>
        <v>5</v>
      </c>
      <c r="BE13" s="44">
        <f t="shared" si="20"/>
        <v>4</v>
      </c>
      <c r="BF13" s="61">
        <f t="shared" si="21"/>
        <v>9</v>
      </c>
      <c r="BG13" s="67" t="s">
        <v>88</v>
      </c>
      <c r="BH13" s="52" t="s">
        <v>88</v>
      </c>
      <c r="BI13" s="55" t="s">
        <v>112</v>
      </c>
      <c r="BJ13" s="56"/>
    </row>
    <row r="14">
      <c r="A14" s="42">
        <v>12.0</v>
      </c>
      <c r="B14" s="51">
        <v>-1.0</v>
      </c>
      <c r="C14" s="52" t="s">
        <v>88</v>
      </c>
      <c r="D14" s="38">
        <f t="shared" si="1"/>
        <v>1</v>
      </c>
      <c r="E14" s="51">
        <v>-0.25</v>
      </c>
      <c r="F14" s="52" t="s">
        <v>88</v>
      </c>
      <c r="G14" s="65">
        <f t="shared" si="2"/>
        <v>1</v>
      </c>
      <c r="H14" s="51">
        <v>0.75</v>
      </c>
      <c r="I14" s="52" t="s">
        <v>90</v>
      </c>
      <c r="J14" s="65">
        <f t="shared" si="3"/>
        <v>0</v>
      </c>
      <c r="K14" s="51">
        <v>0.0</v>
      </c>
      <c r="L14" s="52" t="s">
        <v>89</v>
      </c>
      <c r="M14" s="65">
        <f t="shared" si="4"/>
        <v>0</v>
      </c>
      <c r="N14" s="51">
        <v>1.0</v>
      </c>
      <c r="O14" s="52" t="s">
        <v>90</v>
      </c>
      <c r="P14" s="65">
        <f t="shared" si="5"/>
        <v>0</v>
      </c>
      <c r="Q14" s="51">
        <v>1.0</v>
      </c>
      <c r="R14" s="52" t="s">
        <v>90</v>
      </c>
      <c r="S14" s="65">
        <f t="shared" si="6"/>
        <v>0</v>
      </c>
      <c r="T14" s="51">
        <v>-296.081</v>
      </c>
      <c r="U14" s="52" t="s">
        <v>88</v>
      </c>
      <c r="V14" s="65">
        <f t="shared" si="7"/>
        <v>1</v>
      </c>
      <c r="W14" s="51">
        <v>-1.0</v>
      </c>
      <c r="X14" s="52" t="s">
        <v>88</v>
      </c>
      <c r="Y14" s="65">
        <f t="shared" si="8"/>
        <v>1</v>
      </c>
      <c r="Z14" s="51">
        <v>-1.0</v>
      </c>
      <c r="AA14" s="52" t="s">
        <v>88</v>
      </c>
      <c r="AB14" s="65">
        <f t="shared" si="9"/>
        <v>1</v>
      </c>
      <c r="AC14" s="51">
        <v>-1.0</v>
      </c>
      <c r="AD14" s="52" t="s">
        <v>88</v>
      </c>
      <c r="AE14" s="65">
        <f t="shared" si="10"/>
        <v>1</v>
      </c>
      <c r="AF14" s="51">
        <v>-461.922</v>
      </c>
      <c r="AG14" s="52" t="s">
        <v>88</v>
      </c>
      <c r="AH14" s="65">
        <f t="shared" si="11"/>
        <v>1</v>
      </c>
      <c r="AI14" s="51">
        <v>1.0</v>
      </c>
      <c r="AJ14" s="52" t="s">
        <v>90</v>
      </c>
      <c r="AK14" s="65">
        <f t="shared" si="12"/>
        <v>0</v>
      </c>
      <c r="AL14" s="51">
        <v>0.0</v>
      </c>
      <c r="AM14" s="52" t="s">
        <v>89</v>
      </c>
      <c r="AN14" s="65">
        <f t="shared" si="13"/>
        <v>0</v>
      </c>
      <c r="AO14" s="51">
        <v>0.0</v>
      </c>
      <c r="AP14" s="52" t="s">
        <v>89</v>
      </c>
      <c r="AQ14" s="65">
        <f t="shared" si="14"/>
        <v>0</v>
      </c>
      <c r="AR14" s="51">
        <v>0.0</v>
      </c>
      <c r="AS14" s="52" t="s">
        <v>89</v>
      </c>
      <c r="AT14" s="65">
        <f t="shared" si="15"/>
        <v>0</v>
      </c>
      <c r="AU14" s="51">
        <v>1.275784671</v>
      </c>
      <c r="AV14" s="52" t="s">
        <v>90</v>
      </c>
      <c r="AW14" s="65">
        <f t="shared" si="16"/>
        <v>0</v>
      </c>
      <c r="AX14" s="51">
        <v>0.0</v>
      </c>
      <c r="AY14" s="52" t="s">
        <v>89</v>
      </c>
      <c r="AZ14" s="65">
        <f t="shared" si="17"/>
        <v>0</v>
      </c>
      <c r="BA14" s="51">
        <v>0.0</v>
      </c>
      <c r="BB14" s="52" t="s">
        <v>89</v>
      </c>
      <c r="BC14" s="65">
        <f t="shared" si="18"/>
        <v>0</v>
      </c>
      <c r="BD14" s="43">
        <f t="shared" si="19"/>
        <v>7</v>
      </c>
      <c r="BE14" s="44">
        <f t="shared" si="20"/>
        <v>6</v>
      </c>
      <c r="BF14" s="61">
        <f t="shared" si="21"/>
        <v>5</v>
      </c>
      <c r="BG14" s="67" t="s">
        <v>88</v>
      </c>
      <c r="BH14" s="52" t="s">
        <v>88</v>
      </c>
      <c r="BI14" s="55" t="s">
        <v>112</v>
      </c>
      <c r="BJ14" s="56"/>
    </row>
    <row r="15">
      <c r="A15" s="42">
        <v>13.0</v>
      </c>
      <c r="B15" s="51">
        <v>0.0</v>
      </c>
      <c r="C15" s="52" t="s">
        <v>89</v>
      </c>
      <c r="D15" s="38">
        <f t="shared" si="1"/>
        <v>0</v>
      </c>
      <c r="E15" s="51">
        <v>0.0</v>
      </c>
      <c r="F15" s="52" t="s">
        <v>89</v>
      </c>
      <c r="G15" s="65">
        <f t="shared" si="2"/>
        <v>0</v>
      </c>
      <c r="H15" s="51">
        <v>0.75</v>
      </c>
      <c r="I15" s="52" t="s">
        <v>90</v>
      </c>
      <c r="J15" s="65">
        <f t="shared" si="3"/>
        <v>0</v>
      </c>
      <c r="K15" s="51">
        <v>0.0</v>
      </c>
      <c r="L15" s="52" t="s">
        <v>89</v>
      </c>
      <c r="M15" s="65">
        <f t="shared" si="4"/>
        <v>0</v>
      </c>
      <c r="N15" s="51">
        <v>0.0</v>
      </c>
      <c r="O15" s="52" t="s">
        <v>89</v>
      </c>
      <c r="P15" s="65">
        <f t="shared" si="5"/>
        <v>0</v>
      </c>
      <c r="Q15" s="51">
        <v>1.0</v>
      </c>
      <c r="R15" s="52" t="s">
        <v>90</v>
      </c>
      <c r="S15" s="65">
        <f t="shared" si="6"/>
        <v>0</v>
      </c>
      <c r="T15" s="51">
        <v>-64.405</v>
      </c>
      <c r="U15" s="52" t="s">
        <v>88</v>
      </c>
      <c r="V15" s="65">
        <f t="shared" si="7"/>
        <v>1</v>
      </c>
      <c r="W15" s="51">
        <v>0.0</v>
      </c>
      <c r="X15" s="52" t="s">
        <v>89</v>
      </c>
      <c r="Y15" s="65">
        <f t="shared" si="8"/>
        <v>0</v>
      </c>
      <c r="Z15" s="51">
        <v>1.0</v>
      </c>
      <c r="AA15" s="52" t="s">
        <v>90</v>
      </c>
      <c r="AB15" s="65">
        <f t="shared" si="9"/>
        <v>0</v>
      </c>
      <c r="AC15" s="51">
        <v>0.0</v>
      </c>
      <c r="AD15" s="52" t="s">
        <v>89</v>
      </c>
      <c r="AE15" s="65">
        <f t="shared" si="10"/>
        <v>0</v>
      </c>
      <c r="AF15" s="51">
        <v>-25.72</v>
      </c>
      <c r="AG15" s="52" t="s">
        <v>88</v>
      </c>
      <c r="AH15" s="65">
        <f t="shared" si="11"/>
        <v>1</v>
      </c>
      <c r="AI15" s="51">
        <v>1.0</v>
      </c>
      <c r="AJ15" s="52" t="s">
        <v>90</v>
      </c>
      <c r="AK15" s="65">
        <f t="shared" si="12"/>
        <v>0</v>
      </c>
      <c r="AL15" s="51">
        <v>0.0</v>
      </c>
      <c r="AM15" s="52" t="s">
        <v>89</v>
      </c>
      <c r="AN15" s="65">
        <f t="shared" si="13"/>
        <v>0</v>
      </c>
      <c r="AO15" s="51">
        <v>0.0</v>
      </c>
      <c r="AP15" s="52" t="s">
        <v>89</v>
      </c>
      <c r="AQ15" s="65">
        <f t="shared" si="14"/>
        <v>0</v>
      </c>
      <c r="AR15" s="51">
        <v>1.0</v>
      </c>
      <c r="AS15" s="52" t="s">
        <v>90</v>
      </c>
      <c r="AT15" s="65">
        <f t="shared" si="15"/>
        <v>0</v>
      </c>
      <c r="AU15" s="51">
        <v>-0.2636861314</v>
      </c>
      <c r="AV15" s="52" t="s">
        <v>88</v>
      </c>
      <c r="AW15" s="65">
        <f t="shared" si="16"/>
        <v>1</v>
      </c>
      <c r="AX15" s="51">
        <v>0.5574</v>
      </c>
      <c r="AY15" s="52" t="s">
        <v>90</v>
      </c>
      <c r="AZ15" s="65">
        <f t="shared" si="17"/>
        <v>0</v>
      </c>
      <c r="BA15" s="51">
        <v>0.0</v>
      </c>
      <c r="BB15" s="52" t="s">
        <v>89</v>
      </c>
      <c r="BC15" s="65">
        <f t="shared" si="18"/>
        <v>0</v>
      </c>
      <c r="BD15" s="43">
        <f t="shared" si="19"/>
        <v>3</v>
      </c>
      <c r="BE15" s="44">
        <f t="shared" si="20"/>
        <v>9</v>
      </c>
      <c r="BF15" s="61">
        <f t="shared" si="21"/>
        <v>6</v>
      </c>
      <c r="BG15" s="67" t="s">
        <v>88</v>
      </c>
      <c r="BH15" s="52" t="s">
        <v>88</v>
      </c>
      <c r="BI15" s="55" t="s">
        <v>112</v>
      </c>
      <c r="BJ15" s="56"/>
    </row>
    <row r="16">
      <c r="A16" s="42">
        <v>14.0</v>
      </c>
      <c r="B16" s="51">
        <v>0.0</v>
      </c>
      <c r="C16" s="52" t="s">
        <v>89</v>
      </c>
      <c r="D16" s="38">
        <f t="shared" si="1"/>
        <v>0</v>
      </c>
      <c r="E16" s="51">
        <v>0.0</v>
      </c>
      <c r="F16" s="52" t="s">
        <v>89</v>
      </c>
      <c r="G16" s="65">
        <f t="shared" si="2"/>
        <v>0</v>
      </c>
      <c r="H16" s="51">
        <v>0.75</v>
      </c>
      <c r="I16" s="52" t="s">
        <v>90</v>
      </c>
      <c r="J16" s="65">
        <f t="shared" si="3"/>
        <v>0</v>
      </c>
      <c r="K16" s="51">
        <v>0.0</v>
      </c>
      <c r="L16" s="52" t="s">
        <v>89</v>
      </c>
      <c r="M16" s="65">
        <f t="shared" si="4"/>
        <v>0</v>
      </c>
      <c r="N16" s="51">
        <v>0.0</v>
      </c>
      <c r="O16" s="52" t="s">
        <v>89</v>
      </c>
      <c r="P16" s="65">
        <f t="shared" si="5"/>
        <v>0</v>
      </c>
      <c r="Q16" s="51">
        <v>1.0</v>
      </c>
      <c r="R16" s="52" t="s">
        <v>90</v>
      </c>
      <c r="S16" s="65">
        <f t="shared" si="6"/>
        <v>0</v>
      </c>
      <c r="T16" s="51">
        <v>-11.28</v>
      </c>
      <c r="U16" s="52" t="s">
        <v>88</v>
      </c>
      <c r="V16" s="65">
        <f t="shared" si="7"/>
        <v>1</v>
      </c>
      <c r="W16" s="51">
        <v>0.0</v>
      </c>
      <c r="X16" s="52" t="s">
        <v>89</v>
      </c>
      <c r="Y16" s="65">
        <f t="shared" si="8"/>
        <v>0</v>
      </c>
      <c r="Z16" s="51">
        <v>0.0</v>
      </c>
      <c r="AA16" s="52" t="s">
        <v>89</v>
      </c>
      <c r="AB16" s="65">
        <f t="shared" si="9"/>
        <v>0</v>
      </c>
      <c r="AC16" s="51">
        <v>0.0</v>
      </c>
      <c r="AD16" s="52" t="s">
        <v>89</v>
      </c>
      <c r="AE16" s="65">
        <f t="shared" si="10"/>
        <v>0</v>
      </c>
      <c r="AF16" s="51">
        <v>-17.907</v>
      </c>
      <c r="AG16" s="52" t="s">
        <v>88</v>
      </c>
      <c r="AH16" s="65">
        <f t="shared" si="11"/>
        <v>1</v>
      </c>
      <c r="AI16" s="51">
        <v>1.0</v>
      </c>
      <c r="AJ16" s="52" t="s">
        <v>90</v>
      </c>
      <c r="AK16" s="65">
        <f t="shared" si="12"/>
        <v>0</v>
      </c>
      <c r="AL16" s="51">
        <v>0.0</v>
      </c>
      <c r="AM16" s="52" t="s">
        <v>89</v>
      </c>
      <c r="AN16" s="65">
        <f t="shared" si="13"/>
        <v>0</v>
      </c>
      <c r="AO16" s="51">
        <v>0.0</v>
      </c>
      <c r="AP16" s="52" t="s">
        <v>89</v>
      </c>
      <c r="AQ16" s="65">
        <f t="shared" si="14"/>
        <v>0</v>
      </c>
      <c r="AR16" s="51">
        <v>0.0</v>
      </c>
      <c r="AS16" s="52" t="s">
        <v>89</v>
      </c>
      <c r="AT16" s="65">
        <f t="shared" si="15"/>
        <v>0</v>
      </c>
      <c r="AU16" s="51">
        <v>0.1529805353</v>
      </c>
      <c r="AV16" s="52" t="s">
        <v>90</v>
      </c>
      <c r="AW16" s="65">
        <f t="shared" si="16"/>
        <v>0</v>
      </c>
      <c r="AX16" s="51">
        <v>0.0</v>
      </c>
      <c r="AY16" s="52" t="s">
        <v>89</v>
      </c>
      <c r="AZ16" s="65">
        <f t="shared" si="17"/>
        <v>0</v>
      </c>
      <c r="BA16" s="51">
        <v>0.0</v>
      </c>
      <c r="BB16" s="52" t="s">
        <v>89</v>
      </c>
      <c r="BC16" s="65">
        <f t="shared" si="18"/>
        <v>0</v>
      </c>
      <c r="BD16" s="43">
        <f t="shared" si="19"/>
        <v>2</v>
      </c>
      <c r="BE16" s="44">
        <f t="shared" si="20"/>
        <v>12</v>
      </c>
      <c r="BF16" s="61">
        <f t="shared" si="21"/>
        <v>4</v>
      </c>
      <c r="BG16" s="67" t="s">
        <v>88</v>
      </c>
      <c r="BH16" s="52" t="s">
        <v>88</v>
      </c>
      <c r="BI16" s="55" t="s">
        <v>112</v>
      </c>
      <c r="BJ16" s="56"/>
    </row>
    <row r="17">
      <c r="A17" s="42">
        <v>15.0</v>
      </c>
      <c r="B17" s="51">
        <v>0.0</v>
      </c>
      <c r="C17" s="52" t="s">
        <v>89</v>
      </c>
      <c r="D17" s="38">
        <f t="shared" si="1"/>
        <v>0</v>
      </c>
      <c r="E17" s="51">
        <v>-0.25</v>
      </c>
      <c r="F17" s="52" t="s">
        <v>88</v>
      </c>
      <c r="G17" s="65">
        <f t="shared" si="2"/>
        <v>1</v>
      </c>
      <c r="H17" s="51">
        <v>-1.5</v>
      </c>
      <c r="I17" s="52" t="s">
        <v>88</v>
      </c>
      <c r="J17" s="65">
        <f t="shared" si="3"/>
        <v>1</v>
      </c>
      <c r="K17" s="51">
        <v>-0.3025</v>
      </c>
      <c r="L17" s="52" t="s">
        <v>88</v>
      </c>
      <c r="M17" s="65">
        <f t="shared" si="4"/>
        <v>1</v>
      </c>
      <c r="N17" s="51">
        <v>1.0</v>
      </c>
      <c r="O17" s="52" t="s">
        <v>90</v>
      </c>
      <c r="P17" s="65">
        <f t="shared" si="5"/>
        <v>0</v>
      </c>
      <c r="Q17" s="51">
        <v>1.0</v>
      </c>
      <c r="R17" s="52" t="s">
        <v>90</v>
      </c>
      <c r="S17" s="65">
        <f t="shared" si="6"/>
        <v>0</v>
      </c>
      <c r="T17" s="51">
        <v>15.007</v>
      </c>
      <c r="U17" s="52" t="s">
        <v>90</v>
      </c>
      <c r="V17" s="65">
        <f t="shared" si="7"/>
        <v>0</v>
      </c>
      <c r="W17" s="51">
        <v>0.0</v>
      </c>
      <c r="X17" s="52" t="s">
        <v>89</v>
      </c>
      <c r="Y17" s="65">
        <f t="shared" si="8"/>
        <v>0</v>
      </c>
      <c r="Z17" s="51">
        <v>0.0</v>
      </c>
      <c r="AA17" s="52" t="s">
        <v>89</v>
      </c>
      <c r="AB17" s="65">
        <f t="shared" si="9"/>
        <v>0</v>
      </c>
      <c r="AC17" s="51">
        <v>-1.0</v>
      </c>
      <c r="AD17" s="52" t="s">
        <v>88</v>
      </c>
      <c r="AE17" s="65">
        <f t="shared" si="10"/>
        <v>1</v>
      </c>
      <c r="AF17" s="51">
        <v>-22.741</v>
      </c>
      <c r="AG17" s="52" t="s">
        <v>88</v>
      </c>
      <c r="AH17" s="65">
        <f t="shared" si="11"/>
        <v>1</v>
      </c>
      <c r="AI17" s="51">
        <v>-1.0</v>
      </c>
      <c r="AJ17" s="52" t="s">
        <v>88</v>
      </c>
      <c r="AK17" s="65">
        <f t="shared" si="12"/>
        <v>1</v>
      </c>
      <c r="AL17" s="51">
        <v>0.0</v>
      </c>
      <c r="AM17" s="52" t="s">
        <v>89</v>
      </c>
      <c r="AN17" s="65">
        <f t="shared" si="13"/>
        <v>0</v>
      </c>
      <c r="AO17" s="51">
        <v>0.0</v>
      </c>
      <c r="AP17" s="52" t="s">
        <v>89</v>
      </c>
      <c r="AQ17" s="65">
        <f t="shared" si="14"/>
        <v>0</v>
      </c>
      <c r="AR17" s="51">
        <v>1.0</v>
      </c>
      <c r="AS17" s="52" t="s">
        <v>90</v>
      </c>
      <c r="AT17" s="65">
        <f t="shared" si="15"/>
        <v>0</v>
      </c>
      <c r="AU17" s="51">
        <v>0.6482602476</v>
      </c>
      <c r="AV17" s="52" t="s">
        <v>90</v>
      </c>
      <c r="AW17" s="65">
        <f t="shared" si="16"/>
        <v>0</v>
      </c>
      <c r="AX17" s="51">
        <v>0.0</v>
      </c>
      <c r="AY17" s="52" t="s">
        <v>89</v>
      </c>
      <c r="AZ17" s="65">
        <f t="shared" si="17"/>
        <v>0</v>
      </c>
      <c r="BA17" s="51">
        <v>0.0</v>
      </c>
      <c r="BB17" s="52" t="s">
        <v>89</v>
      </c>
      <c r="BC17" s="65">
        <f t="shared" si="18"/>
        <v>0</v>
      </c>
      <c r="BD17" s="43">
        <f t="shared" si="19"/>
        <v>6</v>
      </c>
      <c r="BE17" s="44">
        <f t="shared" si="20"/>
        <v>7</v>
      </c>
      <c r="BF17" s="61">
        <f t="shared" si="21"/>
        <v>5</v>
      </c>
      <c r="BG17" s="67" t="s">
        <v>88</v>
      </c>
      <c r="BH17" s="52" t="s">
        <v>88</v>
      </c>
      <c r="BI17" s="55" t="s">
        <v>112</v>
      </c>
      <c r="BJ17" s="56"/>
    </row>
    <row r="18">
      <c r="A18" s="86" t="s">
        <v>127</v>
      </c>
      <c r="B18" s="87"/>
      <c r="C18" s="88"/>
      <c r="D18" s="89">
        <f>SUM(D3:D17)</f>
        <v>3</v>
      </c>
      <c r="E18" s="87"/>
      <c r="F18" s="90"/>
      <c r="G18" s="89">
        <f>SUM(G3:G17)</f>
        <v>5</v>
      </c>
      <c r="H18" s="87"/>
      <c r="I18" s="90"/>
      <c r="J18" s="89">
        <f>SUM(J3:J17)</f>
        <v>2</v>
      </c>
      <c r="K18" s="87"/>
      <c r="L18" s="90"/>
      <c r="M18" s="89">
        <f>SUM(M3:M17)</f>
        <v>2</v>
      </c>
      <c r="N18" s="87"/>
      <c r="O18" s="90"/>
      <c r="P18" s="89">
        <f>SUM(P3:P17)</f>
        <v>5</v>
      </c>
      <c r="Q18" s="87"/>
      <c r="R18" s="90"/>
      <c r="S18" s="89">
        <f>SUM(S3:S17)</f>
        <v>1</v>
      </c>
      <c r="T18" s="87"/>
      <c r="U18" s="90"/>
      <c r="V18" s="89">
        <f>SUM(V3:V17)</f>
        <v>11</v>
      </c>
      <c r="W18" s="87"/>
      <c r="X18" s="90"/>
      <c r="Y18" s="89">
        <f>SUM(Y3:Y17)</f>
        <v>5</v>
      </c>
      <c r="Z18" s="87"/>
      <c r="AA18" s="90"/>
      <c r="AB18" s="89">
        <f>SUM(AB3:AB17)</f>
        <v>4</v>
      </c>
      <c r="AC18" s="87"/>
      <c r="AD18" s="90"/>
      <c r="AE18" s="89">
        <f>SUM(AE3:AE17)</f>
        <v>8</v>
      </c>
      <c r="AF18" s="87"/>
      <c r="AG18" s="90"/>
      <c r="AH18" s="89">
        <f>SUM(AH3:AH17)</f>
        <v>14</v>
      </c>
      <c r="AI18" s="87"/>
      <c r="AJ18" s="90"/>
      <c r="AK18" s="89">
        <f>SUM(AK3:AK17)</f>
        <v>3</v>
      </c>
      <c r="AL18" s="87"/>
      <c r="AM18" s="90"/>
      <c r="AN18" s="89">
        <f>SUM(AN3:AN17)</f>
        <v>0</v>
      </c>
      <c r="AO18" s="87"/>
      <c r="AP18" s="90"/>
      <c r="AQ18" s="89">
        <f>SUM(AQ3:AQ17)</f>
        <v>0</v>
      </c>
      <c r="AR18" s="87"/>
      <c r="AS18" s="90"/>
      <c r="AT18" s="89">
        <f>SUM(AT3:AT17)</f>
        <v>1</v>
      </c>
      <c r="AU18" s="87"/>
      <c r="AV18" s="90"/>
      <c r="AW18" s="89">
        <f>SUM(AW3:AW17)</f>
        <v>3</v>
      </c>
      <c r="AX18" s="87"/>
      <c r="AY18" s="90"/>
      <c r="AZ18" s="89">
        <f>SUM(AZ3:AZ17)</f>
        <v>1</v>
      </c>
      <c r="BA18" s="87"/>
      <c r="BB18" s="90"/>
      <c r="BC18" s="91">
        <f>SUM(BC3:BC17)</f>
        <v>3</v>
      </c>
      <c r="BD18" s="92">
        <f t="shared" ref="BD18:BF18" si="22">SUM(BD12:BD17)</f>
        <v>29</v>
      </c>
      <c r="BE18" s="90">
        <f t="shared" si="22"/>
        <v>44</v>
      </c>
      <c r="BF18" s="93">
        <f t="shared" si="22"/>
        <v>35</v>
      </c>
      <c r="BG18" s="92"/>
      <c r="BH18" s="90"/>
      <c r="BI18" s="94"/>
    </row>
    <row r="19">
      <c r="B19" s="1" t="s">
        <v>128</v>
      </c>
      <c r="C19" s="1" t="s">
        <v>129</v>
      </c>
      <c r="F19" s="95"/>
      <c r="I19" s="95"/>
      <c r="L19" s="95"/>
      <c r="O19" s="95"/>
      <c r="R19" s="95"/>
      <c r="U19" s="95"/>
      <c r="X19" s="95"/>
      <c r="AA19" s="95"/>
      <c r="AD19" s="95"/>
      <c r="AG19" s="95"/>
      <c r="AJ19" s="95"/>
      <c r="AM19" s="95"/>
      <c r="AP19" s="95"/>
      <c r="AS19" s="95"/>
      <c r="AV19" s="95"/>
      <c r="AY19" s="95"/>
      <c r="BB19" s="95"/>
      <c r="BC19" s="95"/>
      <c r="BD19" s="95"/>
      <c r="BE19" s="95"/>
      <c r="BF19" s="95"/>
      <c r="BG19" s="95"/>
      <c r="BH19" s="95"/>
    </row>
    <row r="20">
      <c r="C20" s="96"/>
      <c r="D20" s="97"/>
      <c r="H20" s="98" t="s">
        <v>130</v>
      </c>
      <c r="I20" s="99"/>
      <c r="J20" s="100" t="s">
        <v>132</v>
      </c>
      <c r="K20" s="10"/>
      <c r="L20" s="10"/>
      <c r="M20" s="11"/>
      <c r="O20" s="101" t="s">
        <v>133</v>
      </c>
      <c r="Q20" s="102" t="str">
        <f>((J22+K23+Q24)/(J22+K22+L22+J23+K23+L23+J24+K24+L24)) * 100</f>
        <v>#DIV/0!</v>
      </c>
      <c r="R20" s="95"/>
      <c r="U20" s="95"/>
      <c r="X20" s="95"/>
      <c r="AA20" s="95"/>
      <c r="AD20" s="95"/>
      <c r="AG20" s="95"/>
      <c r="AJ20" s="95"/>
      <c r="AM20" s="95"/>
      <c r="AP20" s="95"/>
      <c r="AS20" s="95"/>
      <c r="AV20" s="95"/>
      <c r="AY20" s="95"/>
      <c r="BH20" s="95"/>
    </row>
    <row r="21">
      <c r="D21" s="97"/>
      <c r="H21" s="103"/>
      <c r="I21" s="28"/>
      <c r="J21" s="104" t="s">
        <v>88</v>
      </c>
      <c r="K21" s="105" t="s">
        <v>89</v>
      </c>
      <c r="L21" s="105" t="s">
        <v>90</v>
      </c>
      <c r="M21" s="106"/>
      <c r="O21" s="95"/>
      <c r="R21" s="95"/>
      <c r="U21" s="95"/>
      <c r="X21" s="95"/>
      <c r="AA21" s="95"/>
      <c r="AD21" s="95"/>
      <c r="AG21" s="95"/>
      <c r="AJ21" s="95"/>
      <c r="AM21" s="95"/>
      <c r="AP21" s="95"/>
      <c r="AS21" s="95"/>
      <c r="AV21" s="95"/>
      <c r="AY21" s="95"/>
      <c r="BH21" s="95"/>
    </row>
    <row r="22">
      <c r="D22" s="97"/>
      <c r="H22" s="107" t="s">
        <v>134</v>
      </c>
      <c r="I22" s="108" t="s">
        <v>88</v>
      </c>
      <c r="J22" s="109"/>
      <c r="K22" s="110"/>
      <c r="L22" s="110"/>
      <c r="M22" s="111"/>
      <c r="O22" s="112" t="s">
        <v>135</v>
      </c>
      <c r="Q22" s="113" t="str">
        <f>(J22/J25) * 100</f>
        <v>#DIV/0!</v>
      </c>
      <c r="R22" s="95"/>
      <c r="U22" s="95"/>
      <c r="V22" s="113"/>
      <c r="X22" s="95"/>
      <c r="AA22" s="95"/>
      <c r="AD22" s="95"/>
      <c r="AG22" s="95"/>
      <c r="AJ22" s="95"/>
      <c r="AM22" s="95"/>
      <c r="AP22" s="95"/>
      <c r="AS22" s="95"/>
      <c r="AV22" s="95"/>
      <c r="AY22" s="95"/>
      <c r="BH22" s="95"/>
    </row>
    <row r="23">
      <c r="D23" s="97"/>
      <c r="H23" s="114"/>
      <c r="I23" s="108" t="s">
        <v>89</v>
      </c>
      <c r="J23" s="115"/>
      <c r="K23" s="112"/>
      <c r="L23" s="110"/>
      <c r="M23" s="111"/>
      <c r="O23" s="112" t="s">
        <v>136</v>
      </c>
      <c r="Q23" s="113" t="str">
        <f>(K23/K25) * 100</f>
        <v>#DIV/0!</v>
      </c>
      <c r="R23" s="95"/>
      <c r="U23" s="95"/>
      <c r="X23" s="95"/>
      <c r="AA23" s="95"/>
      <c r="AD23" s="95"/>
      <c r="AG23" s="95"/>
      <c r="AJ23" s="95"/>
      <c r="AM23" s="95"/>
      <c r="AP23" s="95"/>
      <c r="AS23" s="95"/>
      <c r="AV23" s="95"/>
      <c r="AY23" s="95"/>
      <c r="BH23" s="95"/>
    </row>
    <row r="24">
      <c r="D24" s="97"/>
      <c r="H24" s="114"/>
      <c r="I24" s="108" t="s">
        <v>90</v>
      </c>
      <c r="J24" s="115"/>
      <c r="K24" s="110"/>
      <c r="L24" s="112"/>
      <c r="M24" s="111"/>
      <c r="O24" s="112" t="s">
        <v>137</v>
      </c>
      <c r="Q24" s="113" t="str">
        <f>(L24/L25) * 100</f>
        <v>#DIV/0!</v>
      </c>
      <c r="R24" s="95"/>
      <c r="U24" s="95"/>
      <c r="X24" s="95"/>
      <c r="AA24" s="95"/>
      <c r="AD24" s="95"/>
      <c r="AG24" s="95"/>
      <c r="AJ24" s="95"/>
      <c r="AM24" s="95"/>
      <c r="AP24" s="95"/>
      <c r="AS24" s="95"/>
      <c r="AV24" s="95"/>
      <c r="AY24" s="95"/>
      <c r="BH24" s="95"/>
    </row>
    <row r="25">
      <c r="H25" s="116"/>
      <c r="I25" s="117"/>
      <c r="J25" s="118"/>
      <c r="K25" s="119"/>
      <c r="L25" s="119"/>
      <c r="M25" s="120"/>
      <c r="R25" s="95"/>
      <c r="U25" s="95"/>
      <c r="X25" s="95"/>
      <c r="AA25" s="95"/>
      <c r="AD25" s="95"/>
      <c r="AG25" s="95"/>
      <c r="AJ25" s="95"/>
      <c r="AM25" s="95"/>
      <c r="AP25" s="95"/>
      <c r="AS25" s="95"/>
      <c r="AV25" s="95"/>
      <c r="AY25" s="95"/>
      <c r="BH25" s="95"/>
    </row>
    <row r="26">
      <c r="F26" s="95"/>
      <c r="I26" s="95"/>
      <c r="L26" s="95"/>
      <c r="O26" s="112" t="s">
        <v>138</v>
      </c>
      <c r="Q26" s="113" t="str">
        <f>(J22/M22) * 100</f>
        <v>#DIV/0!</v>
      </c>
      <c r="R26" s="95"/>
      <c r="U26" s="95"/>
      <c r="X26" s="95"/>
      <c r="AA26" s="95"/>
      <c r="AD26" s="95"/>
      <c r="AG26" s="95"/>
      <c r="AJ26" s="95"/>
      <c r="AM26" s="95"/>
      <c r="AP26" s="95"/>
      <c r="AS26" s="95"/>
      <c r="AV26" s="95"/>
      <c r="AY26" s="95"/>
      <c r="BB26" s="95"/>
      <c r="BC26" s="95"/>
      <c r="BD26" s="95"/>
      <c r="BE26" s="95"/>
      <c r="BF26" s="95"/>
      <c r="BG26" s="95"/>
      <c r="BH26" s="95"/>
    </row>
    <row r="27">
      <c r="F27" s="95"/>
      <c r="I27" s="95"/>
      <c r="L27" s="95"/>
      <c r="O27" s="112" t="s">
        <v>139</v>
      </c>
      <c r="Q27" s="113">
        <f>0</f>
        <v>0</v>
      </c>
      <c r="R27" s="95"/>
      <c r="U27" s="95"/>
      <c r="X27" s="95"/>
      <c r="AA27" s="95"/>
      <c r="AD27" s="95"/>
      <c r="AG27" s="95"/>
      <c r="AJ27" s="95"/>
      <c r="AM27" s="95"/>
      <c r="AP27" s="95"/>
      <c r="AS27" s="95"/>
      <c r="AV27" s="95"/>
      <c r="AY27" s="95"/>
      <c r="BB27" s="95"/>
      <c r="BC27" s="95"/>
      <c r="BD27" s="95"/>
      <c r="BE27" s="95"/>
      <c r="BF27" s="95"/>
      <c r="BG27" s="95"/>
      <c r="BH27" s="95"/>
    </row>
    <row r="28">
      <c r="B28" s="2" t="s">
        <v>140</v>
      </c>
      <c r="C28" s="2" t="s">
        <v>133</v>
      </c>
      <c r="F28" s="95"/>
      <c r="I28" s="95"/>
      <c r="L28" s="95"/>
      <c r="O28" s="112" t="s">
        <v>141</v>
      </c>
      <c r="Q28" s="113">
        <f>(1/1) * 100</f>
        <v>100</v>
      </c>
      <c r="R28" s="95"/>
      <c r="U28" s="95"/>
      <c r="X28" s="95"/>
      <c r="AA28" s="95"/>
      <c r="AD28" s="95"/>
      <c r="AG28" s="95"/>
      <c r="AJ28" s="95"/>
      <c r="AM28" s="95"/>
      <c r="AP28" s="95"/>
      <c r="AS28" s="95"/>
      <c r="AV28" s="95"/>
      <c r="AY28" s="95"/>
      <c r="BB28" s="95"/>
      <c r="BC28" s="95"/>
      <c r="BD28" s="95"/>
      <c r="BE28" s="95"/>
      <c r="BF28" s="95"/>
      <c r="BG28" s="95"/>
      <c r="BH28" s="95"/>
    </row>
    <row r="29">
      <c r="B29" s="121" t="s">
        <v>46</v>
      </c>
      <c r="C29">
        <f>((D18)/COUNT(D3:D17)) * 100</f>
        <v>20</v>
      </c>
      <c r="F29" s="95"/>
      <c r="I29" s="95"/>
      <c r="L29" s="95"/>
      <c r="R29" s="95"/>
      <c r="U29" s="95"/>
      <c r="X29" s="95"/>
      <c r="AA29" s="95"/>
      <c r="AD29" s="95"/>
      <c r="AG29" s="95"/>
      <c r="AJ29" s="95"/>
      <c r="AM29" s="95"/>
      <c r="AP29" s="95"/>
      <c r="AS29" s="95"/>
      <c r="AV29" s="95"/>
      <c r="AY29" s="95"/>
      <c r="BB29" s="95"/>
      <c r="BC29" s="95"/>
      <c r="BD29" s="95"/>
      <c r="BE29" s="95"/>
      <c r="BF29" s="95"/>
      <c r="BG29" s="95"/>
      <c r="BH29" s="95"/>
    </row>
    <row r="30">
      <c r="B30" s="121" t="s">
        <v>49</v>
      </c>
      <c r="C30">
        <f>(G18/COUNT(G3:G17))*100</f>
        <v>33.33333333</v>
      </c>
      <c r="F30" s="95"/>
      <c r="I30" s="95"/>
      <c r="L30" s="95"/>
      <c r="O30" s="110" t="s">
        <v>142</v>
      </c>
      <c r="R30" s="95"/>
      <c r="U30" s="95"/>
      <c r="X30" s="95"/>
      <c r="AA30" s="95"/>
      <c r="AD30" s="95"/>
      <c r="AG30" s="95"/>
      <c r="AJ30" s="95"/>
      <c r="AM30" s="95"/>
      <c r="AP30" s="95"/>
      <c r="AS30" s="95"/>
      <c r="AV30" s="95"/>
      <c r="AY30" s="95"/>
      <c r="BB30" s="95"/>
      <c r="BC30" s="95"/>
      <c r="BD30" s="95"/>
      <c r="BE30" s="95"/>
      <c r="BF30" s="95"/>
      <c r="BG30" s="95"/>
      <c r="BH30" s="95"/>
    </row>
    <row r="31">
      <c r="B31" s="121" t="s">
        <v>50</v>
      </c>
      <c r="C31">
        <f>(J18/COUNT(J3:J17))*100</f>
        <v>13.33333333</v>
      </c>
      <c r="F31" s="95"/>
      <c r="I31" s="95"/>
      <c r="L31" s="95"/>
      <c r="R31" s="95"/>
      <c r="U31" s="95"/>
      <c r="X31" s="95"/>
      <c r="AA31" s="95"/>
      <c r="AD31" s="95"/>
      <c r="AG31" s="95"/>
      <c r="AJ31" s="95"/>
      <c r="AM31" s="95"/>
      <c r="AP31" s="95"/>
      <c r="AS31" s="95"/>
      <c r="AV31" s="95"/>
      <c r="AY31" s="95"/>
      <c r="BB31" s="95"/>
      <c r="BC31" s="95"/>
      <c r="BD31" s="95"/>
      <c r="BE31" s="95"/>
      <c r="BF31" s="95"/>
      <c r="BG31" s="95"/>
      <c r="BH31" s="95"/>
    </row>
    <row r="32">
      <c r="B32" s="121" t="s">
        <v>51</v>
      </c>
      <c r="C32">
        <f>(M18/COUNT(M3:M17))*100</f>
        <v>13.33333333</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53</v>
      </c>
      <c r="C33">
        <f>(P18/COUNT(P3:P17))*100</f>
        <v>33.33333333</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55</v>
      </c>
      <c r="C34">
        <f>(S18/COUNT(S3:S17))*100</f>
        <v>6.666666667</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57</v>
      </c>
      <c r="C35">
        <f>(V18/COUNT(V3:V17))*100</f>
        <v>73.33333333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1" t="s">
        <v>59</v>
      </c>
      <c r="C36">
        <f>(Y18/COUNT(Y3:Y17))*100</f>
        <v>33.33333333</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61</v>
      </c>
      <c r="C37">
        <f>(AB18/COUNT(AB3:AB17))*100</f>
        <v>26.66666667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62</v>
      </c>
      <c r="C38">
        <f>(AE18/COUNT(AE3:AE17))*100</f>
        <v>53.33333333</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2" t="s">
        <v>63</v>
      </c>
      <c r="C39">
        <f>(AH18/COUNT(AH3:AH17))*100</f>
        <v>93.33333333</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65</v>
      </c>
      <c r="C40">
        <f>(AK18/COUNT(AK3:AK17))*100</f>
        <v>20</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67</v>
      </c>
      <c r="C41">
        <f>(AN18/COUNT(AN3:AN17))*100</f>
        <v>0</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69</v>
      </c>
      <c r="C42">
        <f>(AQ18/COUNT(AQ3:AQ17))*100</f>
        <v>0</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70</v>
      </c>
      <c r="C43">
        <f>(AT18/COUNT(AT3:AT17))*100</f>
        <v>6.666666667</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B44" s="121" t="s">
        <v>71</v>
      </c>
      <c r="C44">
        <f>(AW18/COUNT(AW3:AW17))*100</f>
        <v>20</v>
      </c>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B45" s="121" t="s">
        <v>73</v>
      </c>
      <c r="C45">
        <f>(AZ18/COUNT(AZ3:AZ17))*100</f>
        <v>6.666666667</v>
      </c>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B46" s="121" t="s">
        <v>74</v>
      </c>
      <c r="C46">
        <f>(BC18/COUNT(BC3:BC17))*100</f>
        <v>20</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8:P28"/>
    <mergeCell ref="O26:P26"/>
    <mergeCell ref="O27:P27"/>
    <mergeCell ref="AF1:AH1"/>
    <mergeCell ref="K1:M1"/>
    <mergeCell ref="N1:P1"/>
    <mergeCell ref="B1:D1"/>
    <mergeCell ref="E1:G1"/>
    <mergeCell ref="H1:J1"/>
    <mergeCell ref="J20:M20"/>
    <mergeCell ref="O20:P20"/>
    <mergeCell ref="AI1:AK1"/>
    <mergeCell ref="H20:I21"/>
    <mergeCell ref="O24:P24"/>
    <mergeCell ref="O23:P23"/>
    <mergeCell ref="O30:P30"/>
    <mergeCell ref="O22:P22"/>
    <mergeCell ref="H22:H2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5.85714285714285</v>
      </c>
      <c r="D2" s="122" t="s">
        <v>90</v>
      </c>
      <c r="E2" s="141"/>
      <c r="F2" s="125" t="str">
        <f>IFERROR(__xludf.DUMMYFUNCTION("UNIQUE(D2:D19)"),"Positive")</f>
        <v>Positive</v>
      </c>
      <c r="G2" s="126">
        <f t="shared" ref="G2:G4" si="1">COUNTIF(D2:D19, F2)</f>
        <v>12</v>
      </c>
      <c r="J2" s="134"/>
    </row>
    <row r="3">
      <c r="A3" s="122" t="s">
        <v>49</v>
      </c>
      <c r="B3" s="122" t="s">
        <v>147</v>
      </c>
      <c r="C3" s="122">
        <v>0.25</v>
      </c>
      <c r="D3" s="122" t="s">
        <v>90</v>
      </c>
      <c r="E3" s="141"/>
      <c r="F3" s="127" t="str">
        <f>IFERROR(__xludf.DUMMYFUNCTION("""COMPUTED_VALUE"""),"Negative")</f>
        <v>Negative</v>
      </c>
      <c r="G3" s="128">
        <f t="shared" si="1"/>
        <v>2</v>
      </c>
    </row>
    <row r="4">
      <c r="A4" s="122" t="s">
        <v>50</v>
      </c>
      <c r="B4" s="122" t="s">
        <v>147</v>
      </c>
      <c r="C4" s="122">
        <v>1.92857142857142</v>
      </c>
      <c r="D4" s="122" t="s">
        <v>90</v>
      </c>
      <c r="E4" s="141"/>
      <c r="F4" s="127" t="str">
        <f>IFERROR(__xludf.DUMMYFUNCTION("""COMPUTED_VALUE"""),"Neutral")</f>
        <v>Neutral</v>
      </c>
      <c r="G4" s="128">
        <f t="shared" si="1"/>
        <v>4</v>
      </c>
    </row>
    <row r="5">
      <c r="A5" s="122" t="s">
        <v>51</v>
      </c>
      <c r="B5" s="122" t="s">
        <v>147</v>
      </c>
      <c r="C5" s="122">
        <v>0.15</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-52.9</v>
      </c>
      <c r="D8" s="122" t="s">
        <v>88</v>
      </c>
      <c r="E8" s="141"/>
      <c r="F8" s="141"/>
      <c r="G8" s="141"/>
    </row>
    <row r="9">
      <c r="A9" s="122" t="s">
        <v>59</v>
      </c>
      <c r="B9" s="122" t="s">
        <v>147</v>
      </c>
      <c r="C9" s="122">
        <v>1.0</v>
      </c>
      <c r="D9" s="122" t="s">
        <v>90</v>
      </c>
      <c r="E9" s="141"/>
      <c r="F9" s="141"/>
      <c r="G9" s="141"/>
    </row>
    <row r="10">
      <c r="A10" s="122" t="s">
        <v>61</v>
      </c>
      <c r="B10" s="122" t="s">
        <v>147</v>
      </c>
      <c r="C10" s="122">
        <v>1.8</v>
      </c>
      <c r="D10" s="122" t="s">
        <v>90</v>
      </c>
      <c r="E10" s="141"/>
      <c r="F10" s="141"/>
      <c r="G10" s="141"/>
    </row>
    <row r="11">
      <c r="A11" s="122" t="s">
        <v>62</v>
      </c>
      <c r="B11" s="122" t="s">
        <v>147</v>
      </c>
      <c r="C11" s="122">
        <v>0.0</v>
      </c>
      <c r="D11" s="122" t="s">
        <v>89</v>
      </c>
      <c r="E11" s="141"/>
      <c r="F11" s="141"/>
      <c r="G11" s="141"/>
    </row>
    <row r="12">
      <c r="A12" s="122" t="s">
        <v>63</v>
      </c>
      <c r="B12" s="122" t="s">
        <v>147</v>
      </c>
      <c r="C12" s="122">
        <v>-80.568</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2.36751163299504</v>
      </c>
      <c r="D17" s="122" t="s">
        <v>90</v>
      </c>
      <c r="E17" s="141"/>
      <c r="F17" s="141"/>
      <c r="G17" s="141"/>
    </row>
    <row r="18">
      <c r="A18" s="122" t="s">
        <v>73</v>
      </c>
      <c r="B18" s="122" t="s">
        <v>147</v>
      </c>
      <c r="C18" s="122">
        <v>0.9413</v>
      </c>
      <c r="D18" s="122" t="s">
        <v>90</v>
      </c>
      <c r="E18" s="141"/>
      <c r="F18" s="141"/>
      <c r="G18" s="141"/>
    </row>
    <row r="19">
      <c r="A19" s="122" t="s">
        <v>74</v>
      </c>
      <c r="B19" s="122" t="s">
        <v>147</v>
      </c>
      <c r="C19" s="122">
        <v>1.0</v>
      </c>
      <c r="D19" s="122" t="s">
        <v>90</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2.0</v>
      </c>
      <c r="D2" s="122" t="s">
        <v>90</v>
      </c>
      <c r="E2" s="141"/>
      <c r="F2" s="125" t="str">
        <f>IFERROR(__xludf.DUMMYFUNCTION("UNIQUE(D2:D19)"),"Positive")</f>
        <v>Positive</v>
      </c>
      <c r="G2" s="126">
        <f t="shared" ref="G2:G4" si="1">COUNTIF(D2:D19, F2)</f>
        <v>7</v>
      </c>
      <c r="J2" s="134"/>
    </row>
    <row r="3">
      <c r="A3" s="122" t="s">
        <v>49</v>
      </c>
      <c r="B3" s="122" t="s">
        <v>147</v>
      </c>
      <c r="C3" s="122">
        <v>0.0</v>
      </c>
      <c r="D3" s="122" t="s">
        <v>89</v>
      </c>
      <c r="E3" s="141"/>
      <c r="F3" s="125" t="str">
        <f>IFERROR(__xludf.DUMMYFUNCTION("""COMPUTED_VALUE"""),"Neutral")</f>
        <v>Neutral</v>
      </c>
      <c r="G3" s="126">
        <f t="shared" si="1"/>
        <v>7</v>
      </c>
    </row>
    <row r="4">
      <c r="A4" s="122" t="s">
        <v>50</v>
      </c>
      <c r="B4" s="122" t="s">
        <v>147</v>
      </c>
      <c r="C4" s="122">
        <v>-0.3</v>
      </c>
      <c r="D4" s="122" t="s">
        <v>88</v>
      </c>
      <c r="E4" s="141"/>
      <c r="F4" s="127" t="str">
        <f>IFERROR(__xludf.DUMMYFUNCTION("""COMPUTED_VALUE"""),"Negative")</f>
        <v>Negative</v>
      </c>
      <c r="G4" s="128">
        <f t="shared" si="1"/>
        <v>4</v>
      </c>
    </row>
    <row r="5">
      <c r="A5" s="122" t="s">
        <v>51</v>
      </c>
      <c r="B5" s="122" t="s">
        <v>147</v>
      </c>
      <c r="C5" s="122">
        <v>0.0424999999999999</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-39.307</v>
      </c>
      <c r="D8" s="122" t="s">
        <v>88</v>
      </c>
      <c r="E8" s="141"/>
      <c r="F8" s="141"/>
      <c r="G8" s="141"/>
    </row>
    <row r="9">
      <c r="A9" s="122" t="s">
        <v>59</v>
      </c>
      <c r="B9" s="122" t="s">
        <v>147</v>
      </c>
      <c r="C9" s="122">
        <v>-1.0</v>
      </c>
      <c r="D9" s="122" t="s">
        <v>88</v>
      </c>
      <c r="E9" s="141"/>
      <c r="F9" s="141"/>
      <c r="G9" s="141"/>
    </row>
    <row r="10">
      <c r="A10" s="122" t="s">
        <v>61</v>
      </c>
      <c r="B10" s="122" t="s">
        <v>147</v>
      </c>
      <c r="C10" s="122">
        <v>1.0</v>
      </c>
      <c r="D10" s="122" t="s">
        <v>90</v>
      </c>
      <c r="E10" s="141"/>
      <c r="F10" s="141"/>
      <c r="G10" s="141"/>
    </row>
    <row r="11">
      <c r="A11" s="122" t="s">
        <v>62</v>
      </c>
      <c r="B11" s="122" t="s">
        <v>147</v>
      </c>
      <c r="C11" s="122">
        <v>0.0</v>
      </c>
      <c r="D11" s="122" t="s">
        <v>89</v>
      </c>
      <c r="E11" s="141"/>
      <c r="F11" s="141"/>
      <c r="G11" s="141"/>
    </row>
    <row r="12">
      <c r="A12" s="122" t="s">
        <v>63</v>
      </c>
      <c r="B12" s="122" t="s">
        <v>147</v>
      </c>
      <c r="C12" s="122">
        <v>-55.1559999999999</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0.820631863048469</v>
      </c>
      <c r="D17" s="122" t="s">
        <v>90</v>
      </c>
      <c r="E17" s="141"/>
      <c r="F17" s="141"/>
      <c r="G17" s="141"/>
    </row>
    <row r="18">
      <c r="A18" s="122" t="s">
        <v>73</v>
      </c>
      <c r="B18" s="122" t="s">
        <v>147</v>
      </c>
      <c r="C18" s="122">
        <v>0.0</v>
      </c>
      <c r="D18" s="122" t="s">
        <v>89</v>
      </c>
      <c r="E18" s="141"/>
      <c r="F18" s="141"/>
      <c r="G18" s="141"/>
    </row>
    <row r="19">
      <c r="A19" s="122" t="s">
        <v>74</v>
      </c>
      <c r="B19" s="122" t="s">
        <v>147</v>
      </c>
      <c r="C19" s="122">
        <v>0.0</v>
      </c>
      <c r="D19" s="122" t="s">
        <v>89</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-1.0</v>
      </c>
      <c r="D2" s="122" t="s">
        <v>88</v>
      </c>
      <c r="E2" s="141"/>
      <c r="F2" s="125" t="str">
        <f>IFERROR(__xludf.DUMMYFUNCTION("UNIQUE(D2:D19)"),"Negative")</f>
        <v>Negative</v>
      </c>
      <c r="G2" s="126">
        <f t="shared" ref="G2:G4" si="1">COUNTIF(D2:D19, F2)</f>
        <v>8</v>
      </c>
      <c r="J2" s="134"/>
    </row>
    <row r="3">
      <c r="A3" s="122" t="s">
        <v>49</v>
      </c>
      <c r="B3" s="122" t="s">
        <v>147</v>
      </c>
      <c r="C3" s="122">
        <v>-0.25</v>
      </c>
      <c r="D3" s="122" t="s">
        <v>88</v>
      </c>
      <c r="E3" s="141"/>
      <c r="F3" s="127" t="str">
        <f>IFERROR(__xludf.DUMMYFUNCTION("""COMPUTED_VALUE"""),"Positive")</f>
        <v>Positive</v>
      </c>
      <c r="G3" s="128">
        <f t="shared" si="1"/>
        <v>3</v>
      </c>
    </row>
    <row r="4">
      <c r="A4" s="122" t="s">
        <v>50</v>
      </c>
      <c r="B4" s="122" t="s">
        <v>147</v>
      </c>
      <c r="C4" s="122">
        <v>1.0</v>
      </c>
      <c r="D4" s="122" t="s">
        <v>90</v>
      </c>
      <c r="E4" s="141"/>
      <c r="F4" s="127" t="str">
        <f>IFERROR(__xludf.DUMMYFUNCTION("""COMPUTED_VALUE"""),"Neutral")</f>
        <v>Neutral</v>
      </c>
      <c r="G4" s="128">
        <f t="shared" si="1"/>
        <v>7</v>
      </c>
    </row>
    <row r="5">
      <c r="A5" s="122" t="s">
        <v>51</v>
      </c>
      <c r="B5" s="122" t="s">
        <v>147</v>
      </c>
      <c r="C5" s="122">
        <v>0.0</v>
      </c>
      <c r="D5" s="122" t="s">
        <v>89</v>
      </c>
      <c r="E5" s="141"/>
      <c r="F5" s="141"/>
      <c r="G5" s="141"/>
    </row>
    <row r="6">
      <c r="A6" s="122" t="s">
        <v>53</v>
      </c>
      <c r="B6" s="122" t="s">
        <v>147</v>
      </c>
      <c r="C6" s="122">
        <v>-1.0</v>
      </c>
      <c r="D6" s="122" t="s">
        <v>88</v>
      </c>
      <c r="E6" s="141"/>
      <c r="F6" s="141"/>
      <c r="G6" s="141"/>
    </row>
    <row r="7">
      <c r="A7" s="122" t="s">
        <v>55</v>
      </c>
      <c r="B7" s="122" t="s">
        <v>147</v>
      </c>
      <c r="C7" s="122">
        <v>1.0</v>
      </c>
      <c r="D7" s="122" t="s">
        <v>90</v>
      </c>
      <c r="E7" s="141"/>
      <c r="F7" s="141"/>
      <c r="G7" s="141"/>
    </row>
    <row r="8">
      <c r="A8" s="122" t="s">
        <v>57</v>
      </c>
      <c r="B8" s="122" t="s">
        <v>147</v>
      </c>
      <c r="C8" s="122">
        <v>-17.2169999999999</v>
      </c>
      <c r="D8" s="122" t="s">
        <v>88</v>
      </c>
      <c r="E8" s="141"/>
      <c r="F8" s="141"/>
      <c r="G8" s="141"/>
    </row>
    <row r="9">
      <c r="A9" s="122" t="s">
        <v>59</v>
      </c>
      <c r="B9" s="122" t="s">
        <v>147</v>
      </c>
      <c r="C9" s="122">
        <v>-1.0</v>
      </c>
      <c r="D9" s="122" t="s">
        <v>88</v>
      </c>
      <c r="E9" s="141"/>
      <c r="F9" s="141"/>
      <c r="G9" s="141"/>
    </row>
    <row r="10">
      <c r="A10" s="122" t="s">
        <v>61</v>
      </c>
      <c r="B10" s="122" t="s">
        <v>147</v>
      </c>
      <c r="C10" s="122">
        <v>0.0</v>
      </c>
      <c r="D10" s="122" t="s">
        <v>89</v>
      </c>
      <c r="E10" s="141"/>
      <c r="F10" s="141"/>
      <c r="G10" s="141"/>
    </row>
    <row r="11">
      <c r="A11" s="122" t="s">
        <v>62</v>
      </c>
      <c r="B11" s="122" t="s">
        <v>147</v>
      </c>
      <c r="C11" s="122">
        <v>-1.0</v>
      </c>
      <c r="D11" s="122" t="s">
        <v>88</v>
      </c>
      <c r="E11" s="141"/>
      <c r="F11" s="141"/>
      <c r="G11" s="141"/>
    </row>
    <row r="12">
      <c r="A12" s="122" t="s">
        <v>63</v>
      </c>
      <c r="B12" s="122" t="s">
        <v>147</v>
      </c>
      <c r="C12" s="122">
        <v>-16.391</v>
      </c>
      <c r="D12" s="122" t="s">
        <v>88</v>
      </c>
      <c r="E12" s="141"/>
      <c r="F12" s="141"/>
      <c r="G12" s="141"/>
    </row>
    <row r="13">
      <c r="A13" s="122" t="s">
        <v>65</v>
      </c>
      <c r="B13" s="122" t="s">
        <v>147</v>
      </c>
      <c r="C13" s="122">
        <v>-1.0</v>
      </c>
      <c r="D13" s="122" t="s">
        <v>88</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0.59108476719505</v>
      </c>
      <c r="D17" s="122" t="s">
        <v>90</v>
      </c>
      <c r="E17" s="141"/>
      <c r="F17" s="141"/>
      <c r="G17" s="141"/>
    </row>
    <row r="18">
      <c r="A18" s="122" t="s">
        <v>73</v>
      </c>
      <c r="B18" s="122" t="s">
        <v>147</v>
      </c>
      <c r="C18" s="122">
        <v>0.0</v>
      </c>
      <c r="D18" s="122" t="s">
        <v>89</v>
      </c>
      <c r="E18" s="141"/>
      <c r="F18" s="141"/>
      <c r="G18" s="141"/>
    </row>
    <row r="19">
      <c r="A19" s="122" t="s">
        <v>74</v>
      </c>
      <c r="B19" s="122" t="s">
        <v>147</v>
      </c>
      <c r="C19" s="122">
        <v>0.0</v>
      </c>
      <c r="D19" s="122" t="s">
        <v>89</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1.0</v>
      </c>
      <c r="D2" s="122" t="s">
        <v>90</v>
      </c>
      <c r="E2" s="141"/>
      <c r="F2" s="125" t="str">
        <f>IFERROR(__xludf.DUMMYFUNCTION("UNIQUE(D2:D19)"),"Positive")</f>
        <v>Positive</v>
      </c>
      <c r="G2" s="126">
        <f t="shared" ref="G2:G4" si="1">COUNTIF(D2:D19, F2)</f>
        <v>9</v>
      </c>
      <c r="J2" s="134"/>
    </row>
    <row r="3">
      <c r="A3" s="122" t="s">
        <v>49</v>
      </c>
      <c r="B3" s="122" t="s">
        <v>147</v>
      </c>
      <c r="C3" s="122">
        <v>0.5</v>
      </c>
      <c r="D3" s="122" t="s">
        <v>90</v>
      </c>
      <c r="E3" s="141"/>
      <c r="F3" s="127" t="str">
        <f>IFERROR(__xludf.DUMMYFUNCTION("""COMPUTED_VALUE"""),"Negative")</f>
        <v>Negative</v>
      </c>
      <c r="G3" s="128">
        <f t="shared" si="1"/>
        <v>2</v>
      </c>
    </row>
    <row r="4">
      <c r="A4" s="122" t="s">
        <v>50</v>
      </c>
      <c r="B4" s="122" t="s">
        <v>147</v>
      </c>
      <c r="C4" s="122">
        <v>2.0</v>
      </c>
      <c r="D4" s="122" t="s">
        <v>90</v>
      </c>
      <c r="E4" s="141"/>
      <c r="F4" s="127" t="str">
        <f>IFERROR(__xludf.DUMMYFUNCTION("""COMPUTED_VALUE"""),"Neutral")</f>
        <v>Neutral</v>
      </c>
      <c r="G4" s="128">
        <f t="shared" si="1"/>
        <v>7</v>
      </c>
    </row>
    <row r="5">
      <c r="A5" s="122" t="s">
        <v>51</v>
      </c>
      <c r="B5" s="122" t="s">
        <v>147</v>
      </c>
      <c r="C5" s="122">
        <v>0.336666666666666</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1.08</v>
      </c>
      <c r="D8" s="122" t="s">
        <v>90</v>
      </c>
      <c r="E8" s="141"/>
      <c r="F8" s="141"/>
      <c r="G8" s="141"/>
    </row>
    <row r="9">
      <c r="A9" s="122" t="s">
        <v>59</v>
      </c>
      <c r="B9" s="122" t="s">
        <v>147</v>
      </c>
      <c r="C9" s="122">
        <v>-1.0</v>
      </c>
      <c r="D9" s="122" t="s">
        <v>88</v>
      </c>
      <c r="E9" s="141"/>
      <c r="F9" s="141"/>
      <c r="G9" s="141"/>
    </row>
    <row r="10">
      <c r="A10" s="122" t="s">
        <v>61</v>
      </c>
      <c r="B10" s="122" t="s">
        <v>147</v>
      </c>
      <c r="C10" s="122">
        <v>0.0</v>
      </c>
      <c r="D10" s="122" t="s">
        <v>89</v>
      </c>
      <c r="E10" s="141"/>
      <c r="F10" s="141"/>
      <c r="G10" s="141"/>
    </row>
    <row r="11">
      <c r="A11" s="122" t="s">
        <v>62</v>
      </c>
      <c r="B11" s="122" t="s">
        <v>147</v>
      </c>
      <c r="C11" s="122">
        <v>0.0</v>
      </c>
      <c r="D11" s="122" t="s">
        <v>89</v>
      </c>
      <c r="E11" s="141"/>
      <c r="F11" s="141"/>
      <c r="G11" s="141"/>
    </row>
    <row r="12">
      <c r="A12" s="122" t="s">
        <v>63</v>
      </c>
      <c r="B12" s="122" t="s">
        <v>147</v>
      </c>
      <c r="C12" s="122">
        <v>-3.397</v>
      </c>
      <c r="D12" s="122" t="s">
        <v>88</v>
      </c>
      <c r="E12" s="141"/>
      <c r="F12" s="141"/>
      <c r="G12" s="141"/>
    </row>
    <row r="13">
      <c r="A13" s="122" t="s">
        <v>65</v>
      </c>
      <c r="B13" s="122" t="s">
        <v>147</v>
      </c>
      <c r="C13" s="122">
        <v>0.0</v>
      </c>
      <c r="D13" s="122" t="s">
        <v>89</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0.254261864418125</v>
      </c>
      <c r="D17" s="122" t="s">
        <v>90</v>
      </c>
      <c r="E17" s="141"/>
      <c r="F17" s="141"/>
      <c r="G17" s="141"/>
    </row>
    <row r="18">
      <c r="A18" s="122" t="s">
        <v>73</v>
      </c>
      <c r="B18" s="122" t="s">
        <v>147</v>
      </c>
      <c r="C18" s="122">
        <v>0.0</v>
      </c>
      <c r="D18" s="122" t="s">
        <v>89</v>
      </c>
      <c r="E18" s="141"/>
      <c r="F18" s="141"/>
      <c r="G18" s="141"/>
    </row>
    <row r="19">
      <c r="A19" s="122" t="s">
        <v>74</v>
      </c>
      <c r="B19" s="122" t="s">
        <v>147</v>
      </c>
      <c r="C19" s="122">
        <v>1.0</v>
      </c>
      <c r="D19" s="122" t="s">
        <v>90</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1.66666666666666</v>
      </c>
      <c r="D2" s="121" t="s">
        <v>90</v>
      </c>
      <c r="F2" s="125" t="str">
        <f>IFERROR(__xludf.DUMMYFUNCTION("UNIQUE(D2:D19)"),"Positive")</f>
        <v>Positive</v>
      </c>
      <c r="G2" s="126">
        <f t="shared" ref="G2:G4" si="1">COUNTIF(D2:D19, F2)</f>
        <v>11</v>
      </c>
      <c r="J2" s="134"/>
    </row>
    <row r="3">
      <c r="A3" s="121" t="s">
        <v>49</v>
      </c>
      <c r="B3" s="121" t="s">
        <v>147</v>
      </c>
      <c r="C3" s="121">
        <v>0.5</v>
      </c>
      <c r="D3" s="121" t="s">
        <v>90</v>
      </c>
      <c r="F3" s="127" t="str">
        <f>IFERROR(__xludf.DUMMYFUNCTION("""COMPUTED_VALUE"""),"Negative")</f>
        <v>Negative</v>
      </c>
      <c r="G3" s="128">
        <f t="shared" si="1"/>
        <v>5</v>
      </c>
    </row>
    <row r="4">
      <c r="A4" s="121" t="s">
        <v>50</v>
      </c>
      <c r="B4" s="121" t="s">
        <v>147</v>
      </c>
      <c r="C4" s="121">
        <v>2.0</v>
      </c>
      <c r="D4" s="121" t="s">
        <v>90</v>
      </c>
      <c r="F4" s="127" t="str">
        <f>IFERROR(__xludf.DUMMYFUNCTION("""COMPUTED_VALUE"""),"Neutral")</f>
        <v>Neutral</v>
      </c>
      <c r="G4" s="128">
        <f t="shared" si="1"/>
        <v>2</v>
      </c>
    </row>
    <row r="5">
      <c r="A5" s="121" t="s">
        <v>51</v>
      </c>
      <c r="B5" s="121" t="s">
        <v>147</v>
      </c>
      <c r="C5" s="121">
        <v>0.463125</v>
      </c>
      <c r="D5" s="121" t="s">
        <v>90</v>
      </c>
    </row>
    <row r="6">
      <c r="A6" s="121" t="s">
        <v>53</v>
      </c>
      <c r="B6" s="121" t="s">
        <v>147</v>
      </c>
      <c r="C6" s="121">
        <v>1.0</v>
      </c>
      <c r="D6" s="121" t="s">
        <v>90</v>
      </c>
    </row>
    <row r="7">
      <c r="A7" s="121" t="s">
        <v>55</v>
      </c>
      <c r="B7" s="121" t="s">
        <v>147</v>
      </c>
      <c r="C7" s="121">
        <v>1.0</v>
      </c>
      <c r="D7" s="121" t="s">
        <v>90</v>
      </c>
    </row>
    <row r="8">
      <c r="A8" s="121" t="s">
        <v>57</v>
      </c>
      <c r="B8" s="121" t="s">
        <v>147</v>
      </c>
      <c r="C8" s="121">
        <v>-15.5939999999999</v>
      </c>
      <c r="D8" s="121" t="s">
        <v>88</v>
      </c>
    </row>
    <row r="9">
      <c r="A9" s="121" t="s">
        <v>59</v>
      </c>
      <c r="B9" s="121" t="s">
        <v>147</v>
      </c>
      <c r="C9" s="121">
        <v>-1.0</v>
      </c>
      <c r="D9" s="121" t="s">
        <v>88</v>
      </c>
    </row>
    <row r="10">
      <c r="A10" s="121" t="s">
        <v>61</v>
      </c>
      <c r="B10" s="121" t="s">
        <v>147</v>
      </c>
      <c r="C10" s="121">
        <v>1.0</v>
      </c>
      <c r="D10" s="121" t="s">
        <v>90</v>
      </c>
    </row>
    <row r="11">
      <c r="A11" s="121" t="s">
        <v>62</v>
      </c>
      <c r="B11" s="121" t="s">
        <v>147</v>
      </c>
      <c r="C11" s="121">
        <v>-1.0</v>
      </c>
      <c r="D11" s="121" t="s">
        <v>88</v>
      </c>
    </row>
    <row r="12">
      <c r="A12" s="121" t="s">
        <v>63</v>
      </c>
      <c r="B12" s="121" t="s">
        <v>147</v>
      </c>
      <c r="C12" s="121">
        <v>-44.421</v>
      </c>
      <c r="D12" s="12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0.732641892976048</v>
      </c>
      <c r="D17" s="121" t="s">
        <v>90</v>
      </c>
    </row>
    <row r="18">
      <c r="A18" s="121" t="s">
        <v>73</v>
      </c>
      <c r="B18" s="121" t="s">
        <v>147</v>
      </c>
      <c r="C18" s="121">
        <v>0.7003</v>
      </c>
      <c r="D18" s="121" t="s">
        <v>90</v>
      </c>
    </row>
    <row r="19">
      <c r="A19" s="121" t="s">
        <v>74</v>
      </c>
      <c r="B19" s="121" t="s">
        <v>147</v>
      </c>
      <c r="C19" s="121">
        <v>-1.0</v>
      </c>
      <c r="D19" s="121" t="s">
        <v>88</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1.0</v>
      </c>
      <c r="D2" s="122" t="s">
        <v>90</v>
      </c>
      <c r="E2" s="141"/>
      <c r="F2" s="125" t="str">
        <f>IFERROR(__xludf.DUMMYFUNCTION("UNIQUE(D2:D19)"),"Positive")</f>
        <v>Positive</v>
      </c>
      <c r="G2" s="126">
        <f t="shared" ref="G2:G4" si="1">COUNTIF(D2:D19, F2)</f>
        <v>8</v>
      </c>
      <c r="J2" s="134"/>
    </row>
    <row r="3">
      <c r="A3" s="122" t="s">
        <v>49</v>
      </c>
      <c r="B3" s="122" t="s">
        <v>147</v>
      </c>
      <c r="C3" s="122">
        <v>0.0</v>
      </c>
      <c r="D3" s="122" t="s">
        <v>89</v>
      </c>
      <c r="E3" s="141"/>
      <c r="F3" s="127" t="str">
        <f>IFERROR(__xludf.DUMMYFUNCTION("""COMPUTED_VALUE"""),"Neutral")</f>
        <v>Neutral</v>
      </c>
      <c r="G3" s="128">
        <f t="shared" si="1"/>
        <v>7</v>
      </c>
    </row>
    <row r="4">
      <c r="A4" s="122" t="s">
        <v>50</v>
      </c>
      <c r="B4" s="122" t="s">
        <v>147</v>
      </c>
      <c r="C4" s="122">
        <v>2.0</v>
      </c>
      <c r="D4" s="122" t="s">
        <v>90</v>
      </c>
      <c r="E4" s="141"/>
      <c r="F4" s="127" t="str">
        <f>IFERROR(__xludf.DUMMYFUNCTION("""COMPUTED_VALUE"""),"Negative")</f>
        <v>Negative</v>
      </c>
      <c r="G4" s="128">
        <f t="shared" si="1"/>
        <v>3</v>
      </c>
    </row>
    <row r="5">
      <c r="A5" s="122" t="s">
        <v>51</v>
      </c>
      <c r="B5" s="122" t="s">
        <v>147</v>
      </c>
      <c r="C5" s="122">
        <v>0.3</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-4.29499999999999</v>
      </c>
      <c r="D8" s="122" t="s">
        <v>88</v>
      </c>
      <c r="E8" s="141"/>
      <c r="F8" s="141"/>
      <c r="G8" s="141"/>
    </row>
    <row r="9">
      <c r="A9" s="122" t="s">
        <v>59</v>
      </c>
      <c r="B9" s="122" t="s">
        <v>147</v>
      </c>
      <c r="C9" s="122">
        <v>-1.0</v>
      </c>
      <c r="D9" s="122" t="s">
        <v>88</v>
      </c>
      <c r="E9" s="141"/>
      <c r="F9" s="141"/>
      <c r="G9" s="141"/>
    </row>
    <row r="10">
      <c r="A10" s="122" t="s">
        <v>61</v>
      </c>
      <c r="B10" s="122" t="s">
        <v>147</v>
      </c>
      <c r="C10" s="122">
        <v>2.0</v>
      </c>
      <c r="D10" s="122" t="s">
        <v>90</v>
      </c>
      <c r="E10" s="141"/>
      <c r="F10" s="141"/>
      <c r="G10" s="141"/>
    </row>
    <row r="11">
      <c r="A11" s="122" t="s">
        <v>62</v>
      </c>
      <c r="B11" s="122" t="s">
        <v>147</v>
      </c>
      <c r="C11" s="122">
        <v>0.0</v>
      </c>
      <c r="D11" s="122" t="s">
        <v>89</v>
      </c>
      <c r="E11" s="141"/>
      <c r="F11" s="141"/>
      <c r="G11" s="141"/>
    </row>
    <row r="12">
      <c r="A12" s="122" t="s">
        <v>63</v>
      </c>
      <c r="B12" s="122" t="s">
        <v>147</v>
      </c>
      <c r="C12" s="122">
        <v>-4.86199999999999</v>
      </c>
      <c r="D12" s="122" t="s">
        <v>88</v>
      </c>
      <c r="E12" s="141"/>
      <c r="F12" s="141"/>
      <c r="G12" s="141"/>
    </row>
    <row r="13">
      <c r="A13" s="122" t="s">
        <v>65</v>
      </c>
      <c r="B13" s="122" t="s">
        <v>147</v>
      </c>
      <c r="C13" s="122">
        <v>0.0</v>
      </c>
      <c r="D13" s="122" t="s">
        <v>89</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1.0</v>
      </c>
      <c r="D16" s="122" t="s">
        <v>90</v>
      </c>
      <c r="E16" s="141"/>
      <c r="F16" s="141"/>
      <c r="G16" s="141"/>
    </row>
    <row r="17">
      <c r="A17" s="122" t="s">
        <v>71</v>
      </c>
      <c r="B17" s="122" t="s">
        <v>147</v>
      </c>
      <c r="C17" s="122">
        <v>0.237676545628503</v>
      </c>
      <c r="D17" s="122" t="s">
        <v>90</v>
      </c>
      <c r="E17" s="141"/>
      <c r="F17" s="141"/>
      <c r="G17" s="141"/>
    </row>
    <row r="18">
      <c r="A18" s="122" t="s">
        <v>73</v>
      </c>
      <c r="B18" s="122" t="s">
        <v>147</v>
      </c>
      <c r="C18" s="122">
        <v>0.0</v>
      </c>
      <c r="D18" s="122" t="s">
        <v>89</v>
      </c>
      <c r="E18" s="141"/>
      <c r="F18" s="141"/>
      <c r="G18" s="141"/>
    </row>
    <row r="19">
      <c r="A19" s="122" t="s">
        <v>74</v>
      </c>
      <c r="B19" s="122" t="s">
        <v>147</v>
      </c>
      <c r="C19" s="122">
        <v>0.0</v>
      </c>
      <c r="D19" s="122" t="s">
        <v>89</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8.9</v>
      </c>
      <c r="D2" s="122" t="s">
        <v>90</v>
      </c>
      <c r="E2" s="141"/>
      <c r="F2" s="125" t="str">
        <f>IFERROR(__xludf.DUMMYFUNCTION("UNIQUE(D2:D19)"),"Positive")</f>
        <v>Positive</v>
      </c>
      <c r="G2" s="126">
        <f t="shared" ref="G2:G4" si="1">COUNTIF(D2:D19, F2)</f>
        <v>12</v>
      </c>
      <c r="J2" s="134"/>
    </row>
    <row r="3">
      <c r="A3" s="122" t="s">
        <v>49</v>
      </c>
      <c r="B3" s="122" t="s">
        <v>147</v>
      </c>
      <c r="C3" s="122">
        <v>0.5</v>
      </c>
      <c r="D3" s="122" t="s">
        <v>90</v>
      </c>
      <c r="E3" s="141"/>
      <c r="F3" s="127" t="str">
        <f>IFERROR(__xludf.DUMMYFUNCTION("""COMPUTED_VALUE"""),"Negative")</f>
        <v>Negative</v>
      </c>
      <c r="G3" s="128">
        <f t="shared" si="1"/>
        <v>4</v>
      </c>
    </row>
    <row r="4">
      <c r="A4" s="122" t="s">
        <v>50</v>
      </c>
      <c r="B4" s="122" t="s">
        <v>147</v>
      </c>
      <c r="C4" s="122">
        <v>1.52083333333333</v>
      </c>
      <c r="D4" s="122" t="s">
        <v>90</v>
      </c>
      <c r="E4" s="141"/>
      <c r="F4" s="127" t="str">
        <f>IFERROR(__xludf.DUMMYFUNCTION("""COMPUTED_VALUE"""),"Neutral")</f>
        <v>Neutral</v>
      </c>
      <c r="G4" s="128">
        <f t="shared" si="1"/>
        <v>2</v>
      </c>
    </row>
    <row r="5">
      <c r="A5" s="122" t="s">
        <v>51</v>
      </c>
      <c r="B5" s="122" t="s">
        <v>147</v>
      </c>
      <c r="C5" s="122">
        <v>0.583928571428571</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-412.740999999999</v>
      </c>
      <c r="D8" s="122" t="s">
        <v>88</v>
      </c>
      <c r="E8" s="141"/>
      <c r="F8" s="141"/>
      <c r="G8" s="141"/>
    </row>
    <row r="9">
      <c r="A9" s="122" t="s">
        <v>59</v>
      </c>
      <c r="B9" s="122" t="s">
        <v>147</v>
      </c>
      <c r="C9" s="122">
        <v>-1.0</v>
      </c>
      <c r="D9" s="122" t="s">
        <v>88</v>
      </c>
      <c r="E9" s="141"/>
      <c r="F9" s="141"/>
      <c r="G9" s="141"/>
    </row>
    <row r="10">
      <c r="A10" s="122" t="s">
        <v>61</v>
      </c>
      <c r="B10" s="122" t="s">
        <v>147</v>
      </c>
      <c r="C10" s="122">
        <v>2.375</v>
      </c>
      <c r="D10" s="122" t="s">
        <v>90</v>
      </c>
      <c r="E10" s="141"/>
      <c r="F10" s="141"/>
      <c r="G10" s="141"/>
    </row>
    <row r="11">
      <c r="A11" s="122" t="s">
        <v>62</v>
      </c>
      <c r="B11" s="122" t="s">
        <v>147</v>
      </c>
      <c r="C11" s="122">
        <v>1.0</v>
      </c>
      <c r="D11" s="122" t="s">
        <v>90</v>
      </c>
      <c r="E11" s="141"/>
      <c r="F11" s="141"/>
      <c r="G11" s="141"/>
    </row>
    <row r="12">
      <c r="A12" s="122" t="s">
        <v>63</v>
      </c>
      <c r="B12" s="122" t="s">
        <v>147</v>
      </c>
      <c r="C12" s="122">
        <v>-872.203000000005</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1.0</v>
      </c>
      <c r="D16" s="122" t="s">
        <v>90</v>
      </c>
      <c r="E16" s="141"/>
      <c r="F16" s="141"/>
      <c r="G16" s="141"/>
    </row>
    <row r="17">
      <c r="A17" s="122" t="s">
        <v>71</v>
      </c>
      <c r="B17" s="122" t="s">
        <v>147</v>
      </c>
      <c r="C17" s="122">
        <v>5.2270000739894</v>
      </c>
      <c r="D17" s="122" t="s">
        <v>90</v>
      </c>
      <c r="E17" s="141"/>
      <c r="F17" s="141"/>
      <c r="G17" s="141"/>
    </row>
    <row r="18">
      <c r="A18" s="122" t="s">
        <v>73</v>
      </c>
      <c r="B18" s="122" t="s">
        <v>147</v>
      </c>
      <c r="C18" s="122">
        <v>0.9883</v>
      </c>
      <c r="D18" s="122" t="s">
        <v>90</v>
      </c>
      <c r="E18" s="141"/>
      <c r="F18" s="141"/>
      <c r="G18" s="141"/>
    </row>
    <row r="19">
      <c r="A19" s="122" t="s">
        <v>74</v>
      </c>
      <c r="B19" s="122" t="s">
        <v>147</v>
      </c>
      <c r="C19" s="122">
        <v>-1.0</v>
      </c>
      <c r="D19" s="122" t="s">
        <v>88</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3.8</v>
      </c>
      <c r="D2" s="122" t="s">
        <v>90</v>
      </c>
      <c r="E2" s="141"/>
      <c r="F2" s="125" t="str">
        <f>IFERROR(__xludf.DUMMYFUNCTION("UNIQUE(D2:D19)"),"Positive")</f>
        <v>Positive</v>
      </c>
      <c r="G2" s="126">
        <f t="shared" ref="G2:G4" si="1">COUNTIF(D2:D19, F2)</f>
        <v>12</v>
      </c>
      <c r="J2" s="134"/>
    </row>
    <row r="3">
      <c r="A3" s="122" t="s">
        <v>49</v>
      </c>
      <c r="B3" s="122" t="s">
        <v>147</v>
      </c>
      <c r="C3" s="122">
        <v>0.25</v>
      </c>
      <c r="D3" s="122" t="s">
        <v>90</v>
      </c>
      <c r="E3" s="141"/>
      <c r="F3" s="127" t="str">
        <f>IFERROR(__xludf.DUMMYFUNCTION("""COMPUTED_VALUE"""),"Negative")</f>
        <v>Negative</v>
      </c>
      <c r="G3" s="128">
        <f t="shared" si="1"/>
        <v>3</v>
      </c>
    </row>
    <row r="4">
      <c r="A4" s="122" t="s">
        <v>50</v>
      </c>
      <c r="B4" s="122" t="s">
        <v>147</v>
      </c>
      <c r="C4" s="122">
        <v>1.125</v>
      </c>
      <c r="D4" s="122" t="s">
        <v>90</v>
      </c>
      <c r="E4" s="141"/>
      <c r="F4" s="127" t="str">
        <f>IFERROR(__xludf.DUMMYFUNCTION("""COMPUTED_VALUE"""),"Neutral")</f>
        <v>Neutral</v>
      </c>
      <c r="G4" s="128">
        <f t="shared" si="1"/>
        <v>3</v>
      </c>
    </row>
    <row r="5">
      <c r="A5" s="122" t="s">
        <v>51</v>
      </c>
      <c r="B5" s="122" t="s">
        <v>147</v>
      </c>
      <c r="C5" s="122">
        <v>0.272499999999999</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-29.863</v>
      </c>
      <c r="D8" s="122" t="s">
        <v>88</v>
      </c>
      <c r="E8" s="141"/>
      <c r="F8" s="141"/>
      <c r="G8" s="141"/>
    </row>
    <row r="9">
      <c r="A9" s="122" t="s">
        <v>59</v>
      </c>
      <c r="B9" s="122" t="s">
        <v>147</v>
      </c>
      <c r="C9" s="122">
        <v>-1.0</v>
      </c>
      <c r="D9" s="122" t="s">
        <v>88</v>
      </c>
      <c r="E9" s="141"/>
      <c r="F9" s="141"/>
      <c r="G9" s="141"/>
    </row>
    <row r="10">
      <c r="A10" s="122" t="s">
        <v>61</v>
      </c>
      <c r="B10" s="122" t="s">
        <v>147</v>
      </c>
      <c r="C10" s="122">
        <v>2.4</v>
      </c>
      <c r="D10" s="122" t="s">
        <v>90</v>
      </c>
      <c r="E10" s="141"/>
      <c r="F10" s="141"/>
      <c r="G10" s="141"/>
    </row>
    <row r="11">
      <c r="A11" s="122" t="s">
        <v>62</v>
      </c>
      <c r="B11" s="122" t="s">
        <v>147</v>
      </c>
      <c r="C11" s="122">
        <v>1.0</v>
      </c>
      <c r="D11" s="122" t="s">
        <v>90</v>
      </c>
      <c r="E11" s="141"/>
      <c r="F11" s="141"/>
      <c r="G11" s="141"/>
    </row>
    <row r="12">
      <c r="A12" s="122" t="s">
        <v>63</v>
      </c>
      <c r="B12" s="122" t="s">
        <v>147</v>
      </c>
      <c r="C12" s="122">
        <v>-102.988999999999</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0.0</v>
      </c>
      <c r="D16" s="122" t="s">
        <v>89</v>
      </c>
      <c r="E16" s="141"/>
      <c r="F16" s="141"/>
      <c r="G16" s="141"/>
    </row>
    <row r="17">
      <c r="A17" s="122" t="s">
        <v>71</v>
      </c>
      <c r="B17" s="122" t="s">
        <v>147</v>
      </c>
      <c r="C17" s="122">
        <v>2.3945540989672</v>
      </c>
      <c r="D17" s="122" t="s">
        <v>90</v>
      </c>
      <c r="E17" s="141"/>
      <c r="F17" s="141"/>
      <c r="G17" s="141"/>
    </row>
    <row r="18">
      <c r="A18" s="122" t="s">
        <v>73</v>
      </c>
      <c r="B18" s="122" t="s">
        <v>147</v>
      </c>
      <c r="C18" s="122">
        <v>0.8516</v>
      </c>
      <c r="D18" s="122" t="s">
        <v>90</v>
      </c>
      <c r="E18" s="141"/>
      <c r="F18" s="141"/>
      <c r="G18" s="141"/>
    </row>
    <row r="19">
      <c r="A19" s="122" t="s">
        <v>74</v>
      </c>
      <c r="B19" s="122" t="s">
        <v>147</v>
      </c>
      <c r="C19" s="122">
        <v>1.0</v>
      </c>
      <c r="D19" s="122" t="s">
        <v>90</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3.8</v>
      </c>
      <c r="D2" s="122" t="s">
        <v>90</v>
      </c>
      <c r="E2" s="141"/>
      <c r="F2" s="125" t="str">
        <f>IFERROR(__xludf.DUMMYFUNCTION("UNIQUE(D2:D19)"),"Positive")</f>
        <v>Positive</v>
      </c>
      <c r="G2" s="126">
        <f t="shared" ref="G2:G4" si="1">COUNTIF(D2:D19, F2)</f>
        <v>12</v>
      </c>
      <c r="J2" s="134"/>
    </row>
    <row r="3">
      <c r="A3" s="122" t="s">
        <v>49</v>
      </c>
      <c r="B3" s="122" t="s">
        <v>147</v>
      </c>
      <c r="C3" s="122">
        <v>0.5</v>
      </c>
      <c r="D3" s="122" t="s">
        <v>90</v>
      </c>
      <c r="E3" s="141"/>
      <c r="F3" s="127" t="str">
        <f>IFERROR(__xludf.DUMMYFUNCTION("""COMPUTED_VALUE"""),"Negative")</f>
        <v>Negative</v>
      </c>
      <c r="G3" s="128">
        <f t="shared" si="1"/>
        <v>4</v>
      </c>
    </row>
    <row r="4">
      <c r="A4" s="122" t="s">
        <v>50</v>
      </c>
      <c r="B4" s="122" t="s">
        <v>147</v>
      </c>
      <c r="C4" s="122">
        <v>1.55555555555555</v>
      </c>
      <c r="D4" s="122" t="s">
        <v>90</v>
      </c>
      <c r="E4" s="141"/>
      <c r="F4" s="127" t="str">
        <f>IFERROR(__xludf.DUMMYFUNCTION("""COMPUTED_VALUE"""),"Neutral")</f>
        <v>Neutral</v>
      </c>
      <c r="G4" s="128">
        <f t="shared" si="1"/>
        <v>2</v>
      </c>
    </row>
    <row r="5">
      <c r="A5" s="122" t="s">
        <v>51</v>
      </c>
      <c r="B5" s="122" t="s">
        <v>147</v>
      </c>
      <c r="C5" s="122">
        <v>0.05</v>
      </c>
      <c r="D5" s="122" t="s">
        <v>90</v>
      </c>
      <c r="E5" s="141"/>
      <c r="F5" s="141"/>
      <c r="G5" s="141"/>
    </row>
    <row r="6">
      <c r="A6" s="122" t="s">
        <v>53</v>
      </c>
      <c r="B6" s="122" t="s">
        <v>147</v>
      </c>
      <c r="C6" s="122">
        <v>1.0</v>
      </c>
      <c r="D6" s="122" t="s">
        <v>90</v>
      </c>
      <c r="E6" s="141"/>
      <c r="F6" s="141"/>
      <c r="G6" s="141"/>
    </row>
    <row r="7">
      <c r="A7" s="122" t="s">
        <v>55</v>
      </c>
      <c r="B7" s="122" t="s">
        <v>147</v>
      </c>
      <c r="C7" s="122">
        <v>1.0</v>
      </c>
      <c r="D7" s="122" t="s">
        <v>90</v>
      </c>
      <c r="E7" s="141"/>
      <c r="F7" s="141"/>
      <c r="G7" s="141"/>
    </row>
    <row r="8">
      <c r="A8" s="122" t="s">
        <v>57</v>
      </c>
      <c r="B8" s="122" t="s">
        <v>147</v>
      </c>
      <c r="C8" s="122">
        <v>-67.437</v>
      </c>
      <c r="D8" s="122" t="s">
        <v>88</v>
      </c>
      <c r="E8" s="141"/>
      <c r="F8" s="141"/>
      <c r="G8" s="141"/>
    </row>
    <row r="9">
      <c r="A9" s="122" t="s">
        <v>59</v>
      </c>
      <c r="B9" s="122" t="s">
        <v>147</v>
      </c>
      <c r="C9" s="122">
        <v>-1.0</v>
      </c>
      <c r="D9" s="122" t="s">
        <v>88</v>
      </c>
      <c r="E9" s="141"/>
      <c r="F9" s="141"/>
      <c r="G9" s="141"/>
    </row>
    <row r="10">
      <c r="A10" s="122" t="s">
        <v>61</v>
      </c>
      <c r="B10" s="122" t="s">
        <v>147</v>
      </c>
      <c r="C10" s="122">
        <v>2.0</v>
      </c>
      <c r="D10" s="122" t="s">
        <v>90</v>
      </c>
      <c r="E10" s="141"/>
      <c r="F10" s="141"/>
      <c r="G10" s="141"/>
    </row>
    <row r="11">
      <c r="A11" s="122" t="s">
        <v>62</v>
      </c>
      <c r="B11" s="122" t="s">
        <v>147</v>
      </c>
      <c r="C11" s="122">
        <v>-1.0</v>
      </c>
      <c r="D11" s="122" t="s">
        <v>88</v>
      </c>
      <c r="E11" s="141"/>
      <c r="F11" s="141"/>
      <c r="G11" s="141"/>
    </row>
    <row r="12">
      <c r="A12" s="122" t="s">
        <v>63</v>
      </c>
      <c r="B12" s="122" t="s">
        <v>147</v>
      </c>
      <c r="C12" s="122">
        <v>-58.2369999999999</v>
      </c>
      <c r="D12" s="122" t="s">
        <v>88</v>
      </c>
      <c r="E12" s="141"/>
      <c r="F12" s="141"/>
      <c r="G12" s="141"/>
    </row>
    <row r="13">
      <c r="A13" s="122" t="s">
        <v>65</v>
      </c>
      <c r="B13" s="122" t="s">
        <v>147</v>
      </c>
      <c r="C13" s="122">
        <v>1.0</v>
      </c>
      <c r="D13" s="122" t="s">
        <v>90</v>
      </c>
      <c r="E13" s="141"/>
      <c r="F13" s="141"/>
      <c r="G13" s="141"/>
    </row>
    <row r="14">
      <c r="A14" s="122" t="s">
        <v>67</v>
      </c>
      <c r="B14" s="122" t="s">
        <v>147</v>
      </c>
      <c r="C14" s="122">
        <v>0.0</v>
      </c>
      <c r="D14" s="122" t="s">
        <v>89</v>
      </c>
      <c r="E14" s="141"/>
      <c r="F14" s="141"/>
      <c r="G14" s="141"/>
    </row>
    <row r="15">
      <c r="A15" s="122" t="s">
        <v>69</v>
      </c>
      <c r="B15" s="122" t="s">
        <v>147</v>
      </c>
      <c r="C15" s="122">
        <v>0.0</v>
      </c>
      <c r="D15" s="122" t="s">
        <v>89</v>
      </c>
      <c r="E15" s="141"/>
      <c r="F15" s="141"/>
      <c r="G15" s="141"/>
    </row>
    <row r="16">
      <c r="A16" s="122" t="s">
        <v>70</v>
      </c>
      <c r="B16" s="122" t="s">
        <v>147</v>
      </c>
      <c r="C16" s="122">
        <v>1.0</v>
      </c>
      <c r="D16" s="122" t="s">
        <v>90</v>
      </c>
      <c r="E16" s="141"/>
      <c r="F16" s="141"/>
      <c r="G16" s="141"/>
    </row>
    <row r="17">
      <c r="A17" s="122" t="s">
        <v>71</v>
      </c>
      <c r="B17" s="122" t="s">
        <v>147</v>
      </c>
      <c r="C17" s="122">
        <v>1.2830618486427</v>
      </c>
      <c r="D17" s="122" t="s">
        <v>90</v>
      </c>
      <c r="E17" s="141"/>
      <c r="F17" s="141"/>
      <c r="G17" s="141"/>
    </row>
    <row r="18">
      <c r="A18" s="122" t="s">
        <v>73</v>
      </c>
      <c r="B18" s="122" t="s">
        <v>147</v>
      </c>
      <c r="C18" s="122">
        <v>0.9413</v>
      </c>
      <c r="D18" s="122" t="s">
        <v>90</v>
      </c>
      <c r="E18" s="141"/>
      <c r="F18" s="141"/>
      <c r="G18" s="141"/>
    </row>
    <row r="19">
      <c r="A19" s="122" t="s">
        <v>74</v>
      </c>
      <c r="B19" s="122" t="s">
        <v>147</v>
      </c>
      <c r="C19" s="122">
        <v>1.0</v>
      </c>
      <c r="D19" s="122" t="s">
        <v>90</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0.0</v>
      </c>
      <c r="D2" s="122" t="s">
        <v>89</v>
      </c>
      <c r="E2" s="141"/>
      <c r="F2" s="125" t="str">
        <f>IFERROR(__xludf.DUMMYFUNCTION("UNIQUE(D2:D19)"),"Neutral")</f>
        <v>Neutral</v>
      </c>
      <c r="G2" s="126">
        <f t="shared" ref="G2:G4" si="1">COUNTIF(D2:D19, F2)</f>
        <v>7</v>
      </c>
      <c r="H2" s="141"/>
      <c r="J2" s="134"/>
    </row>
    <row r="3">
      <c r="A3" s="122" t="s">
        <v>49</v>
      </c>
      <c r="B3" s="122" t="s">
        <v>147</v>
      </c>
      <c r="C3" s="122">
        <v>0.0</v>
      </c>
      <c r="D3" s="122" t="s">
        <v>89</v>
      </c>
      <c r="E3" s="141"/>
      <c r="F3" s="125" t="str">
        <f>IFERROR(__xludf.DUMMYFUNCTION("""COMPUTED_VALUE"""),"Positive")</f>
        <v>Positive</v>
      </c>
      <c r="G3" s="126">
        <f t="shared" si="1"/>
        <v>7</v>
      </c>
      <c r="H3" s="141"/>
    </row>
    <row r="4">
      <c r="A4" s="122" t="s">
        <v>50</v>
      </c>
      <c r="B4" s="122" t="s">
        <v>147</v>
      </c>
      <c r="C4" s="122">
        <v>1.0</v>
      </c>
      <c r="D4" s="122" t="s">
        <v>90</v>
      </c>
      <c r="E4" s="141"/>
      <c r="F4" s="127" t="str">
        <f>IFERROR(__xludf.DUMMYFUNCTION("""COMPUTED_VALUE"""),"Negative")</f>
        <v>Negative</v>
      </c>
      <c r="G4" s="128">
        <f t="shared" si="1"/>
        <v>4</v>
      </c>
      <c r="H4" s="141"/>
    </row>
    <row r="5">
      <c r="A5" s="122" t="s">
        <v>51</v>
      </c>
      <c r="B5" s="122" t="s">
        <v>147</v>
      </c>
      <c r="C5" s="122">
        <v>0.05</v>
      </c>
      <c r="D5" s="122" t="s">
        <v>90</v>
      </c>
      <c r="E5" s="141"/>
      <c r="F5" s="141"/>
      <c r="G5" s="141"/>
      <c r="H5" s="141"/>
    </row>
    <row r="6">
      <c r="A6" s="122" t="s">
        <v>53</v>
      </c>
      <c r="B6" s="122" t="s">
        <v>147</v>
      </c>
      <c r="C6" s="122">
        <v>1.0</v>
      </c>
      <c r="D6" s="122" t="s">
        <v>90</v>
      </c>
      <c r="E6" s="141"/>
      <c r="F6" s="141"/>
      <c r="G6" s="141"/>
      <c r="H6" s="141"/>
    </row>
    <row r="7">
      <c r="A7" s="122" t="s">
        <v>55</v>
      </c>
      <c r="B7" s="122" t="s">
        <v>147</v>
      </c>
      <c r="C7" s="122">
        <v>1.0</v>
      </c>
      <c r="D7" s="122" t="s">
        <v>90</v>
      </c>
      <c r="E7" s="141"/>
      <c r="F7" s="141"/>
      <c r="G7" s="141"/>
      <c r="H7" s="141"/>
    </row>
    <row r="8">
      <c r="A8" s="122" t="s">
        <v>57</v>
      </c>
      <c r="B8" s="122" t="s">
        <v>147</v>
      </c>
      <c r="C8" s="122">
        <v>-38.128</v>
      </c>
      <c r="D8" s="122" t="s">
        <v>88</v>
      </c>
      <c r="E8" s="141"/>
      <c r="F8" s="141"/>
      <c r="G8" s="141"/>
      <c r="H8" s="141"/>
    </row>
    <row r="9">
      <c r="A9" s="122" t="s">
        <v>59</v>
      </c>
      <c r="B9" s="122" t="s">
        <v>147</v>
      </c>
      <c r="C9" s="122">
        <v>-1.0</v>
      </c>
      <c r="D9" s="122" t="s">
        <v>88</v>
      </c>
      <c r="E9" s="141"/>
      <c r="F9" s="141"/>
      <c r="G9" s="141"/>
      <c r="H9" s="141"/>
    </row>
    <row r="10">
      <c r="A10" s="122" t="s">
        <v>61</v>
      </c>
      <c r="B10" s="122" t="s">
        <v>147</v>
      </c>
      <c r="C10" s="122">
        <v>1.0</v>
      </c>
      <c r="D10" s="122" t="s">
        <v>90</v>
      </c>
      <c r="E10" s="141"/>
      <c r="F10" s="141"/>
      <c r="G10" s="141"/>
      <c r="H10" s="141"/>
    </row>
    <row r="11">
      <c r="A11" s="122" t="s">
        <v>62</v>
      </c>
      <c r="B11" s="122" t="s">
        <v>147</v>
      </c>
      <c r="C11" s="122">
        <v>0.0</v>
      </c>
      <c r="D11" s="122" t="s">
        <v>89</v>
      </c>
      <c r="E11" s="141"/>
      <c r="F11" s="141"/>
      <c r="G11" s="141"/>
      <c r="H11" s="141"/>
    </row>
    <row r="12">
      <c r="A12" s="122" t="s">
        <v>63</v>
      </c>
      <c r="B12" s="122" t="s">
        <v>147</v>
      </c>
      <c r="C12" s="122">
        <v>-17.915</v>
      </c>
      <c r="D12" s="122" t="s">
        <v>88</v>
      </c>
      <c r="E12" s="141"/>
      <c r="F12" s="141"/>
      <c r="G12" s="141"/>
      <c r="H12" s="141"/>
    </row>
    <row r="13">
      <c r="A13" s="122" t="s">
        <v>65</v>
      </c>
      <c r="B13" s="122" t="s">
        <v>147</v>
      </c>
      <c r="C13" s="122">
        <v>1.0</v>
      </c>
      <c r="D13" s="122" t="s">
        <v>90</v>
      </c>
      <c r="E13" s="141"/>
      <c r="F13" s="141"/>
      <c r="G13" s="141"/>
      <c r="H13" s="141"/>
    </row>
    <row r="14">
      <c r="A14" s="122" t="s">
        <v>67</v>
      </c>
      <c r="B14" s="122" t="s">
        <v>147</v>
      </c>
      <c r="C14" s="122">
        <v>0.0</v>
      </c>
      <c r="D14" s="122" t="s">
        <v>89</v>
      </c>
      <c r="E14" s="141"/>
      <c r="F14" s="141"/>
      <c r="G14" s="141"/>
      <c r="H14" s="141"/>
    </row>
    <row r="15">
      <c r="A15" s="122" t="s">
        <v>69</v>
      </c>
      <c r="B15" s="122" t="s">
        <v>147</v>
      </c>
      <c r="C15" s="122">
        <v>0.0</v>
      </c>
      <c r="D15" s="122" t="s">
        <v>89</v>
      </c>
      <c r="E15" s="141"/>
      <c r="F15" s="141"/>
      <c r="G15" s="141"/>
      <c r="H15" s="141"/>
    </row>
    <row r="16">
      <c r="A16" s="122" t="s">
        <v>70</v>
      </c>
      <c r="B16" s="122" t="s">
        <v>147</v>
      </c>
      <c r="C16" s="122">
        <v>1.0</v>
      </c>
      <c r="D16" s="122" t="s">
        <v>90</v>
      </c>
      <c r="E16" s="141"/>
      <c r="F16" s="141"/>
      <c r="G16" s="141"/>
      <c r="H16" s="141"/>
    </row>
    <row r="17">
      <c r="A17" s="122" t="s">
        <v>71</v>
      </c>
      <c r="B17" s="122" t="s">
        <v>147</v>
      </c>
      <c r="C17" s="122">
        <v>-0.527517742757562</v>
      </c>
      <c r="D17" s="122" t="s">
        <v>88</v>
      </c>
      <c r="E17" s="141"/>
      <c r="F17" s="141"/>
      <c r="G17" s="141"/>
      <c r="H17" s="141"/>
    </row>
    <row r="18">
      <c r="A18" s="122" t="s">
        <v>73</v>
      </c>
      <c r="B18" s="122" t="s">
        <v>147</v>
      </c>
      <c r="C18" s="122">
        <v>0.0</v>
      </c>
      <c r="D18" s="122" t="s">
        <v>89</v>
      </c>
      <c r="E18" s="141"/>
      <c r="F18" s="141"/>
      <c r="G18" s="141"/>
      <c r="H18" s="141"/>
    </row>
    <row r="19">
      <c r="A19" s="122" t="s">
        <v>74</v>
      </c>
      <c r="B19" s="122" t="s">
        <v>147</v>
      </c>
      <c r="C19" s="122">
        <v>0.0</v>
      </c>
      <c r="D19" s="122" t="s">
        <v>89</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46</v>
      </c>
      <c r="C1" s="10"/>
      <c r="D1" s="11"/>
      <c r="E1" s="9" t="s">
        <v>49</v>
      </c>
      <c r="F1" s="10"/>
      <c r="G1" s="11"/>
      <c r="H1" s="9" t="s">
        <v>50</v>
      </c>
      <c r="I1" s="10"/>
      <c r="J1" s="11"/>
      <c r="K1" s="9" t="s">
        <v>51</v>
      </c>
      <c r="L1" s="10"/>
      <c r="M1" s="11"/>
      <c r="N1" s="9" t="s">
        <v>53</v>
      </c>
      <c r="O1" s="10"/>
      <c r="P1" s="11"/>
      <c r="Q1" s="9" t="s">
        <v>55</v>
      </c>
      <c r="R1" s="10"/>
      <c r="S1" s="11"/>
      <c r="T1" s="9" t="s">
        <v>57</v>
      </c>
      <c r="U1" s="10"/>
      <c r="V1" s="11"/>
      <c r="W1" s="9" t="s">
        <v>59</v>
      </c>
      <c r="X1" s="10"/>
      <c r="Y1" s="11"/>
      <c r="Z1" s="9" t="s">
        <v>61</v>
      </c>
      <c r="AA1" s="10"/>
      <c r="AB1" s="11"/>
      <c r="AC1" s="9" t="s">
        <v>62</v>
      </c>
      <c r="AD1" s="10"/>
      <c r="AE1" s="11"/>
      <c r="AF1" s="9" t="s">
        <v>63</v>
      </c>
      <c r="AG1" s="10"/>
      <c r="AH1" s="11"/>
      <c r="AI1" s="9" t="s">
        <v>65</v>
      </c>
      <c r="AJ1" s="10"/>
      <c r="AK1" s="11"/>
      <c r="AL1" s="9" t="s">
        <v>67</v>
      </c>
      <c r="AM1" s="10"/>
      <c r="AN1" s="11"/>
      <c r="AO1" s="9" t="s">
        <v>69</v>
      </c>
      <c r="AP1" s="10"/>
      <c r="AQ1" s="11"/>
      <c r="AR1" s="9" t="s">
        <v>70</v>
      </c>
      <c r="AS1" s="10"/>
      <c r="AT1" s="11"/>
      <c r="AU1" s="9" t="s">
        <v>71</v>
      </c>
      <c r="AV1" s="10"/>
      <c r="AW1" s="11"/>
      <c r="AX1" s="9" t="s">
        <v>73</v>
      </c>
      <c r="AY1" s="10"/>
      <c r="AZ1" s="11"/>
      <c r="BA1" s="9" t="s">
        <v>74</v>
      </c>
      <c r="BB1" s="10"/>
      <c r="BC1" s="11"/>
      <c r="BD1" s="9" t="s">
        <v>76</v>
      </c>
      <c r="BE1" s="10"/>
      <c r="BF1" s="11"/>
      <c r="BG1" s="12" t="s">
        <v>77</v>
      </c>
      <c r="BH1" s="13" t="s">
        <v>79</v>
      </c>
      <c r="BI1" s="15" t="s">
        <v>81</v>
      </c>
      <c r="BJ1" s="16"/>
    </row>
    <row r="2">
      <c r="A2" s="17"/>
      <c r="B2" s="18" t="s">
        <v>82</v>
      </c>
      <c r="C2" s="19" t="s">
        <v>84</v>
      </c>
      <c r="D2" s="20"/>
      <c r="E2" s="18" t="s">
        <v>82</v>
      </c>
      <c r="F2" s="19" t="s">
        <v>84</v>
      </c>
      <c r="G2" s="20"/>
      <c r="H2" s="18" t="s">
        <v>82</v>
      </c>
      <c r="I2" s="19" t="s">
        <v>84</v>
      </c>
      <c r="J2" s="20"/>
      <c r="K2" s="18" t="s">
        <v>82</v>
      </c>
      <c r="L2" s="19" t="s">
        <v>84</v>
      </c>
      <c r="M2" s="20"/>
      <c r="N2" s="18" t="s">
        <v>82</v>
      </c>
      <c r="O2" s="19" t="s">
        <v>84</v>
      </c>
      <c r="P2" s="20"/>
      <c r="Q2" s="18" t="s">
        <v>82</v>
      </c>
      <c r="R2" s="19" t="s">
        <v>84</v>
      </c>
      <c r="S2" s="20"/>
      <c r="T2" s="18" t="s">
        <v>82</v>
      </c>
      <c r="U2" s="19" t="s">
        <v>84</v>
      </c>
      <c r="V2" s="20"/>
      <c r="W2" s="18" t="s">
        <v>82</v>
      </c>
      <c r="X2" s="19" t="s">
        <v>84</v>
      </c>
      <c r="Y2" s="20"/>
      <c r="Z2" s="18" t="s">
        <v>82</v>
      </c>
      <c r="AA2" s="19" t="s">
        <v>84</v>
      </c>
      <c r="AB2" s="20"/>
      <c r="AC2" s="18" t="s">
        <v>82</v>
      </c>
      <c r="AD2" s="19" t="s">
        <v>84</v>
      </c>
      <c r="AE2" s="20"/>
      <c r="AF2" s="18" t="s">
        <v>82</v>
      </c>
      <c r="AG2" s="19" t="s">
        <v>84</v>
      </c>
      <c r="AH2" s="20"/>
      <c r="AI2" s="18" t="s">
        <v>82</v>
      </c>
      <c r="AJ2" s="19" t="s">
        <v>84</v>
      </c>
      <c r="AK2" s="20"/>
      <c r="AL2" s="18" t="s">
        <v>82</v>
      </c>
      <c r="AM2" s="19" t="s">
        <v>84</v>
      </c>
      <c r="AN2" s="20"/>
      <c r="AO2" s="18" t="s">
        <v>82</v>
      </c>
      <c r="AP2" s="19" t="s">
        <v>84</v>
      </c>
      <c r="AQ2" s="20"/>
      <c r="AR2" s="18" t="s">
        <v>82</v>
      </c>
      <c r="AS2" s="19" t="s">
        <v>84</v>
      </c>
      <c r="AT2" s="20"/>
      <c r="AU2" s="18" t="s">
        <v>82</v>
      </c>
      <c r="AV2" s="19" t="s">
        <v>84</v>
      </c>
      <c r="AW2" s="20"/>
      <c r="AX2" s="18" t="s">
        <v>82</v>
      </c>
      <c r="AY2" s="19" t="s">
        <v>84</v>
      </c>
      <c r="AZ2" s="20"/>
      <c r="BA2" s="18" t="s">
        <v>82</v>
      </c>
      <c r="BB2" s="19" t="s">
        <v>84</v>
      </c>
      <c r="BC2" s="20"/>
      <c r="BD2" s="18" t="s">
        <v>88</v>
      </c>
      <c r="BE2" s="19" t="s">
        <v>89</v>
      </c>
      <c r="BF2" s="20" t="s">
        <v>90</v>
      </c>
      <c r="BG2" s="18" t="s">
        <v>84</v>
      </c>
      <c r="BH2" s="19" t="s">
        <v>84</v>
      </c>
      <c r="BI2" s="20" t="s">
        <v>84</v>
      </c>
      <c r="BJ2" s="16"/>
    </row>
    <row r="3">
      <c r="A3" s="22">
        <v>1.0</v>
      </c>
      <c r="B3" s="63">
        <v>0.0</v>
      </c>
      <c r="C3" s="64" t="s">
        <v>89</v>
      </c>
      <c r="D3" s="38">
        <f t="shared" ref="D3:D14" si="1">COUNTIF(C3, BG3)</f>
        <v>0</v>
      </c>
      <c r="E3" s="63">
        <v>0.25</v>
      </c>
      <c r="F3" s="64" t="s">
        <v>90</v>
      </c>
      <c r="G3" s="65">
        <f t="shared" ref="G3:G14" si="2">COUNTIF(F3, BG3)</f>
        <v>0</v>
      </c>
      <c r="H3" s="63">
        <v>1.0</v>
      </c>
      <c r="I3" s="64" t="s">
        <v>90</v>
      </c>
      <c r="J3" s="65">
        <f t="shared" ref="J3:J14" si="3">COUNTIF(I3, BG3)</f>
        <v>0</v>
      </c>
      <c r="K3" s="63">
        <v>0.0</v>
      </c>
      <c r="L3" s="64" t="s">
        <v>89</v>
      </c>
      <c r="M3" s="65">
        <f t="shared" ref="M3:M14" si="4">COUNTIF(L3, BG3)</f>
        <v>0</v>
      </c>
      <c r="N3" s="63">
        <v>1.0</v>
      </c>
      <c r="O3" s="64" t="s">
        <v>90</v>
      </c>
      <c r="P3" s="65">
        <f t="shared" ref="P3:P14" si="5">COUNTIF(O3, BG3)</f>
        <v>0</v>
      </c>
      <c r="Q3" s="63">
        <v>1.0</v>
      </c>
      <c r="R3" s="64" t="s">
        <v>90</v>
      </c>
      <c r="S3" s="65">
        <f t="shared" ref="S3:S14" si="6">COUNTIF(R3, BG3)</f>
        <v>0</v>
      </c>
      <c r="T3" s="63">
        <v>0.0</v>
      </c>
      <c r="U3" s="64" t="s">
        <v>89</v>
      </c>
      <c r="V3" s="65">
        <f t="shared" ref="V3:V14" si="7">COUNTIF(U3, BG3)</f>
        <v>0</v>
      </c>
      <c r="W3" s="63">
        <v>0.0</v>
      </c>
      <c r="X3" s="64" t="s">
        <v>89</v>
      </c>
      <c r="Y3" s="65">
        <f t="shared" ref="Y3:Y14" si="8">COUNTIF(X3, BG3)</f>
        <v>0</v>
      </c>
      <c r="Z3" s="63">
        <v>0.0</v>
      </c>
      <c r="AA3" s="64" t="s">
        <v>89</v>
      </c>
      <c r="AB3" s="65">
        <f t="shared" ref="AB3:AB14" si="9">COUNTIF(AA3, BG3)</f>
        <v>0</v>
      </c>
      <c r="AC3" s="63">
        <v>0.0</v>
      </c>
      <c r="AD3" s="64" t="s">
        <v>89</v>
      </c>
      <c r="AE3" s="65">
        <f t="shared" ref="AE3:AE14" si="10">COUNTIF(AD3, BG3)</f>
        <v>0</v>
      </c>
      <c r="AF3" s="63">
        <v>-74.399</v>
      </c>
      <c r="AG3" s="64" t="s">
        <v>88</v>
      </c>
      <c r="AH3" s="65">
        <f t="shared" ref="AH3:AH14" si="11">COUNTIF(AG3, BG3)</f>
        <v>1</v>
      </c>
      <c r="AI3" s="63">
        <v>1.0</v>
      </c>
      <c r="AJ3" s="64" t="s">
        <v>90</v>
      </c>
      <c r="AK3" s="65">
        <f t="shared" ref="AK3:AK14" si="12">COUNTIF(AJ3, BG3)</f>
        <v>0</v>
      </c>
      <c r="AL3" s="63">
        <v>0.0</v>
      </c>
      <c r="AM3" s="64" t="s">
        <v>89</v>
      </c>
      <c r="AN3" s="65">
        <f t="shared" ref="AN3:AN14" si="13">COUNTIF(AM3, BG3)</f>
        <v>0</v>
      </c>
      <c r="AO3" s="63">
        <v>0.0</v>
      </c>
      <c r="AP3" s="64" t="s">
        <v>89</v>
      </c>
      <c r="AQ3" s="65">
        <f t="shared" ref="AQ3:AQ14" si="14">COUNTIF(AP3, BG3)</f>
        <v>0</v>
      </c>
      <c r="AR3" s="63">
        <v>1.0</v>
      </c>
      <c r="AS3" s="64" t="s">
        <v>90</v>
      </c>
      <c r="AT3" s="65">
        <f t="shared" ref="AT3:AT14" si="15">COUNTIF(AS3, BG3)</f>
        <v>0</v>
      </c>
      <c r="AU3" s="63">
        <v>0.08259029493</v>
      </c>
      <c r="AV3" s="64" t="s">
        <v>90</v>
      </c>
      <c r="AW3" s="65">
        <f t="shared" ref="AW3:AW14" si="16">COUNTIF(AV3, BG3)</f>
        <v>0</v>
      </c>
      <c r="AX3" s="63">
        <v>0.0</v>
      </c>
      <c r="AY3" s="64" t="s">
        <v>89</v>
      </c>
      <c r="AZ3" s="65">
        <f t="shared" ref="AZ3:AZ14" si="17">COUNTIF(AY3, BG3)</f>
        <v>0</v>
      </c>
      <c r="BA3" s="63">
        <v>0.0</v>
      </c>
      <c r="BB3" s="64" t="s">
        <v>89</v>
      </c>
      <c r="BC3" s="65">
        <f t="shared" ref="BC3:BC14" si="18">COUNTIF(BB3, BG3)</f>
        <v>0</v>
      </c>
      <c r="BD3" s="43">
        <f t="shared" ref="BD3:BD14" si="19">COUNTIF(B3:BB3, Indirect("BD2"))</f>
        <v>1</v>
      </c>
      <c r="BE3" s="44">
        <f t="shared" ref="BE3:BE14" si="20">COUNTIF(B3:BB3, Indirect("BE2"))</f>
        <v>10</v>
      </c>
      <c r="BF3" s="61">
        <f t="shared" ref="BF3:BF14" si="21">COUNTIF(B3:BB3, Indirect("BF2"))</f>
        <v>7</v>
      </c>
      <c r="BG3" s="43" t="s">
        <v>88</v>
      </c>
      <c r="BH3" s="64" t="s">
        <v>88</v>
      </c>
      <c r="BI3" s="38" t="s">
        <v>112</v>
      </c>
      <c r="BJ3" s="40"/>
    </row>
    <row r="4">
      <c r="A4" s="42">
        <v>2.0</v>
      </c>
      <c r="B4" s="63">
        <v>1.5</v>
      </c>
      <c r="C4" s="64" t="s">
        <v>90</v>
      </c>
      <c r="D4" s="38">
        <f t="shared" si="1"/>
        <v>0</v>
      </c>
      <c r="E4" s="63">
        <v>0.25</v>
      </c>
      <c r="F4" s="64" t="s">
        <v>90</v>
      </c>
      <c r="G4" s="65">
        <f t="shared" si="2"/>
        <v>0</v>
      </c>
      <c r="H4" s="63">
        <v>1.166666667</v>
      </c>
      <c r="I4" s="64" t="s">
        <v>90</v>
      </c>
      <c r="J4" s="65">
        <f t="shared" si="3"/>
        <v>0</v>
      </c>
      <c r="K4" s="63">
        <v>0.1525</v>
      </c>
      <c r="L4" s="64" t="s">
        <v>90</v>
      </c>
      <c r="M4" s="65">
        <f t="shared" si="4"/>
        <v>0</v>
      </c>
      <c r="N4" s="63">
        <v>1.0</v>
      </c>
      <c r="O4" s="64" t="s">
        <v>90</v>
      </c>
      <c r="P4" s="65">
        <f t="shared" si="5"/>
        <v>0</v>
      </c>
      <c r="Q4" s="63">
        <v>1.0</v>
      </c>
      <c r="R4" s="64" t="s">
        <v>90</v>
      </c>
      <c r="S4" s="65">
        <f t="shared" si="6"/>
        <v>0</v>
      </c>
      <c r="T4" s="63">
        <v>13.172</v>
      </c>
      <c r="U4" s="64" t="s">
        <v>90</v>
      </c>
      <c r="V4" s="65">
        <f t="shared" si="7"/>
        <v>0</v>
      </c>
      <c r="W4" s="63">
        <v>0.0</v>
      </c>
      <c r="X4" s="64" t="s">
        <v>89</v>
      </c>
      <c r="Y4" s="65">
        <f t="shared" si="8"/>
        <v>0</v>
      </c>
      <c r="Z4" s="63">
        <v>3.0</v>
      </c>
      <c r="AA4" s="64" t="s">
        <v>90</v>
      </c>
      <c r="AB4" s="65">
        <f t="shared" si="9"/>
        <v>0</v>
      </c>
      <c r="AC4" s="63">
        <v>0.0</v>
      </c>
      <c r="AD4" s="64" t="s">
        <v>89</v>
      </c>
      <c r="AE4" s="65">
        <f t="shared" si="10"/>
        <v>0</v>
      </c>
      <c r="AF4" s="63">
        <v>-47.939</v>
      </c>
      <c r="AG4" s="64" t="s">
        <v>88</v>
      </c>
      <c r="AH4" s="65">
        <f t="shared" si="11"/>
        <v>1</v>
      </c>
      <c r="AI4" s="63">
        <v>1.0</v>
      </c>
      <c r="AJ4" s="64" t="s">
        <v>90</v>
      </c>
      <c r="AK4" s="65">
        <f t="shared" si="12"/>
        <v>0</v>
      </c>
      <c r="AL4" s="63">
        <v>0.0</v>
      </c>
      <c r="AM4" s="64" t="s">
        <v>89</v>
      </c>
      <c r="AN4" s="65">
        <f t="shared" si="13"/>
        <v>0</v>
      </c>
      <c r="AO4" s="63">
        <v>0.0</v>
      </c>
      <c r="AP4" s="64" t="s">
        <v>89</v>
      </c>
      <c r="AQ4" s="65">
        <f t="shared" si="14"/>
        <v>0</v>
      </c>
      <c r="AR4" s="63">
        <v>1.0</v>
      </c>
      <c r="AS4" s="64" t="s">
        <v>90</v>
      </c>
      <c r="AT4" s="65">
        <f t="shared" si="15"/>
        <v>0</v>
      </c>
      <c r="AU4" s="63">
        <v>1.445699671</v>
      </c>
      <c r="AV4" s="64" t="s">
        <v>90</v>
      </c>
      <c r="AW4" s="65">
        <f t="shared" si="16"/>
        <v>0</v>
      </c>
      <c r="AX4" s="63">
        <v>0.8796</v>
      </c>
      <c r="AY4" s="64" t="s">
        <v>90</v>
      </c>
      <c r="AZ4" s="65">
        <f t="shared" si="17"/>
        <v>0</v>
      </c>
      <c r="BA4" s="63">
        <v>1.0</v>
      </c>
      <c r="BB4" s="64" t="s">
        <v>90</v>
      </c>
      <c r="BC4" s="65">
        <f t="shared" si="18"/>
        <v>0</v>
      </c>
      <c r="BD4" s="43">
        <f t="shared" si="19"/>
        <v>1</v>
      </c>
      <c r="BE4" s="44">
        <f t="shared" si="20"/>
        <v>4</v>
      </c>
      <c r="BF4" s="61">
        <f t="shared" si="21"/>
        <v>13</v>
      </c>
      <c r="BG4" s="43" t="s">
        <v>88</v>
      </c>
      <c r="BH4" s="64" t="s">
        <v>88</v>
      </c>
      <c r="BI4" s="38" t="s">
        <v>112</v>
      </c>
      <c r="BJ4" s="40"/>
    </row>
    <row r="5">
      <c r="A5" s="42">
        <v>3.0</v>
      </c>
      <c r="B5" s="51">
        <v>3.0</v>
      </c>
      <c r="C5" s="52" t="s">
        <v>90</v>
      </c>
      <c r="D5" s="38">
        <f t="shared" si="1"/>
        <v>1</v>
      </c>
      <c r="E5" s="51">
        <v>0.75</v>
      </c>
      <c r="F5" s="52" t="s">
        <v>90</v>
      </c>
      <c r="G5" s="65">
        <f t="shared" si="2"/>
        <v>1</v>
      </c>
      <c r="H5" s="51">
        <v>2.6</v>
      </c>
      <c r="I5" s="52" t="s">
        <v>90</v>
      </c>
      <c r="J5" s="65">
        <f t="shared" si="3"/>
        <v>1</v>
      </c>
      <c r="K5" s="51">
        <v>0.49375</v>
      </c>
      <c r="L5" s="52" t="s">
        <v>90</v>
      </c>
      <c r="M5" s="65">
        <f t="shared" si="4"/>
        <v>1</v>
      </c>
      <c r="N5" s="51">
        <v>1.0</v>
      </c>
      <c r="O5" s="52" t="s">
        <v>90</v>
      </c>
      <c r="P5" s="65">
        <f t="shared" si="5"/>
        <v>1</v>
      </c>
      <c r="Q5" s="51">
        <v>1.0</v>
      </c>
      <c r="R5" s="52" t="s">
        <v>90</v>
      </c>
      <c r="S5" s="65">
        <f t="shared" si="6"/>
        <v>1</v>
      </c>
      <c r="T5" s="51">
        <v>-9.709</v>
      </c>
      <c r="U5" s="52" t="s">
        <v>88</v>
      </c>
      <c r="V5" s="65">
        <f t="shared" si="7"/>
        <v>0</v>
      </c>
      <c r="W5" s="51">
        <v>0.0</v>
      </c>
      <c r="X5" s="52" t="s">
        <v>89</v>
      </c>
      <c r="Y5" s="65">
        <f t="shared" si="8"/>
        <v>0</v>
      </c>
      <c r="Z5" s="51">
        <v>2.333333333</v>
      </c>
      <c r="AA5" s="52" t="s">
        <v>90</v>
      </c>
      <c r="AB5" s="65">
        <f t="shared" si="9"/>
        <v>1</v>
      </c>
      <c r="AC5" s="51">
        <v>1.0</v>
      </c>
      <c r="AD5" s="52" t="s">
        <v>90</v>
      </c>
      <c r="AE5" s="65">
        <f t="shared" si="10"/>
        <v>1</v>
      </c>
      <c r="AF5" s="51">
        <v>-11.086</v>
      </c>
      <c r="AG5" s="52" t="s">
        <v>88</v>
      </c>
      <c r="AH5" s="65">
        <f t="shared" si="11"/>
        <v>0</v>
      </c>
      <c r="AI5" s="51">
        <v>1.0</v>
      </c>
      <c r="AJ5" s="52" t="s">
        <v>90</v>
      </c>
      <c r="AK5" s="65">
        <f t="shared" si="12"/>
        <v>1</v>
      </c>
      <c r="AL5" s="51">
        <v>0.0</v>
      </c>
      <c r="AM5" s="52" t="s">
        <v>89</v>
      </c>
      <c r="AN5" s="65">
        <f t="shared" si="13"/>
        <v>0</v>
      </c>
      <c r="AO5" s="51">
        <v>0.0</v>
      </c>
      <c r="AP5" s="52" t="s">
        <v>89</v>
      </c>
      <c r="AQ5" s="65">
        <f t="shared" si="14"/>
        <v>0</v>
      </c>
      <c r="AR5" s="51">
        <v>0.0</v>
      </c>
      <c r="AS5" s="52" t="s">
        <v>89</v>
      </c>
      <c r="AT5" s="65">
        <f t="shared" si="15"/>
        <v>0</v>
      </c>
      <c r="AU5" s="51">
        <v>3.43225885</v>
      </c>
      <c r="AV5" s="52" t="s">
        <v>90</v>
      </c>
      <c r="AW5" s="65">
        <f t="shared" si="16"/>
        <v>1</v>
      </c>
      <c r="AX5" s="51">
        <v>0.9393</v>
      </c>
      <c r="AY5" s="52" t="s">
        <v>90</v>
      </c>
      <c r="AZ5" s="65">
        <f t="shared" si="17"/>
        <v>1</v>
      </c>
      <c r="BA5" s="51">
        <v>1.0</v>
      </c>
      <c r="BB5" s="52" t="s">
        <v>90</v>
      </c>
      <c r="BC5" s="65">
        <f t="shared" si="18"/>
        <v>1</v>
      </c>
      <c r="BD5" s="43">
        <f t="shared" si="19"/>
        <v>2</v>
      </c>
      <c r="BE5" s="44">
        <f t="shared" si="20"/>
        <v>4</v>
      </c>
      <c r="BF5" s="61">
        <f t="shared" si="21"/>
        <v>12</v>
      </c>
      <c r="BG5" s="67" t="s">
        <v>90</v>
      </c>
      <c r="BH5" s="52" t="s">
        <v>90</v>
      </c>
      <c r="BI5" s="55" t="s">
        <v>112</v>
      </c>
      <c r="BJ5" s="56"/>
    </row>
    <row r="6">
      <c r="A6" s="42">
        <v>4.0</v>
      </c>
      <c r="B6" s="51">
        <v>6.875</v>
      </c>
      <c r="C6" s="52" t="s">
        <v>90</v>
      </c>
      <c r="D6" s="38">
        <f t="shared" si="1"/>
        <v>0</v>
      </c>
      <c r="E6" s="51">
        <v>0.0</v>
      </c>
      <c r="F6" s="52" t="s">
        <v>89</v>
      </c>
      <c r="G6" s="65">
        <f t="shared" si="2"/>
        <v>0</v>
      </c>
      <c r="H6" s="51">
        <v>0.125</v>
      </c>
      <c r="I6" s="52" t="s">
        <v>90</v>
      </c>
      <c r="J6" s="65">
        <f t="shared" si="3"/>
        <v>0</v>
      </c>
      <c r="K6" s="51">
        <v>0.3608333333</v>
      </c>
      <c r="L6" s="52" t="s">
        <v>90</v>
      </c>
      <c r="M6" s="65">
        <f t="shared" si="4"/>
        <v>0</v>
      </c>
      <c r="N6" s="51">
        <v>1.0</v>
      </c>
      <c r="O6" s="52" t="s">
        <v>90</v>
      </c>
      <c r="P6" s="65">
        <f t="shared" si="5"/>
        <v>0</v>
      </c>
      <c r="Q6" s="51">
        <v>1.0</v>
      </c>
      <c r="R6" s="52" t="s">
        <v>90</v>
      </c>
      <c r="S6" s="65">
        <f t="shared" si="6"/>
        <v>0</v>
      </c>
      <c r="T6" s="51">
        <v>-702.518</v>
      </c>
      <c r="U6" s="52" t="s">
        <v>88</v>
      </c>
      <c r="V6" s="65">
        <f t="shared" si="7"/>
        <v>1</v>
      </c>
      <c r="W6" s="51">
        <v>0.0</v>
      </c>
      <c r="X6" s="52" t="s">
        <v>89</v>
      </c>
      <c r="Y6" s="65">
        <f t="shared" si="8"/>
        <v>0</v>
      </c>
      <c r="Z6" s="51">
        <v>2.0</v>
      </c>
      <c r="AA6" s="52" t="s">
        <v>90</v>
      </c>
      <c r="AB6" s="65">
        <f t="shared" si="9"/>
        <v>0</v>
      </c>
      <c r="AC6" s="51">
        <v>-1.0</v>
      </c>
      <c r="AD6" s="52" t="s">
        <v>88</v>
      </c>
      <c r="AE6" s="65">
        <f t="shared" si="10"/>
        <v>1</v>
      </c>
      <c r="AF6" s="51">
        <v>-812.508</v>
      </c>
      <c r="AG6" s="52" t="s">
        <v>88</v>
      </c>
      <c r="AH6" s="65">
        <f t="shared" si="11"/>
        <v>1</v>
      </c>
      <c r="AI6" s="51">
        <v>1.0</v>
      </c>
      <c r="AJ6" s="52" t="s">
        <v>90</v>
      </c>
      <c r="AK6" s="65">
        <f t="shared" si="12"/>
        <v>0</v>
      </c>
      <c r="AL6" s="51">
        <v>0.0</v>
      </c>
      <c r="AM6" s="52" t="s">
        <v>89</v>
      </c>
      <c r="AN6" s="65">
        <f t="shared" si="13"/>
        <v>0</v>
      </c>
      <c r="AO6" s="51">
        <v>0.0</v>
      </c>
      <c r="AP6" s="52" t="s">
        <v>89</v>
      </c>
      <c r="AQ6" s="65">
        <f t="shared" si="14"/>
        <v>0</v>
      </c>
      <c r="AR6" s="51">
        <v>1.0</v>
      </c>
      <c r="AS6" s="52" t="s">
        <v>90</v>
      </c>
      <c r="AT6" s="65">
        <f t="shared" si="15"/>
        <v>0</v>
      </c>
      <c r="AU6" s="51">
        <v>1.2612662</v>
      </c>
      <c r="AV6" s="52" t="s">
        <v>90</v>
      </c>
      <c r="AW6" s="65">
        <f t="shared" si="16"/>
        <v>0</v>
      </c>
      <c r="AX6" s="51">
        <v>0.9347</v>
      </c>
      <c r="AY6" s="52" t="s">
        <v>90</v>
      </c>
      <c r="AZ6" s="65">
        <f t="shared" si="17"/>
        <v>0</v>
      </c>
      <c r="BA6" s="51">
        <v>-1.0</v>
      </c>
      <c r="BB6" s="52" t="s">
        <v>88</v>
      </c>
      <c r="BC6" s="65">
        <f t="shared" si="18"/>
        <v>1</v>
      </c>
      <c r="BD6" s="43">
        <f t="shared" si="19"/>
        <v>4</v>
      </c>
      <c r="BE6" s="44">
        <f t="shared" si="20"/>
        <v>4</v>
      </c>
      <c r="BF6" s="61">
        <f t="shared" si="21"/>
        <v>10</v>
      </c>
      <c r="BG6" s="67" t="s">
        <v>88</v>
      </c>
      <c r="BH6" s="52" t="s">
        <v>88</v>
      </c>
      <c r="BI6" s="55" t="s">
        <v>112</v>
      </c>
      <c r="BJ6" s="56"/>
    </row>
    <row r="7">
      <c r="A7" s="42">
        <v>5.0</v>
      </c>
      <c r="B7" s="51">
        <v>1.0</v>
      </c>
      <c r="C7" s="52" t="s">
        <v>90</v>
      </c>
      <c r="D7" s="38">
        <f t="shared" si="1"/>
        <v>0</v>
      </c>
      <c r="E7" s="51">
        <v>0.25</v>
      </c>
      <c r="F7" s="52" t="s">
        <v>90</v>
      </c>
      <c r="G7" s="65">
        <f t="shared" si="2"/>
        <v>0</v>
      </c>
      <c r="H7" s="51">
        <v>0.0</v>
      </c>
      <c r="I7" s="52" t="s">
        <v>89</v>
      </c>
      <c r="J7" s="65">
        <f t="shared" si="3"/>
        <v>0</v>
      </c>
      <c r="K7" s="51">
        <v>0.461</v>
      </c>
      <c r="L7" s="52" t="s">
        <v>90</v>
      </c>
      <c r="M7" s="65">
        <f t="shared" si="4"/>
        <v>0</v>
      </c>
      <c r="N7" s="51">
        <v>1.0</v>
      </c>
      <c r="O7" s="52" t="s">
        <v>90</v>
      </c>
      <c r="P7" s="65">
        <f t="shared" si="5"/>
        <v>0</v>
      </c>
      <c r="Q7" s="51">
        <v>1.0</v>
      </c>
      <c r="R7" s="52" t="s">
        <v>90</v>
      </c>
      <c r="S7" s="65">
        <f t="shared" si="6"/>
        <v>0</v>
      </c>
      <c r="T7" s="51">
        <v>-36.003</v>
      </c>
      <c r="U7" s="52" t="s">
        <v>88</v>
      </c>
      <c r="V7" s="65">
        <f t="shared" si="7"/>
        <v>1</v>
      </c>
      <c r="W7" s="51">
        <v>0.0</v>
      </c>
      <c r="X7" s="52" t="s">
        <v>89</v>
      </c>
      <c r="Y7" s="65">
        <f t="shared" si="8"/>
        <v>0</v>
      </c>
      <c r="Z7" s="51">
        <v>3.0</v>
      </c>
      <c r="AA7" s="52" t="s">
        <v>90</v>
      </c>
      <c r="AB7" s="65">
        <f t="shared" si="9"/>
        <v>0</v>
      </c>
      <c r="AC7" s="51">
        <v>0.0</v>
      </c>
      <c r="AD7" s="52" t="s">
        <v>89</v>
      </c>
      <c r="AE7" s="65">
        <f t="shared" si="10"/>
        <v>0</v>
      </c>
      <c r="AF7" s="51">
        <v>-116.832</v>
      </c>
      <c r="AG7" s="52" t="s">
        <v>88</v>
      </c>
      <c r="AH7" s="65">
        <f t="shared" si="11"/>
        <v>1</v>
      </c>
      <c r="AI7" s="51">
        <v>1.0</v>
      </c>
      <c r="AJ7" s="52" t="s">
        <v>90</v>
      </c>
      <c r="AK7" s="65">
        <f t="shared" si="12"/>
        <v>0</v>
      </c>
      <c r="AL7" s="51">
        <v>0.0</v>
      </c>
      <c r="AM7" s="52" t="s">
        <v>89</v>
      </c>
      <c r="AN7" s="65">
        <f t="shared" si="13"/>
        <v>0</v>
      </c>
      <c r="AO7" s="51">
        <v>0.0</v>
      </c>
      <c r="AP7" s="52" t="s">
        <v>89</v>
      </c>
      <c r="AQ7" s="65">
        <f t="shared" si="14"/>
        <v>0</v>
      </c>
      <c r="AR7" s="51">
        <v>1.0</v>
      </c>
      <c r="AS7" s="52" t="s">
        <v>90</v>
      </c>
      <c r="AT7" s="65">
        <f t="shared" si="15"/>
        <v>0</v>
      </c>
      <c r="AU7" s="51">
        <v>1.28774795</v>
      </c>
      <c r="AV7" s="52" t="s">
        <v>90</v>
      </c>
      <c r="AW7" s="65">
        <f t="shared" si="16"/>
        <v>0</v>
      </c>
      <c r="AX7" s="51">
        <v>0.0</v>
      </c>
      <c r="AY7" s="52" t="s">
        <v>89</v>
      </c>
      <c r="AZ7" s="65">
        <f t="shared" si="17"/>
        <v>0</v>
      </c>
      <c r="BA7" s="51">
        <v>1.0</v>
      </c>
      <c r="BB7" s="52" t="s">
        <v>90</v>
      </c>
      <c r="BC7" s="65">
        <f t="shared" si="18"/>
        <v>0</v>
      </c>
      <c r="BD7" s="43">
        <f t="shared" si="19"/>
        <v>2</v>
      </c>
      <c r="BE7" s="44">
        <f t="shared" si="20"/>
        <v>6</v>
      </c>
      <c r="BF7" s="61">
        <f t="shared" si="21"/>
        <v>10</v>
      </c>
      <c r="BG7" s="67" t="s">
        <v>88</v>
      </c>
      <c r="BH7" s="52" t="s">
        <v>88</v>
      </c>
      <c r="BI7" s="55" t="s">
        <v>112</v>
      </c>
      <c r="BJ7" s="56"/>
    </row>
    <row r="8">
      <c r="A8" s="42">
        <v>6.0</v>
      </c>
      <c r="B8" s="51">
        <v>0.0</v>
      </c>
      <c r="C8" s="52" t="s">
        <v>89</v>
      </c>
      <c r="D8" s="38">
        <f t="shared" si="1"/>
        <v>0</v>
      </c>
      <c r="E8" s="51">
        <v>-0.25</v>
      </c>
      <c r="F8" s="52" t="s">
        <v>88</v>
      </c>
      <c r="G8" s="65">
        <f t="shared" si="2"/>
        <v>1</v>
      </c>
      <c r="H8" s="51">
        <v>2.5</v>
      </c>
      <c r="I8" s="52" t="s">
        <v>90</v>
      </c>
      <c r="J8" s="65">
        <f t="shared" si="3"/>
        <v>0</v>
      </c>
      <c r="K8" s="51">
        <v>0.485</v>
      </c>
      <c r="L8" s="52" t="s">
        <v>90</v>
      </c>
      <c r="M8" s="65">
        <f t="shared" si="4"/>
        <v>0</v>
      </c>
      <c r="N8" s="51">
        <v>1.0</v>
      </c>
      <c r="O8" s="52" t="s">
        <v>90</v>
      </c>
      <c r="P8" s="65">
        <f t="shared" si="5"/>
        <v>0</v>
      </c>
      <c r="Q8" s="51">
        <v>1.0</v>
      </c>
      <c r="R8" s="52" t="s">
        <v>90</v>
      </c>
      <c r="S8" s="65">
        <f t="shared" si="6"/>
        <v>0</v>
      </c>
      <c r="T8" s="51">
        <v>-45.203</v>
      </c>
      <c r="U8" s="52" t="s">
        <v>88</v>
      </c>
      <c r="V8" s="65">
        <f t="shared" si="7"/>
        <v>1</v>
      </c>
      <c r="W8" s="51">
        <v>0.0</v>
      </c>
      <c r="X8" s="52" t="s">
        <v>89</v>
      </c>
      <c r="Y8" s="65">
        <f t="shared" si="8"/>
        <v>0</v>
      </c>
      <c r="Z8" s="51">
        <v>-2.0</v>
      </c>
      <c r="AA8" s="52" t="s">
        <v>88</v>
      </c>
      <c r="AB8" s="65">
        <f t="shared" si="9"/>
        <v>1</v>
      </c>
      <c r="AC8" s="51">
        <v>1.0</v>
      </c>
      <c r="AD8" s="52" t="s">
        <v>90</v>
      </c>
      <c r="AE8" s="65">
        <f t="shared" si="10"/>
        <v>0</v>
      </c>
      <c r="AF8" s="51">
        <v>-58.357</v>
      </c>
      <c r="AG8" s="52" t="s">
        <v>88</v>
      </c>
      <c r="AH8" s="65">
        <f t="shared" si="11"/>
        <v>1</v>
      </c>
      <c r="AI8" s="51">
        <v>1.0</v>
      </c>
      <c r="AJ8" s="52" t="s">
        <v>90</v>
      </c>
      <c r="AK8" s="65">
        <f t="shared" si="12"/>
        <v>0</v>
      </c>
      <c r="AL8" s="51">
        <v>0.0</v>
      </c>
      <c r="AM8" s="52" t="s">
        <v>89</v>
      </c>
      <c r="AN8" s="65">
        <f t="shared" si="13"/>
        <v>0</v>
      </c>
      <c r="AO8" s="51">
        <v>0.0</v>
      </c>
      <c r="AP8" s="52" t="s">
        <v>89</v>
      </c>
      <c r="AQ8" s="65">
        <f t="shared" si="14"/>
        <v>0</v>
      </c>
      <c r="AR8" s="51">
        <v>1.0</v>
      </c>
      <c r="AS8" s="52" t="s">
        <v>90</v>
      </c>
      <c r="AT8" s="65">
        <f t="shared" si="15"/>
        <v>0</v>
      </c>
      <c r="AU8" s="51">
        <v>0.4224978876</v>
      </c>
      <c r="AV8" s="52" t="s">
        <v>90</v>
      </c>
      <c r="AW8" s="65">
        <f t="shared" si="16"/>
        <v>0</v>
      </c>
      <c r="AX8" s="51">
        <v>0.0</v>
      </c>
      <c r="AY8" s="52" t="s">
        <v>89</v>
      </c>
      <c r="AZ8" s="65">
        <f t="shared" si="17"/>
        <v>0</v>
      </c>
      <c r="BA8" s="51">
        <v>0.0</v>
      </c>
      <c r="BB8" s="52" t="s">
        <v>89</v>
      </c>
      <c r="BC8" s="65">
        <f t="shared" si="18"/>
        <v>0</v>
      </c>
      <c r="BD8" s="43">
        <f t="shared" si="19"/>
        <v>4</v>
      </c>
      <c r="BE8" s="44">
        <f t="shared" si="20"/>
        <v>6</v>
      </c>
      <c r="BF8" s="61">
        <f t="shared" si="21"/>
        <v>8</v>
      </c>
      <c r="BG8" s="67" t="s">
        <v>88</v>
      </c>
      <c r="BH8" s="52" t="s">
        <v>88</v>
      </c>
      <c r="BI8" s="55" t="s">
        <v>112</v>
      </c>
      <c r="BJ8" s="56"/>
    </row>
    <row r="9">
      <c r="A9" s="42">
        <v>7.0</v>
      </c>
      <c r="B9" s="51">
        <v>1.666666667</v>
      </c>
      <c r="C9" s="52" t="s">
        <v>90</v>
      </c>
      <c r="D9" s="38">
        <f t="shared" si="1"/>
        <v>0</v>
      </c>
      <c r="E9" s="51">
        <v>0.0</v>
      </c>
      <c r="F9" s="52" t="s">
        <v>89</v>
      </c>
      <c r="G9" s="65">
        <f t="shared" si="2"/>
        <v>0</v>
      </c>
      <c r="H9" s="51">
        <v>0.05555555556</v>
      </c>
      <c r="I9" s="52" t="s">
        <v>90</v>
      </c>
      <c r="J9" s="65">
        <f t="shared" si="3"/>
        <v>0</v>
      </c>
      <c r="K9" s="51">
        <v>0.52375</v>
      </c>
      <c r="L9" s="52" t="s">
        <v>90</v>
      </c>
      <c r="M9" s="65">
        <f t="shared" si="4"/>
        <v>0</v>
      </c>
      <c r="N9" s="51">
        <v>-1.0</v>
      </c>
      <c r="O9" s="52" t="s">
        <v>88</v>
      </c>
      <c r="P9" s="65">
        <f t="shared" si="5"/>
        <v>1</v>
      </c>
      <c r="Q9" s="51">
        <v>1.0</v>
      </c>
      <c r="R9" s="52" t="s">
        <v>90</v>
      </c>
      <c r="S9" s="65">
        <f t="shared" si="6"/>
        <v>0</v>
      </c>
      <c r="T9" s="51">
        <v>-312.875</v>
      </c>
      <c r="U9" s="52" t="s">
        <v>88</v>
      </c>
      <c r="V9" s="65">
        <f t="shared" si="7"/>
        <v>1</v>
      </c>
      <c r="W9" s="51">
        <v>0.0</v>
      </c>
      <c r="X9" s="52" t="s">
        <v>89</v>
      </c>
      <c r="Y9" s="65">
        <f t="shared" si="8"/>
        <v>0</v>
      </c>
      <c r="Z9" s="51">
        <v>0.5</v>
      </c>
      <c r="AA9" s="52" t="s">
        <v>90</v>
      </c>
      <c r="AB9" s="65">
        <f t="shared" si="9"/>
        <v>0</v>
      </c>
      <c r="AC9" s="51">
        <v>1.0</v>
      </c>
      <c r="AD9" s="52" t="s">
        <v>90</v>
      </c>
      <c r="AE9" s="65">
        <f t="shared" si="10"/>
        <v>0</v>
      </c>
      <c r="AF9" s="51">
        <v>-210.106</v>
      </c>
      <c r="AG9" s="52" t="s">
        <v>88</v>
      </c>
      <c r="AH9" s="65">
        <f t="shared" si="11"/>
        <v>1</v>
      </c>
      <c r="AI9" s="51">
        <v>1.0</v>
      </c>
      <c r="AJ9" s="52" t="s">
        <v>90</v>
      </c>
      <c r="AK9" s="65">
        <f t="shared" si="12"/>
        <v>0</v>
      </c>
      <c r="AL9" s="51">
        <v>0.0</v>
      </c>
      <c r="AM9" s="52" t="s">
        <v>89</v>
      </c>
      <c r="AN9" s="65">
        <f t="shared" si="13"/>
        <v>0</v>
      </c>
      <c r="AO9" s="51">
        <v>0.0</v>
      </c>
      <c r="AP9" s="52" t="s">
        <v>89</v>
      </c>
      <c r="AQ9" s="65">
        <f t="shared" si="14"/>
        <v>0</v>
      </c>
      <c r="AR9" s="51">
        <v>1.0</v>
      </c>
      <c r="AS9" s="52" t="s">
        <v>90</v>
      </c>
      <c r="AT9" s="65">
        <f t="shared" si="15"/>
        <v>0</v>
      </c>
      <c r="AU9" s="51">
        <v>1.281055979</v>
      </c>
      <c r="AV9" s="52" t="s">
        <v>90</v>
      </c>
      <c r="AW9" s="65">
        <f t="shared" si="16"/>
        <v>0</v>
      </c>
      <c r="AX9" s="51">
        <v>0.0</v>
      </c>
      <c r="AY9" s="52" t="s">
        <v>89</v>
      </c>
      <c r="AZ9" s="65">
        <f t="shared" si="17"/>
        <v>0</v>
      </c>
      <c r="BA9" s="51">
        <v>-1.0</v>
      </c>
      <c r="BB9" s="52" t="s">
        <v>88</v>
      </c>
      <c r="BC9" s="65">
        <f t="shared" si="18"/>
        <v>1</v>
      </c>
      <c r="BD9" s="43">
        <f t="shared" si="19"/>
        <v>4</v>
      </c>
      <c r="BE9" s="44">
        <f t="shared" si="20"/>
        <v>5</v>
      </c>
      <c r="BF9" s="61">
        <f t="shared" si="21"/>
        <v>9</v>
      </c>
      <c r="BG9" s="67" t="s">
        <v>88</v>
      </c>
      <c r="BH9" s="52" t="s">
        <v>88</v>
      </c>
      <c r="BI9" s="55" t="s">
        <v>112</v>
      </c>
      <c r="BJ9" s="56"/>
    </row>
    <row r="10">
      <c r="A10" s="42">
        <v>8.0</v>
      </c>
      <c r="B10" s="51">
        <v>2.6</v>
      </c>
      <c r="C10" s="52" t="s">
        <v>90</v>
      </c>
      <c r="D10" s="38">
        <f t="shared" si="1"/>
        <v>0</v>
      </c>
      <c r="E10" s="51">
        <v>-0.25</v>
      </c>
      <c r="F10" s="52" t="s">
        <v>88</v>
      </c>
      <c r="G10" s="65">
        <f t="shared" si="2"/>
        <v>1</v>
      </c>
      <c r="H10" s="51">
        <v>1.083333333</v>
      </c>
      <c r="I10" s="52" t="s">
        <v>90</v>
      </c>
      <c r="J10" s="65">
        <f t="shared" si="3"/>
        <v>0</v>
      </c>
      <c r="K10" s="51">
        <v>0.05</v>
      </c>
      <c r="L10" s="52" t="s">
        <v>90</v>
      </c>
      <c r="M10" s="65">
        <f t="shared" si="4"/>
        <v>0</v>
      </c>
      <c r="N10" s="51">
        <v>-1.0</v>
      </c>
      <c r="O10" s="52" t="s">
        <v>88</v>
      </c>
      <c r="P10" s="65">
        <f t="shared" si="5"/>
        <v>1</v>
      </c>
      <c r="Q10" s="51">
        <v>1.0</v>
      </c>
      <c r="R10" s="52" t="s">
        <v>90</v>
      </c>
      <c r="S10" s="65">
        <f t="shared" si="6"/>
        <v>0</v>
      </c>
      <c r="T10" s="51">
        <v>-207.318</v>
      </c>
      <c r="U10" s="52" t="s">
        <v>88</v>
      </c>
      <c r="V10" s="65">
        <f t="shared" si="7"/>
        <v>1</v>
      </c>
      <c r="W10" s="51">
        <v>-1.0</v>
      </c>
      <c r="X10" s="52" t="s">
        <v>88</v>
      </c>
      <c r="Y10" s="65">
        <f t="shared" si="8"/>
        <v>1</v>
      </c>
      <c r="Z10" s="51">
        <v>-1.0</v>
      </c>
      <c r="AA10" s="52" t="s">
        <v>88</v>
      </c>
      <c r="AB10" s="65">
        <f t="shared" si="9"/>
        <v>1</v>
      </c>
      <c r="AC10" s="51">
        <v>-1.0</v>
      </c>
      <c r="AD10" s="52" t="s">
        <v>88</v>
      </c>
      <c r="AE10" s="65">
        <f t="shared" si="10"/>
        <v>1</v>
      </c>
      <c r="AF10" s="51">
        <v>-84.096</v>
      </c>
      <c r="AG10" s="52" t="s">
        <v>88</v>
      </c>
      <c r="AH10" s="65">
        <f t="shared" si="11"/>
        <v>1</v>
      </c>
      <c r="AI10" s="51">
        <v>1.0</v>
      </c>
      <c r="AJ10" s="52" t="s">
        <v>90</v>
      </c>
      <c r="AK10" s="65">
        <f t="shared" si="12"/>
        <v>0</v>
      </c>
      <c r="AL10" s="51">
        <v>0.0</v>
      </c>
      <c r="AM10" s="52" t="s">
        <v>89</v>
      </c>
      <c r="AN10" s="65">
        <f t="shared" si="13"/>
        <v>0</v>
      </c>
      <c r="AO10" s="51">
        <v>0.0</v>
      </c>
      <c r="AP10" s="52" t="s">
        <v>89</v>
      </c>
      <c r="AQ10" s="65">
        <f t="shared" si="14"/>
        <v>0</v>
      </c>
      <c r="AR10" s="51">
        <v>0.0</v>
      </c>
      <c r="AS10" s="52" t="s">
        <v>89</v>
      </c>
      <c r="AT10" s="65">
        <f t="shared" si="15"/>
        <v>0</v>
      </c>
      <c r="AU10" s="51">
        <v>2.171235506</v>
      </c>
      <c r="AV10" s="52" t="s">
        <v>90</v>
      </c>
      <c r="AW10" s="65">
        <f t="shared" si="16"/>
        <v>0</v>
      </c>
      <c r="AX10" s="51">
        <v>0.6908</v>
      </c>
      <c r="AY10" s="52" t="s">
        <v>90</v>
      </c>
      <c r="AZ10" s="65">
        <f t="shared" si="17"/>
        <v>0</v>
      </c>
      <c r="BA10" s="51">
        <v>0.0</v>
      </c>
      <c r="BB10" s="52" t="s">
        <v>89</v>
      </c>
      <c r="BC10" s="65">
        <f t="shared" si="18"/>
        <v>0</v>
      </c>
      <c r="BD10" s="43">
        <f t="shared" si="19"/>
        <v>7</v>
      </c>
      <c r="BE10" s="44">
        <f t="shared" si="20"/>
        <v>4</v>
      </c>
      <c r="BF10" s="61">
        <f t="shared" si="21"/>
        <v>7</v>
      </c>
      <c r="BG10" s="67" t="s">
        <v>88</v>
      </c>
      <c r="BH10" s="52" t="s">
        <v>88</v>
      </c>
      <c r="BI10" s="55" t="s">
        <v>112</v>
      </c>
      <c r="BJ10" s="56"/>
    </row>
    <row r="11">
      <c r="A11" s="42">
        <v>9.0</v>
      </c>
      <c r="B11" s="51">
        <v>-1.0</v>
      </c>
      <c r="C11" s="52" t="s">
        <v>88</v>
      </c>
      <c r="D11" s="38">
        <f t="shared" si="1"/>
        <v>1</v>
      </c>
      <c r="E11" s="51">
        <v>0.0</v>
      </c>
      <c r="F11" s="52" t="s">
        <v>89</v>
      </c>
      <c r="G11" s="65">
        <f t="shared" si="2"/>
        <v>0</v>
      </c>
      <c r="H11" s="51">
        <v>0.2777777778</v>
      </c>
      <c r="I11" s="52" t="s">
        <v>90</v>
      </c>
      <c r="J11" s="65">
        <f t="shared" si="3"/>
        <v>0</v>
      </c>
      <c r="K11" s="51">
        <v>0.47</v>
      </c>
      <c r="L11" s="52" t="s">
        <v>90</v>
      </c>
      <c r="M11" s="65">
        <f t="shared" si="4"/>
        <v>0</v>
      </c>
      <c r="N11" s="51">
        <v>-1.0</v>
      </c>
      <c r="O11" s="52" t="s">
        <v>88</v>
      </c>
      <c r="P11" s="65">
        <f t="shared" si="5"/>
        <v>1</v>
      </c>
      <c r="Q11" s="51">
        <v>1.0</v>
      </c>
      <c r="R11" s="52" t="s">
        <v>90</v>
      </c>
      <c r="S11" s="65">
        <f t="shared" si="6"/>
        <v>0</v>
      </c>
      <c r="T11" s="51">
        <v>-193.703</v>
      </c>
      <c r="U11" s="52" t="s">
        <v>88</v>
      </c>
      <c r="V11" s="65">
        <f t="shared" si="7"/>
        <v>1</v>
      </c>
      <c r="W11" s="51">
        <v>-1.0</v>
      </c>
      <c r="X11" s="52" t="s">
        <v>88</v>
      </c>
      <c r="Y11" s="65">
        <f t="shared" si="8"/>
        <v>1</v>
      </c>
      <c r="Z11" s="51">
        <v>0.0</v>
      </c>
      <c r="AA11" s="52" t="s">
        <v>89</v>
      </c>
      <c r="AB11" s="65">
        <f t="shared" si="9"/>
        <v>0</v>
      </c>
      <c r="AC11" s="51">
        <v>-1.0</v>
      </c>
      <c r="AD11" s="52" t="s">
        <v>88</v>
      </c>
      <c r="AE11" s="65">
        <f t="shared" si="10"/>
        <v>1</v>
      </c>
      <c r="AF11" s="51">
        <v>-177.761</v>
      </c>
      <c r="AG11" s="52" t="s">
        <v>88</v>
      </c>
      <c r="AH11" s="65">
        <f t="shared" si="11"/>
        <v>1</v>
      </c>
      <c r="AI11" s="51">
        <v>-1.0</v>
      </c>
      <c r="AJ11" s="52" t="s">
        <v>88</v>
      </c>
      <c r="AK11" s="65">
        <f t="shared" si="12"/>
        <v>1</v>
      </c>
      <c r="AL11" s="51">
        <v>0.0</v>
      </c>
      <c r="AM11" s="52" t="s">
        <v>89</v>
      </c>
      <c r="AN11" s="65">
        <f t="shared" si="13"/>
        <v>0</v>
      </c>
      <c r="AO11" s="51">
        <v>0.0</v>
      </c>
      <c r="AP11" s="52" t="s">
        <v>89</v>
      </c>
      <c r="AQ11" s="65">
        <f t="shared" si="14"/>
        <v>0</v>
      </c>
      <c r="AR11" s="51">
        <v>0.0</v>
      </c>
      <c r="AS11" s="52" t="s">
        <v>89</v>
      </c>
      <c r="AT11" s="65">
        <f t="shared" si="15"/>
        <v>0</v>
      </c>
      <c r="AU11" s="51">
        <v>0.6416680841</v>
      </c>
      <c r="AV11" s="52" t="s">
        <v>90</v>
      </c>
      <c r="AW11" s="65">
        <f t="shared" si="16"/>
        <v>0</v>
      </c>
      <c r="AX11" s="51">
        <v>0.0</v>
      </c>
      <c r="AY11" s="52" t="s">
        <v>89</v>
      </c>
      <c r="AZ11" s="65">
        <f t="shared" si="17"/>
        <v>0</v>
      </c>
      <c r="BA11" s="51">
        <v>0.0</v>
      </c>
      <c r="BB11" s="52" t="s">
        <v>89</v>
      </c>
      <c r="BC11" s="65">
        <f t="shared" si="18"/>
        <v>0</v>
      </c>
      <c r="BD11" s="43">
        <f t="shared" si="19"/>
        <v>7</v>
      </c>
      <c r="BE11" s="44">
        <f t="shared" si="20"/>
        <v>7</v>
      </c>
      <c r="BF11" s="61">
        <f t="shared" si="21"/>
        <v>4</v>
      </c>
      <c r="BG11" s="67" t="s">
        <v>88</v>
      </c>
      <c r="BH11" s="52" t="s">
        <v>88</v>
      </c>
      <c r="BI11" s="55" t="s">
        <v>112</v>
      </c>
      <c r="BJ11" s="56"/>
    </row>
    <row r="12">
      <c r="A12" s="42">
        <v>10.0</v>
      </c>
      <c r="B12" s="51">
        <v>1.666666667</v>
      </c>
      <c r="C12" s="52" t="s">
        <v>90</v>
      </c>
      <c r="D12" s="38">
        <f t="shared" si="1"/>
        <v>0</v>
      </c>
      <c r="E12" s="51">
        <v>0.0</v>
      </c>
      <c r="F12" s="52" t="s">
        <v>89</v>
      </c>
      <c r="G12" s="65">
        <f t="shared" si="2"/>
        <v>0</v>
      </c>
      <c r="H12" s="51">
        <v>0.8571428571</v>
      </c>
      <c r="I12" s="52" t="s">
        <v>90</v>
      </c>
      <c r="J12" s="65">
        <f t="shared" si="3"/>
        <v>0</v>
      </c>
      <c r="K12" s="51">
        <v>0.165</v>
      </c>
      <c r="L12" s="52" t="s">
        <v>90</v>
      </c>
      <c r="M12" s="65">
        <f t="shared" si="4"/>
        <v>0</v>
      </c>
      <c r="N12" s="51">
        <v>-1.0</v>
      </c>
      <c r="O12" s="52" t="s">
        <v>88</v>
      </c>
      <c r="P12" s="65">
        <f t="shared" si="5"/>
        <v>1</v>
      </c>
      <c r="Q12" s="51">
        <v>1.0</v>
      </c>
      <c r="R12" s="52" t="s">
        <v>90</v>
      </c>
      <c r="S12" s="65">
        <f t="shared" si="6"/>
        <v>0</v>
      </c>
      <c r="T12" s="51">
        <v>-214.596</v>
      </c>
      <c r="U12" s="52" t="s">
        <v>88</v>
      </c>
      <c r="V12" s="65">
        <f t="shared" si="7"/>
        <v>1</v>
      </c>
      <c r="W12" s="51">
        <v>-1.0</v>
      </c>
      <c r="X12" s="52" t="s">
        <v>88</v>
      </c>
      <c r="Y12" s="65">
        <f t="shared" si="8"/>
        <v>1</v>
      </c>
      <c r="Z12" s="51">
        <v>1.333333333</v>
      </c>
      <c r="AA12" s="52" t="s">
        <v>90</v>
      </c>
      <c r="AB12" s="65">
        <f t="shared" si="9"/>
        <v>0</v>
      </c>
      <c r="AC12" s="51">
        <v>-1.0</v>
      </c>
      <c r="AD12" s="52" t="s">
        <v>88</v>
      </c>
      <c r="AE12" s="65">
        <f t="shared" si="10"/>
        <v>1</v>
      </c>
      <c r="AF12" s="51">
        <v>-212.006</v>
      </c>
      <c r="AG12" s="52" t="s">
        <v>88</v>
      </c>
      <c r="AH12" s="65">
        <f t="shared" si="11"/>
        <v>1</v>
      </c>
      <c r="AI12" s="51">
        <v>0.0</v>
      </c>
      <c r="AJ12" s="52" t="s">
        <v>89</v>
      </c>
      <c r="AK12" s="65">
        <f t="shared" si="12"/>
        <v>0</v>
      </c>
      <c r="AL12" s="51">
        <v>0.0</v>
      </c>
      <c r="AM12" s="52" t="s">
        <v>89</v>
      </c>
      <c r="AN12" s="65">
        <f t="shared" si="13"/>
        <v>0</v>
      </c>
      <c r="AO12" s="51">
        <v>0.0</v>
      </c>
      <c r="AP12" s="52" t="s">
        <v>89</v>
      </c>
      <c r="AQ12" s="65">
        <f t="shared" si="14"/>
        <v>0</v>
      </c>
      <c r="AR12" s="51">
        <v>-1.0</v>
      </c>
      <c r="AS12" s="52" t="s">
        <v>88</v>
      </c>
      <c r="AT12" s="65">
        <f t="shared" si="15"/>
        <v>1</v>
      </c>
      <c r="AU12" s="51">
        <v>1.51475073</v>
      </c>
      <c r="AV12" s="52" t="s">
        <v>90</v>
      </c>
      <c r="AW12" s="65">
        <f t="shared" si="16"/>
        <v>0</v>
      </c>
      <c r="AX12" s="51">
        <v>0.0</v>
      </c>
      <c r="AY12" s="52" t="s">
        <v>89</v>
      </c>
      <c r="AZ12" s="65">
        <f t="shared" si="17"/>
        <v>0</v>
      </c>
      <c r="BA12" s="51">
        <v>0.0</v>
      </c>
      <c r="BB12" s="52" t="s">
        <v>89</v>
      </c>
      <c r="BC12" s="65">
        <f t="shared" si="18"/>
        <v>0</v>
      </c>
      <c r="BD12" s="43">
        <f t="shared" si="19"/>
        <v>6</v>
      </c>
      <c r="BE12" s="44">
        <f t="shared" si="20"/>
        <v>6</v>
      </c>
      <c r="BF12" s="61">
        <f t="shared" si="21"/>
        <v>6</v>
      </c>
      <c r="BG12" s="67" t="s">
        <v>88</v>
      </c>
      <c r="BH12" s="52" t="s">
        <v>88</v>
      </c>
      <c r="BI12" s="55" t="s">
        <v>112</v>
      </c>
      <c r="BJ12" s="56"/>
    </row>
    <row r="13">
      <c r="A13" s="42">
        <v>11.0</v>
      </c>
      <c r="B13" s="51">
        <v>0.5</v>
      </c>
      <c r="C13" s="52" t="s">
        <v>90</v>
      </c>
      <c r="D13" s="38">
        <f t="shared" si="1"/>
        <v>0</v>
      </c>
      <c r="E13" s="51">
        <v>0.25</v>
      </c>
      <c r="F13" s="52" t="s">
        <v>90</v>
      </c>
      <c r="G13" s="65">
        <f t="shared" si="2"/>
        <v>0</v>
      </c>
      <c r="H13" s="51">
        <v>3.0</v>
      </c>
      <c r="I13" s="52" t="s">
        <v>90</v>
      </c>
      <c r="J13" s="65">
        <f t="shared" si="3"/>
        <v>0</v>
      </c>
      <c r="K13" s="51">
        <v>0.5</v>
      </c>
      <c r="L13" s="52" t="s">
        <v>90</v>
      </c>
      <c r="M13" s="65">
        <f t="shared" si="4"/>
        <v>0</v>
      </c>
      <c r="N13" s="51">
        <v>1.0</v>
      </c>
      <c r="O13" s="52" t="s">
        <v>90</v>
      </c>
      <c r="P13" s="65">
        <f t="shared" si="5"/>
        <v>0</v>
      </c>
      <c r="Q13" s="51">
        <v>1.0</v>
      </c>
      <c r="R13" s="52" t="s">
        <v>90</v>
      </c>
      <c r="S13" s="65">
        <f t="shared" si="6"/>
        <v>0</v>
      </c>
      <c r="T13" s="51">
        <v>-14.755</v>
      </c>
      <c r="U13" s="52" t="s">
        <v>88</v>
      </c>
      <c r="V13" s="65">
        <f t="shared" si="7"/>
        <v>1</v>
      </c>
      <c r="W13" s="51">
        <v>-1.0</v>
      </c>
      <c r="X13" s="52" t="s">
        <v>88</v>
      </c>
      <c r="Y13" s="65">
        <f t="shared" si="8"/>
        <v>1</v>
      </c>
      <c r="Z13" s="51">
        <v>3.0</v>
      </c>
      <c r="AA13" s="52" t="s">
        <v>90</v>
      </c>
      <c r="AB13" s="65">
        <f t="shared" si="9"/>
        <v>0</v>
      </c>
      <c r="AC13" s="51">
        <v>-1.0</v>
      </c>
      <c r="AD13" s="52" t="s">
        <v>88</v>
      </c>
      <c r="AE13" s="65">
        <f t="shared" si="10"/>
        <v>1</v>
      </c>
      <c r="AF13" s="51">
        <v>-19.067</v>
      </c>
      <c r="AG13" s="52" t="s">
        <v>88</v>
      </c>
      <c r="AH13" s="65">
        <f t="shared" si="11"/>
        <v>1</v>
      </c>
      <c r="AI13" s="51">
        <v>0.0</v>
      </c>
      <c r="AJ13" s="52" t="s">
        <v>89</v>
      </c>
      <c r="AK13" s="65">
        <f t="shared" si="12"/>
        <v>0</v>
      </c>
      <c r="AL13" s="51">
        <v>0.0</v>
      </c>
      <c r="AM13" s="52" t="s">
        <v>89</v>
      </c>
      <c r="AN13" s="65">
        <f t="shared" si="13"/>
        <v>0</v>
      </c>
      <c r="AO13" s="51">
        <v>0.0</v>
      </c>
      <c r="AP13" s="52" t="s">
        <v>89</v>
      </c>
      <c r="AQ13" s="65">
        <f t="shared" si="14"/>
        <v>0</v>
      </c>
      <c r="AR13" s="51">
        <v>1.0</v>
      </c>
      <c r="AS13" s="52" t="s">
        <v>90</v>
      </c>
      <c r="AT13" s="65">
        <f t="shared" si="15"/>
        <v>0</v>
      </c>
      <c r="AU13" s="51">
        <v>-0.2540062997</v>
      </c>
      <c r="AV13" s="52" t="s">
        <v>88</v>
      </c>
      <c r="AW13" s="65">
        <f t="shared" si="16"/>
        <v>1</v>
      </c>
      <c r="AX13" s="51">
        <v>0.6369</v>
      </c>
      <c r="AY13" s="52" t="s">
        <v>90</v>
      </c>
      <c r="AZ13" s="65">
        <f t="shared" si="17"/>
        <v>0</v>
      </c>
      <c r="BA13" s="51">
        <v>0.0</v>
      </c>
      <c r="BB13" s="52" t="s">
        <v>89</v>
      </c>
      <c r="BC13" s="65">
        <f t="shared" si="18"/>
        <v>0</v>
      </c>
      <c r="BD13" s="43">
        <f t="shared" si="19"/>
        <v>5</v>
      </c>
      <c r="BE13" s="44">
        <f t="shared" si="20"/>
        <v>4</v>
      </c>
      <c r="BF13" s="61">
        <f t="shared" si="21"/>
        <v>9</v>
      </c>
      <c r="BG13" s="67" t="s">
        <v>88</v>
      </c>
      <c r="BH13" s="52" t="s">
        <v>88</v>
      </c>
      <c r="BI13" s="55" t="s">
        <v>112</v>
      </c>
      <c r="BJ13" s="56"/>
    </row>
    <row r="14">
      <c r="A14" s="42">
        <v>12.0</v>
      </c>
      <c r="B14" s="51">
        <v>-1.0</v>
      </c>
      <c r="C14" s="52" t="s">
        <v>88</v>
      </c>
      <c r="D14" s="38">
        <f t="shared" si="1"/>
        <v>1</v>
      </c>
      <c r="E14" s="51">
        <v>-0.25</v>
      </c>
      <c r="F14" s="52" t="s">
        <v>88</v>
      </c>
      <c r="G14" s="65">
        <f t="shared" si="2"/>
        <v>1</v>
      </c>
      <c r="H14" s="51">
        <v>0.75</v>
      </c>
      <c r="I14" s="52" t="s">
        <v>90</v>
      </c>
      <c r="J14" s="65">
        <f t="shared" si="3"/>
        <v>0</v>
      </c>
      <c r="K14" s="51">
        <v>0.0</v>
      </c>
      <c r="L14" s="52" t="s">
        <v>89</v>
      </c>
      <c r="M14" s="65">
        <f t="shared" si="4"/>
        <v>0</v>
      </c>
      <c r="N14" s="51">
        <v>1.0</v>
      </c>
      <c r="O14" s="52" t="s">
        <v>90</v>
      </c>
      <c r="P14" s="65">
        <f t="shared" si="5"/>
        <v>0</v>
      </c>
      <c r="Q14" s="51">
        <v>1.0</v>
      </c>
      <c r="R14" s="52" t="s">
        <v>90</v>
      </c>
      <c r="S14" s="65">
        <f t="shared" si="6"/>
        <v>0</v>
      </c>
      <c r="T14" s="51">
        <v>-296.081</v>
      </c>
      <c r="U14" s="52" t="s">
        <v>88</v>
      </c>
      <c r="V14" s="65">
        <f t="shared" si="7"/>
        <v>1</v>
      </c>
      <c r="W14" s="51">
        <v>-1.0</v>
      </c>
      <c r="X14" s="52" t="s">
        <v>88</v>
      </c>
      <c r="Y14" s="65">
        <f t="shared" si="8"/>
        <v>1</v>
      </c>
      <c r="Z14" s="51">
        <v>-1.0</v>
      </c>
      <c r="AA14" s="52" t="s">
        <v>88</v>
      </c>
      <c r="AB14" s="65">
        <f t="shared" si="9"/>
        <v>1</v>
      </c>
      <c r="AC14" s="51">
        <v>-1.0</v>
      </c>
      <c r="AD14" s="52" t="s">
        <v>88</v>
      </c>
      <c r="AE14" s="65">
        <f t="shared" si="10"/>
        <v>1</v>
      </c>
      <c r="AF14" s="51">
        <v>-461.922</v>
      </c>
      <c r="AG14" s="52" t="s">
        <v>88</v>
      </c>
      <c r="AH14" s="65">
        <f t="shared" si="11"/>
        <v>1</v>
      </c>
      <c r="AI14" s="51">
        <v>1.0</v>
      </c>
      <c r="AJ14" s="52" t="s">
        <v>90</v>
      </c>
      <c r="AK14" s="65">
        <f t="shared" si="12"/>
        <v>0</v>
      </c>
      <c r="AL14" s="51">
        <v>0.0</v>
      </c>
      <c r="AM14" s="52" t="s">
        <v>89</v>
      </c>
      <c r="AN14" s="65">
        <f t="shared" si="13"/>
        <v>0</v>
      </c>
      <c r="AO14" s="51">
        <v>0.0</v>
      </c>
      <c r="AP14" s="52" t="s">
        <v>89</v>
      </c>
      <c r="AQ14" s="65">
        <f t="shared" si="14"/>
        <v>0</v>
      </c>
      <c r="AR14" s="51">
        <v>0.0</v>
      </c>
      <c r="AS14" s="52" t="s">
        <v>89</v>
      </c>
      <c r="AT14" s="65">
        <f t="shared" si="15"/>
        <v>0</v>
      </c>
      <c r="AU14" s="51">
        <v>1.275784671</v>
      </c>
      <c r="AV14" s="52" t="s">
        <v>90</v>
      </c>
      <c r="AW14" s="65">
        <f t="shared" si="16"/>
        <v>0</v>
      </c>
      <c r="AX14" s="51">
        <v>0.0</v>
      </c>
      <c r="AY14" s="52" t="s">
        <v>89</v>
      </c>
      <c r="AZ14" s="65">
        <f t="shared" si="17"/>
        <v>0</v>
      </c>
      <c r="BA14" s="51">
        <v>0.0</v>
      </c>
      <c r="BB14" s="52" t="s">
        <v>89</v>
      </c>
      <c r="BC14" s="65">
        <f t="shared" si="18"/>
        <v>0</v>
      </c>
      <c r="BD14" s="43">
        <f t="shared" si="19"/>
        <v>7</v>
      </c>
      <c r="BE14" s="44">
        <f t="shared" si="20"/>
        <v>6</v>
      </c>
      <c r="BF14" s="61">
        <f t="shared" si="21"/>
        <v>5</v>
      </c>
      <c r="BG14" s="67" t="s">
        <v>88</v>
      </c>
      <c r="BH14" s="52" t="s">
        <v>88</v>
      </c>
      <c r="BI14" s="55" t="s">
        <v>112</v>
      </c>
      <c r="BJ14" s="56"/>
    </row>
    <row r="15">
      <c r="A15" s="86" t="s">
        <v>127</v>
      </c>
      <c r="B15" s="87"/>
      <c r="C15" s="88"/>
      <c r="D15" s="89">
        <f>SUM(D3:D14)</f>
        <v>3</v>
      </c>
      <c r="E15" s="87"/>
      <c r="F15" s="90"/>
      <c r="G15" s="89">
        <f>SUM(G3:G14)</f>
        <v>4</v>
      </c>
      <c r="H15" s="87"/>
      <c r="I15" s="90"/>
      <c r="J15" s="89">
        <f>SUM(J3:J14)</f>
        <v>1</v>
      </c>
      <c r="K15" s="87"/>
      <c r="L15" s="90"/>
      <c r="M15" s="89">
        <f>SUM(M3:M14)</f>
        <v>1</v>
      </c>
      <c r="N15" s="87"/>
      <c r="O15" s="90"/>
      <c r="P15" s="89">
        <f>SUM(P3:P14)</f>
        <v>5</v>
      </c>
      <c r="Q15" s="87"/>
      <c r="R15" s="90"/>
      <c r="S15" s="89">
        <f>SUM(S3:S14)</f>
        <v>1</v>
      </c>
      <c r="T15" s="87"/>
      <c r="U15" s="90"/>
      <c r="V15" s="89">
        <f>SUM(V3:V14)</f>
        <v>9</v>
      </c>
      <c r="W15" s="87"/>
      <c r="X15" s="90"/>
      <c r="Y15" s="89">
        <f>SUM(Y3:Y14)</f>
        <v>5</v>
      </c>
      <c r="Z15" s="87"/>
      <c r="AA15" s="90"/>
      <c r="AB15" s="89">
        <f>SUM(AB3:AB14)</f>
        <v>4</v>
      </c>
      <c r="AC15" s="87"/>
      <c r="AD15" s="90"/>
      <c r="AE15" s="89">
        <f>SUM(AE3:AE14)</f>
        <v>7</v>
      </c>
      <c r="AF15" s="87"/>
      <c r="AG15" s="90"/>
      <c r="AH15" s="89">
        <f>SUM(AH3:AH14)</f>
        <v>11</v>
      </c>
      <c r="AI15" s="87"/>
      <c r="AJ15" s="90"/>
      <c r="AK15" s="89">
        <f>SUM(AK3:AK14)</f>
        <v>2</v>
      </c>
      <c r="AL15" s="87"/>
      <c r="AM15" s="90"/>
      <c r="AN15" s="89">
        <f>SUM(AN3:AN14)</f>
        <v>0</v>
      </c>
      <c r="AO15" s="87"/>
      <c r="AP15" s="90"/>
      <c r="AQ15" s="89">
        <f>SUM(AQ3:AQ14)</f>
        <v>0</v>
      </c>
      <c r="AR15" s="87"/>
      <c r="AS15" s="90"/>
      <c r="AT15" s="89">
        <f>SUM(AT3:AT14)</f>
        <v>1</v>
      </c>
      <c r="AU15" s="87"/>
      <c r="AV15" s="90"/>
      <c r="AW15" s="89">
        <f>SUM(AW3:AW14)</f>
        <v>2</v>
      </c>
      <c r="AX15" s="87"/>
      <c r="AY15" s="90"/>
      <c r="AZ15" s="89">
        <f>SUM(AZ3:AZ14)</f>
        <v>1</v>
      </c>
      <c r="BA15" s="87"/>
      <c r="BB15" s="90"/>
      <c r="BC15" s="91">
        <f>SUM(BC3:BC14)</f>
        <v>3</v>
      </c>
      <c r="BD15" s="92">
        <f t="shared" ref="BD15:BF15" si="22">SUM(BD12:BD14)</f>
        <v>18</v>
      </c>
      <c r="BE15" s="90">
        <f t="shared" si="22"/>
        <v>16</v>
      </c>
      <c r="BF15" s="93">
        <f t="shared" si="22"/>
        <v>20</v>
      </c>
      <c r="BG15" s="92"/>
      <c r="BH15" s="90"/>
      <c r="BI15" s="94"/>
    </row>
    <row r="16">
      <c r="B16" s="1" t="s">
        <v>128</v>
      </c>
      <c r="C16" s="1" t="s">
        <v>129</v>
      </c>
      <c r="F16" s="95"/>
      <c r="I16" s="95"/>
      <c r="L16" s="95"/>
      <c r="O16" s="95"/>
      <c r="R16" s="95"/>
      <c r="U16" s="95"/>
      <c r="X16" s="95"/>
      <c r="AA16" s="95"/>
      <c r="AD16" s="95"/>
      <c r="AG16" s="95"/>
      <c r="AJ16" s="95"/>
      <c r="AM16" s="95"/>
      <c r="AP16" s="95"/>
      <c r="AS16" s="95"/>
      <c r="AV16" s="95"/>
      <c r="AY16" s="95"/>
      <c r="BB16" s="95"/>
      <c r="BC16" s="95"/>
      <c r="BD16" s="95"/>
      <c r="BE16" s="95"/>
      <c r="BF16" s="95"/>
      <c r="BG16" s="95"/>
      <c r="BH16" s="95"/>
    </row>
    <row r="17">
      <c r="C17" s="96"/>
      <c r="D17" s="97"/>
      <c r="H17" s="98" t="s">
        <v>130</v>
      </c>
      <c r="I17" s="99"/>
      <c r="J17" s="100" t="s">
        <v>132</v>
      </c>
      <c r="K17" s="10"/>
      <c r="L17" s="10"/>
      <c r="M17" s="11"/>
      <c r="O17" s="101" t="s">
        <v>133</v>
      </c>
      <c r="Q17" s="102" t="str">
        <f>((J19+K20+Q21)/(J19+K19+L19+J20+K20+L20+J21+K21+L21)) * 100</f>
        <v>#DIV/0!</v>
      </c>
      <c r="R17" s="95"/>
      <c r="U17" s="95"/>
      <c r="X17" s="95"/>
      <c r="AA17" s="95"/>
      <c r="AD17" s="95"/>
      <c r="AG17" s="95"/>
      <c r="AJ17" s="95"/>
      <c r="AM17" s="95"/>
      <c r="AP17" s="95"/>
      <c r="AS17" s="95"/>
      <c r="AV17" s="95"/>
      <c r="AY17" s="95"/>
      <c r="BH17" s="95"/>
    </row>
    <row r="18">
      <c r="D18" s="97"/>
      <c r="H18" s="103"/>
      <c r="I18" s="28"/>
      <c r="J18" s="104" t="s">
        <v>88</v>
      </c>
      <c r="K18" s="105" t="s">
        <v>89</v>
      </c>
      <c r="L18" s="105" t="s">
        <v>90</v>
      </c>
      <c r="M18" s="106"/>
      <c r="O18" s="95"/>
      <c r="R18" s="95"/>
      <c r="U18" s="95"/>
      <c r="X18" s="95"/>
      <c r="AA18" s="95"/>
      <c r="AD18" s="95"/>
      <c r="AG18" s="95"/>
      <c r="AJ18" s="95"/>
      <c r="AM18" s="95"/>
      <c r="AP18" s="95"/>
      <c r="AS18" s="95"/>
      <c r="AV18" s="95"/>
      <c r="AY18" s="95"/>
      <c r="BH18" s="95"/>
    </row>
    <row r="19">
      <c r="D19" s="97"/>
      <c r="H19" s="107" t="s">
        <v>134</v>
      </c>
      <c r="I19" s="108" t="s">
        <v>88</v>
      </c>
      <c r="J19" s="109"/>
      <c r="K19" s="110"/>
      <c r="L19" s="110"/>
      <c r="M19" s="111"/>
      <c r="O19" s="112" t="s">
        <v>135</v>
      </c>
      <c r="Q19" s="113" t="str">
        <f>(J19/J22) * 100</f>
        <v>#DIV/0!</v>
      </c>
      <c r="R19" s="95"/>
      <c r="U19" s="95"/>
      <c r="V19" s="113"/>
      <c r="X19" s="95"/>
      <c r="AA19" s="95"/>
      <c r="AD19" s="95"/>
      <c r="AG19" s="95"/>
      <c r="AJ19" s="95"/>
      <c r="AM19" s="95"/>
      <c r="AP19" s="95"/>
      <c r="AS19" s="95"/>
      <c r="AV19" s="95"/>
      <c r="AY19" s="95"/>
      <c r="BH19" s="95"/>
    </row>
    <row r="20">
      <c r="D20" s="97"/>
      <c r="H20" s="114"/>
      <c r="I20" s="108" t="s">
        <v>89</v>
      </c>
      <c r="J20" s="115"/>
      <c r="K20" s="112"/>
      <c r="L20" s="110"/>
      <c r="M20" s="111"/>
      <c r="O20" s="112" t="s">
        <v>136</v>
      </c>
      <c r="Q20" s="113" t="str">
        <f>(K20/K22) * 100</f>
        <v>#DIV/0!</v>
      </c>
      <c r="R20" s="95"/>
      <c r="U20" s="95"/>
      <c r="X20" s="95"/>
      <c r="AA20" s="95"/>
      <c r="AD20" s="95"/>
      <c r="AG20" s="95"/>
      <c r="AJ20" s="95"/>
      <c r="AM20" s="95"/>
      <c r="AP20" s="95"/>
      <c r="AS20" s="95"/>
      <c r="AV20" s="95"/>
      <c r="AY20" s="95"/>
      <c r="BH20" s="95"/>
    </row>
    <row r="21">
      <c r="D21" s="97"/>
      <c r="H21" s="114"/>
      <c r="I21" s="108" t="s">
        <v>90</v>
      </c>
      <c r="J21" s="115"/>
      <c r="K21" s="110"/>
      <c r="L21" s="112"/>
      <c r="M21" s="111"/>
      <c r="O21" s="112" t="s">
        <v>137</v>
      </c>
      <c r="Q21" s="113" t="str">
        <f>(L21/L22) * 100</f>
        <v>#DIV/0!</v>
      </c>
      <c r="R21" s="95"/>
      <c r="U21" s="95"/>
      <c r="X21" s="95"/>
      <c r="AA21" s="95"/>
      <c r="AD21" s="95"/>
      <c r="AG21" s="95"/>
      <c r="AJ21" s="95"/>
      <c r="AM21" s="95"/>
      <c r="AP21" s="95"/>
      <c r="AS21" s="95"/>
      <c r="AV21" s="95"/>
      <c r="AY21" s="95"/>
      <c r="BH21" s="95"/>
    </row>
    <row r="22">
      <c r="H22" s="116"/>
      <c r="I22" s="117"/>
      <c r="J22" s="118"/>
      <c r="K22" s="119"/>
      <c r="L22" s="119"/>
      <c r="M22" s="120"/>
      <c r="R22" s="95"/>
      <c r="U22" s="95"/>
      <c r="X22" s="95"/>
      <c r="AA22" s="95"/>
      <c r="AD22" s="95"/>
      <c r="AG22" s="95"/>
      <c r="AJ22" s="95"/>
      <c r="AM22" s="95"/>
      <c r="AP22" s="95"/>
      <c r="AS22" s="95"/>
      <c r="AV22" s="95"/>
      <c r="AY22" s="95"/>
      <c r="BH22" s="95"/>
    </row>
    <row r="23">
      <c r="F23" s="95"/>
      <c r="I23" s="95"/>
      <c r="L23" s="95"/>
      <c r="O23" s="112" t="s">
        <v>138</v>
      </c>
      <c r="Q23" s="113" t="str">
        <f>(J19/M19) * 100</f>
        <v>#DIV/0!</v>
      </c>
      <c r="R23" s="95"/>
      <c r="U23" s="95"/>
      <c r="X23" s="95"/>
      <c r="AA23" s="95"/>
      <c r="AD23" s="95"/>
      <c r="AG23" s="95"/>
      <c r="AJ23" s="95"/>
      <c r="AM23" s="95"/>
      <c r="AP23" s="95"/>
      <c r="AS23" s="95"/>
      <c r="AV23" s="95"/>
      <c r="AY23" s="95"/>
      <c r="BB23" s="95"/>
      <c r="BC23" s="95"/>
      <c r="BD23" s="95"/>
      <c r="BE23" s="95"/>
      <c r="BF23" s="95"/>
      <c r="BG23" s="95"/>
      <c r="BH23" s="95"/>
    </row>
    <row r="24">
      <c r="F24" s="95"/>
      <c r="I24" s="95"/>
      <c r="L24" s="95"/>
      <c r="O24" s="112" t="s">
        <v>139</v>
      </c>
      <c r="Q24" s="113">
        <f>0</f>
        <v>0</v>
      </c>
      <c r="R24" s="95"/>
      <c r="U24" s="95"/>
      <c r="X24" s="95"/>
      <c r="AA24" s="95"/>
      <c r="AD24" s="95"/>
      <c r="AG24" s="95"/>
      <c r="AJ24" s="95"/>
      <c r="AM24" s="95"/>
      <c r="AP24" s="95"/>
      <c r="AS24" s="95"/>
      <c r="AV24" s="95"/>
      <c r="AY24" s="95"/>
      <c r="BB24" s="95"/>
      <c r="BC24" s="95"/>
      <c r="BD24" s="95"/>
      <c r="BE24" s="95"/>
      <c r="BF24" s="95"/>
      <c r="BG24" s="95"/>
      <c r="BH24" s="95"/>
    </row>
    <row r="25">
      <c r="B25" s="2" t="s">
        <v>140</v>
      </c>
      <c r="C25" s="2" t="s">
        <v>133</v>
      </c>
      <c r="F25" s="95"/>
      <c r="I25" s="95"/>
      <c r="L25" s="95"/>
      <c r="O25" s="112" t="s">
        <v>141</v>
      </c>
      <c r="Q25" s="113">
        <f>(1/1) * 100</f>
        <v>100</v>
      </c>
      <c r="R25" s="95"/>
      <c r="U25" s="95"/>
      <c r="X25" s="95"/>
      <c r="AA25" s="95"/>
      <c r="AD25" s="95"/>
      <c r="AG25" s="95"/>
      <c r="AJ25" s="95"/>
      <c r="AM25" s="95"/>
      <c r="AP25" s="95"/>
      <c r="AS25" s="95"/>
      <c r="AV25" s="95"/>
      <c r="AY25" s="95"/>
      <c r="BB25" s="95"/>
      <c r="BC25" s="95"/>
      <c r="BD25" s="95"/>
      <c r="BE25" s="95"/>
      <c r="BF25" s="95"/>
      <c r="BG25" s="95"/>
      <c r="BH25" s="95"/>
    </row>
    <row r="26">
      <c r="B26" s="121" t="s">
        <v>46</v>
      </c>
      <c r="C26">
        <f>((D15)/COUNT(D3:D14)) * 100</f>
        <v>25</v>
      </c>
      <c r="F26" s="95"/>
      <c r="I26" s="95"/>
      <c r="L26" s="95"/>
      <c r="R26" s="95"/>
      <c r="U26" s="95"/>
      <c r="X26" s="95"/>
      <c r="AA26" s="95"/>
      <c r="AD26" s="95"/>
      <c r="AG26" s="95"/>
      <c r="AJ26" s="95"/>
      <c r="AM26" s="95"/>
      <c r="AP26" s="95"/>
      <c r="AS26" s="95"/>
      <c r="AV26" s="95"/>
      <c r="AY26" s="95"/>
      <c r="BB26" s="95"/>
      <c r="BC26" s="95"/>
      <c r="BD26" s="95"/>
      <c r="BE26" s="95"/>
      <c r="BF26" s="95"/>
      <c r="BG26" s="95"/>
      <c r="BH26" s="95"/>
    </row>
    <row r="27">
      <c r="B27" s="121" t="s">
        <v>49</v>
      </c>
      <c r="C27">
        <f>(G15/COUNT(G3:G14))*100</f>
        <v>33.33333333</v>
      </c>
      <c r="F27" s="95"/>
      <c r="I27" s="95"/>
      <c r="L27" s="95"/>
      <c r="O27" s="110" t="s">
        <v>142</v>
      </c>
      <c r="R27" s="95"/>
      <c r="U27" s="95"/>
      <c r="X27" s="95"/>
      <c r="AA27" s="95"/>
      <c r="AD27" s="95"/>
      <c r="AG27" s="95"/>
      <c r="AJ27" s="95"/>
      <c r="AM27" s="95"/>
      <c r="AP27" s="95"/>
      <c r="AS27" s="95"/>
      <c r="AV27" s="95"/>
      <c r="AY27" s="95"/>
      <c r="BB27" s="95"/>
      <c r="BC27" s="95"/>
      <c r="BD27" s="95"/>
      <c r="BE27" s="95"/>
      <c r="BF27" s="95"/>
      <c r="BG27" s="95"/>
      <c r="BH27" s="95"/>
    </row>
    <row r="28">
      <c r="B28" s="121" t="s">
        <v>50</v>
      </c>
      <c r="C28">
        <f>(J15/COUNT(J3:J14))*100</f>
        <v>8.333333333</v>
      </c>
      <c r="F28" s="95"/>
      <c r="I28" s="95"/>
      <c r="L28" s="95"/>
      <c r="R28" s="95"/>
      <c r="U28" s="95"/>
      <c r="X28" s="95"/>
      <c r="AA28" s="95"/>
      <c r="AD28" s="95"/>
      <c r="AG28" s="95"/>
      <c r="AJ28" s="95"/>
      <c r="AM28" s="95"/>
      <c r="AP28" s="95"/>
      <c r="AS28" s="95"/>
      <c r="AV28" s="95"/>
      <c r="AY28" s="95"/>
      <c r="BB28" s="95"/>
      <c r="BC28" s="95"/>
      <c r="BD28" s="95"/>
      <c r="BE28" s="95"/>
      <c r="BF28" s="95"/>
      <c r="BG28" s="95"/>
      <c r="BH28" s="95"/>
    </row>
    <row r="29">
      <c r="B29" s="121" t="s">
        <v>51</v>
      </c>
      <c r="C29">
        <f>(M15/COUNT(M3:M14))*100</f>
        <v>8.333333333</v>
      </c>
      <c r="F29" s="95"/>
      <c r="I29" s="95"/>
      <c r="L29" s="95"/>
      <c r="O29" s="95"/>
      <c r="R29" s="95"/>
      <c r="U29" s="95"/>
      <c r="X29" s="95"/>
      <c r="AA29" s="95"/>
      <c r="AD29" s="95"/>
      <c r="AG29" s="95"/>
      <c r="AJ29" s="95"/>
      <c r="AM29" s="95"/>
      <c r="AP29" s="95"/>
      <c r="AS29" s="95"/>
      <c r="AV29" s="95"/>
      <c r="AY29" s="95"/>
      <c r="BB29" s="95"/>
      <c r="BC29" s="95"/>
      <c r="BD29" s="95"/>
      <c r="BE29" s="95"/>
      <c r="BF29" s="95"/>
      <c r="BG29" s="95"/>
      <c r="BH29" s="95"/>
    </row>
    <row r="30">
      <c r="B30" s="121" t="s">
        <v>53</v>
      </c>
      <c r="C30">
        <f>(P15/COUNT(P3:P14))*100</f>
        <v>41.66666667</v>
      </c>
      <c r="F30" s="95"/>
      <c r="I30" s="95"/>
      <c r="L30" s="95"/>
      <c r="O30" s="95"/>
      <c r="R30" s="95"/>
      <c r="U30" s="95"/>
      <c r="X30" s="95"/>
      <c r="AA30" s="95"/>
      <c r="AD30" s="95"/>
      <c r="AG30" s="95"/>
      <c r="AJ30" s="95"/>
      <c r="AM30" s="95"/>
      <c r="AP30" s="95"/>
      <c r="AS30" s="95"/>
      <c r="AV30" s="95"/>
      <c r="AY30" s="95"/>
      <c r="BB30" s="95"/>
      <c r="BC30" s="95"/>
      <c r="BD30" s="95"/>
      <c r="BE30" s="95"/>
      <c r="BF30" s="95"/>
      <c r="BG30" s="95"/>
      <c r="BH30" s="95"/>
    </row>
    <row r="31">
      <c r="B31" s="121" t="s">
        <v>55</v>
      </c>
      <c r="C31">
        <f>(S15/COUNT(S3:S14))*100</f>
        <v>8.333333333</v>
      </c>
      <c r="F31" s="95"/>
      <c r="I31" s="95"/>
      <c r="L31" s="95"/>
      <c r="O31" s="95"/>
      <c r="R31" s="95"/>
      <c r="U31" s="95"/>
      <c r="X31" s="95"/>
      <c r="AA31" s="95"/>
      <c r="AD31" s="95"/>
      <c r="AG31" s="95"/>
      <c r="AJ31" s="95"/>
      <c r="AM31" s="95"/>
      <c r="AP31" s="95"/>
      <c r="AS31" s="95"/>
      <c r="AV31" s="95"/>
      <c r="AY31" s="95"/>
      <c r="BB31" s="95"/>
      <c r="BC31" s="95"/>
      <c r="BD31" s="95"/>
      <c r="BE31" s="95"/>
      <c r="BF31" s="95"/>
      <c r="BG31" s="95"/>
      <c r="BH31" s="95"/>
    </row>
    <row r="32">
      <c r="B32" s="121" t="s">
        <v>57</v>
      </c>
      <c r="C32">
        <f>(V15/COUNT(V3:V14))*100</f>
        <v>75</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59</v>
      </c>
      <c r="C33">
        <f>(Y15/COUNT(Y3:Y14))*100</f>
        <v>41.66666667</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61</v>
      </c>
      <c r="C34">
        <f>(AB15/COUNT(AB3:AB14))*100</f>
        <v>33.33333333</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62</v>
      </c>
      <c r="C35">
        <f>(AE15/COUNT(AE3:AE14))*100</f>
        <v>58.33333333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2" t="s">
        <v>63</v>
      </c>
      <c r="C36">
        <f>(AH15/COUNT(AH3:AH14))*100</f>
        <v>91.66666667</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65</v>
      </c>
      <c r="C37">
        <f>(AK15/COUNT(AK3:AK14))*100</f>
        <v>16.66666667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67</v>
      </c>
      <c r="C38">
        <f>(AN15/COUNT(AN3:AN14))*100</f>
        <v>0</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1" t="s">
        <v>69</v>
      </c>
      <c r="C39">
        <f>(AQ15/COUNT(AQ3:AQ14))*100</f>
        <v>0</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70</v>
      </c>
      <c r="C40">
        <f>(AT15/COUNT(AT3:AT14))*100</f>
        <v>8.333333333</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71</v>
      </c>
      <c r="C41">
        <f>(AW15/COUNT(AW3:AW14))*100</f>
        <v>16.66666667</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73</v>
      </c>
      <c r="C42">
        <f>(AZ15/COUNT(AZ3:AZ14))*100</f>
        <v>8.333333333</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74</v>
      </c>
      <c r="C43">
        <f>(BC15/COUNT(BC3:BC14))*100</f>
        <v>25</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17:M17"/>
    <mergeCell ref="H17:I18"/>
    <mergeCell ref="H19:H21"/>
    <mergeCell ref="O21:P21"/>
    <mergeCell ref="O20:P20"/>
    <mergeCell ref="O27:P27"/>
    <mergeCell ref="W1:Y1"/>
    <mergeCell ref="T1:V1"/>
    <mergeCell ref="Q1:S1"/>
    <mergeCell ref="O25:P25"/>
    <mergeCell ref="O23:P23"/>
    <mergeCell ref="O24:P24"/>
    <mergeCell ref="O17:P17"/>
    <mergeCell ref="O19:P19"/>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E2" s="141"/>
      <c r="F2" s="125" t="str">
        <f>IFERROR(__xludf.DUMMYFUNCTION("UNIQUE(D2:D19)"),"Positive")</f>
        <v>Positive</v>
      </c>
      <c r="G2" s="126">
        <f t="shared" ref="G2:G4" si="1">COUNTIF(D2:D19, F2)</f>
        <v>11</v>
      </c>
      <c r="H2" s="141"/>
      <c r="J2" s="134"/>
    </row>
    <row r="3">
      <c r="A3" s="121" t="s">
        <v>49</v>
      </c>
      <c r="B3" s="121" t="s">
        <v>147</v>
      </c>
      <c r="C3" s="121">
        <v>0.5</v>
      </c>
      <c r="D3" s="121" t="s">
        <v>90</v>
      </c>
      <c r="E3" s="141"/>
      <c r="F3" s="127" t="str">
        <f>IFERROR(__xludf.DUMMYFUNCTION("""COMPUTED_VALUE"""),"Negative")</f>
        <v>Negative</v>
      </c>
      <c r="G3" s="128">
        <f t="shared" si="1"/>
        <v>3</v>
      </c>
      <c r="H3" s="141"/>
    </row>
    <row r="4">
      <c r="A4" s="121" t="s">
        <v>50</v>
      </c>
      <c r="B4" s="121" t="s">
        <v>147</v>
      </c>
      <c r="C4" s="121">
        <v>1.0</v>
      </c>
      <c r="D4" s="121" t="s">
        <v>90</v>
      </c>
      <c r="E4" s="141"/>
      <c r="F4" s="127" t="str">
        <f>IFERROR(__xludf.DUMMYFUNCTION("""COMPUTED_VALUE"""),"Neutral")</f>
        <v>Neutral</v>
      </c>
      <c r="G4" s="128">
        <f t="shared" si="1"/>
        <v>4</v>
      </c>
      <c r="H4" s="141"/>
    </row>
    <row r="5">
      <c r="A5" s="121" t="s">
        <v>51</v>
      </c>
      <c r="B5" s="121" t="s">
        <v>147</v>
      </c>
      <c r="C5" s="121">
        <v>0.455</v>
      </c>
      <c r="D5" s="121" t="s">
        <v>90</v>
      </c>
      <c r="E5" s="141"/>
      <c r="F5" s="141"/>
      <c r="G5" s="141"/>
      <c r="H5" s="141"/>
    </row>
    <row r="6">
      <c r="A6" s="121" t="s">
        <v>53</v>
      </c>
      <c r="B6" s="121" t="s">
        <v>147</v>
      </c>
      <c r="C6" s="121">
        <v>1.0</v>
      </c>
      <c r="D6" s="121" t="s">
        <v>90</v>
      </c>
      <c r="E6" s="141"/>
      <c r="F6" s="141"/>
      <c r="G6" s="141"/>
      <c r="H6" s="141"/>
    </row>
    <row r="7">
      <c r="A7" s="121" t="s">
        <v>55</v>
      </c>
      <c r="B7" s="121" t="s">
        <v>147</v>
      </c>
      <c r="C7" s="121">
        <v>1.0</v>
      </c>
      <c r="D7" s="121" t="s">
        <v>90</v>
      </c>
      <c r="E7" s="141"/>
      <c r="F7" s="141"/>
      <c r="G7" s="141"/>
      <c r="H7" s="141"/>
    </row>
    <row r="8">
      <c r="A8" s="121" t="s">
        <v>57</v>
      </c>
      <c r="B8" s="121" t="s">
        <v>147</v>
      </c>
      <c r="C8" s="121">
        <v>-133.690999999999</v>
      </c>
      <c r="D8" s="121" t="s">
        <v>88</v>
      </c>
      <c r="E8" s="141"/>
      <c r="F8" s="141"/>
      <c r="G8" s="141"/>
      <c r="H8" s="141"/>
    </row>
    <row r="9">
      <c r="A9" s="121" t="s">
        <v>59</v>
      </c>
      <c r="B9" s="121" t="s">
        <v>147</v>
      </c>
      <c r="C9" s="121">
        <v>0.0</v>
      </c>
      <c r="D9" s="121" t="s">
        <v>89</v>
      </c>
      <c r="E9" s="141"/>
      <c r="F9" s="141"/>
      <c r="G9" s="141"/>
      <c r="H9" s="141"/>
    </row>
    <row r="10">
      <c r="A10" s="121" t="s">
        <v>61</v>
      </c>
      <c r="B10" s="121" t="s">
        <v>147</v>
      </c>
      <c r="C10" s="121">
        <v>1.5</v>
      </c>
      <c r="D10" s="121" t="s">
        <v>90</v>
      </c>
      <c r="E10" s="141"/>
      <c r="F10" s="141"/>
      <c r="G10" s="141"/>
      <c r="H10" s="141"/>
    </row>
    <row r="11">
      <c r="A11" s="121" t="s">
        <v>62</v>
      </c>
      <c r="B11" s="121" t="s">
        <v>147</v>
      </c>
      <c r="C11" s="121">
        <v>1.0</v>
      </c>
      <c r="D11" s="121" t="s">
        <v>90</v>
      </c>
      <c r="E11" s="141"/>
      <c r="F11" s="141"/>
      <c r="G11" s="141"/>
      <c r="H11" s="141"/>
    </row>
    <row r="12">
      <c r="A12" s="121" t="s">
        <v>63</v>
      </c>
      <c r="B12" s="121" t="s">
        <v>147</v>
      </c>
      <c r="C12" s="121">
        <v>-221.635999999999</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0.12428025050923</v>
      </c>
      <c r="D17" s="121" t="s">
        <v>90</v>
      </c>
      <c r="E17" s="141"/>
      <c r="F17" s="141"/>
      <c r="G17" s="141"/>
      <c r="H17" s="141"/>
    </row>
    <row r="18">
      <c r="A18" s="121" t="s">
        <v>73</v>
      </c>
      <c r="B18" s="121" t="s">
        <v>147</v>
      </c>
      <c r="C18" s="121">
        <v>0.6901</v>
      </c>
      <c r="D18" s="121" t="s">
        <v>90</v>
      </c>
      <c r="E18" s="141"/>
      <c r="F18" s="141"/>
      <c r="G18" s="141"/>
      <c r="H18" s="141"/>
    </row>
    <row r="19">
      <c r="A19" s="121" t="s">
        <v>74</v>
      </c>
      <c r="B19" s="121" t="s">
        <v>147</v>
      </c>
      <c r="C19" s="121">
        <v>-1.0</v>
      </c>
      <c r="D19" s="121" t="s">
        <v>88</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2.6</v>
      </c>
      <c r="D2" s="121" t="s">
        <v>90</v>
      </c>
      <c r="E2" s="141"/>
      <c r="F2" s="125" t="str">
        <f>IFERROR(__xludf.DUMMYFUNCTION("UNIQUE(D2:D19)"),"Positive")</f>
        <v>Positive</v>
      </c>
      <c r="G2" s="126">
        <f t="shared" ref="G2:G4" si="1">COUNTIF(D2:D19, F2)</f>
        <v>10</v>
      </c>
      <c r="H2" s="141"/>
      <c r="J2" s="134"/>
    </row>
    <row r="3">
      <c r="A3" s="121" t="s">
        <v>49</v>
      </c>
      <c r="B3" s="121" t="s">
        <v>147</v>
      </c>
      <c r="C3" s="121">
        <v>0.0</v>
      </c>
      <c r="D3" s="121" t="s">
        <v>89</v>
      </c>
      <c r="E3" s="141"/>
      <c r="F3" s="127" t="str">
        <f>IFERROR(__xludf.DUMMYFUNCTION("""COMPUTED_VALUE"""),"Neutral")</f>
        <v>Neutral</v>
      </c>
      <c r="G3" s="128">
        <f t="shared" si="1"/>
        <v>6</v>
      </c>
      <c r="H3" s="141"/>
    </row>
    <row r="4">
      <c r="A4" s="121" t="s">
        <v>50</v>
      </c>
      <c r="B4" s="121" t="s">
        <v>147</v>
      </c>
      <c r="C4" s="121">
        <v>0.5</v>
      </c>
      <c r="D4" s="121" t="s">
        <v>90</v>
      </c>
      <c r="E4" s="141"/>
      <c r="F4" s="127" t="str">
        <f>IFERROR(__xludf.DUMMYFUNCTION("""COMPUTED_VALUE"""),"Negative")</f>
        <v>Negative</v>
      </c>
      <c r="G4" s="128">
        <f t="shared" si="1"/>
        <v>2</v>
      </c>
      <c r="H4" s="141"/>
    </row>
    <row r="5">
      <c r="A5" s="121" t="s">
        <v>51</v>
      </c>
      <c r="B5" s="121" t="s">
        <v>147</v>
      </c>
      <c r="C5" s="121">
        <v>0.0</v>
      </c>
      <c r="D5" s="121" t="s">
        <v>89</v>
      </c>
      <c r="E5" s="141"/>
      <c r="F5" s="141"/>
      <c r="G5" s="141"/>
      <c r="H5" s="141"/>
    </row>
    <row r="6">
      <c r="A6" s="121" t="s">
        <v>53</v>
      </c>
      <c r="B6" s="121" t="s">
        <v>147</v>
      </c>
      <c r="C6" s="121">
        <v>1.0</v>
      </c>
      <c r="D6" s="121" t="s">
        <v>90</v>
      </c>
      <c r="E6" s="141"/>
      <c r="F6" s="141"/>
      <c r="G6" s="141"/>
      <c r="H6" s="141"/>
    </row>
    <row r="7">
      <c r="A7" s="121" t="s">
        <v>55</v>
      </c>
      <c r="B7" s="121" t="s">
        <v>147</v>
      </c>
      <c r="C7" s="121">
        <v>1.0</v>
      </c>
      <c r="D7" s="121" t="s">
        <v>90</v>
      </c>
      <c r="E7" s="141"/>
      <c r="F7" s="141"/>
      <c r="G7" s="141"/>
      <c r="H7" s="141"/>
    </row>
    <row r="8">
      <c r="A8" s="121" t="s">
        <v>57</v>
      </c>
      <c r="B8" s="121" t="s">
        <v>147</v>
      </c>
      <c r="C8" s="121">
        <v>-132.995999999999</v>
      </c>
      <c r="D8" s="121" t="s">
        <v>88</v>
      </c>
      <c r="E8" s="141"/>
      <c r="F8" s="141"/>
      <c r="G8" s="141"/>
      <c r="H8" s="141"/>
    </row>
    <row r="9">
      <c r="A9" s="121" t="s">
        <v>59</v>
      </c>
      <c r="B9" s="121" t="s">
        <v>147</v>
      </c>
      <c r="C9" s="121">
        <v>1.0</v>
      </c>
      <c r="D9" s="121" t="s">
        <v>90</v>
      </c>
      <c r="E9" s="141"/>
      <c r="F9" s="141"/>
      <c r="G9" s="141"/>
      <c r="H9" s="141"/>
    </row>
    <row r="10">
      <c r="A10" s="121" t="s">
        <v>61</v>
      </c>
      <c r="B10" s="121" t="s">
        <v>147</v>
      </c>
      <c r="C10" s="121">
        <v>0.75</v>
      </c>
      <c r="D10" s="121" t="s">
        <v>90</v>
      </c>
      <c r="E10" s="141"/>
      <c r="F10" s="141"/>
      <c r="G10" s="141"/>
      <c r="H10" s="141"/>
    </row>
    <row r="11">
      <c r="A11" s="121" t="s">
        <v>62</v>
      </c>
      <c r="B11" s="121" t="s">
        <v>147</v>
      </c>
      <c r="C11" s="121">
        <v>0.0</v>
      </c>
      <c r="D11" s="121" t="s">
        <v>89</v>
      </c>
      <c r="E11" s="141"/>
      <c r="F11" s="141"/>
      <c r="G11" s="141"/>
      <c r="H11" s="141"/>
    </row>
    <row r="12">
      <c r="A12" s="121" t="s">
        <v>63</v>
      </c>
      <c r="B12" s="121" t="s">
        <v>147</v>
      </c>
      <c r="C12" s="121">
        <v>-210.130999999999</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1.0</v>
      </c>
      <c r="D16" s="121" t="s">
        <v>90</v>
      </c>
      <c r="E16" s="141"/>
      <c r="F16" s="141"/>
      <c r="G16" s="141"/>
      <c r="H16" s="141"/>
    </row>
    <row r="17">
      <c r="A17" s="121" t="s">
        <v>71</v>
      </c>
      <c r="B17" s="121" t="s">
        <v>147</v>
      </c>
      <c r="C17" s="121">
        <v>0.16706882516289</v>
      </c>
      <c r="D17" s="121" t="s">
        <v>90</v>
      </c>
      <c r="E17" s="141"/>
      <c r="F17" s="141"/>
      <c r="G17" s="141"/>
      <c r="H17" s="141"/>
    </row>
    <row r="18">
      <c r="A18" s="121" t="s">
        <v>73</v>
      </c>
      <c r="B18" s="121" t="s">
        <v>147</v>
      </c>
      <c r="C18" s="121">
        <v>0.7776</v>
      </c>
      <c r="D18" s="121" t="s">
        <v>90</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E2" s="141"/>
      <c r="F2" s="125" t="str">
        <f>IFERROR(__xludf.DUMMYFUNCTION("UNIQUE(D2:D19)"),"Positive")</f>
        <v>Positive</v>
      </c>
      <c r="G2" s="126">
        <f t="shared" ref="G2:G4" si="1">COUNTIF(D2:D19, F2)</f>
        <v>8</v>
      </c>
      <c r="H2" s="141"/>
      <c r="J2" s="134"/>
    </row>
    <row r="3">
      <c r="A3" s="121" t="s">
        <v>49</v>
      </c>
      <c r="B3" s="121" t="s">
        <v>147</v>
      </c>
      <c r="C3" s="121">
        <v>0.25</v>
      </c>
      <c r="D3" s="121" t="s">
        <v>90</v>
      </c>
      <c r="E3" s="141"/>
      <c r="F3" s="127" t="str">
        <f>IFERROR(__xludf.DUMMYFUNCTION("""COMPUTED_VALUE"""),"Neutral")</f>
        <v>Neutral</v>
      </c>
      <c r="G3" s="128">
        <f t="shared" si="1"/>
        <v>7</v>
      </c>
      <c r="H3" s="141"/>
    </row>
    <row r="4">
      <c r="A4" s="121" t="s">
        <v>50</v>
      </c>
      <c r="B4" s="121" t="s">
        <v>147</v>
      </c>
      <c r="C4" s="121">
        <v>2.0</v>
      </c>
      <c r="D4" s="121" t="s">
        <v>90</v>
      </c>
      <c r="E4" s="141"/>
      <c r="F4" s="127" t="str">
        <f>IFERROR(__xludf.DUMMYFUNCTION("""COMPUTED_VALUE"""),"Negative")</f>
        <v>Negative</v>
      </c>
      <c r="G4" s="128">
        <f t="shared" si="1"/>
        <v>3</v>
      </c>
      <c r="H4" s="141"/>
    </row>
    <row r="5">
      <c r="A5" s="121" t="s">
        <v>51</v>
      </c>
      <c r="B5" s="121" t="s">
        <v>147</v>
      </c>
      <c r="C5" s="121">
        <v>0.0</v>
      </c>
      <c r="D5" s="121" t="s">
        <v>89</v>
      </c>
      <c r="E5" s="141"/>
      <c r="F5" s="141"/>
      <c r="G5" s="141"/>
      <c r="H5" s="141"/>
    </row>
    <row r="6">
      <c r="A6" s="121" t="s">
        <v>53</v>
      </c>
      <c r="B6" s="121" t="s">
        <v>147</v>
      </c>
      <c r="C6" s="121">
        <v>-1.0</v>
      </c>
      <c r="D6" s="121" t="s">
        <v>88</v>
      </c>
      <c r="E6" s="141"/>
      <c r="F6" s="141"/>
      <c r="G6" s="141"/>
      <c r="H6" s="141"/>
    </row>
    <row r="7">
      <c r="A7" s="121" t="s">
        <v>55</v>
      </c>
      <c r="B7" s="121" t="s">
        <v>147</v>
      </c>
      <c r="C7" s="121">
        <v>1.0</v>
      </c>
      <c r="D7" s="121" t="s">
        <v>90</v>
      </c>
      <c r="E7" s="141"/>
      <c r="F7" s="141"/>
      <c r="G7" s="141"/>
      <c r="H7" s="141"/>
    </row>
    <row r="8">
      <c r="A8" s="121" t="s">
        <v>57</v>
      </c>
      <c r="B8" s="121" t="s">
        <v>147</v>
      </c>
      <c r="C8" s="121">
        <v>-130.896</v>
      </c>
      <c r="D8" s="121" t="s">
        <v>88</v>
      </c>
      <c r="E8" s="141"/>
      <c r="F8" s="141"/>
      <c r="G8" s="141"/>
      <c r="H8" s="141"/>
    </row>
    <row r="9">
      <c r="A9" s="121" t="s">
        <v>59</v>
      </c>
      <c r="B9" s="121" t="s">
        <v>147</v>
      </c>
      <c r="C9" s="121">
        <v>0.0</v>
      </c>
      <c r="D9" s="121" t="s">
        <v>89</v>
      </c>
      <c r="E9" s="141"/>
      <c r="F9" s="141"/>
      <c r="G9" s="141"/>
      <c r="H9" s="141"/>
    </row>
    <row r="10">
      <c r="A10" s="121" t="s">
        <v>61</v>
      </c>
      <c r="B10" s="121" t="s">
        <v>147</v>
      </c>
      <c r="C10" s="121">
        <v>0.0</v>
      </c>
      <c r="D10" s="121" t="s">
        <v>89</v>
      </c>
      <c r="E10" s="141"/>
      <c r="F10" s="141"/>
      <c r="G10" s="141"/>
      <c r="H10" s="141"/>
    </row>
    <row r="11">
      <c r="A11" s="121" t="s">
        <v>62</v>
      </c>
      <c r="B11" s="121" t="s">
        <v>147</v>
      </c>
      <c r="C11" s="121">
        <v>1.0</v>
      </c>
      <c r="D11" s="121" t="s">
        <v>90</v>
      </c>
      <c r="E11" s="141"/>
      <c r="F11" s="141"/>
      <c r="G11" s="141"/>
      <c r="H11" s="141"/>
    </row>
    <row r="12">
      <c r="A12" s="121" t="s">
        <v>63</v>
      </c>
      <c r="B12" s="121" t="s">
        <v>147</v>
      </c>
      <c r="C12" s="121">
        <v>-182.695999999999</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1.0</v>
      </c>
      <c r="D16" s="121" t="s">
        <v>90</v>
      </c>
      <c r="E16" s="141"/>
      <c r="F16" s="141"/>
      <c r="G16" s="141"/>
      <c r="H16" s="141"/>
    </row>
    <row r="17">
      <c r="A17" s="121" t="s">
        <v>71</v>
      </c>
      <c r="B17" s="121" t="s">
        <v>147</v>
      </c>
      <c r="C17" s="121">
        <v>0.567121031538311</v>
      </c>
      <c r="D17" s="121" t="s">
        <v>90</v>
      </c>
      <c r="E17" s="141"/>
      <c r="F17" s="141"/>
      <c r="G17" s="141"/>
      <c r="H17" s="141"/>
    </row>
    <row r="18">
      <c r="A18" s="121" t="s">
        <v>73</v>
      </c>
      <c r="B18" s="121" t="s">
        <v>147</v>
      </c>
      <c r="C18" s="121">
        <v>0.0</v>
      </c>
      <c r="D18" s="121" t="s">
        <v>89</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E2" s="141"/>
      <c r="F2" s="125" t="str">
        <f>IFERROR(__xludf.DUMMYFUNCTION("UNIQUE(D2:D19)"),"Positive")</f>
        <v>Positive</v>
      </c>
      <c r="G2" s="126">
        <f t="shared" ref="G2:G4" si="1">COUNTIF(D2:D19, F2)</f>
        <v>11</v>
      </c>
      <c r="H2" s="141"/>
      <c r="J2" s="134"/>
    </row>
    <row r="3">
      <c r="A3" s="121" t="s">
        <v>49</v>
      </c>
      <c r="B3" s="121" t="s">
        <v>147</v>
      </c>
      <c r="C3" s="121">
        <v>0.75</v>
      </c>
      <c r="D3" s="121" t="s">
        <v>90</v>
      </c>
      <c r="E3" s="141"/>
      <c r="F3" s="127" t="str">
        <f>IFERROR(__xludf.DUMMYFUNCTION("""COMPUTED_VALUE"""),"Neutral")</f>
        <v>Neutral</v>
      </c>
      <c r="G3" s="128">
        <f t="shared" si="1"/>
        <v>6</v>
      </c>
      <c r="H3" s="141"/>
    </row>
    <row r="4">
      <c r="A4" s="121" t="s">
        <v>50</v>
      </c>
      <c r="B4" s="121" t="s">
        <v>147</v>
      </c>
      <c r="C4" s="121">
        <v>5.0</v>
      </c>
      <c r="D4" s="121" t="s">
        <v>90</v>
      </c>
      <c r="E4" s="141"/>
      <c r="F4" s="127" t="str">
        <f>IFERROR(__xludf.DUMMYFUNCTION("""COMPUTED_VALUE"""),"Negative")</f>
        <v>Negative</v>
      </c>
      <c r="G4" s="128">
        <f t="shared" si="1"/>
        <v>1</v>
      </c>
      <c r="H4" s="141"/>
    </row>
    <row r="5">
      <c r="A5" s="121" t="s">
        <v>51</v>
      </c>
      <c r="B5" s="121" t="s">
        <v>147</v>
      </c>
      <c r="C5" s="121">
        <v>0.0</v>
      </c>
      <c r="D5" s="121" t="s">
        <v>89</v>
      </c>
      <c r="E5" s="141"/>
      <c r="F5" s="141"/>
      <c r="G5" s="141"/>
      <c r="H5" s="141"/>
    </row>
    <row r="6">
      <c r="A6" s="121" t="s">
        <v>53</v>
      </c>
      <c r="B6" s="121" t="s">
        <v>147</v>
      </c>
      <c r="C6" s="121">
        <v>1.0</v>
      </c>
      <c r="D6" s="121" t="s">
        <v>90</v>
      </c>
      <c r="E6" s="141"/>
      <c r="F6" s="141"/>
      <c r="G6" s="141"/>
      <c r="H6" s="141"/>
    </row>
    <row r="7">
      <c r="A7" s="121" t="s">
        <v>55</v>
      </c>
      <c r="B7" s="121" t="s">
        <v>147</v>
      </c>
      <c r="C7" s="121">
        <v>1.0</v>
      </c>
      <c r="D7" s="121" t="s">
        <v>90</v>
      </c>
      <c r="E7" s="141"/>
      <c r="F7" s="141"/>
      <c r="G7" s="141"/>
      <c r="H7" s="141"/>
    </row>
    <row r="8">
      <c r="A8" s="121" t="s">
        <v>57</v>
      </c>
      <c r="B8" s="121" t="s">
        <v>147</v>
      </c>
      <c r="C8" s="121">
        <v>3.556</v>
      </c>
      <c r="D8" s="121" t="s">
        <v>90</v>
      </c>
      <c r="E8" s="141"/>
      <c r="F8" s="141"/>
      <c r="G8" s="141"/>
      <c r="H8" s="141"/>
    </row>
    <row r="9">
      <c r="A9" s="121" t="s">
        <v>59</v>
      </c>
      <c r="B9" s="121" t="s">
        <v>147</v>
      </c>
      <c r="C9" s="121">
        <v>0.0</v>
      </c>
      <c r="D9" s="121" t="s">
        <v>89</v>
      </c>
      <c r="E9" s="141"/>
      <c r="F9" s="141"/>
      <c r="G9" s="141"/>
      <c r="H9" s="141"/>
    </row>
    <row r="10">
      <c r="A10" s="121" t="s">
        <v>61</v>
      </c>
      <c r="B10" s="121" t="s">
        <v>147</v>
      </c>
      <c r="C10" s="121">
        <v>3.0</v>
      </c>
      <c r="D10" s="121" t="s">
        <v>90</v>
      </c>
      <c r="E10" s="141"/>
      <c r="F10" s="141"/>
      <c r="G10" s="141"/>
      <c r="H10" s="141"/>
    </row>
    <row r="11">
      <c r="A11" s="121" t="s">
        <v>62</v>
      </c>
      <c r="B11" s="121" t="s">
        <v>147</v>
      </c>
      <c r="C11" s="121">
        <v>0.0</v>
      </c>
      <c r="D11" s="121" t="s">
        <v>89</v>
      </c>
      <c r="E11" s="141"/>
      <c r="F11" s="141"/>
      <c r="G11" s="141"/>
      <c r="H11" s="141"/>
    </row>
    <row r="12">
      <c r="A12" s="121" t="s">
        <v>63</v>
      </c>
      <c r="B12" s="121" t="s">
        <v>147</v>
      </c>
      <c r="C12" s="121">
        <v>-29.996</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1.0</v>
      </c>
      <c r="D16" s="121" t="s">
        <v>90</v>
      </c>
      <c r="E16" s="141"/>
      <c r="F16" s="141"/>
      <c r="G16" s="141"/>
      <c r="H16" s="141"/>
    </row>
    <row r="17">
      <c r="A17" s="121" t="s">
        <v>71</v>
      </c>
      <c r="B17" s="121" t="s">
        <v>147</v>
      </c>
      <c r="C17" s="121">
        <v>1.29936021188635</v>
      </c>
      <c r="D17" s="121" t="s">
        <v>90</v>
      </c>
      <c r="E17" s="141"/>
      <c r="F17" s="141"/>
      <c r="G17" s="141"/>
      <c r="H17" s="141"/>
    </row>
    <row r="18">
      <c r="A18" s="121" t="s">
        <v>73</v>
      </c>
      <c r="B18" s="121" t="s">
        <v>147</v>
      </c>
      <c r="C18" s="121">
        <v>0.5719</v>
      </c>
      <c r="D18" s="121" t="s">
        <v>90</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2.6</v>
      </c>
      <c r="D2" s="121" t="s">
        <v>90</v>
      </c>
      <c r="E2" s="141"/>
      <c r="F2" s="125" t="str">
        <f>IFERROR(__xludf.DUMMYFUNCTION("UNIQUE(D2:D19)"),"Positive")</f>
        <v>Positive</v>
      </c>
      <c r="G2" s="126">
        <f t="shared" ref="G2:G4" si="1">COUNTIF(D2:D19, F2)</f>
        <v>7</v>
      </c>
      <c r="H2" s="141"/>
      <c r="J2" s="134"/>
    </row>
    <row r="3">
      <c r="A3" s="121" t="s">
        <v>49</v>
      </c>
      <c r="B3" s="121" t="s">
        <v>147</v>
      </c>
      <c r="C3" s="121">
        <v>0.0</v>
      </c>
      <c r="D3" s="121" t="s">
        <v>89</v>
      </c>
      <c r="E3" s="141"/>
      <c r="F3" s="127" t="str">
        <f>IFERROR(__xludf.DUMMYFUNCTION("""COMPUTED_VALUE"""),"Neutral")</f>
        <v>Neutral</v>
      </c>
      <c r="G3" s="128">
        <f t="shared" si="1"/>
        <v>4</v>
      </c>
      <c r="H3" s="141"/>
    </row>
    <row r="4">
      <c r="A4" s="121" t="s">
        <v>50</v>
      </c>
      <c r="B4" s="121" t="s">
        <v>147</v>
      </c>
      <c r="C4" s="121">
        <v>0.666666666666666</v>
      </c>
      <c r="D4" s="121" t="s">
        <v>90</v>
      </c>
      <c r="E4" s="141"/>
      <c r="F4" s="125" t="str">
        <f>IFERROR(__xludf.DUMMYFUNCTION("""COMPUTED_VALUE"""),"Negative")</f>
        <v>Negative</v>
      </c>
      <c r="G4" s="126">
        <f t="shared" si="1"/>
        <v>7</v>
      </c>
      <c r="H4" s="141"/>
    </row>
    <row r="5">
      <c r="A5" s="121" t="s">
        <v>51</v>
      </c>
      <c r="B5" s="121" t="s">
        <v>147</v>
      </c>
      <c r="C5" s="121">
        <v>0.08</v>
      </c>
      <c r="D5" s="121" t="s">
        <v>90</v>
      </c>
      <c r="E5" s="141"/>
      <c r="F5" s="141"/>
      <c r="G5" s="141"/>
      <c r="H5" s="141"/>
    </row>
    <row r="6">
      <c r="A6" s="121" t="s">
        <v>53</v>
      </c>
      <c r="B6" s="121" t="s">
        <v>147</v>
      </c>
      <c r="C6" s="121">
        <v>-1.0</v>
      </c>
      <c r="D6" s="121" t="s">
        <v>88</v>
      </c>
      <c r="E6" s="141"/>
      <c r="F6" s="141"/>
      <c r="G6" s="141"/>
      <c r="H6" s="141"/>
    </row>
    <row r="7">
      <c r="A7" s="121" t="s">
        <v>55</v>
      </c>
      <c r="B7" s="121" t="s">
        <v>147</v>
      </c>
      <c r="C7" s="121">
        <v>1.0</v>
      </c>
      <c r="D7" s="121" t="s">
        <v>90</v>
      </c>
      <c r="E7" s="141"/>
      <c r="F7" s="141"/>
      <c r="G7" s="141"/>
      <c r="H7" s="141"/>
    </row>
    <row r="8">
      <c r="A8" s="121" t="s">
        <v>57</v>
      </c>
      <c r="B8" s="121" t="s">
        <v>147</v>
      </c>
      <c r="C8" s="121">
        <v>-79.5709999999999</v>
      </c>
      <c r="D8" s="121" t="s">
        <v>88</v>
      </c>
      <c r="E8" s="141"/>
      <c r="F8" s="141"/>
      <c r="G8" s="141"/>
      <c r="H8" s="141"/>
    </row>
    <row r="9">
      <c r="A9" s="121" t="s">
        <v>59</v>
      </c>
      <c r="B9" s="121" t="s">
        <v>147</v>
      </c>
      <c r="C9" s="121">
        <v>-1.0</v>
      </c>
      <c r="D9" s="121" t="s">
        <v>88</v>
      </c>
      <c r="E9" s="141"/>
      <c r="F9" s="141"/>
      <c r="G9" s="141"/>
      <c r="H9" s="141"/>
    </row>
    <row r="10">
      <c r="A10" s="121" t="s">
        <v>61</v>
      </c>
      <c r="B10" s="121" t="s">
        <v>147</v>
      </c>
      <c r="C10" s="121">
        <v>-0.166666666666666</v>
      </c>
      <c r="D10" s="121" t="s">
        <v>88</v>
      </c>
      <c r="E10" s="141"/>
      <c r="F10" s="141"/>
      <c r="G10" s="141"/>
      <c r="H10" s="141"/>
    </row>
    <row r="11">
      <c r="A11" s="121" t="s">
        <v>62</v>
      </c>
      <c r="B11" s="121" t="s">
        <v>147</v>
      </c>
      <c r="C11" s="121">
        <v>-1.0</v>
      </c>
      <c r="D11" s="121" t="s">
        <v>88</v>
      </c>
      <c r="E11" s="141"/>
      <c r="F11" s="141"/>
      <c r="G11" s="141"/>
      <c r="H11" s="141"/>
    </row>
    <row r="12">
      <c r="A12" s="121" t="s">
        <v>63</v>
      </c>
      <c r="B12" s="121" t="s">
        <v>147</v>
      </c>
      <c r="C12" s="121">
        <v>-74.0089999999999</v>
      </c>
      <c r="D12" s="121" t="s">
        <v>88</v>
      </c>
      <c r="E12" s="141"/>
      <c r="F12" s="141"/>
      <c r="G12" s="141"/>
      <c r="H12" s="141"/>
    </row>
    <row r="13">
      <c r="A13" s="121" t="s">
        <v>65</v>
      </c>
      <c r="B13" s="121" t="s">
        <v>147</v>
      </c>
      <c r="C13" s="121">
        <v>0.0</v>
      </c>
      <c r="D13" s="121" t="s">
        <v>89</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1.0</v>
      </c>
      <c r="D16" s="121" t="s">
        <v>90</v>
      </c>
      <c r="E16" s="141"/>
      <c r="F16" s="141"/>
      <c r="G16" s="141"/>
      <c r="H16" s="141"/>
    </row>
    <row r="17">
      <c r="A17" s="121" t="s">
        <v>71</v>
      </c>
      <c r="B17" s="121" t="s">
        <v>147</v>
      </c>
      <c r="C17" s="121">
        <v>0.592511618211618</v>
      </c>
      <c r="D17" s="121" t="s">
        <v>90</v>
      </c>
      <c r="E17" s="141"/>
      <c r="F17" s="141"/>
      <c r="G17" s="141"/>
      <c r="H17" s="141"/>
    </row>
    <row r="18">
      <c r="A18" s="121" t="s">
        <v>73</v>
      </c>
      <c r="B18" s="121" t="s">
        <v>147</v>
      </c>
      <c r="C18" s="121">
        <v>0.6249</v>
      </c>
      <c r="D18" s="121" t="s">
        <v>90</v>
      </c>
      <c r="E18" s="141"/>
      <c r="F18" s="141"/>
      <c r="G18" s="141"/>
      <c r="H18" s="141"/>
    </row>
    <row r="19">
      <c r="A19" s="121" t="s">
        <v>74</v>
      </c>
      <c r="B19" s="121" t="s">
        <v>147</v>
      </c>
      <c r="C19" s="121">
        <v>-1.0</v>
      </c>
      <c r="D19" s="121" t="s">
        <v>88</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E2" s="141"/>
      <c r="F2" s="125" t="str">
        <f>IFERROR(__xludf.DUMMYFUNCTION("UNIQUE(D2:D19)"),"Positive")</f>
        <v>Positive</v>
      </c>
      <c r="G2" s="126">
        <f t="shared" ref="G2:G4" si="1">COUNTIF(D2:D19, F2)</f>
        <v>9</v>
      </c>
      <c r="H2" s="141"/>
      <c r="J2" s="134"/>
    </row>
    <row r="3">
      <c r="A3" s="121" t="s">
        <v>49</v>
      </c>
      <c r="B3" s="121" t="s">
        <v>147</v>
      </c>
      <c r="C3" s="121">
        <v>0.25</v>
      </c>
      <c r="D3" s="121" t="s">
        <v>90</v>
      </c>
      <c r="E3" s="141"/>
      <c r="F3" s="127" t="str">
        <f>IFERROR(__xludf.DUMMYFUNCTION("""COMPUTED_VALUE"""),"Neutral")</f>
        <v>Neutral</v>
      </c>
      <c r="G3" s="128">
        <f t="shared" si="1"/>
        <v>6</v>
      </c>
      <c r="H3" s="141"/>
    </row>
    <row r="4">
      <c r="A4" s="121" t="s">
        <v>50</v>
      </c>
      <c r="B4" s="121" t="s">
        <v>147</v>
      </c>
      <c r="C4" s="121">
        <v>1.75</v>
      </c>
      <c r="D4" s="121" t="s">
        <v>90</v>
      </c>
      <c r="E4" s="141"/>
      <c r="F4" s="127" t="str">
        <f>IFERROR(__xludf.DUMMYFUNCTION("""COMPUTED_VALUE"""),"Negative")</f>
        <v>Negative</v>
      </c>
      <c r="G4" s="128">
        <f t="shared" si="1"/>
        <v>3</v>
      </c>
      <c r="H4" s="141"/>
    </row>
    <row r="5">
      <c r="A5" s="121" t="s">
        <v>51</v>
      </c>
      <c r="B5" s="121" t="s">
        <v>147</v>
      </c>
      <c r="C5" s="121">
        <v>0.0</v>
      </c>
      <c r="D5" s="121" t="s">
        <v>89</v>
      </c>
      <c r="E5" s="141"/>
      <c r="F5" s="141"/>
      <c r="G5" s="141"/>
      <c r="H5" s="141"/>
    </row>
    <row r="6">
      <c r="A6" s="121" t="s">
        <v>53</v>
      </c>
      <c r="B6" s="121" t="s">
        <v>147</v>
      </c>
      <c r="C6" s="121">
        <v>0.0</v>
      </c>
      <c r="D6" s="121" t="s">
        <v>89</v>
      </c>
      <c r="E6" s="141"/>
      <c r="F6" s="141"/>
      <c r="G6" s="141"/>
      <c r="H6" s="141"/>
    </row>
    <row r="7">
      <c r="A7" s="121" t="s">
        <v>55</v>
      </c>
      <c r="B7" s="121" t="s">
        <v>147</v>
      </c>
      <c r="C7" s="121">
        <v>1.0</v>
      </c>
      <c r="D7" s="121" t="s">
        <v>90</v>
      </c>
      <c r="E7" s="141"/>
      <c r="F7" s="141"/>
      <c r="G7" s="141"/>
      <c r="H7" s="141"/>
    </row>
    <row r="8">
      <c r="A8" s="121" t="s">
        <v>57</v>
      </c>
      <c r="B8" s="121" t="s">
        <v>147</v>
      </c>
      <c r="C8" s="121">
        <v>-11.2689999999999</v>
      </c>
      <c r="D8" s="121" t="s">
        <v>88</v>
      </c>
      <c r="E8" s="141"/>
      <c r="F8" s="141"/>
      <c r="G8" s="141"/>
      <c r="H8" s="141"/>
    </row>
    <row r="9">
      <c r="A9" s="121" t="s">
        <v>59</v>
      </c>
      <c r="B9" s="121" t="s">
        <v>147</v>
      </c>
      <c r="C9" s="121">
        <v>-1.0</v>
      </c>
      <c r="D9" s="121" t="s">
        <v>88</v>
      </c>
      <c r="E9" s="141"/>
      <c r="F9" s="141"/>
      <c r="G9" s="141"/>
      <c r="H9" s="141"/>
    </row>
    <row r="10">
      <c r="A10" s="121" t="s">
        <v>61</v>
      </c>
      <c r="B10" s="121" t="s">
        <v>147</v>
      </c>
      <c r="C10" s="121">
        <v>2.0</v>
      </c>
      <c r="D10" s="121" t="s">
        <v>90</v>
      </c>
      <c r="E10" s="141"/>
      <c r="F10" s="141"/>
      <c r="G10" s="141"/>
      <c r="H10" s="141"/>
    </row>
    <row r="11">
      <c r="A11" s="121" t="s">
        <v>62</v>
      </c>
      <c r="B11" s="121" t="s">
        <v>147</v>
      </c>
      <c r="C11" s="121">
        <v>1.0</v>
      </c>
      <c r="D11" s="121" t="s">
        <v>90</v>
      </c>
      <c r="E11" s="141"/>
      <c r="F11" s="141"/>
      <c r="G11" s="141"/>
      <c r="H11" s="141"/>
    </row>
    <row r="12">
      <c r="A12" s="121" t="s">
        <v>63</v>
      </c>
      <c r="B12" s="121" t="s">
        <v>147</v>
      </c>
      <c r="C12" s="121">
        <v>-14.497</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0.203893179928015</v>
      </c>
      <c r="D17" s="121" t="s">
        <v>90</v>
      </c>
      <c r="E17" s="141"/>
      <c r="F17" s="141"/>
      <c r="G17" s="141"/>
      <c r="H17" s="141"/>
    </row>
    <row r="18">
      <c r="A18" s="121" t="s">
        <v>73</v>
      </c>
      <c r="B18" s="121" t="s">
        <v>147</v>
      </c>
      <c r="C18" s="121">
        <v>0.0</v>
      </c>
      <c r="D18" s="121" t="s">
        <v>89</v>
      </c>
      <c r="E18" s="141"/>
      <c r="F18" s="141"/>
      <c r="G18" s="141"/>
      <c r="H18" s="141"/>
    </row>
    <row r="19">
      <c r="A19" s="121" t="s">
        <v>74</v>
      </c>
      <c r="B19" s="121" t="s">
        <v>147</v>
      </c>
      <c r="C19" s="121">
        <v>1.0</v>
      </c>
      <c r="D19" s="121" t="s">
        <v>90</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2" t="s">
        <v>46</v>
      </c>
      <c r="B2" s="122" t="s">
        <v>147</v>
      </c>
      <c r="C2" s="122">
        <v>0.0</v>
      </c>
      <c r="D2" s="122" t="s">
        <v>89</v>
      </c>
      <c r="E2" s="141"/>
      <c r="F2" s="125" t="str">
        <f>IFERROR(__xludf.DUMMYFUNCTION("UNIQUE(D2:D19)"),"Neutral")</f>
        <v>Neutral</v>
      </c>
      <c r="G2" s="126">
        <f t="shared" ref="G2:G4" si="1">COUNTIF(D2:D19, F2)</f>
        <v>7</v>
      </c>
      <c r="H2" s="141"/>
      <c r="J2" s="134"/>
    </row>
    <row r="3">
      <c r="A3" s="122" t="s">
        <v>49</v>
      </c>
      <c r="B3" s="122" t="s">
        <v>147</v>
      </c>
      <c r="C3" s="122">
        <v>0.0</v>
      </c>
      <c r="D3" s="122" t="s">
        <v>89</v>
      </c>
      <c r="E3" s="141"/>
      <c r="F3" s="125" t="str">
        <f>IFERROR(__xludf.DUMMYFUNCTION("""COMPUTED_VALUE"""),"Positive")</f>
        <v>Positive</v>
      </c>
      <c r="G3" s="126">
        <f t="shared" si="1"/>
        <v>7</v>
      </c>
      <c r="H3" s="141"/>
    </row>
    <row r="4">
      <c r="A4" s="122" t="s">
        <v>50</v>
      </c>
      <c r="B4" s="122" t="s">
        <v>147</v>
      </c>
      <c r="C4" s="122">
        <v>1.0</v>
      </c>
      <c r="D4" s="122" t="s">
        <v>90</v>
      </c>
      <c r="E4" s="141"/>
      <c r="F4" s="127" t="str">
        <f>IFERROR(__xludf.DUMMYFUNCTION("""COMPUTED_VALUE"""),"Negative")</f>
        <v>Negative</v>
      </c>
      <c r="G4" s="128">
        <f t="shared" si="1"/>
        <v>4</v>
      </c>
      <c r="H4" s="141"/>
    </row>
    <row r="5">
      <c r="A5" s="122" t="s">
        <v>51</v>
      </c>
      <c r="B5" s="122" t="s">
        <v>147</v>
      </c>
      <c r="C5" s="122">
        <v>0.05</v>
      </c>
      <c r="D5" s="122" t="s">
        <v>90</v>
      </c>
      <c r="E5" s="141"/>
      <c r="F5" s="141"/>
      <c r="G5" s="141"/>
      <c r="H5" s="141"/>
    </row>
    <row r="6">
      <c r="A6" s="122" t="s">
        <v>53</v>
      </c>
      <c r="B6" s="122" t="s">
        <v>147</v>
      </c>
      <c r="C6" s="122">
        <v>1.0</v>
      </c>
      <c r="D6" s="122" t="s">
        <v>90</v>
      </c>
      <c r="E6" s="141"/>
      <c r="F6" s="141"/>
      <c r="G6" s="141"/>
      <c r="H6" s="141"/>
    </row>
    <row r="7">
      <c r="A7" s="122" t="s">
        <v>55</v>
      </c>
      <c r="B7" s="122" t="s">
        <v>147</v>
      </c>
      <c r="C7" s="122">
        <v>1.0</v>
      </c>
      <c r="D7" s="122" t="s">
        <v>90</v>
      </c>
      <c r="E7" s="141"/>
      <c r="F7" s="141"/>
      <c r="G7" s="141"/>
      <c r="H7" s="141"/>
    </row>
    <row r="8">
      <c r="A8" s="122" t="s">
        <v>57</v>
      </c>
      <c r="B8" s="122" t="s">
        <v>147</v>
      </c>
      <c r="C8" s="122">
        <v>-38.128</v>
      </c>
      <c r="D8" s="122" t="s">
        <v>88</v>
      </c>
      <c r="E8" s="141"/>
      <c r="F8" s="141"/>
      <c r="G8" s="141"/>
      <c r="H8" s="141"/>
    </row>
    <row r="9">
      <c r="A9" s="122" t="s">
        <v>59</v>
      </c>
      <c r="B9" s="122" t="s">
        <v>147</v>
      </c>
      <c r="C9" s="122">
        <v>-1.0</v>
      </c>
      <c r="D9" s="122" t="s">
        <v>88</v>
      </c>
      <c r="E9" s="141"/>
      <c r="F9" s="141"/>
      <c r="G9" s="141"/>
      <c r="H9" s="141"/>
    </row>
    <row r="10">
      <c r="A10" s="122" t="s">
        <v>61</v>
      </c>
      <c r="B10" s="122" t="s">
        <v>147</v>
      </c>
      <c r="C10" s="122">
        <v>1.0</v>
      </c>
      <c r="D10" s="122" t="s">
        <v>90</v>
      </c>
      <c r="E10" s="141"/>
      <c r="F10" s="141"/>
      <c r="G10" s="141"/>
      <c r="H10" s="141"/>
    </row>
    <row r="11">
      <c r="A11" s="122" t="s">
        <v>62</v>
      </c>
      <c r="B11" s="122" t="s">
        <v>147</v>
      </c>
      <c r="C11" s="122">
        <v>0.0</v>
      </c>
      <c r="D11" s="122" t="s">
        <v>89</v>
      </c>
      <c r="E11" s="141"/>
      <c r="F11" s="141"/>
      <c r="G11" s="141"/>
      <c r="H11" s="141"/>
    </row>
    <row r="12">
      <c r="A12" s="122" t="s">
        <v>63</v>
      </c>
      <c r="B12" s="122" t="s">
        <v>147</v>
      </c>
      <c r="C12" s="122">
        <v>-17.915</v>
      </c>
      <c r="D12" s="122" t="s">
        <v>88</v>
      </c>
      <c r="E12" s="141"/>
      <c r="F12" s="141"/>
      <c r="G12" s="141"/>
      <c r="H12" s="141"/>
    </row>
    <row r="13">
      <c r="A13" s="122" t="s">
        <v>65</v>
      </c>
      <c r="B13" s="122" t="s">
        <v>147</v>
      </c>
      <c r="C13" s="122">
        <v>1.0</v>
      </c>
      <c r="D13" s="122" t="s">
        <v>90</v>
      </c>
      <c r="E13" s="141"/>
      <c r="F13" s="141"/>
      <c r="G13" s="141"/>
      <c r="H13" s="141"/>
    </row>
    <row r="14">
      <c r="A14" s="122" t="s">
        <v>67</v>
      </c>
      <c r="B14" s="122" t="s">
        <v>147</v>
      </c>
      <c r="C14" s="122">
        <v>0.0</v>
      </c>
      <c r="D14" s="122" t="s">
        <v>89</v>
      </c>
      <c r="E14" s="141"/>
      <c r="F14" s="141"/>
      <c r="G14" s="141"/>
      <c r="H14" s="141"/>
    </row>
    <row r="15">
      <c r="A15" s="122" t="s">
        <v>69</v>
      </c>
      <c r="B15" s="122" t="s">
        <v>147</v>
      </c>
      <c r="C15" s="122">
        <v>0.0</v>
      </c>
      <c r="D15" s="122" t="s">
        <v>89</v>
      </c>
      <c r="E15" s="141"/>
      <c r="F15" s="141"/>
      <c r="G15" s="141"/>
      <c r="H15" s="141"/>
    </row>
    <row r="16">
      <c r="A16" s="122" t="s">
        <v>70</v>
      </c>
      <c r="B16" s="122" t="s">
        <v>147</v>
      </c>
      <c r="C16" s="122">
        <v>1.0</v>
      </c>
      <c r="D16" s="122" t="s">
        <v>90</v>
      </c>
      <c r="E16" s="141"/>
      <c r="F16" s="141"/>
      <c r="G16" s="141"/>
      <c r="H16" s="141"/>
    </row>
    <row r="17">
      <c r="A17" s="122" t="s">
        <v>71</v>
      </c>
      <c r="B17" s="122" t="s">
        <v>147</v>
      </c>
      <c r="C17" s="122">
        <v>-0.527517742757562</v>
      </c>
      <c r="D17" s="122" t="s">
        <v>88</v>
      </c>
      <c r="E17" s="141"/>
      <c r="F17" s="141"/>
      <c r="G17" s="141"/>
      <c r="H17" s="141"/>
    </row>
    <row r="18">
      <c r="A18" s="122" t="s">
        <v>73</v>
      </c>
      <c r="B18" s="122" t="s">
        <v>147</v>
      </c>
      <c r="C18" s="122">
        <v>0.0</v>
      </c>
      <c r="D18" s="122" t="s">
        <v>89</v>
      </c>
      <c r="E18" s="141"/>
      <c r="F18" s="141"/>
      <c r="G18" s="141"/>
      <c r="H18" s="141"/>
    </row>
    <row r="19">
      <c r="A19" s="122" t="s">
        <v>74</v>
      </c>
      <c r="B19" s="122" t="s">
        <v>147</v>
      </c>
      <c r="C19" s="122">
        <v>0.0</v>
      </c>
      <c r="D19" s="122" t="s">
        <v>89</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E2" s="141"/>
      <c r="F2" s="125" t="str">
        <f>IFERROR(__xludf.DUMMYFUNCTION("UNIQUE(D2:D19)"),"Neutral")</f>
        <v>Neutral</v>
      </c>
      <c r="G2" s="126">
        <f t="shared" ref="G2:G4" si="1">COUNTIF(D2:D19, F2)</f>
        <v>10</v>
      </c>
      <c r="H2" s="141"/>
      <c r="J2" s="134"/>
    </row>
    <row r="3">
      <c r="A3" s="121" t="s">
        <v>49</v>
      </c>
      <c r="B3" s="121" t="s">
        <v>147</v>
      </c>
      <c r="C3" s="121">
        <v>0.25</v>
      </c>
      <c r="D3" s="121" t="s">
        <v>90</v>
      </c>
      <c r="E3" s="141"/>
      <c r="F3" s="127" t="str">
        <f>IFERROR(__xludf.DUMMYFUNCTION("""COMPUTED_VALUE"""),"Positive")</f>
        <v>Positive</v>
      </c>
      <c r="G3" s="128">
        <f t="shared" si="1"/>
        <v>7</v>
      </c>
      <c r="H3" s="141"/>
    </row>
    <row r="4">
      <c r="A4" s="121" t="s">
        <v>50</v>
      </c>
      <c r="B4" s="121" t="s">
        <v>147</v>
      </c>
      <c r="C4" s="121">
        <v>1.0</v>
      </c>
      <c r="D4" s="121" t="s">
        <v>90</v>
      </c>
      <c r="E4" s="141"/>
      <c r="F4" s="127" t="str">
        <f>IFERROR(__xludf.DUMMYFUNCTION("""COMPUTED_VALUE"""),"Negative")</f>
        <v>Negative</v>
      </c>
      <c r="G4" s="128">
        <f t="shared" si="1"/>
        <v>1</v>
      </c>
      <c r="H4" s="141"/>
    </row>
    <row r="5">
      <c r="A5" s="121" t="s">
        <v>51</v>
      </c>
      <c r="B5" s="121" t="s">
        <v>147</v>
      </c>
      <c r="C5" s="121">
        <v>0.0</v>
      </c>
      <c r="D5" s="121" t="s">
        <v>89</v>
      </c>
      <c r="E5" s="141"/>
      <c r="F5" s="141"/>
      <c r="G5" s="141"/>
      <c r="H5" s="141"/>
    </row>
    <row r="6">
      <c r="A6" s="121" t="s">
        <v>53</v>
      </c>
      <c r="B6" s="121" t="s">
        <v>147</v>
      </c>
      <c r="C6" s="121">
        <v>0.0</v>
      </c>
      <c r="D6" s="121" t="s">
        <v>89</v>
      </c>
      <c r="E6" s="141"/>
      <c r="F6" s="141"/>
      <c r="G6" s="141"/>
      <c r="H6" s="141"/>
    </row>
    <row r="7">
      <c r="A7" s="121" t="s">
        <v>55</v>
      </c>
      <c r="B7" s="121" t="s">
        <v>147</v>
      </c>
      <c r="C7" s="121">
        <v>1.0</v>
      </c>
      <c r="D7" s="121" t="s">
        <v>90</v>
      </c>
      <c r="E7" s="141"/>
      <c r="F7" s="141"/>
      <c r="G7" s="141"/>
      <c r="H7" s="141"/>
    </row>
    <row r="8">
      <c r="A8" s="121" t="s">
        <v>57</v>
      </c>
      <c r="B8" s="121" t="s">
        <v>147</v>
      </c>
      <c r="C8" s="121">
        <v>7.262</v>
      </c>
      <c r="D8" s="121" t="s">
        <v>90</v>
      </c>
      <c r="E8" s="141"/>
      <c r="F8" s="141"/>
      <c r="G8" s="141"/>
      <c r="H8" s="141"/>
    </row>
    <row r="9">
      <c r="A9" s="121" t="s">
        <v>59</v>
      </c>
      <c r="B9" s="121" t="s">
        <v>147</v>
      </c>
      <c r="C9" s="121">
        <v>-1.0</v>
      </c>
      <c r="D9" s="121" t="s">
        <v>88</v>
      </c>
      <c r="E9" s="141"/>
      <c r="F9" s="141"/>
      <c r="G9" s="141"/>
      <c r="H9" s="141"/>
    </row>
    <row r="10">
      <c r="A10" s="121" t="s">
        <v>61</v>
      </c>
      <c r="B10" s="121" t="s">
        <v>147</v>
      </c>
      <c r="C10" s="121">
        <v>0.0</v>
      </c>
      <c r="D10" s="121" t="s">
        <v>89</v>
      </c>
      <c r="E10" s="141"/>
      <c r="F10" s="141"/>
      <c r="G10" s="141"/>
      <c r="H10" s="141"/>
    </row>
    <row r="11">
      <c r="A11" s="121" t="s">
        <v>62</v>
      </c>
      <c r="B11" s="121" t="s">
        <v>147</v>
      </c>
      <c r="C11" s="121">
        <v>0.0</v>
      </c>
      <c r="D11" s="121" t="s">
        <v>89</v>
      </c>
      <c r="E11" s="141"/>
      <c r="F11" s="141"/>
      <c r="G11" s="141"/>
      <c r="H11" s="141"/>
    </row>
    <row r="12">
      <c r="A12" s="121" t="s">
        <v>63</v>
      </c>
      <c r="B12" s="121" t="s">
        <v>147</v>
      </c>
      <c r="C12" s="121">
        <v>0.932999999999999</v>
      </c>
      <c r="D12" s="121" t="s">
        <v>90</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0.672280202332989</v>
      </c>
      <c r="D17" s="121" t="s">
        <v>90</v>
      </c>
      <c r="E17" s="141"/>
      <c r="F17" s="141"/>
      <c r="G17" s="141"/>
      <c r="H17" s="141"/>
    </row>
    <row r="18">
      <c r="A18" s="121" t="s">
        <v>73</v>
      </c>
      <c r="B18" s="121" t="s">
        <v>147</v>
      </c>
      <c r="C18" s="121">
        <v>0.0</v>
      </c>
      <c r="D18" s="121" t="s">
        <v>89</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2.6</v>
      </c>
      <c r="D2" s="121" t="s">
        <v>90</v>
      </c>
      <c r="E2" s="141"/>
      <c r="F2" s="127" t="str">
        <f>IFERROR(__xludf.DUMMYFUNCTION("UNIQUE(D2:D19)"),"Positive")</f>
        <v>Positive</v>
      </c>
      <c r="G2" s="128">
        <f t="shared" ref="G2:G4" si="1">COUNTIF(D2:D19, F2)</f>
        <v>4</v>
      </c>
      <c r="H2" s="141"/>
      <c r="J2" s="134"/>
    </row>
    <row r="3">
      <c r="A3" s="121" t="s">
        <v>49</v>
      </c>
      <c r="B3" s="121" t="s">
        <v>147</v>
      </c>
      <c r="C3" s="121">
        <v>-0.25</v>
      </c>
      <c r="D3" s="121" t="s">
        <v>88</v>
      </c>
      <c r="E3" s="141"/>
      <c r="F3" s="127" t="str">
        <f>IFERROR(__xludf.DUMMYFUNCTION("""COMPUTED_VALUE"""),"Negative")</f>
        <v>Negative</v>
      </c>
      <c r="G3" s="128">
        <f t="shared" si="1"/>
        <v>5</v>
      </c>
      <c r="H3" s="141"/>
    </row>
    <row r="4">
      <c r="A4" s="121" t="s">
        <v>50</v>
      </c>
      <c r="B4" s="121" t="s">
        <v>147</v>
      </c>
      <c r="C4" s="121">
        <v>-1.25</v>
      </c>
      <c r="D4" s="121" t="s">
        <v>88</v>
      </c>
      <c r="E4" s="141"/>
      <c r="F4" s="125" t="str">
        <f>IFERROR(__xludf.DUMMYFUNCTION("""COMPUTED_VALUE"""),"Neutral")</f>
        <v>Neutral</v>
      </c>
      <c r="G4" s="126">
        <f t="shared" si="1"/>
        <v>9</v>
      </c>
      <c r="H4" s="141"/>
    </row>
    <row r="5">
      <c r="A5" s="121" t="s">
        <v>51</v>
      </c>
      <c r="B5" s="121" t="s">
        <v>147</v>
      </c>
      <c r="C5" s="121">
        <v>0.0</v>
      </c>
      <c r="D5" s="121" t="s">
        <v>89</v>
      </c>
      <c r="E5" s="141"/>
      <c r="F5" s="141"/>
      <c r="G5" s="141"/>
      <c r="H5" s="141"/>
    </row>
    <row r="6">
      <c r="A6" s="121" t="s">
        <v>53</v>
      </c>
      <c r="B6" s="121" t="s">
        <v>147</v>
      </c>
      <c r="C6" s="121">
        <v>0.0</v>
      </c>
      <c r="D6" s="121" t="s">
        <v>89</v>
      </c>
      <c r="E6" s="141"/>
      <c r="F6" s="141"/>
      <c r="G6" s="141"/>
      <c r="H6" s="141"/>
    </row>
    <row r="7">
      <c r="A7" s="121" t="s">
        <v>55</v>
      </c>
      <c r="B7" s="121" t="s">
        <v>147</v>
      </c>
      <c r="C7" s="121">
        <v>1.0</v>
      </c>
      <c r="D7" s="121" t="s">
        <v>90</v>
      </c>
      <c r="E7" s="141"/>
      <c r="F7" s="141"/>
      <c r="G7" s="141"/>
      <c r="H7" s="141"/>
    </row>
    <row r="8">
      <c r="A8" s="121" t="s">
        <v>57</v>
      </c>
      <c r="B8" s="121" t="s">
        <v>147</v>
      </c>
      <c r="C8" s="121">
        <v>-55.368</v>
      </c>
      <c r="D8" s="121" t="s">
        <v>88</v>
      </c>
      <c r="E8" s="141"/>
      <c r="F8" s="141"/>
      <c r="G8" s="141"/>
      <c r="H8" s="141"/>
    </row>
    <row r="9">
      <c r="A9" s="121" t="s">
        <v>59</v>
      </c>
      <c r="B9" s="121" t="s">
        <v>147</v>
      </c>
      <c r="C9" s="121">
        <v>0.0</v>
      </c>
      <c r="D9" s="121" t="s">
        <v>89</v>
      </c>
      <c r="E9" s="141"/>
      <c r="F9" s="141"/>
      <c r="G9" s="141"/>
      <c r="H9" s="141"/>
    </row>
    <row r="10">
      <c r="A10" s="121" t="s">
        <v>61</v>
      </c>
      <c r="B10" s="121" t="s">
        <v>147</v>
      </c>
      <c r="C10" s="121">
        <v>0.666666666666666</v>
      </c>
      <c r="D10" s="121" t="s">
        <v>90</v>
      </c>
      <c r="E10" s="141"/>
      <c r="F10" s="141"/>
      <c r="G10" s="141"/>
      <c r="H10" s="141"/>
    </row>
    <row r="11">
      <c r="A11" s="121" t="s">
        <v>62</v>
      </c>
      <c r="B11" s="121" t="s">
        <v>147</v>
      </c>
      <c r="C11" s="121">
        <v>0.0</v>
      </c>
      <c r="D11" s="121" t="s">
        <v>89</v>
      </c>
      <c r="E11" s="141"/>
      <c r="F11" s="141"/>
      <c r="G11" s="141"/>
      <c r="H11" s="141"/>
    </row>
    <row r="12">
      <c r="A12" s="121" t="s">
        <v>63</v>
      </c>
      <c r="B12" s="121" t="s">
        <v>147</v>
      </c>
      <c r="C12" s="121">
        <v>-18.8289999999999</v>
      </c>
      <c r="D12" s="121" t="s">
        <v>88</v>
      </c>
      <c r="E12" s="141"/>
      <c r="F12" s="141"/>
      <c r="G12" s="141"/>
      <c r="H12" s="141"/>
    </row>
    <row r="13">
      <c r="A13" s="121" t="s">
        <v>65</v>
      </c>
      <c r="B13" s="121" t="s">
        <v>147</v>
      </c>
      <c r="C13" s="121">
        <v>-1.0</v>
      </c>
      <c r="D13" s="121" t="s">
        <v>88</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0.766657596801929</v>
      </c>
      <c r="D17" s="121" t="s">
        <v>90</v>
      </c>
      <c r="E17" s="141"/>
      <c r="F17" s="141"/>
      <c r="G17" s="141"/>
      <c r="H17" s="141"/>
    </row>
    <row r="18">
      <c r="A18" s="121" t="s">
        <v>73</v>
      </c>
      <c r="B18" s="121" t="s">
        <v>147</v>
      </c>
      <c r="C18" s="121">
        <v>0.0</v>
      </c>
      <c r="D18" s="121" t="s">
        <v>89</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E2" s="141"/>
      <c r="F2" s="125" t="str">
        <f>IFERROR(__xludf.DUMMYFUNCTION("UNIQUE(D2:D19)"),"Neutral")</f>
        <v>Neutral</v>
      </c>
      <c r="G2" s="126">
        <f t="shared" ref="G2:G4" si="1">COUNTIF(D2:D19, F2)</f>
        <v>10</v>
      </c>
      <c r="H2" s="141"/>
      <c r="J2" s="134"/>
    </row>
    <row r="3">
      <c r="A3" s="121" t="s">
        <v>49</v>
      </c>
      <c r="B3" s="121" t="s">
        <v>147</v>
      </c>
      <c r="C3" s="121">
        <v>0.0</v>
      </c>
      <c r="D3" s="121" t="s">
        <v>89</v>
      </c>
      <c r="E3" s="141"/>
      <c r="F3" s="127" t="str">
        <f>IFERROR(__xludf.DUMMYFUNCTION("""COMPUTED_VALUE"""),"Positive")</f>
        <v>Positive</v>
      </c>
      <c r="G3" s="128">
        <f t="shared" si="1"/>
        <v>3</v>
      </c>
      <c r="H3" s="141"/>
    </row>
    <row r="4">
      <c r="A4" s="121" t="s">
        <v>50</v>
      </c>
      <c r="B4" s="121" t="s">
        <v>147</v>
      </c>
      <c r="C4" s="121">
        <v>0.0</v>
      </c>
      <c r="D4" s="121" t="s">
        <v>89</v>
      </c>
      <c r="E4" s="141"/>
      <c r="F4" s="127" t="str">
        <f>IFERROR(__xludf.DUMMYFUNCTION("""COMPUTED_VALUE"""),"Negative")</f>
        <v>Negative</v>
      </c>
      <c r="G4" s="128">
        <f t="shared" si="1"/>
        <v>5</v>
      </c>
      <c r="H4" s="141"/>
    </row>
    <row r="5">
      <c r="A5" s="121" t="s">
        <v>51</v>
      </c>
      <c r="B5" s="121" t="s">
        <v>147</v>
      </c>
      <c r="C5" s="121">
        <v>0.0</v>
      </c>
      <c r="D5" s="121" t="s">
        <v>89</v>
      </c>
      <c r="E5" s="141"/>
      <c r="F5" s="141"/>
      <c r="G5" s="141"/>
      <c r="H5" s="141"/>
    </row>
    <row r="6">
      <c r="A6" s="121" t="s">
        <v>53</v>
      </c>
      <c r="B6" s="121" t="s">
        <v>147</v>
      </c>
      <c r="C6" s="121">
        <v>1.0</v>
      </c>
      <c r="D6" s="121" t="s">
        <v>90</v>
      </c>
      <c r="E6" s="141"/>
      <c r="F6" s="141"/>
      <c r="G6" s="141"/>
      <c r="H6" s="141"/>
    </row>
    <row r="7">
      <c r="A7" s="121" t="s">
        <v>55</v>
      </c>
      <c r="B7" s="121" t="s">
        <v>147</v>
      </c>
      <c r="C7" s="121">
        <v>1.0</v>
      </c>
      <c r="D7" s="121" t="s">
        <v>90</v>
      </c>
      <c r="E7" s="141"/>
      <c r="F7" s="141"/>
      <c r="G7" s="141"/>
      <c r="H7" s="141"/>
    </row>
    <row r="8">
      <c r="A8" s="121" t="s">
        <v>57</v>
      </c>
      <c r="B8" s="121" t="s">
        <v>147</v>
      </c>
      <c r="C8" s="121">
        <v>-0.503</v>
      </c>
      <c r="D8" s="121" t="s">
        <v>88</v>
      </c>
      <c r="E8" s="141"/>
      <c r="F8" s="141"/>
      <c r="G8" s="141"/>
      <c r="H8" s="141"/>
    </row>
    <row r="9">
      <c r="A9" s="121" t="s">
        <v>59</v>
      </c>
      <c r="B9" s="121" t="s">
        <v>147</v>
      </c>
      <c r="C9" s="121">
        <v>-1.0</v>
      </c>
      <c r="D9" s="121" t="s">
        <v>88</v>
      </c>
      <c r="E9" s="141"/>
      <c r="F9" s="141"/>
      <c r="G9" s="141"/>
      <c r="H9" s="141"/>
    </row>
    <row r="10">
      <c r="A10" s="121" t="s">
        <v>61</v>
      </c>
      <c r="B10" s="121" t="s">
        <v>147</v>
      </c>
      <c r="C10" s="121">
        <v>-1.0</v>
      </c>
      <c r="D10" s="121" t="s">
        <v>88</v>
      </c>
      <c r="E10" s="141"/>
      <c r="F10" s="141"/>
      <c r="G10" s="141"/>
      <c r="H10" s="141"/>
    </row>
    <row r="11">
      <c r="A11" s="121" t="s">
        <v>62</v>
      </c>
      <c r="B11" s="121" t="s">
        <v>147</v>
      </c>
      <c r="C11" s="121">
        <v>0.0</v>
      </c>
      <c r="D11" s="121" t="s">
        <v>89</v>
      </c>
      <c r="E11" s="141"/>
      <c r="F11" s="141"/>
      <c r="G11" s="141"/>
      <c r="H11" s="141"/>
    </row>
    <row r="12">
      <c r="A12" s="121" t="s">
        <v>63</v>
      </c>
      <c r="B12" s="121" t="s">
        <v>147</v>
      </c>
      <c r="C12" s="121">
        <v>-20.499</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-0.0383333333333333</v>
      </c>
      <c r="D17" s="121" t="s">
        <v>88</v>
      </c>
      <c r="E17" s="141"/>
      <c r="F17" s="141"/>
      <c r="G17" s="141"/>
      <c r="H17" s="141"/>
    </row>
    <row r="18">
      <c r="A18" s="121" t="s">
        <v>73</v>
      </c>
      <c r="B18" s="121" t="s">
        <v>147</v>
      </c>
      <c r="C18" s="121">
        <v>0.0</v>
      </c>
      <c r="D18" s="121" t="s">
        <v>89</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F2" s="125" t="str">
        <f>IFERROR(__xludf.DUMMYFUNCTION("UNIQUE(D2:D19)"),"Neutral")</f>
        <v>Neutral</v>
      </c>
      <c r="G2" s="126">
        <f t="shared" ref="G2:G4" si="1">COUNTIF(D2:D19, F2)</f>
        <v>10</v>
      </c>
      <c r="I2" s="1" t="s">
        <v>88</v>
      </c>
      <c r="J2" s="1" t="s">
        <v>88</v>
      </c>
    </row>
    <row r="3">
      <c r="A3" s="121" t="s">
        <v>49</v>
      </c>
      <c r="B3" s="121" t="s">
        <v>147</v>
      </c>
      <c r="C3" s="121">
        <v>0.25</v>
      </c>
      <c r="D3" s="121" t="s">
        <v>90</v>
      </c>
      <c r="F3" s="127" t="str">
        <f>IFERROR(__xludf.DUMMYFUNCTION("""COMPUTED_VALUE"""),"Positive")</f>
        <v>Positive</v>
      </c>
      <c r="G3" s="128">
        <f t="shared" si="1"/>
        <v>7</v>
      </c>
    </row>
    <row r="4">
      <c r="A4" s="121" t="s">
        <v>50</v>
      </c>
      <c r="B4" s="121" t="s">
        <v>147</v>
      </c>
      <c r="C4" s="121">
        <v>1.0</v>
      </c>
      <c r="D4" s="121" t="s">
        <v>90</v>
      </c>
      <c r="F4" s="129" t="str">
        <f>IFERROR(__xludf.DUMMYFUNCTION("""COMPUTED_VALUE"""),"Negative")</f>
        <v>Negative</v>
      </c>
      <c r="G4" s="130">
        <f t="shared" si="1"/>
        <v>1</v>
      </c>
    </row>
    <row r="5">
      <c r="A5" s="121" t="s">
        <v>51</v>
      </c>
      <c r="B5" s="121" t="s">
        <v>147</v>
      </c>
      <c r="C5" s="121">
        <v>0.0</v>
      </c>
      <c r="D5" s="121" t="s">
        <v>89</v>
      </c>
    </row>
    <row r="6">
      <c r="A6" s="121" t="s">
        <v>53</v>
      </c>
      <c r="B6" s="121" t="s">
        <v>147</v>
      </c>
      <c r="C6" s="121">
        <v>1.0</v>
      </c>
      <c r="D6" s="121" t="s">
        <v>90</v>
      </c>
    </row>
    <row r="7">
      <c r="A7" s="121" t="s">
        <v>55</v>
      </c>
      <c r="B7" s="121" t="s">
        <v>147</v>
      </c>
      <c r="C7" s="121">
        <v>1.0</v>
      </c>
      <c r="D7" s="121" t="s">
        <v>90</v>
      </c>
    </row>
    <row r="8">
      <c r="A8" s="121" t="s">
        <v>57</v>
      </c>
      <c r="B8" s="121" t="s">
        <v>147</v>
      </c>
      <c r="C8" s="121">
        <v>0.0</v>
      </c>
      <c r="D8" s="121" t="s">
        <v>89</v>
      </c>
    </row>
    <row r="9">
      <c r="A9" s="121" t="s">
        <v>59</v>
      </c>
      <c r="B9" s="121" t="s">
        <v>147</v>
      </c>
      <c r="C9" s="121">
        <v>0.0</v>
      </c>
      <c r="D9" s="121" t="s">
        <v>89</v>
      </c>
    </row>
    <row r="10">
      <c r="A10" s="121" t="s">
        <v>61</v>
      </c>
      <c r="B10" s="121" t="s">
        <v>147</v>
      </c>
      <c r="C10" s="121">
        <v>0.0</v>
      </c>
      <c r="D10" s="121" t="s">
        <v>89</v>
      </c>
    </row>
    <row r="11">
      <c r="A11" s="121" t="s">
        <v>62</v>
      </c>
      <c r="B11" s="121" t="s">
        <v>147</v>
      </c>
      <c r="C11" s="121">
        <v>0.0</v>
      </c>
      <c r="D11" s="121" t="s">
        <v>89</v>
      </c>
    </row>
    <row r="12">
      <c r="A12" s="131" t="s">
        <v>63</v>
      </c>
      <c r="B12" s="131" t="s">
        <v>147</v>
      </c>
      <c r="C12" s="131">
        <v>-74.3989999999999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0.0825902949313481</v>
      </c>
      <c r="D17" s="121" t="s">
        <v>90</v>
      </c>
    </row>
    <row r="18">
      <c r="A18" s="121" t="s">
        <v>73</v>
      </c>
      <c r="B18" s="121" t="s">
        <v>147</v>
      </c>
      <c r="C18" s="121">
        <v>0.0</v>
      </c>
      <c r="D18" s="121" t="s">
        <v>89</v>
      </c>
    </row>
    <row r="19">
      <c r="A19" s="121" t="s">
        <v>74</v>
      </c>
      <c r="B19" s="121" t="s">
        <v>147</v>
      </c>
      <c r="C19" s="121">
        <v>0.0</v>
      </c>
      <c r="D19" s="121" t="s">
        <v>89</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0.5</v>
      </c>
      <c r="D2" s="121" t="s">
        <v>90</v>
      </c>
      <c r="E2" s="141"/>
      <c r="F2" s="125" t="str">
        <f>IFERROR(__xludf.DUMMYFUNCTION("UNIQUE(D2:D19)"),"Positive")</f>
        <v>Positive</v>
      </c>
      <c r="G2" s="126">
        <f t="shared" ref="G2:G4" si="1">COUNTIF(D2:D19, F2)</f>
        <v>7</v>
      </c>
      <c r="H2" s="141"/>
      <c r="J2" s="134"/>
    </row>
    <row r="3">
      <c r="A3" s="121" t="s">
        <v>49</v>
      </c>
      <c r="B3" s="121" t="s">
        <v>147</v>
      </c>
      <c r="C3" s="121">
        <v>0.0</v>
      </c>
      <c r="D3" s="121" t="s">
        <v>89</v>
      </c>
      <c r="E3" s="141"/>
      <c r="F3" s="127" t="str">
        <f>IFERROR(__xludf.DUMMYFUNCTION("""COMPUTED_VALUE"""),"Neutral")</f>
        <v>Neutral</v>
      </c>
      <c r="G3" s="128">
        <f t="shared" si="1"/>
        <v>6</v>
      </c>
      <c r="H3" s="141"/>
    </row>
    <row r="4">
      <c r="A4" s="121" t="s">
        <v>50</v>
      </c>
      <c r="B4" s="121" t="s">
        <v>147</v>
      </c>
      <c r="C4" s="121">
        <v>-1.5</v>
      </c>
      <c r="D4" s="121" t="s">
        <v>88</v>
      </c>
      <c r="E4" s="141"/>
      <c r="F4" s="127" t="str">
        <f>IFERROR(__xludf.DUMMYFUNCTION("""COMPUTED_VALUE"""),"Negative")</f>
        <v>Negative</v>
      </c>
      <c r="G4" s="128">
        <f t="shared" si="1"/>
        <v>5</v>
      </c>
      <c r="H4" s="141"/>
    </row>
    <row r="5">
      <c r="A5" s="121" t="s">
        <v>51</v>
      </c>
      <c r="B5" s="121" t="s">
        <v>147</v>
      </c>
      <c r="C5" s="121">
        <v>0.0</v>
      </c>
      <c r="D5" s="121" t="s">
        <v>89</v>
      </c>
      <c r="E5" s="141"/>
      <c r="F5" s="141"/>
      <c r="G5" s="141"/>
      <c r="H5" s="141"/>
    </row>
    <row r="6">
      <c r="A6" s="121" t="s">
        <v>53</v>
      </c>
      <c r="B6" s="121" t="s">
        <v>147</v>
      </c>
      <c r="C6" s="121">
        <v>1.0</v>
      </c>
      <c r="D6" s="121" t="s">
        <v>90</v>
      </c>
      <c r="E6" s="141"/>
      <c r="F6" s="141"/>
      <c r="G6" s="141"/>
      <c r="H6" s="141"/>
    </row>
    <row r="7">
      <c r="A7" s="121" t="s">
        <v>55</v>
      </c>
      <c r="B7" s="121" t="s">
        <v>147</v>
      </c>
      <c r="C7" s="121">
        <v>1.0</v>
      </c>
      <c r="D7" s="121" t="s">
        <v>90</v>
      </c>
      <c r="E7" s="141"/>
      <c r="F7" s="141"/>
      <c r="G7" s="141"/>
      <c r="H7" s="141"/>
    </row>
    <row r="8">
      <c r="A8" s="121" t="s">
        <v>57</v>
      </c>
      <c r="B8" s="121" t="s">
        <v>147</v>
      </c>
      <c r="C8" s="121">
        <v>-10.941</v>
      </c>
      <c r="D8" s="121" t="s">
        <v>88</v>
      </c>
      <c r="E8" s="141"/>
      <c r="F8" s="141"/>
      <c r="G8" s="141"/>
      <c r="H8" s="141"/>
    </row>
    <row r="9">
      <c r="A9" s="121" t="s">
        <v>59</v>
      </c>
      <c r="B9" s="121" t="s">
        <v>147</v>
      </c>
      <c r="C9" s="121">
        <v>-1.0</v>
      </c>
      <c r="D9" s="121" t="s">
        <v>88</v>
      </c>
      <c r="E9" s="141"/>
      <c r="F9" s="141"/>
      <c r="G9" s="141"/>
      <c r="H9" s="141"/>
    </row>
    <row r="10">
      <c r="A10" s="121" t="s">
        <v>61</v>
      </c>
      <c r="B10" s="121" t="s">
        <v>147</v>
      </c>
      <c r="C10" s="121">
        <v>2.0</v>
      </c>
      <c r="D10" s="121" t="s">
        <v>90</v>
      </c>
      <c r="E10" s="141"/>
      <c r="F10" s="141"/>
      <c r="G10" s="141"/>
      <c r="H10" s="141"/>
    </row>
    <row r="11">
      <c r="A11" s="121" t="s">
        <v>62</v>
      </c>
      <c r="B11" s="121" t="s">
        <v>147</v>
      </c>
      <c r="C11" s="121">
        <v>-1.0</v>
      </c>
      <c r="D11" s="121" t="s">
        <v>88</v>
      </c>
      <c r="E11" s="141"/>
      <c r="F11" s="141"/>
      <c r="G11" s="141"/>
      <c r="H11" s="141"/>
    </row>
    <row r="12">
      <c r="A12" s="121" t="s">
        <v>63</v>
      </c>
      <c r="B12" s="121" t="s">
        <v>147</v>
      </c>
      <c r="C12" s="121">
        <v>-10.454</v>
      </c>
      <c r="D12" s="121" t="s">
        <v>88</v>
      </c>
      <c r="E12" s="141"/>
      <c r="F12" s="141"/>
      <c r="G12" s="141"/>
      <c r="H12" s="141"/>
    </row>
    <row r="13">
      <c r="A13" s="121" t="s">
        <v>65</v>
      </c>
      <c r="B13" s="121" t="s">
        <v>147</v>
      </c>
      <c r="C13" s="121">
        <v>1.0</v>
      </c>
      <c r="D13" s="121" t="s">
        <v>90</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0.0</v>
      </c>
      <c r="D16" s="121" t="s">
        <v>89</v>
      </c>
      <c r="E16" s="141"/>
      <c r="F16" s="141"/>
      <c r="G16" s="141"/>
      <c r="H16" s="141"/>
    </row>
    <row r="17">
      <c r="A17" s="121" t="s">
        <v>71</v>
      </c>
      <c r="B17" s="121" t="s">
        <v>147</v>
      </c>
      <c r="C17" s="121">
        <v>0.313135679830426</v>
      </c>
      <c r="D17" s="121" t="s">
        <v>90</v>
      </c>
      <c r="E17" s="141"/>
      <c r="F17" s="141"/>
      <c r="G17" s="141"/>
      <c r="H17" s="141"/>
    </row>
    <row r="18">
      <c r="A18" s="121" t="s">
        <v>73</v>
      </c>
      <c r="B18" s="121" t="s">
        <v>147</v>
      </c>
      <c r="C18" s="121">
        <v>0.6908</v>
      </c>
      <c r="D18" s="121" t="s">
        <v>90</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0.0</v>
      </c>
      <c r="D2" s="121" t="s">
        <v>89</v>
      </c>
      <c r="E2" s="141"/>
      <c r="F2" s="125" t="str">
        <f>IFERROR(__xludf.DUMMYFUNCTION("UNIQUE(D2:D19)"),"Neutral")</f>
        <v>Neutral</v>
      </c>
      <c r="G2" s="126">
        <f t="shared" ref="G2:G4" si="1">COUNTIF(D2:D19, F2)</f>
        <v>12</v>
      </c>
      <c r="H2" s="141"/>
      <c r="J2" s="134"/>
    </row>
    <row r="3">
      <c r="A3" s="121" t="s">
        <v>49</v>
      </c>
      <c r="B3" s="121" t="s">
        <v>147</v>
      </c>
      <c r="C3" s="121">
        <v>0.0</v>
      </c>
      <c r="D3" s="121" t="s">
        <v>89</v>
      </c>
      <c r="E3" s="141"/>
      <c r="F3" s="127" t="str">
        <f>IFERROR(__xludf.DUMMYFUNCTION("""COMPUTED_VALUE"""),"Positive")</f>
        <v>Positive</v>
      </c>
      <c r="G3" s="128">
        <f t="shared" si="1"/>
        <v>4</v>
      </c>
      <c r="H3" s="141"/>
    </row>
    <row r="4">
      <c r="A4" s="121" t="s">
        <v>50</v>
      </c>
      <c r="B4" s="121" t="s">
        <v>147</v>
      </c>
      <c r="C4" s="121">
        <v>0.0</v>
      </c>
      <c r="D4" s="121" t="s">
        <v>89</v>
      </c>
      <c r="E4" s="141"/>
      <c r="F4" s="127" t="str">
        <f>IFERROR(__xludf.DUMMYFUNCTION("""COMPUTED_VALUE"""),"Negative")</f>
        <v>Negative</v>
      </c>
      <c r="G4" s="128">
        <f t="shared" si="1"/>
        <v>2</v>
      </c>
      <c r="H4" s="141"/>
    </row>
    <row r="5">
      <c r="A5" s="121" t="s">
        <v>51</v>
      </c>
      <c r="B5" s="121" t="s">
        <v>147</v>
      </c>
      <c r="C5" s="121">
        <v>0.0</v>
      </c>
      <c r="D5" s="121" t="s">
        <v>89</v>
      </c>
      <c r="E5" s="141"/>
      <c r="F5" s="141"/>
      <c r="G5" s="141"/>
      <c r="H5" s="141"/>
    </row>
    <row r="6">
      <c r="A6" s="121" t="s">
        <v>53</v>
      </c>
      <c r="B6" s="121" t="s">
        <v>147</v>
      </c>
      <c r="C6" s="121">
        <v>0.0</v>
      </c>
      <c r="D6" s="121" t="s">
        <v>89</v>
      </c>
      <c r="E6" s="141"/>
      <c r="F6" s="141"/>
      <c r="G6" s="141"/>
      <c r="H6" s="141"/>
    </row>
    <row r="7">
      <c r="A7" s="121" t="s">
        <v>55</v>
      </c>
      <c r="B7" s="121" t="s">
        <v>147</v>
      </c>
      <c r="C7" s="121">
        <v>1.0</v>
      </c>
      <c r="D7" s="121" t="s">
        <v>90</v>
      </c>
      <c r="E7" s="141"/>
      <c r="F7" s="141"/>
      <c r="G7" s="141"/>
      <c r="H7" s="141"/>
    </row>
    <row r="8">
      <c r="A8" s="121" t="s">
        <v>57</v>
      </c>
      <c r="B8" s="121" t="s">
        <v>147</v>
      </c>
      <c r="C8" s="121">
        <v>1.68899999999999</v>
      </c>
      <c r="D8" s="121" t="s">
        <v>90</v>
      </c>
      <c r="E8" s="141"/>
      <c r="F8" s="141"/>
      <c r="G8" s="141"/>
      <c r="H8" s="141"/>
    </row>
    <row r="9">
      <c r="A9" s="121" t="s">
        <v>59</v>
      </c>
      <c r="B9" s="121" t="s">
        <v>147</v>
      </c>
      <c r="C9" s="121">
        <v>-1.0</v>
      </c>
      <c r="D9" s="121" t="s">
        <v>88</v>
      </c>
      <c r="E9" s="141"/>
      <c r="F9" s="141"/>
      <c r="G9" s="141"/>
      <c r="H9" s="141"/>
    </row>
    <row r="10">
      <c r="A10" s="121" t="s">
        <v>61</v>
      </c>
      <c r="B10" s="121" t="s">
        <v>147</v>
      </c>
      <c r="C10" s="121">
        <v>0.0</v>
      </c>
      <c r="D10" s="121" t="s">
        <v>89</v>
      </c>
      <c r="E10" s="141"/>
      <c r="F10" s="141"/>
      <c r="G10" s="141"/>
      <c r="H10" s="141"/>
    </row>
    <row r="11">
      <c r="A11" s="121" t="s">
        <v>62</v>
      </c>
      <c r="B11" s="121" t="s">
        <v>147</v>
      </c>
      <c r="C11" s="121">
        <v>0.0</v>
      </c>
      <c r="D11" s="121" t="s">
        <v>89</v>
      </c>
      <c r="E11" s="141"/>
      <c r="F11" s="141"/>
      <c r="G11" s="141"/>
      <c r="H11" s="141"/>
    </row>
    <row r="12">
      <c r="A12" s="121" t="s">
        <v>63</v>
      </c>
      <c r="B12" s="121" t="s">
        <v>147</v>
      </c>
      <c r="C12" s="121">
        <v>-0.588</v>
      </c>
      <c r="D12" s="121" t="s">
        <v>88</v>
      </c>
      <c r="E12" s="141"/>
      <c r="F12" s="141"/>
      <c r="G12" s="141"/>
      <c r="H12" s="141"/>
    </row>
    <row r="13">
      <c r="A13" s="121" t="s">
        <v>65</v>
      </c>
      <c r="B13" s="121" t="s">
        <v>147</v>
      </c>
      <c r="C13" s="121">
        <v>0.0</v>
      </c>
      <c r="D13" s="121" t="s">
        <v>89</v>
      </c>
      <c r="E13" s="141"/>
      <c r="F13" s="141"/>
      <c r="G13" s="141"/>
      <c r="H13" s="141"/>
    </row>
    <row r="14">
      <c r="A14" s="121" t="s">
        <v>67</v>
      </c>
      <c r="B14" s="121" t="s">
        <v>147</v>
      </c>
      <c r="C14" s="121">
        <v>0.0</v>
      </c>
      <c r="D14" s="121" t="s">
        <v>89</v>
      </c>
      <c r="E14" s="141"/>
      <c r="F14" s="141"/>
      <c r="G14" s="141"/>
      <c r="H14" s="141"/>
    </row>
    <row r="15">
      <c r="A15" s="121" t="s">
        <v>69</v>
      </c>
      <c r="B15" s="121" t="s">
        <v>147</v>
      </c>
      <c r="C15" s="121">
        <v>0.0</v>
      </c>
      <c r="D15" s="121" t="s">
        <v>89</v>
      </c>
      <c r="E15" s="141"/>
      <c r="F15" s="141"/>
      <c r="G15" s="141"/>
      <c r="H15" s="141"/>
    </row>
    <row r="16">
      <c r="A16" s="121" t="s">
        <v>70</v>
      </c>
      <c r="B16" s="121" t="s">
        <v>147</v>
      </c>
      <c r="C16" s="121">
        <v>1.0</v>
      </c>
      <c r="D16" s="121" t="s">
        <v>90</v>
      </c>
      <c r="E16" s="141"/>
      <c r="F16" s="141"/>
      <c r="G16" s="141"/>
      <c r="H16" s="141"/>
    </row>
    <row r="17">
      <c r="A17" s="121" t="s">
        <v>71</v>
      </c>
      <c r="B17" s="121" t="s">
        <v>147</v>
      </c>
      <c r="C17" s="121">
        <v>0.301675584150744</v>
      </c>
      <c r="D17" s="121" t="s">
        <v>90</v>
      </c>
      <c r="E17" s="141"/>
      <c r="F17" s="141"/>
      <c r="G17" s="141"/>
      <c r="H17" s="141"/>
    </row>
    <row r="18">
      <c r="A18" s="121" t="s">
        <v>73</v>
      </c>
      <c r="B18" s="121" t="s">
        <v>147</v>
      </c>
      <c r="C18" s="121">
        <v>0.0</v>
      </c>
      <c r="D18" s="121" t="s">
        <v>89</v>
      </c>
      <c r="E18" s="141"/>
      <c r="F18" s="141"/>
      <c r="G18" s="141"/>
      <c r="H18" s="141"/>
    </row>
    <row r="19">
      <c r="A19" s="121" t="s">
        <v>74</v>
      </c>
      <c r="B19" s="121" t="s">
        <v>147</v>
      </c>
      <c r="C19" s="121">
        <v>0.0</v>
      </c>
      <c r="D19" s="121" t="s">
        <v>89</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2" t="s">
        <v>151</v>
      </c>
      <c r="E3" s="2" t="s">
        <v>5</v>
      </c>
      <c r="F3" s="2" t="s">
        <v>6</v>
      </c>
    </row>
    <row r="4">
      <c r="B4" s="3" t="s">
        <v>152</v>
      </c>
      <c r="C4" s="3" t="s">
        <v>15</v>
      </c>
      <c r="D4" s="1" t="s">
        <v>23</v>
      </c>
      <c r="E4" s="142" t="s">
        <v>24</v>
      </c>
      <c r="F4" s="1" t="s">
        <v>39</v>
      </c>
    </row>
    <row r="5">
      <c r="B5" s="3" t="s">
        <v>153</v>
      </c>
      <c r="C5" s="3" t="s">
        <v>18</v>
      </c>
      <c r="D5" s="1" t="s">
        <v>27</v>
      </c>
      <c r="E5" s="142" t="s">
        <v>32</v>
      </c>
      <c r="F5" s="1" t="s">
        <v>12</v>
      </c>
    </row>
    <row r="6">
      <c r="B6" s="3" t="s">
        <v>154</v>
      </c>
      <c r="C6" s="3" t="s">
        <v>9</v>
      </c>
      <c r="D6" s="1" t="s">
        <v>10</v>
      </c>
      <c r="E6" s="142" t="s">
        <v>11</v>
      </c>
      <c r="F6" s="1" t="s">
        <v>26</v>
      </c>
    </row>
    <row r="7">
      <c r="E7" s="142" t="s">
        <v>34</v>
      </c>
    </row>
    <row r="8">
      <c r="E8" s="142" t="s">
        <v>35</v>
      </c>
    </row>
    <row r="9">
      <c r="E9" s="142" t="s">
        <v>37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1.5</v>
      </c>
      <c r="D2" s="121" t="s">
        <v>90</v>
      </c>
      <c r="F2" s="125" t="str">
        <f>IFERROR(__xludf.DUMMYFUNCTION("UNIQUE(D2:D19)"),"Positive")</f>
        <v>Positive</v>
      </c>
      <c r="G2" s="126">
        <f t="shared" ref="G2:G4" si="1">COUNTIF(D2:D19, F2)</f>
        <v>13</v>
      </c>
      <c r="I2" s="1" t="s">
        <v>88</v>
      </c>
      <c r="J2" s="1" t="s">
        <v>88</v>
      </c>
    </row>
    <row r="3">
      <c r="A3" s="121" t="s">
        <v>49</v>
      </c>
      <c r="B3" s="121" t="s">
        <v>147</v>
      </c>
      <c r="C3" s="121">
        <v>0.25</v>
      </c>
      <c r="D3" s="121" t="s">
        <v>90</v>
      </c>
      <c r="F3" s="127" t="str">
        <f>IFERROR(__xludf.DUMMYFUNCTION("""COMPUTED_VALUE"""),"Neutral")</f>
        <v>Neutral</v>
      </c>
      <c r="G3" s="128">
        <f t="shared" si="1"/>
        <v>4</v>
      </c>
    </row>
    <row r="4">
      <c r="A4" s="121" t="s">
        <v>50</v>
      </c>
      <c r="B4" s="121" t="s">
        <v>147</v>
      </c>
      <c r="C4" s="121">
        <v>1.16666666666666</v>
      </c>
      <c r="D4" s="121" t="s">
        <v>90</v>
      </c>
      <c r="F4" s="129" t="str">
        <f>IFERROR(__xludf.DUMMYFUNCTION("""COMPUTED_VALUE"""),"Negative")</f>
        <v>Negative</v>
      </c>
      <c r="G4" s="130">
        <f t="shared" si="1"/>
        <v>1</v>
      </c>
    </row>
    <row r="5">
      <c r="A5" s="121" t="s">
        <v>51</v>
      </c>
      <c r="B5" s="121" t="s">
        <v>147</v>
      </c>
      <c r="C5" s="121">
        <v>0.152499999999999</v>
      </c>
      <c r="D5" s="121" t="s">
        <v>90</v>
      </c>
    </row>
    <row r="6">
      <c r="A6" s="121" t="s">
        <v>53</v>
      </c>
      <c r="B6" s="121" t="s">
        <v>147</v>
      </c>
      <c r="C6" s="121">
        <v>1.0</v>
      </c>
      <c r="D6" s="121" t="s">
        <v>90</v>
      </c>
    </row>
    <row r="7">
      <c r="A7" s="121" t="s">
        <v>55</v>
      </c>
      <c r="B7" s="121" t="s">
        <v>147</v>
      </c>
      <c r="C7" s="121">
        <v>1.0</v>
      </c>
      <c r="D7" s="121" t="s">
        <v>90</v>
      </c>
    </row>
    <row r="8">
      <c r="A8" s="121" t="s">
        <v>57</v>
      </c>
      <c r="B8" s="121" t="s">
        <v>147</v>
      </c>
      <c r="C8" s="121">
        <v>13.172</v>
      </c>
      <c r="D8" s="121" t="s">
        <v>90</v>
      </c>
    </row>
    <row r="9">
      <c r="A9" s="121" t="s">
        <v>59</v>
      </c>
      <c r="B9" s="121" t="s">
        <v>147</v>
      </c>
      <c r="C9" s="121">
        <v>0.0</v>
      </c>
      <c r="D9" s="121" t="s">
        <v>89</v>
      </c>
    </row>
    <row r="10">
      <c r="A10" s="121" t="s">
        <v>61</v>
      </c>
      <c r="B10" s="121" t="s">
        <v>147</v>
      </c>
      <c r="C10" s="121">
        <v>3.0</v>
      </c>
      <c r="D10" s="121" t="s">
        <v>90</v>
      </c>
    </row>
    <row r="11">
      <c r="A11" s="121" t="s">
        <v>62</v>
      </c>
      <c r="B11" s="121" t="s">
        <v>147</v>
      </c>
      <c r="C11" s="121">
        <v>0.0</v>
      </c>
      <c r="D11" s="121" t="s">
        <v>89</v>
      </c>
    </row>
    <row r="12">
      <c r="A12" s="131" t="s">
        <v>63</v>
      </c>
      <c r="B12" s="131" t="s">
        <v>147</v>
      </c>
      <c r="C12" s="131">
        <v>-47.9389999999999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1.44569967091304</v>
      </c>
      <c r="D17" s="121" t="s">
        <v>90</v>
      </c>
    </row>
    <row r="18">
      <c r="A18" s="121" t="s">
        <v>73</v>
      </c>
      <c r="B18" s="121" t="s">
        <v>147</v>
      </c>
      <c r="C18" s="121">
        <v>0.8796</v>
      </c>
      <c r="D18" s="121" t="s">
        <v>90</v>
      </c>
    </row>
    <row r="19">
      <c r="A19" s="121" t="s">
        <v>74</v>
      </c>
      <c r="B19" s="121" t="s">
        <v>147</v>
      </c>
      <c r="C19" s="121">
        <v>1.0</v>
      </c>
      <c r="D19" s="121" t="s">
        <v>90</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6.875</v>
      </c>
      <c r="D2" s="121" t="s">
        <v>90</v>
      </c>
      <c r="F2" s="125" t="str">
        <f>IFERROR(__xludf.DUMMYFUNCTION("UNIQUE(D2:D19)"),"Positive")</f>
        <v>Positive</v>
      </c>
      <c r="G2" s="126">
        <f t="shared" ref="G2:G4" si="1">COUNTIF(D2:D19, F2)</f>
        <v>10</v>
      </c>
      <c r="I2" s="1" t="s">
        <v>88</v>
      </c>
      <c r="J2" s="134" t="s">
        <v>88</v>
      </c>
    </row>
    <row r="3">
      <c r="A3" s="121" t="s">
        <v>49</v>
      </c>
      <c r="B3" s="121" t="s">
        <v>147</v>
      </c>
      <c r="C3" s="121">
        <v>0.0</v>
      </c>
      <c r="D3" s="121" t="s">
        <v>89</v>
      </c>
      <c r="F3" s="127" t="str">
        <f>IFERROR(__xludf.DUMMYFUNCTION("""COMPUTED_VALUE"""),"Neutral")</f>
        <v>Neutral</v>
      </c>
      <c r="G3" s="128">
        <f t="shared" si="1"/>
        <v>4</v>
      </c>
    </row>
    <row r="4">
      <c r="A4" s="121" t="s">
        <v>50</v>
      </c>
      <c r="B4" s="121" t="s">
        <v>147</v>
      </c>
      <c r="C4" s="121">
        <v>0.125</v>
      </c>
      <c r="D4" s="121" t="s">
        <v>90</v>
      </c>
      <c r="F4" s="129" t="str">
        <f>IFERROR(__xludf.DUMMYFUNCTION("""COMPUTED_VALUE"""),"Negative")</f>
        <v>Negative</v>
      </c>
      <c r="G4" s="130">
        <f t="shared" si="1"/>
        <v>4</v>
      </c>
    </row>
    <row r="5">
      <c r="A5" s="121" t="s">
        <v>51</v>
      </c>
      <c r="B5" s="121" t="s">
        <v>147</v>
      </c>
      <c r="C5" s="121">
        <v>0.360833333333333</v>
      </c>
      <c r="D5" s="121" t="s">
        <v>90</v>
      </c>
    </row>
    <row r="6">
      <c r="A6" s="121" t="s">
        <v>53</v>
      </c>
      <c r="B6" s="121" t="s">
        <v>147</v>
      </c>
      <c r="C6" s="121">
        <v>1.0</v>
      </c>
      <c r="D6" s="121" t="s">
        <v>90</v>
      </c>
    </row>
    <row r="7">
      <c r="A7" s="121" t="s">
        <v>55</v>
      </c>
      <c r="B7" s="121" t="s">
        <v>147</v>
      </c>
      <c r="C7" s="121">
        <v>1.0</v>
      </c>
      <c r="D7" s="121" t="s">
        <v>90</v>
      </c>
    </row>
    <row r="8">
      <c r="A8" s="131" t="s">
        <v>57</v>
      </c>
      <c r="B8" s="131" t="s">
        <v>147</v>
      </c>
      <c r="C8" s="131">
        <v>-702.518000000002</v>
      </c>
      <c r="D8" s="131" t="s">
        <v>88</v>
      </c>
    </row>
    <row r="9">
      <c r="A9" s="121" t="s">
        <v>59</v>
      </c>
      <c r="B9" s="121" t="s">
        <v>147</v>
      </c>
      <c r="C9" s="121">
        <v>0.0</v>
      </c>
      <c r="D9" s="121" t="s">
        <v>89</v>
      </c>
    </row>
    <row r="10">
      <c r="A10" s="121" t="s">
        <v>61</v>
      </c>
      <c r="B10" s="121" t="s">
        <v>147</v>
      </c>
      <c r="C10" s="121">
        <v>2.0</v>
      </c>
      <c r="D10" s="121" t="s">
        <v>90</v>
      </c>
    </row>
    <row r="11">
      <c r="A11" s="131" t="s">
        <v>62</v>
      </c>
      <c r="B11" s="131" t="s">
        <v>147</v>
      </c>
      <c r="C11" s="131">
        <v>-1.0</v>
      </c>
      <c r="D11" s="131" t="s">
        <v>88</v>
      </c>
    </row>
    <row r="12">
      <c r="A12" s="131" t="s">
        <v>63</v>
      </c>
      <c r="B12" s="131" t="s">
        <v>147</v>
      </c>
      <c r="C12" s="131">
        <v>-812.508000000002</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1.26126620044639</v>
      </c>
      <c r="D17" s="121" t="s">
        <v>90</v>
      </c>
    </row>
    <row r="18">
      <c r="A18" s="121" t="s">
        <v>73</v>
      </c>
      <c r="B18" s="121" t="s">
        <v>147</v>
      </c>
      <c r="C18" s="121">
        <v>0.9347</v>
      </c>
      <c r="D18" s="121" t="s">
        <v>90</v>
      </c>
    </row>
    <row r="19">
      <c r="A19" s="131" t="s">
        <v>74</v>
      </c>
      <c r="B19" s="131" t="s">
        <v>147</v>
      </c>
      <c r="C19" s="131">
        <v>-1.0</v>
      </c>
      <c r="D19" s="131" t="s">
        <v>88</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84</v>
      </c>
      <c r="E1" s="3"/>
      <c r="F1" s="124" t="s">
        <v>84</v>
      </c>
      <c r="G1" s="124" t="s">
        <v>146</v>
      </c>
      <c r="I1" s="2" t="s">
        <v>77</v>
      </c>
      <c r="J1" s="2" t="s">
        <v>79</v>
      </c>
      <c r="K1" s="2" t="s">
        <v>81</v>
      </c>
    </row>
    <row r="2">
      <c r="A2" s="121" t="s">
        <v>46</v>
      </c>
      <c r="B2" s="121" t="s">
        <v>147</v>
      </c>
      <c r="C2" s="121">
        <v>1.0</v>
      </c>
      <c r="D2" s="121" t="s">
        <v>90</v>
      </c>
      <c r="F2" s="125" t="str">
        <f>IFERROR(__xludf.DUMMYFUNCTION("UNIQUE(D2:D19)"),"Positive")</f>
        <v>Positive</v>
      </c>
      <c r="G2" s="126">
        <f t="shared" ref="G2:G4" si="1">COUNTIF(D2:D19, F2)</f>
        <v>10</v>
      </c>
      <c r="I2" s="1" t="s">
        <v>88</v>
      </c>
      <c r="J2" s="134" t="s">
        <v>88</v>
      </c>
    </row>
    <row r="3">
      <c r="A3" s="121" t="s">
        <v>49</v>
      </c>
      <c r="B3" s="121" t="s">
        <v>147</v>
      </c>
      <c r="C3" s="121">
        <v>0.25</v>
      </c>
      <c r="D3" s="121" t="s">
        <v>90</v>
      </c>
      <c r="F3" s="127" t="str">
        <f>IFERROR(__xludf.DUMMYFUNCTION("""COMPUTED_VALUE"""),"Neutral")</f>
        <v>Neutral</v>
      </c>
      <c r="G3" s="128">
        <f t="shared" si="1"/>
        <v>6</v>
      </c>
    </row>
    <row r="4">
      <c r="A4" s="121" t="s">
        <v>50</v>
      </c>
      <c r="B4" s="121" t="s">
        <v>147</v>
      </c>
      <c r="C4" s="121">
        <v>0.0</v>
      </c>
      <c r="D4" s="121" t="s">
        <v>89</v>
      </c>
      <c r="F4" s="129" t="str">
        <f>IFERROR(__xludf.DUMMYFUNCTION("""COMPUTED_VALUE"""),"Negative")</f>
        <v>Negative</v>
      </c>
      <c r="G4" s="130">
        <f t="shared" si="1"/>
        <v>2</v>
      </c>
    </row>
    <row r="5">
      <c r="A5" s="121" t="s">
        <v>51</v>
      </c>
      <c r="B5" s="121" t="s">
        <v>147</v>
      </c>
      <c r="C5" s="121">
        <v>0.460999999999999</v>
      </c>
      <c r="D5" s="121" t="s">
        <v>90</v>
      </c>
    </row>
    <row r="6">
      <c r="A6" s="121" t="s">
        <v>53</v>
      </c>
      <c r="B6" s="121" t="s">
        <v>147</v>
      </c>
      <c r="C6" s="121">
        <v>1.0</v>
      </c>
      <c r="D6" s="121" t="s">
        <v>90</v>
      </c>
    </row>
    <row r="7">
      <c r="A7" s="121" t="s">
        <v>55</v>
      </c>
      <c r="B7" s="121" t="s">
        <v>147</v>
      </c>
      <c r="C7" s="121">
        <v>1.0</v>
      </c>
      <c r="D7" s="121" t="s">
        <v>90</v>
      </c>
    </row>
    <row r="8">
      <c r="A8" s="131" t="s">
        <v>57</v>
      </c>
      <c r="B8" s="131" t="s">
        <v>147</v>
      </c>
      <c r="C8" s="131">
        <v>-36.003</v>
      </c>
      <c r="D8" s="131" t="s">
        <v>88</v>
      </c>
    </row>
    <row r="9">
      <c r="A9" s="121" t="s">
        <v>59</v>
      </c>
      <c r="B9" s="121" t="s">
        <v>147</v>
      </c>
      <c r="C9" s="121">
        <v>0.0</v>
      </c>
      <c r="D9" s="121" t="s">
        <v>89</v>
      </c>
    </row>
    <row r="10">
      <c r="A10" s="121" t="s">
        <v>61</v>
      </c>
      <c r="B10" s="121" t="s">
        <v>147</v>
      </c>
      <c r="C10" s="121">
        <v>3.0</v>
      </c>
      <c r="D10" s="121" t="s">
        <v>90</v>
      </c>
    </row>
    <row r="11">
      <c r="A11" s="121" t="s">
        <v>62</v>
      </c>
      <c r="B11" s="121" t="s">
        <v>147</v>
      </c>
      <c r="C11" s="121">
        <v>0.0</v>
      </c>
      <c r="D11" s="121" t="s">
        <v>89</v>
      </c>
    </row>
    <row r="12">
      <c r="A12" s="131" t="s">
        <v>63</v>
      </c>
      <c r="B12" s="131" t="s">
        <v>147</v>
      </c>
      <c r="C12" s="131">
        <v>-116.831999999999</v>
      </c>
      <c r="D12" s="131" t="s">
        <v>88</v>
      </c>
    </row>
    <row r="13">
      <c r="A13" s="121" t="s">
        <v>65</v>
      </c>
      <c r="B13" s="121" t="s">
        <v>147</v>
      </c>
      <c r="C13" s="121">
        <v>1.0</v>
      </c>
      <c r="D13" s="121" t="s">
        <v>90</v>
      </c>
    </row>
    <row r="14">
      <c r="A14" s="121" t="s">
        <v>67</v>
      </c>
      <c r="B14" s="121" t="s">
        <v>147</v>
      </c>
      <c r="C14" s="121">
        <v>0.0</v>
      </c>
      <c r="D14" s="121" t="s">
        <v>89</v>
      </c>
    </row>
    <row r="15">
      <c r="A15" s="121" t="s">
        <v>69</v>
      </c>
      <c r="B15" s="121" t="s">
        <v>147</v>
      </c>
      <c r="C15" s="121">
        <v>0.0</v>
      </c>
      <c r="D15" s="121" t="s">
        <v>89</v>
      </c>
    </row>
    <row r="16">
      <c r="A16" s="121" t="s">
        <v>70</v>
      </c>
      <c r="B16" s="121" t="s">
        <v>147</v>
      </c>
      <c r="C16" s="121">
        <v>1.0</v>
      </c>
      <c r="D16" s="121" t="s">
        <v>90</v>
      </c>
    </row>
    <row r="17">
      <c r="A17" s="121" t="s">
        <v>71</v>
      </c>
      <c r="B17" s="121" t="s">
        <v>147</v>
      </c>
      <c r="C17" s="121">
        <v>1.28774795028483</v>
      </c>
      <c r="D17" s="121" t="s">
        <v>90</v>
      </c>
    </row>
    <row r="18">
      <c r="A18" s="121" t="s">
        <v>73</v>
      </c>
      <c r="B18" s="121" t="s">
        <v>147</v>
      </c>
      <c r="C18" s="121">
        <v>0.0</v>
      </c>
      <c r="D18" s="121" t="s">
        <v>89</v>
      </c>
    </row>
    <row r="19">
      <c r="A19" s="121" t="s">
        <v>74</v>
      </c>
      <c r="B19" s="121" t="s">
        <v>147</v>
      </c>
      <c r="C19" s="121">
        <v>1.0</v>
      </c>
      <c r="D19" s="121" t="s">
        <v>90</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