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ddf145935b9d1fa/Desktop/"/>
    </mc:Choice>
  </mc:AlternateContent>
  <xr:revisionPtr revIDLastSave="12626" documentId="13_ncr:1_{FF4AD1CC-99B8-EB47-93C2-CC7FA64A288F}" xr6:coauthVersionLast="47" xr6:coauthVersionMax="47" xr10:uidLastSave="{DBFAD15D-096B-450C-9173-D4EB88454FDE}"/>
  <bookViews>
    <workbookView xWindow="4065" yWindow="1575" windowWidth="18990" windowHeight="10620" tabRatio="500" firstSheet="2" activeTab="5" xr2:uid="{00000000-000D-0000-FFFF-FFFF00000000}"/>
  </bookViews>
  <sheets>
    <sheet name="iris" sheetId="1" r:id="rId1"/>
    <sheet name="sub_data" sheetId="2" r:id="rId2"/>
    <sheet name="distance" sheetId="6" r:id="rId3"/>
    <sheet name="kmean" sheetId="5" r:id="rId4"/>
    <sheet name="analyze_results" sheetId="3" r:id="rId5"/>
    <sheet name="predict_on_unseen_data" sheetId="4" r:id="rId6"/>
  </sheets>
  <definedNames>
    <definedName name="solver_adj" localSheetId="3" hidden="1">kmean!$K$2:$L$4</definedName>
    <definedName name="solver_cvg" localSheetId="3" hidden="1">0.0001</definedName>
    <definedName name="solver_drv" localSheetId="3" hidden="1">2</definedName>
    <definedName name="solver_eng" localSheetId="3" hidden="1">3</definedName>
    <definedName name="solver_est" localSheetId="3" hidden="1">1</definedName>
    <definedName name="solver_itr" localSheetId="3" hidden="1">2147483647</definedName>
    <definedName name="solver_lhs1" localSheetId="3" hidden="1">kmean!$K$2:$K$4</definedName>
    <definedName name="solver_lhs2" localSheetId="3" hidden="1">kmean!$K$2:$K$4</definedName>
    <definedName name="solver_lhs3" localSheetId="3" hidden="1">kmean!$L$2:$L$4</definedName>
    <definedName name="solver_lhs4" localSheetId="3" hidden="1">kmean!$L$2:$L$4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4</definedName>
    <definedName name="solver_nwt" localSheetId="3" hidden="1">1</definedName>
    <definedName name="solver_opt" localSheetId="3" hidden="1">kmean!$K$5</definedName>
    <definedName name="solver_pre" localSheetId="3" hidden="1">0.000001</definedName>
    <definedName name="solver_rbv" localSheetId="3" hidden="1">2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kmean!$K$7</definedName>
    <definedName name="solver_rhs2" localSheetId="3" hidden="1">kmean!$K$6</definedName>
    <definedName name="solver_rhs3" localSheetId="3" hidden="1">kmean!$K$9</definedName>
    <definedName name="solver_rhs4" localSheetId="3" hidden="1">kmean!$K$8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7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2" i="4"/>
  <c r="I3" i="4" a="1"/>
  <c r="I3" i="4"/>
  <c r="I4" i="4" a="1"/>
  <c r="I4" i="4"/>
  <c r="I5" i="4" a="1"/>
  <c r="I5" i="4"/>
  <c r="I6" i="4" a="1"/>
  <c r="I6" i="4"/>
  <c r="I7" i="4" a="1"/>
  <c r="I7" i="4"/>
  <c r="I8" i="4" a="1"/>
  <c r="I8" i="4"/>
  <c r="I9" i="4" a="1"/>
  <c r="I9" i="4"/>
  <c r="I10" i="4" a="1"/>
  <c r="I10" i="4"/>
  <c r="I11" i="4" a="1"/>
  <c r="I11" i="4"/>
  <c r="I12" i="4" a="1"/>
  <c r="I12" i="4"/>
  <c r="I13" i="4" a="1"/>
  <c r="I13" i="4"/>
  <c r="I14" i="4" a="1"/>
  <c r="I14" i="4"/>
  <c r="I15" i="4" a="1"/>
  <c r="I15" i="4"/>
  <c r="I16" i="4" a="1"/>
  <c r="I16" i="4"/>
  <c r="I17" i="4" a="1"/>
  <c r="I17" i="4"/>
  <c r="I18" i="4" a="1"/>
  <c r="I18" i="4"/>
  <c r="I19" i="4" a="1"/>
  <c r="I19" i="4"/>
  <c r="I20" i="4" a="1"/>
  <c r="I20" i="4"/>
  <c r="I21" i="4" a="1"/>
  <c r="I21" i="4"/>
  <c r="I22" i="4" a="1"/>
  <c r="I22" i="4"/>
  <c r="I23" i="4" a="1"/>
  <c r="I23" i="4"/>
  <c r="I24" i="4" a="1"/>
  <c r="I24" i="4"/>
  <c r="I25" i="4" a="1"/>
  <c r="I25" i="4"/>
  <c r="I26" i="4" a="1"/>
  <c r="I26" i="4"/>
  <c r="I27" i="4" a="1"/>
  <c r="I27" i="4"/>
  <c r="I28" i="4" a="1"/>
  <c r="I28" i="4"/>
  <c r="I29" i="4" a="1"/>
  <c r="I29" i="4"/>
  <c r="I30" i="4" a="1"/>
  <c r="I30" i="4"/>
  <c r="I31" i="4" a="1"/>
  <c r="I31" i="4"/>
  <c r="I2" i="4" a="1"/>
  <c r="I2" i="4"/>
  <c r="H3" i="4" a="1"/>
  <c r="H3" i="4"/>
  <c r="H4" i="4" a="1"/>
  <c r="H4" i="4"/>
  <c r="H5" i="4" a="1"/>
  <c r="H5" i="4"/>
  <c r="H6" i="4" a="1"/>
  <c r="H6" i="4"/>
  <c r="H7" i="4" a="1"/>
  <c r="H7" i="4"/>
  <c r="H8" i="4" a="1"/>
  <c r="H8" i="4"/>
  <c r="H9" i="4" a="1"/>
  <c r="H9" i="4"/>
  <c r="H10" i="4" a="1"/>
  <c r="H10" i="4"/>
  <c r="H11" i="4" a="1"/>
  <c r="H11" i="4"/>
  <c r="H12" i="4" a="1"/>
  <c r="H12" i="4"/>
  <c r="H13" i="4" a="1"/>
  <c r="H13" i="4"/>
  <c r="H14" i="4" a="1"/>
  <c r="H14" i="4"/>
  <c r="H15" i="4" a="1"/>
  <c r="H15" i="4"/>
  <c r="H16" i="4" a="1"/>
  <c r="H16" i="4"/>
  <c r="H17" i="4" a="1"/>
  <c r="H17" i="4"/>
  <c r="H18" i="4" a="1"/>
  <c r="H18" i="4"/>
  <c r="H19" i="4" a="1"/>
  <c r="H19" i="4"/>
  <c r="H20" i="4" a="1"/>
  <c r="H20" i="4"/>
  <c r="H21" i="4" a="1"/>
  <c r="H21" i="4"/>
  <c r="H22" i="4" a="1"/>
  <c r="H22" i="4"/>
  <c r="H23" i="4" a="1"/>
  <c r="H23" i="4"/>
  <c r="H24" i="4" a="1"/>
  <c r="H24" i="4"/>
  <c r="H25" i="4" a="1"/>
  <c r="H25" i="4"/>
  <c r="H26" i="4" a="1"/>
  <c r="H26" i="4"/>
  <c r="H27" i="4" a="1"/>
  <c r="H27" i="4"/>
  <c r="H28" i="4" a="1"/>
  <c r="H28" i="4"/>
  <c r="H29" i="4" a="1"/>
  <c r="H29" i="4"/>
  <c r="H30" i="4" a="1"/>
  <c r="H30" i="4"/>
  <c r="H31" i="4" a="1"/>
  <c r="H31" i="4"/>
  <c r="H2" i="4" a="1"/>
  <c r="H2" i="4"/>
  <c r="G2" i="4" a="1"/>
  <c r="G2" i="4"/>
  <c r="G3" i="4" a="1"/>
  <c r="G3" i="4"/>
  <c r="G4" i="4" a="1"/>
  <c r="G4" i="4"/>
  <c r="G5" i="4" a="1"/>
  <c r="G5" i="4"/>
  <c r="G6" i="4" a="1"/>
  <c r="G6" i="4"/>
  <c r="G7" i="4" a="1"/>
  <c r="G7" i="4"/>
  <c r="G8" i="4" a="1"/>
  <c r="G8" i="4"/>
  <c r="G9" i="4" a="1"/>
  <c r="G9" i="4"/>
  <c r="G10" i="4" a="1"/>
  <c r="G10" i="4"/>
  <c r="G11" i="4" a="1"/>
  <c r="G11" i="4"/>
  <c r="G12" i="4" a="1"/>
  <c r="G12" i="4"/>
  <c r="G13" i="4" a="1"/>
  <c r="G13" i="4"/>
  <c r="G14" i="4" a="1"/>
  <c r="G14" i="4"/>
  <c r="G15" i="4" a="1"/>
  <c r="G15" i="4"/>
  <c r="G16" i="4" a="1"/>
  <c r="G16" i="4"/>
  <c r="G17" i="4" a="1"/>
  <c r="G17" i="4"/>
  <c r="G18" i="4" a="1"/>
  <c r="G18" i="4"/>
  <c r="G19" i="4" a="1"/>
  <c r="G19" i="4"/>
  <c r="G20" i="4" a="1"/>
  <c r="G20" i="4"/>
  <c r="G21" i="4" a="1"/>
  <c r="G21" i="4"/>
  <c r="G22" i="4" a="1"/>
  <c r="G22" i="4"/>
  <c r="G23" i="4" a="1"/>
  <c r="G23" i="4"/>
  <c r="G24" i="4" a="1"/>
  <c r="G24" i="4"/>
  <c r="G25" i="4" a="1"/>
  <c r="G25" i="4"/>
  <c r="G26" i="4" a="1"/>
  <c r="G26" i="4"/>
  <c r="G27" i="4" a="1"/>
  <c r="G27" i="4"/>
  <c r="G28" i="4" a="1"/>
  <c r="G28" i="4"/>
  <c r="G29" i="4" a="1"/>
  <c r="G29" i="4"/>
  <c r="G30" i="4" a="1"/>
  <c r="G30" i="4"/>
  <c r="G31" i="4" a="1"/>
  <c r="G31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2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F3" i="5" l="1" a="1"/>
  <c r="F3" i="5"/>
  <c r="F4" i="5" a="1"/>
  <c r="F4" i="5"/>
  <c r="F5" i="5" a="1"/>
  <c r="F5" i="5"/>
  <c r="F6" i="5" a="1"/>
  <c r="F6" i="5"/>
  <c r="F7" i="5" a="1"/>
  <c r="F7" i="5"/>
  <c r="F8" i="5" a="1"/>
  <c r="F8" i="5"/>
  <c r="F9" i="5" a="1"/>
  <c r="F9" i="5"/>
  <c r="F10" i="5" a="1"/>
  <c r="F10" i="5"/>
  <c r="F11" i="5" a="1"/>
  <c r="F11" i="5"/>
  <c r="F12" i="5" a="1"/>
  <c r="F12" i="5"/>
  <c r="F13" i="5" a="1"/>
  <c r="F13" i="5"/>
  <c r="F14" i="5" a="1"/>
  <c r="F14" i="5"/>
  <c r="F15" i="5" a="1"/>
  <c r="F15" i="5"/>
  <c r="F16" i="5" a="1"/>
  <c r="F16" i="5"/>
  <c r="F17" i="5" a="1"/>
  <c r="F17" i="5"/>
  <c r="F18" i="5" a="1"/>
  <c r="F18" i="5"/>
  <c r="F19" i="5" a="1"/>
  <c r="F19" i="5"/>
  <c r="F20" i="5" a="1"/>
  <c r="F20" i="5"/>
  <c r="F21" i="5" a="1"/>
  <c r="F21" i="5"/>
  <c r="F22" i="5" a="1"/>
  <c r="F22" i="5"/>
  <c r="F23" i="5" a="1"/>
  <c r="F23" i="5"/>
  <c r="F24" i="5" a="1"/>
  <c r="F24" i="5"/>
  <c r="F25" i="5" a="1"/>
  <c r="F25" i="5"/>
  <c r="F26" i="5" a="1"/>
  <c r="F26" i="5"/>
  <c r="F27" i="5" a="1"/>
  <c r="F27" i="5"/>
  <c r="F28" i="5" a="1"/>
  <c r="F28" i="5"/>
  <c r="F29" i="5" a="1"/>
  <c r="F29" i="5"/>
  <c r="F30" i="5" a="1"/>
  <c r="F30" i="5"/>
  <c r="F31" i="5" a="1"/>
  <c r="F31" i="5"/>
  <c r="F32" i="5" a="1"/>
  <c r="F32" i="5"/>
  <c r="F33" i="5" a="1"/>
  <c r="F33" i="5"/>
  <c r="F34" i="5" a="1"/>
  <c r="F34" i="5"/>
  <c r="F35" i="5" a="1"/>
  <c r="F35" i="5"/>
  <c r="F36" i="5" a="1"/>
  <c r="F36" i="5"/>
  <c r="F37" i="5" a="1"/>
  <c r="F37" i="5"/>
  <c r="F38" i="5" a="1"/>
  <c r="F38" i="5"/>
  <c r="F39" i="5" a="1"/>
  <c r="F39" i="5"/>
  <c r="F40" i="5" a="1"/>
  <c r="F40" i="5"/>
  <c r="F41" i="5" a="1"/>
  <c r="F41" i="5"/>
  <c r="F42" i="5" a="1"/>
  <c r="F42" i="5"/>
  <c r="F43" i="5" a="1"/>
  <c r="F43" i="5"/>
  <c r="F44" i="5" a="1"/>
  <c r="F44" i="5"/>
  <c r="F45" i="5" a="1"/>
  <c r="F45" i="5"/>
  <c r="F46" i="5" a="1"/>
  <c r="F46" i="5"/>
  <c r="F47" i="5" a="1"/>
  <c r="F47" i="5"/>
  <c r="F48" i="5" a="1"/>
  <c r="F48" i="5"/>
  <c r="F49" i="5" a="1"/>
  <c r="F49" i="5"/>
  <c r="F50" i="5" a="1"/>
  <c r="F50" i="5"/>
  <c r="F51" i="5" a="1"/>
  <c r="F51" i="5"/>
  <c r="F52" i="5" a="1"/>
  <c r="F52" i="5"/>
  <c r="F53" i="5" a="1"/>
  <c r="F53" i="5"/>
  <c r="F54" i="5" a="1"/>
  <c r="F54" i="5"/>
  <c r="F55" i="5" a="1"/>
  <c r="F55" i="5"/>
  <c r="F56" i="5" a="1"/>
  <c r="F56" i="5"/>
  <c r="F57" i="5" a="1"/>
  <c r="F57" i="5"/>
  <c r="F58" i="5" a="1"/>
  <c r="F58" i="5"/>
  <c r="F59" i="5" a="1"/>
  <c r="F59" i="5"/>
  <c r="F60" i="5" a="1"/>
  <c r="F60" i="5"/>
  <c r="F61" i="5" a="1"/>
  <c r="F61" i="5"/>
  <c r="F62" i="5" a="1"/>
  <c r="F62" i="5"/>
  <c r="F63" i="5" a="1"/>
  <c r="F63" i="5"/>
  <c r="F64" i="5" a="1"/>
  <c r="F64" i="5"/>
  <c r="F65" i="5" a="1"/>
  <c r="F65" i="5"/>
  <c r="F66" i="5" a="1"/>
  <c r="F66" i="5"/>
  <c r="F67" i="5" a="1"/>
  <c r="F67" i="5"/>
  <c r="F68" i="5" a="1"/>
  <c r="F68" i="5"/>
  <c r="F69" i="5" a="1"/>
  <c r="F69" i="5"/>
  <c r="F70" i="5" a="1"/>
  <c r="F70" i="5"/>
  <c r="F71" i="5" a="1"/>
  <c r="F71" i="5"/>
  <c r="F72" i="5" a="1"/>
  <c r="F72" i="5"/>
  <c r="F73" i="5" a="1"/>
  <c r="F73" i="5"/>
  <c r="F74" i="5" a="1"/>
  <c r="F74" i="5"/>
  <c r="F75" i="5" a="1"/>
  <c r="F75" i="5"/>
  <c r="F76" i="5" a="1"/>
  <c r="F76" i="5"/>
  <c r="F77" i="5" a="1"/>
  <c r="F77" i="5"/>
  <c r="F78" i="5" a="1"/>
  <c r="F78" i="5"/>
  <c r="F79" i="5" a="1"/>
  <c r="F79" i="5"/>
  <c r="F80" i="5" a="1"/>
  <c r="F80" i="5"/>
  <c r="F81" i="5" a="1"/>
  <c r="F81" i="5"/>
  <c r="F82" i="5" a="1"/>
  <c r="F82" i="5"/>
  <c r="F83" i="5" a="1"/>
  <c r="F83" i="5"/>
  <c r="F84" i="5" a="1"/>
  <c r="F84" i="5"/>
  <c r="F85" i="5" a="1"/>
  <c r="F85" i="5"/>
  <c r="F86" i="5" a="1"/>
  <c r="F86" i="5"/>
  <c r="F87" i="5" a="1"/>
  <c r="F87" i="5"/>
  <c r="F88" i="5" a="1"/>
  <c r="F88" i="5"/>
  <c r="F89" i="5" a="1"/>
  <c r="F89" i="5"/>
  <c r="F90" i="5" a="1"/>
  <c r="F90" i="5"/>
  <c r="F91" i="5" a="1"/>
  <c r="F91" i="5"/>
  <c r="F92" i="5" a="1"/>
  <c r="F92" i="5"/>
  <c r="F93" i="5" a="1"/>
  <c r="F93" i="5"/>
  <c r="F94" i="5" a="1"/>
  <c r="F94" i="5"/>
  <c r="F95" i="5" a="1"/>
  <c r="F95" i="5"/>
  <c r="F96" i="5" a="1"/>
  <c r="F96" i="5"/>
  <c r="F97" i="5" a="1"/>
  <c r="F97" i="5"/>
  <c r="F98" i="5" a="1"/>
  <c r="F98" i="5"/>
  <c r="F99" i="5" a="1"/>
  <c r="F99" i="5"/>
  <c r="F100" i="5" a="1"/>
  <c r="F100" i="5"/>
  <c r="F101" i="5" a="1"/>
  <c r="F101" i="5"/>
  <c r="F102" i="5" a="1"/>
  <c r="F102" i="5"/>
  <c r="F103" i="5" a="1"/>
  <c r="F103" i="5"/>
  <c r="F104" i="5" a="1"/>
  <c r="F104" i="5"/>
  <c r="F105" i="5" a="1"/>
  <c r="F105" i="5"/>
  <c r="F106" i="5" a="1"/>
  <c r="F106" i="5"/>
  <c r="F107" i="5" a="1"/>
  <c r="F107" i="5"/>
  <c r="F108" i="5" a="1"/>
  <c r="F108" i="5"/>
  <c r="F109" i="5" a="1"/>
  <c r="F109" i="5"/>
  <c r="F110" i="5" a="1"/>
  <c r="F110" i="5"/>
  <c r="F111" i="5" a="1"/>
  <c r="F111" i="5"/>
  <c r="F112" i="5" a="1"/>
  <c r="F112" i="5"/>
  <c r="F113" i="5" a="1"/>
  <c r="F113" i="5"/>
  <c r="F114" i="5" a="1"/>
  <c r="F114" i="5"/>
  <c r="F115" i="5" a="1"/>
  <c r="F115" i="5"/>
  <c r="F116" i="5" a="1"/>
  <c r="F116" i="5"/>
  <c r="F117" i="5" a="1"/>
  <c r="F117" i="5"/>
  <c r="F118" i="5" a="1"/>
  <c r="F118" i="5"/>
  <c r="F119" i="5" a="1"/>
  <c r="F119" i="5"/>
  <c r="F120" i="5" a="1"/>
  <c r="F120" i="5"/>
  <c r="F121" i="5" a="1"/>
  <c r="F121" i="5"/>
  <c r="F2" i="5" a="1"/>
  <c r="F2" i="5"/>
  <c r="E2" i="5" a="1"/>
  <c r="E2" i="5"/>
  <c r="K9" i="5"/>
  <c r="K8" i="5"/>
  <c r="K7" i="5"/>
  <c r="K6" i="5"/>
  <c r="E3" i="5" a="1"/>
  <c r="E3" i="5"/>
  <c r="E4" i="5" a="1"/>
  <c r="E4" i="5"/>
  <c r="E5" i="5" a="1"/>
  <c r="E5" i="5"/>
  <c r="E6" i="5" a="1"/>
  <c r="E6" i="5"/>
  <c r="E7" i="5" a="1"/>
  <c r="E7" i="5"/>
  <c r="E8" i="5" a="1"/>
  <c r="E8" i="5"/>
  <c r="E9" i="5" a="1"/>
  <c r="E9" i="5"/>
  <c r="E10" i="5" a="1"/>
  <c r="E10" i="5"/>
  <c r="E11" i="5" a="1"/>
  <c r="E11" i="5"/>
  <c r="E12" i="5" a="1"/>
  <c r="E12" i="5"/>
  <c r="E13" i="5" a="1"/>
  <c r="E13" i="5"/>
  <c r="E14" i="5" a="1"/>
  <c r="E14" i="5"/>
  <c r="E15" i="5" a="1"/>
  <c r="E15" i="5"/>
  <c r="E16" i="5" a="1"/>
  <c r="E16" i="5"/>
  <c r="E17" i="5" a="1"/>
  <c r="E17" i="5"/>
  <c r="E18" i="5" a="1"/>
  <c r="E18" i="5"/>
  <c r="E19" i="5" a="1"/>
  <c r="E19" i="5"/>
  <c r="E20" i="5" a="1"/>
  <c r="E20" i="5"/>
  <c r="E21" i="5" a="1"/>
  <c r="E21" i="5"/>
  <c r="E22" i="5" a="1"/>
  <c r="E22" i="5"/>
  <c r="E23" i="5" a="1"/>
  <c r="E23" i="5"/>
  <c r="E24" i="5" a="1"/>
  <c r="E24" i="5"/>
  <c r="E25" i="5" a="1"/>
  <c r="E25" i="5"/>
  <c r="E26" i="5" a="1"/>
  <c r="E26" i="5"/>
  <c r="E27" i="5" a="1"/>
  <c r="E27" i="5"/>
  <c r="E28" i="5" a="1"/>
  <c r="E28" i="5"/>
  <c r="E29" i="5" a="1"/>
  <c r="E29" i="5"/>
  <c r="E30" i="5" a="1"/>
  <c r="E30" i="5"/>
  <c r="E31" i="5" a="1"/>
  <c r="E31" i="5"/>
  <c r="E32" i="5" a="1"/>
  <c r="E32" i="5"/>
  <c r="E33" i="5" a="1"/>
  <c r="E33" i="5"/>
  <c r="E34" i="5" a="1"/>
  <c r="E34" i="5"/>
  <c r="E35" i="5" a="1"/>
  <c r="E35" i="5"/>
  <c r="E36" i="5" a="1"/>
  <c r="E36" i="5"/>
  <c r="E37" i="5" a="1"/>
  <c r="E37" i="5"/>
  <c r="E38" i="5" a="1"/>
  <c r="E38" i="5"/>
  <c r="E39" i="5" a="1"/>
  <c r="E39" i="5"/>
  <c r="E40" i="5" a="1"/>
  <c r="E40" i="5"/>
  <c r="E41" i="5" a="1"/>
  <c r="E41" i="5"/>
  <c r="E42" i="5" a="1"/>
  <c r="E42" i="5"/>
  <c r="E43" i="5" a="1"/>
  <c r="E43" i="5"/>
  <c r="E44" i="5" a="1"/>
  <c r="E44" i="5"/>
  <c r="E45" i="5" a="1"/>
  <c r="E45" i="5"/>
  <c r="E46" i="5" a="1"/>
  <c r="E46" i="5"/>
  <c r="E47" i="5" a="1"/>
  <c r="E47" i="5"/>
  <c r="E48" i="5" a="1"/>
  <c r="E48" i="5"/>
  <c r="E49" i="5" a="1"/>
  <c r="E49" i="5"/>
  <c r="E50" i="5" a="1"/>
  <c r="E50" i="5"/>
  <c r="E51" i="5" a="1"/>
  <c r="E51" i="5"/>
  <c r="E52" i="5" a="1"/>
  <c r="E52" i="5"/>
  <c r="E53" i="5" a="1"/>
  <c r="E53" i="5"/>
  <c r="E54" i="5" a="1"/>
  <c r="E54" i="5"/>
  <c r="E55" i="5" a="1"/>
  <c r="E55" i="5"/>
  <c r="E56" i="5" a="1"/>
  <c r="E56" i="5"/>
  <c r="E57" i="5" a="1"/>
  <c r="E57" i="5"/>
  <c r="E58" i="5" a="1"/>
  <c r="E58" i="5"/>
  <c r="E59" i="5" a="1"/>
  <c r="E59" i="5"/>
  <c r="E60" i="5" a="1"/>
  <c r="E60" i="5"/>
  <c r="E61" i="5" a="1"/>
  <c r="E61" i="5"/>
  <c r="E62" i="5" a="1"/>
  <c r="E62" i="5"/>
  <c r="E63" i="5" a="1"/>
  <c r="E63" i="5"/>
  <c r="E64" i="5" a="1"/>
  <c r="E64" i="5"/>
  <c r="E65" i="5" a="1"/>
  <c r="E65" i="5"/>
  <c r="E66" i="5" a="1"/>
  <c r="E66" i="5"/>
  <c r="E67" i="5" a="1"/>
  <c r="E67" i="5"/>
  <c r="E68" i="5" a="1"/>
  <c r="E68" i="5"/>
  <c r="E69" i="5" a="1"/>
  <c r="E69" i="5"/>
  <c r="E70" i="5" a="1"/>
  <c r="E70" i="5"/>
  <c r="E71" i="5" a="1"/>
  <c r="E71" i="5"/>
  <c r="E72" i="5" a="1"/>
  <c r="E72" i="5"/>
  <c r="E73" i="5" a="1"/>
  <c r="E73" i="5"/>
  <c r="E74" i="5" a="1"/>
  <c r="E74" i="5"/>
  <c r="E75" i="5" a="1"/>
  <c r="E75" i="5"/>
  <c r="E76" i="5" a="1"/>
  <c r="E76" i="5"/>
  <c r="E77" i="5" a="1"/>
  <c r="E77" i="5"/>
  <c r="E78" i="5" a="1"/>
  <c r="E78" i="5"/>
  <c r="E79" i="5" a="1"/>
  <c r="E79" i="5"/>
  <c r="E80" i="5" a="1"/>
  <c r="E80" i="5"/>
  <c r="E81" i="5" a="1"/>
  <c r="E81" i="5"/>
  <c r="E82" i="5" a="1"/>
  <c r="E82" i="5"/>
  <c r="E83" i="5" a="1"/>
  <c r="E83" i="5"/>
  <c r="E84" i="5" a="1"/>
  <c r="E84" i="5"/>
  <c r="E85" i="5" a="1"/>
  <c r="E85" i="5"/>
  <c r="E86" i="5" a="1"/>
  <c r="E86" i="5"/>
  <c r="E87" i="5" a="1"/>
  <c r="E87" i="5"/>
  <c r="E88" i="5" a="1"/>
  <c r="E88" i="5"/>
  <c r="E89" i="5" a="1"/>
  <c r="E89" i="5"/>
  <c r="E90" i="5" a="1"/>
  <c r="E90" i="5"/>
  <c r="E91" i="5" a="1"/>
  <c r="E91" i="5"/>
  <c r="E92" i="5" a="1"/>
  <c r="E92" i="5"/>
  <c r="E93" i="5" a="1"/>
  <c r="E93" i="5"/>
  <c r="E94" i="5" a="1"/>
  <c r="E94" i="5"/>
  <c r="E95" i="5" a="1"/>
  <c r="E95" i="5"/>
  <c r="E96" i="5" a="1"/>
  <c r="E96" i="5"/>
  <c r="E97" i="5" a="1"/>
  <c r="E97" i="5"/>
  <c r="E98" i="5" a="1"/>
  <c r="E98" i="5"/>
  <c r="E99" i="5" a="1"/>
  <c r="E99" i="5"/>
  <c r="E100" i="5" a="1"/>
  <c r="E100" i="5"/>
  <c r="E101" i="5" a="1"/>
  <c r="E101" i="5"/>
  <c r="E102" i="5" a="1"/>
  <c r="E102" i="5"/>
  <c r="E103" i="5" a="1"/>
  <c r="E103" i="5"/>
  <c r="E104" i="5" a="1"/>
  <c r="E104" i="5"/>
  <c r="E105" i="5" a="1"/>
  <c r="E105" i="5"/>
  <c r="E106" i="5" a="1"/>
  <c r="E106" i="5"/>
  <c r="E107" i="5" a="1"/>
  <c r="E107" i="5"/>
  <c r="E108" i="5" a="1"/>
  <c r="E108" i="5"/>
  <c r="E109" i="5" a="1"/>
  <c r="E109" i="5"/>
  <c r="E110" i="5" a="1"/>
  <c r="E110" i="5"/>
  <c r="E111" i="5" a="1"/>
  <c r="E111" i="5"/>
  <c r="E112" i="5" a="1"/>
  <c r="E112" i="5"/>
  <c r="E113" i="5" a="1"/>
  <c r="E113" i="5"/>
  <c r="E114" i="5" a="1"/>
  <c r="E114" i="5"/>
  <c r="E115" i="5" a="1"/>
  <c r="E115" i="5"/>
  <c r="E116" i="5" a="1"/>
  <c r="E116" i="5"/>
  <c r="E117" i="5" a="1"/>
  <c r="E117" i="5"/>
  <c r="E118" i="5" a="1"/>
  <c r="E118" i="5"/>
  <c r="E119" i="5" a="1"/>
  <c r="E119" i="5"/>
  <c r="E120" i="5" a="1"/>
  <c r="E120" i="5"/>
  <c r="E121" i="5" a="1"/>
  <c r="E121" i="5"/>
  <c r="D3" i="5" a="1"/>
  <c r="D3" i="5"/>
  <c r="G3" i="5" s="1"/>
  <c r="H3" i="5" s="1"/>
  <c r="D4" i="5" a="1"/>
  <c r="D4" i="5"/>
  <c r="G4" i="5" s="1"/>
  <c r="H4" i="5" s="1"/>
  <c r="D5" i="5" a="1"/>
  <c r="D5" i="5"/>
  <c r="G5" i="5" s="1"/>
  <c r="H5" i="5" s="1"/>
  <c r="D6" i="5" a="1"/>
  <c r="D6" i="5"/>
  <c r="G6" i="5" s="1"/>
  <c r="H6" i="5" s="1"/>
  <c r="D7" i="5" a="1"/>
  <c r="D7" i="5"/>
  <c r="G7" i="5" s="1"/>
  <c r="H7" i="5" s="1"/>
  <c r="D8" i="5" a="1"/>
  <c r="D8" i="5"/>
  <c r="G8" i="5" s="1"/>
  <c r="H8" i="5" s="1"/>
  <c r="D9" i="5" a="1"/>
  <c r="D9" i="5"/>
  <c r="G9" i="5" s="1"/>
  <c r="H9" i="5" s="1"/>
  <c r="D10" i="5" a="1"/>
  <c r="D10" i="5"/>
  <c r="G10" i="5" s="1"/>
  <c r="H10" i="5" s="1"/>
  <c r="D11" i="5" a="1"/>
  <c r="D11" i="5"/>
  <c r="G11" i="5" s="1"/>
  <c r="H11" i="5" s="1"/>
  <c r="D12" i="5" a="1"/>
  <c r="D12" i="5"/>
  <c r="G12" i="5" s="1"/>
  <c r="H12" i="5" s="1"/>
  <c r="D13" i="5" a="1"/>
  <c r="D13" i="5"/>
  <c r="G13" i="5" s="1"/>
  <c r="H13" i="5" s="1"/>
  <c r="D14" i="5" a="1"/>
  <c r="D14" i="5"/>
  <c r="G14" i="5" s="1"/>
  <c r="H14" i="5" s="1"/>
  <c r="D15" i="5" a="1"/>
  <c r="D15" i="5"/>
  <c r="G15" i="5" s="1"/>
  <c r="H15" i="5" s="1"/>
  <c r="D16" i="5" a="1"/>
  <c r="D16" i="5"/>
  <c r="G16" i="5" s="1"/>
  <c r="H16" i="5" s="1"/>
  <c r="D17" i="5" a="1"/>
  <c r="D17" i="5"/>
  <c r="G17" i="5" s="1"/>
  <c r="H17" i="5" s="1"/>
  <c r="D18" i="5" a="1"/>
  <c r="D18" i="5"/>
  <c r="G18" i="5" s="1"/>
  <c r="H18" i="5" s="1"/>
  <c r="D19" i="5" a="1"/>
  <c r="D19" i="5"/>
  <c r="G19" i="5" s="1"/>
  <c r="H19" i="5" s="1"/>
  <c r="D20" i="5" a="1"/>
  <c r="D20" i="5"/>
  <c r="G20" i="5" s="1"/>
  <c r="H20" i="5" s="1"/>
  <c r="D21" i="5" a="1"/>
  <c r="D21" i="5"/>
  <c r="G21" i="5" s="1"/>
  <c r="H21" i="5" s="1"/>
  <c r="D22" i="5" a="1"/>
  <c r="D22" i="5"/>
  <c r="G22" i="5" s="1"/>
  <c r="H22" i="5" s="1"/>
  <c r="D23" i="5" a="1"/>
  <c r="D23" i="5"/>
  <c r="G23" i="5" s="1"/>
  <c r="H23" i="5" s="1"/>
  <c r="D24" i="5" a="1"/>
  <c r="D24" i="5"/>
  <c r="G24" i="5" s="1"/>
  <c r="H24" i="5" s="1"/>
  <c r="D25" i="5" a="1"/>
  <c r="D25" i="5"/>
  <c r="G25" i="5" s="1"/>
  <c r="H25" i="5" s="1"/>
  <c r="D26" i="5" a="1"/>
  <c r="D26" i="5"/>
  <c r="G26" i="5" s="1"/>
  <c r="H26" i="5" s="1"/>
  <c r="D27" i="5" a="1"/>
  <c r="D27" i="5"/>
  <c r="G27" i="5" s="1"/>
  <c r="H27" i="5" s="1"/>
  <c r="D28" i="5" a="1"/>
  <c r="D28" i="5"/>
  <c r="G28" i="5" s="1"/>
  <c r="H28" i="5" s="1"/>
  <c r="D29" i="5" a="1"/>
  <c r="D29" i="5"/>
  <c r="G29" i="5" s="1"/>
  <c r="H29" i="5" s="1"/>
  <c r="D30" i="5" a="1"/>
  <c r="D30" i="5"/>
  <c r="G30" i="5" s="1"/>
  <c r="H30" i="5" s="1"/>
  <c r="D31" i="5" a="1"/>
  <c r="D31" i="5"/>
  <c r="G31" i="5" s="1"/>
  <c r="H31" i="5" s="1"/>
  <c r="D32" i="5" a="1"/>
  <c r="D32" i="5"/>
  <c r="G32" i="5" s="1"/>
  <c r="H32" i="5" s="1"/>
  <c r="D33" i="5" a="1"/>
  <c r="D33" i="5"/>
  <c r="G33" i="5" s="1"/>
  <c r="H33" i="5" s="1"/>
  <c r="D34" i="5" a="1"/>
  <c r="D34" i="5"/>
  <c r="G34" i="5" s="1"/>
  <c r="H34" i="5" s="1"/>
  <c r="D35" i="5" a="1"/>
  <c r="D35" i="5"/>
  <c r="G35" i="5" s="1"/>
  <c r="H35" i="5" s="1"/>
  <c r="D36" i="5" a="1"/>
  <c r="D36" i="5"/>
  <c r="G36" i="5" s="1"/>
  <c r="H36" i="5" s="1"/>
  <c r="D37" i="5" a="1"/>
  <c r="D37" i="5"/>
  <c r="G37" i="5" s="1"/>
  <c r="H37" i="5" s="1"/>
  <c r="D38" i="5" a="1"/>
  <c r="D38" i="5"/>
  <c r="G38" i="5" s="1"/>
  <c r="H38" i="5" s="1"/>
  <c r="D39" i="5" a="1"/>
  <c r="D39" i="5"/>
  <c r="G39" i="5" s="1"/>
  <c r="H39" i="5" s="1"/>
  <c r="D40" i="5" a="1"/>
  <c r="D40" i="5"/>
  <c r="G40" i="5" s="1"/>
  <c r="H40" i="5" s="1"/>
  <c r="D41" i="5" a="1"/>
  <c r="D41" i="5"/>
  <c r="G41" i="5" s="1"/>
  <c r="H41" i="5" s="1"/>
  <c r="D42" i="5" a="1"/>
  <c r="D42" i="5"/>
  <c r="G42" i="5" s="1"/>
  <c r="H42" i="5" s="1"/>
  <c r="D43" i="5" a="1"/>
  <c r="D43" i="5"/>
  <c r="G43" i="5" s="1"/>
  <c r="H43" i="5" s="1"/>
  <c r="D44" i="5" a="1"/>
  <c r="D44" i="5"/>
  <c r="G44" i="5" s="1"/>
  <c r="H44" i="5" s="1"/>
  <c r="D45" i="5" a="1"/>
  <c r="D45" i="5"/>
  <c r="G45" i="5" s="1"/>
  <c r="H45" i="5" s="1"/>
  <c r="D46" i="5" a="1"/>
  <c r="D46" i="5"/>
  <c r="G46" i="5" s="1"/>
  <c r="H46" i="5" s="1"/>
  <c r="D47" i="5" a="1"/>
  <c r="D47" i="5"/>
  <c r="G47" i="5" s="1"/>
  <c r="H47" i="5" s="1"/>
  <c r="D48" i="5" a="1"/>
  <c r="D48" i="5"/>
  <c r="G48" i="5" s="1"/>
  <c r="H48" i="5" s="1"/>
  <c r="D49" i="5" a="1"/>
  <c r="D49" i="5"/>
  <c r="G49" i="5" s="1"/>
  <c r="H49" i="5" s="1"/>
  <c r="D50" i="5" a="1"/>
  <c r="D50" i="5"/>
  <c r="G50" i="5" s="1"/>
  <c r="H50" i="5" s="1"/>
  <c r="D51" i="5" a="1"/>
  <c r="D51" i="5"/>
  <c r="G51" i="5" s="1"/>
  <c r="H51" i="5" s="1"/>
  <c r="D52" i="5" a="1"/>
  <c r="D52" i="5"/>
  <c r="G52" i="5" s="1"/>
  <c r="H52" i="5" s="1"/>
  <c r="D53" i="5" a="1"/>
  <c r="D53" i="5"/>
  <c r="G53" i="5" s="1"/>
  <c r="H53" i="5" s="1"/>
  <c r="D54" i="5" a="1"/>
  <c r="D54" i="5"/>
  <c r="G54" i="5" s="1"/>
  <c r="H54" i="5" s="1"/>
  <c r="D55" i="5" a="1"/>
  <c r="D55" i="5"/>
  <c r="G55" i="5" s="1"/>
  <c r="H55" i="5" s="1"/>
  <c r="D56" i="5" a="1"/>
  <c r="D56" i="5"/>
  <c r="G56" i="5" s="1"/>
  <c r="H56" i="5" s="1"/>
  <c r="D57" i="5" a="1"/>
  <c r="D57" i="5"/>
  <c r="G57" i="5" s="1"/>
  <c r="H57" i="5" s="1"/>
  <c r="D58" i="5" a="1"/>
  <c r="D58" i="5"/>
  <c r="G58" i="5" s="1"/>
  <c r="H58" i="5" s="1"/>
  <c r="D59" i="5" a="1"/>
  <c r="D59" i="5"/>
  <c r="G59" i="5" s="1"/>
  <c r="H59" i="5" s="1"/>
  <c r="D60" i="5" a="1"/>
  <c r="D60" i="5"/>
  <c r="G60" i="5" s="1"/>
  <c r="H60" i="5" s="1"/>
  <c r="D61" i="5" a="1"/>
  <c r="D61" i="5"/>
  <c r="G61" i="5" s="1"/>
  <c r="H61" i="5" s="1"/>
  <c r="D62" i="5" a="1"/>
  <c r="D62" i="5"/>
  <c r="G62" i="5" s="1"/>
  <c r="H62" i="5" s="1"/>
  <c r="D63" i="5" a="1"/>
  <c r="D63" i="5"/>
  <c r="G63" i="5" s="1"/>
  <c r="H63" i="5" s="1"/>
  <c r="D64" i="5" a="1"/>
  <c r="D64" i="5"/>
  <c r="G64" i="5" s="1"/>
  <c r="H64" i="5" s="1"/>
  <c r="D65" i="5" a="1"/>
  <c r="D65" i="5"/>
  <c r="G65" i="5" s="1"/>
  <c r="H65" i="5" s="1"/>
  <c r="D66" i="5" a="1"/>
  <c r="D66" i="5"/>
  <c r="G66" i="5" s="1"/>
  <c r="H66" i="5" s="1"/>
  <c r="D67" i="5" a="1"/>
  <c r="D67" i="5"/>
  <c r="G67" i="5" s="1"/>
  <c r="H67" i="5" s="1"/>
  <c r="D68" i="5" a="1"/>
  <c r="D68" i="5"/>
  <c r="G68" i="5" s="1"/>
  <c r="H68" i="5" s="1"/>
  <c r="D69" i="5" a="1"/>
  <c r="D69" i="5"/>
  <c r="G69" i="5" s="1"/>
  <c r="H69" i="5" s="1"/>
  <c r="D70" i="5" a="1"/>
  <c r="D70" i="5"/>
  <c r="G70" i="5" s="1"/>
  <c r="H70" i="5" s="1"/>
  <c r="D71" i="5" a="1"/>
  <c r="D71" i="5"/>
  <c r="G71" i="5" s="1"/>
  <c r="H71" i="5" s="1"/>
  <c r="D72" i="5" a="1"/>
  <c r="D72" i="5"/>
  <c r="G72" i="5" s="1"/>
  <c r="H72" i="5" s="1"/>
  <c r="D73" i="5" a="1"/>
  <c r="D73" i="5"/>
  <c r="G73" i="5" s="1"/>
  <c r="H73" i="5" s="1"/>
  <c r="D74" i="5" a="1"/>
  <c r="D74" i="5"/>
  <c r="G74" i="5" s="1"/>
  <c r="H74" i="5" s="1"/>
  <c r="D75" i="5" a="1"/>
  <c r="D75" i="5"/>
  <c r="G75" i="5" s="1"/>
  <c r="H75" i="5" s="1"/>
  <c r="D76" i="5" a="1"/>
  <c r="D76" i="5"/>
  <c r="G76" i="5" s="1"/>
  <c r="H76" i="5" s="1"/>
  <c r="D77" i="5" a="1"/>
  <c r="D77" i="5"/>
  <c r="G77" i="5" s="1"/>
  <c r="H77" i="5" s="1"/>
  <c r="D78" i="5" a="1"/>
  <c r="D78" i="5"/>
  <c r="G78" i="5" s="1"/>
  <c r="H78" i="5" s="1"/>
  <c r="D79" i="5" a="1"/>
  <c r="D79" i="5"/>
  <c r="G79" i="5" s="1"/>
  <c r="H79" i="5" s="1"/>
  <c r="D80" i="5" a="1"/>
  <c r="D80" i="5"/>
  <c r="G80" i="5" s="1"/>
  <c r="H80" i="5" s="1"/>
  <c r="D81" i="5" a="1"/>
  <c r="D81" i="5"/>
  <c r="G81" i="5" s="1"/>
  <c r="H81" i="5" s="1"/>
  <c r="D82" i="5" a="1"/>
  <c r="D82" i="5"/>
  <c r="G82" i="5" s="1"/>
  <c r="H82" i="5" s="1"/>
  <c r="D83" i="5" a="1"/>
  <c r="D83" i="5"/>
  <c r="G83" i="5" s="1"/>
  <c r="H83" i="5" s="1"/>
  <c r="D84" i="5" a="1"/>
  <c r="D84" i="5"/>
  <c r="G84" i="5" s="1"/>
  <c r="H84" i="5" s="1"/>
  <c r="D85" i="5" a="1"/>
  <c r="D85" i="5"/>
  <c r="G85" i="5" s="1"/>
  <c r="H85" i="5" s="1"/>
  <c r="D86" i="5" a="1"/>
  <c r="D86" i="5"/>
  <c r="G86" i="5" s="1"/>
  <c r="H86" i="5" s="1"/>
  <c r="D87" i="5" a="1"/>
  <c r="D87" i="5"/>
  <c r="G87" i="5" s="1"/>
  <c r="H87" i="5" s="1"/>
  <c r="D88" i="5" a="1"/>
  <c r="D88" i="5"/>
  <c r="G88" i="5" s="1"/>
  <c r="H88" i="5" s="1"/>
  <c r="D89" i="5" a="1"/>
  <c r="D89" i="5"/>
  <c r="G89" i="5" s="1"/>
  <c r="H89" i="5" s="1"/>
  <c r="D90" i="5" a="1"/>
  <c r="D90" i="5"/>
  <c r="G90" i="5" s="1"/>
  <c r="H90" i="5" s="1"/>
  <c r="D91" i="5" a="1"/>
  <c r="D91" i="5"/>
  <c r="G91" i="5" s="1"/>
  <c r="H91" i="5" s="1"/>
  <c r="D92" i="5" a="1"/>
  <c r="D92" i="5"/>
  <c r="G92" i="5" s="1"/>
  <c r="H92" i="5" s="1"/>
  <c r="D93" i="5" a="1"/>
  <c r="D93" i="5"/>
  <c r="G93" i="5" s="1"/>
  <c r="H93" i="5" s="1"/>
  <c r="D94" i="5" a="1"/>
  <c r="D94" i="5"/>
  <c r="G94" i="5" s="1"/>
  <c r="H94" i="5" s="1"/>
  <c r="D95" i="5" a="1"/>
  <c r="D95" i="5"/>
  <c r="G95" i="5" s="1"/>
  <c r="H95" i="5" s="1"/>
  <c r="D96" i="5" a="1"/>
  <c r="D96" i="5"/>
  <c r="G96" i="5" s="1"/>
  <c r="H96" i="5" s="1"/>
  <c r="D97" i="5" a="1"/>
  <c r="D97" i="5"/>
  <c r="G97" i="5" s="1"/>
  <c r="H97" i="5" s="1"/>
  <c r="D98" i="5" a="1"/>
  <c r="D98" i="5"/>
  <c r="G98" i="5" s="1"/>
  <c r="H98" i="5" s="1"/>
  <c r="D99" i="5" a="1"/>
  <c r="D99" i="5"/>
  <c r="G99" i="5" s="1"/>
  <c r="H99" i="5" s="1"/>
  <c r="D100" i="5" a="1"/>
  <c r="D100" i="5"/>
  <c r="G100" i="5" s="1"/>
  <c r="H100" i="5" s="1"/>
  <c r="D101" i="5" a="1"/>
  <c r="D101" i="5"/>
  <c r="G101" i="5" s="1"/>
  <c r="H101" i="5" s="1"/>
  <c r="D102" i="5" a="1"/>
  <c r="D102" i="5"/>
  <c r="G102" i="5" s="1"/>
  <c r="H102" i="5" s="1"/>
  <c r="D103" i="5" a="1"/>
  <c r="D103" i="5"/>
  <c r="G103" i="5" s="1"/>
  <c r="H103" i="5" s="1"/>
  <c r="D104" i="5" a="1"/>
  <c r="D104" i="5"/>
  <c r="G104" i="5" s="1"/>
  <c r="H104" i="5" s="1"/>
  <c r="D105" i="5" a="1"/>
  <c r="D105" i="5"/>
  <c r="G105" i="5" s="1"/>
  <c r="H105" i="5" s="1"/>
  <c r="D106" i="5" a="1"/>
  <c r="D106" i="5"/>
  <c r="G106" i="5" s="1"/>
  <c r="H106" i="5" s="1"/>
  <c r="D107" i="5" a="1"/>
  <c r="D107" i="5"/>
  <c r="G107" i="5" s="1"/>
  <c r="H107" i="5" s="1"/>
  <c r="D108" i="5" a="1"/>
  <c r="D108" i="5"/>
  <c r="G108" i="5" s="1"/>
  <c r="H108" i="5" s="1"/>
  <c r="D109" i="5" a="1"/>
  <c r="D109" i="5"/>
  <c r="G109" i="5" s="1"/>
  <c r="H109" i="5" s="1"/>
  <c r="D110" i="5" a="1"/>
  <c r="D110" i="5"/>
  <c r="G110" i="5" s="1"/>
  <c r="H110" i="5" s="1"/>
  <c r="D111" i="5" a="1"/>
  <c r="D111" i="5"/>
  <c r="G111" i="5" s="1"/>
  <c r="H111" i="5" s="1"/>
  <c r="D112" i="5" a="1"/>
  <c r="D112" i="5"/>
  <c r="G112" i="5" s="1"/>
  <c r="H112" i="5" s="1"/>
  <c r="D113" i="5" a="1"/>
  <c r="D113" i="5"/>
  <c r="G113" i="5" s="1"/>
  <c r="H113" i="5" s="1"/>
  <c r="D114" i="5" a="1"/>
  <c r="D114" i="5"/>
  <c r="G114" i="5" s="1"/>
  <c r="H114" i="5" s="1"/>
  <c r="D115" i="5" a="1"/>
  <c r="D115" i="5"/>
  <c r="G115" i="5" s="1"/>
  <c r="H115" i="5" s="1"/>
  <c r="D116" i="5" a="1"/>
  <c r="D116" i="5"/>
  <c r="G116" i="5" s="1"/>
  <c r="H116" i="5" s="1"/>
  <c r="D117" i="5" a="1"/>
  <c r="D117" i="5"/>
  <c r="G117" i="5" s="1"/>
  <c r="H117" i="5" s="1"/>
  <c r="D118" i="5" a="1"/>
  <c r="D118" i="5"/>
  <c r="G118" i="5" s="1"/>
  <c r="H118" i="5" s="1"/>
  <c r="D119" i="5" a="1"/>
  <c r="D119" i="5"/>
  <c r="G119" i="5" s="1"/>
  <c r="H119" i="5" s="1"/>
  <c r="D120" i="5" a="1"/>
  <c r="D120" i="5"/>
  <c r="G120" i="5" s="1"/>
  <c r="H120" i="5" s="1"/>
  <c r="D121" i="5" a="1"/>
  <c r="D121" i="5"/>
  <c r="G121" i="5" s="1"/>
  <c r="H121" i="5" s="1"/>
  <c r="D2" i="5" a="1"/>
  <c r="D2" i="5"/>
  <c r="G2" i="5" s="1"/>
  <c r="H2" i="5" s="1"/>
  <c r="U4" i="6" a="1"/>
  <c r="U4" i="6"/>
  <c r="U5" i="6" a="1"/>
  <c r="U5" i="6"/>
  <c r="U6" i="6" a="1"/>
  <c r="U6" i="6"/>
  <c r="U7" i="6" a="1"/>
  <c r="U7" i="6"/>
  <c r="U8" i="6" a="1"/>
  <c r="U8" i="6"/>
  <c r="U9" i="6" a="1"/>
  <c r="U9" i="6"/>
  <c r="U10" i="6" a="1"/>
  <c r="U10" i="6"/>
  <c r="U11" i="6" a="1"/>
  <c r="U11" i="6"/>
  <c r="U12" i="6" a="1"/>
  <c r="U12" i="6"/>
  <c r="U13" i="6" a="1"/>
  <c r="U13" i="6"/>
  <c r="U14" i="6" a="1"/>
  <c r="U14" i="6"/>
  <c r="U15" i="6" a="1"/>
  <c r="U15" i="6"/>
  <c r="U16" i="6" a="1"/>
  <c r="U16" i="6"/>
  <c r="U17" i="6" a="1"/>
  <c r="U17" i="6"/>
  <c r="U3" i="6" a="1"/>
  <c r="U3" i="6"/>
  <c r="M44" i="3" s="1"/>
  <c r="T4" i="6" a="1"/>
  <c r="T4" i="6"/>
  <c r="T5" i="6" a="1"/>
  <c r="T5" i="6"/>
  <c r="T6" i="6" a="1"/>
  <c r="T6" i="6"/>
  <c r="T7" i="6" a="1"/>
  <c r="T7" i="6"/>
  <c r="T8" i="6" a="1"/>
  <c r="T8" i="6"/>
  <c r="T9" i="6" a="1"/>
  <c r="T9" i="6"/>
  <c r="T10" i="6" a="1"/>
  <c r="T10" i="6"/>
  <c r="T11" i="6" a="1"/>
  <c r="T11" i="6"/>
  <c r="T12" i="6" a="1"/>
  <c r="T12" i="6"/>
  <c r="T13" i="6" a="1"/>
  <c r="T13" i="6"/>
  <c r="T14" i="6" a="1"/>
  <c r="T14" i="6"/>
  <c r="T15" i="6" a="1"/>
  <c r="T15" i="6"/>
  <c r="T16" i="6" a="1"/>
  <c r="T16" i="6"/>
  <c r="T17" i="6" a="1"/>
  <c r="T17" i="6"/>
  <c r="T3" i="6" a="1"/>
  <c r="T3" i="6"/>
  <c r="M43" i="3" s="1"/>
  <c r="S4" i="6" a="1"/>
  <c r="S4" i="6"/>
  <c r="S5" i="6" a="1"/>
  <c r="S5" i="6"/>
  <c r="S6" i="6" a="1"/>
  <c r="S6" i="6"/>
  <c r="S7" i="6" a="1"/>
  <c r="S7" i="6"/>
  <c r="S8" i="6" a="1"/>
  <c r="S8" i="6"/>
  <c r="S9" i="6" a="1"/>
  <c r="S9" i="6"/>
  <c r="S10" i="6" a="1"/>
  <c r="S10" i="6"/>
  <c r="S11" i="6" a="1"/>
  <c r="S11" i="6"/>
  <c r="S12" i="6" a="1"/>
  <c r="S12" i="6"/>
  <c r="S13" i="6" a="1"/>
  <c r="S13" i="6"/>
  <c r="S14" i="6" a="1"/>
  <c r="S14" i="6"/>
  <c r="S15" i="6" a="1"/>
  <c r="S15" i="6"/>
  <c r="S16" i="6" a="1"/>
  <c r="S16" i="6"/>
  <c r="S17" i="6" a="1"/>
  <c r="S17" i="6"/>
  <c r="S3" i="6" a="1"/>
  <c r="S3" i="6"/>
  <c r="M42" i="3" s="1"/>
  <c r="R4" i="6" a="1"/>
  <c r="R4" i="6"/>
  <c r="R5" i="6" a="1"/>
  <c r="R5" i="6"/>
  <c r="R6" i="6" a="1"/>
  <c r="R6" i="6"/>
  <c r="R7" i="6" a="1"/>
  <c r="R7" i="6"/>
  <c r="R8" i="6" a="1"/>
  <c r="R8" i="6"/>
  <c r="R9" i="6" a="1"/>
  <c r="R9" i="6"/>
  <c r="R10" i="6" a="1"/>
  <c r="R10" i="6"/>
  <c r="R11" i="6" a="1"/>
  <c r="R11" i="6"/>
  <c r="R12" i="6" a="1"/>
  <c r="R12" i="6"/>
  <c r="R13" i="6" a="1"/>
  <c r="R13" i="6"/>
  <c r="R14" i="6" a="1"/>
  <c r="R14" i="6"/>
  <c r="R15" i="6" a="1"/>
  <c r="R15" i="6"/>
  <c r="R16" i="6" a="1"/>
  <c r="R16" i="6"/>
  <c r="R17" i="6" a="1"/>
  <c r="R17" i="6"/>
  <c r="R3" i="6" a="1"/>
  <c r="R3" i="6"/>
  <c r="M41" i="3" s="1"/>
  <c r="Q4" i="6" a="1"/>
  <c r="Q4" i="6"/>
  <c r="Q5" i="6" a="1"/>
  <c r="Q5" i="6"/>
  <c r="Q6" i="6" a="1"/>
  <c r="Q6" i="6"/>
  <c r="Q7" i="6" a="1"/>
  <c r="Q7" i="6"/>
  <c r="Q8" i="6" a="1"/>
  <c r="Q8" i="6"/>
  <c r="Q9" i="6" a="1"/>
  <c r="Q9" i="6"/>
  <c r="Q10" i="6" a="1"/>
  <c r="Q10" i="6"/>
  <c r="Q11" i="6" a="1"/>
  <c r="Q11" i="6"/>
  <c r="Q12" i="6" a="1"/>
  <c r="Q12" i="6"/>
  <c r="Q13" i="6" a="1"/>
  <c r="Q13" i="6"/>
  <c r="Q14" i="6" a="1"/>
  <c r="Q14" i="6"/>
  <c r="Q15" i="6" a="1"/>
  <c r="Q15" i="6"/>
  <c r="Q16" i="6" a="1"/>
  <c r="Q16" i="6"/>
  <c r="Q17" i="6" a="1"/>
  <c r="Q17" i="6"/>
  <c r="Q3" i="6" a="1"/>
  <c r="Q3" i="6"/>
  <c r="M40" i="3" s="1"/>
  <c r="P4" i="6" a="1"/>
  <c r="P4" i="6"/>
  <c r="P5" i="6" a="1"/>
  <c r="P5" i="6"/>
  <c r="P6" i="6" a="1"/>
  <c r="P6" i="6"/>
  <c r="P7" i="6" a="1"/>
  <c r="P7" i="6"/>
  <c r="P8" i="6" a="1"/>
  <c r="P8" i="6"/>
  <c r="P9" i="6" a="1"/>
  <c r="P9" i="6"/>
  <c r="P10" i="6" a="1"/>
  <c r="P10" i="6"/>
  <c r="P11" i="6" a="1"/>
  <c r="P11" i="6"/>
  <c r="P12" i="6" a="1"/>
  <c r="P12" i="6"/>
  <c r="P13" i="6" a="1"/>
  <c r="P13" i="6"/>
  <c r="P14" i="6" a="1"/>
  <c r="P14" i="6"/>
  <c r="P15" i="6" a="1"/>
  <c r="P15" i="6"/>
  <c r="P16" i="6" a="1"/>
  <c r="P16" i="6"/>
  <c r="P17" i="6" a="1"/>
  <c r="P17" i="6"/>
  <c r="P3" i="6" a="1"/>
  <c r="P3" i="6"/>
  <c r="M39" i="3" s="1"/>
  <c r="O4" i="6" a="1"/>
  <c r="O4" i="6"/>
  <c r="O5" i="6" a="1"/>
  <c r="O5" i="6"/>
  <c r="O6" i="6" a="1"/>
  <c r="O6" i="6"/>
  <c r="O7" i="6" a="1"/>
  <c r="O7" i="6"/>
  <c r="O8" i="6" a="1"/>
  <c r="O8" i="6"/>
  <c r="O9" i="6" a="1"/>
  <c r="O9" i="6"/>
  <c r="O10" i="6" a="1"/>
  <c r="O10" i="6"/>
  <c r="O11" i="6" a="1"/>
  <c r="O11" i="6"/>
  <c r="O12" i="6" a="1"/>
  <c r="O12" i="6"/>
  <c r="O13" i="6" a="1"/>
  <c r="O13" i="6"/>
  <c r="O14" i="6" a="1"/>
  <c r="O14" i="6"/>
  <c r="O15" i="6" a="1"/>
  <c r="O15" i="6"/>
  <c r="O16" i="6" a="1"/>
  <c r="O16" i="6"/>
  <c r="O17" i="6" a="1"/>
  <c r="O17" i="6"/>
  <c r="O3" i="6" a="1"/>
  <c r="O3" i="6"/>
  <c r="M38" i="3" s="1"/>
  <c r="N4" i="6" a="1"/>
  <c r="N4" i="6"/>
  <c r="N5" i="6" a="1"/>
  <c r="N5" i="6"/>
  <c r="N6" i="6" a="1"/>
  <c r="N6" i="6"/>
  <c r="N7" i="6" a="1"/>
  <c r="N7" i="6"/>
  <c r="N8" i="6" a="1"/>
  <c r="N8" i="6"/>
  <c r="N9" i="6" a="1"/>
  <c r="N9" i="6"/>
  <c r="N10" i="6" a="1"/>
  <c r="N10" i="6"/>
  <c r="N11" i="6" a="1"/>
  <c r="N11" i="6"/>
  <c r="N12" i="6" a="1"/>
  <c r="N12" i="6"/>
  <c r="N13" i="6" a="1"/>
  <c r="N13" i="6"/>
  <c r="N14" i="6" a="1"/>
  <c r="N14" i="6"/>
  <c r="N15" i="6" a="1"/>
  <c r="N15" i="6"/>
  <c r="N16" i="6" a="1"/>
  <c r="N16" i="6"/>
  <c r="N17" i="6" a="1"/>
  <c r="N17" i="6"/>
  <c r="N3" i="6" a="1"/>
  <c r="N3" i="6"/>
  <c r="M37" i="3" s="1"/>
  <c r="M4" i="6" a="1"/>
  <c r="M4" i="6"/>
  <c r="M5" i="6" a="1"/>
  <c r="M5" i="6"/>
  <c r="M6" i="6" a="1"/>
  <c r="M6" i="6"/>
  <c r="M7" i="6" a="1"/>
  <c r="M7" i="6"/>
  <c r="M8" i="6" a="1"/>
  <c r="M8" i="6"/>
  <c r="M9" i="6" a="1"/>
  <c r="M9" i="6"/>
  <c r="M10" i="6" a="1"/>
  <c r="M10" i="6"/>
  <c r="M11" i="6" a="1"/>
  <c r="M11" i="6"/>
  <c r="M12" i="6" a="1"/>
  <c r="M12" i="6"/>
  <c r="M13" i="6" a="1"/>
  <c r="M13" i="6"/>
  <c r="M14" i="6" a="1"/>
  <c r="M14" i="6"/>
  <c r="M15" i="6" a="1"/>
  <c r="M15" i="6"/>
  <c r="M16" i="6" a="1"/>
  <c r="M16" i="6"/>
  <c r="M17" i="6" a="1"/>
  <c r="M17" i="6"/>
  <c r="M3" i="6" a="1"/>
  <c r="M3" i="6"/>
  <c r="M36" i="3" s="1"/>
  <c r="L4" i="6" a="1"/>
  <c r="L4" i="6"/>
  <c r="L5" i="6" a="1"/>
  <c r="L5" i="6"/>
  <c r="L6" i="6" a="1"/>
  <c r="L6" i="6"/>
  <c r="L7" i="6" a="1"/>
  <c r="L7" i="6"/>
  <c r="L8" i="6" a="1"/>
  <c r="L8" i="6"/>
  <c r="L9" i="6" a="1"/>
  <c r="L9" i="6"/>
  <c r="L10" i="6" a="1"/>
  <c r="L10" i="6"/>
  <c r="L11" i="6" a="1"/>
  <c r="L11" i="6"/>
  <c r="L12" i="6" a="1"/>
  <c r="L12" i="6"/>
  <c r="L13" i="6" a="1"/>
  <c r="L13" i="6"/>
  <c r="L14" i="6" a="1"/>
  <c r="L14" i="6"/>
  <c r="L15" i="6" a="1"/>
  <c r="L15" i="6"/>
  <c r="L16" i="6" a="1"/>
  <c r="L16" i="6"/>
  <c r="L17" i="6" a="1"/>
  <c r="L17" i="6"/>
  <c r="L3" i="6" a="1"/>
  <c r="L3" i="6"/>
  <c r="M35" i="3" s="1"/>
  <c r="K4" i="6" a="1"/>
  <c r="K4" i="6"/>
  <c r="K5" i="6" a="1"/>
  <c r="K5" i="6"/>
  <c r="K6" i="6" a="1"/>
  <c r="K6" i="6"/>
  <c r="K7" i="6" a="1"/>
  <c r="K7" i="6"/>
  <c r="K8" i="6" a="1"/>
  <c r="K8" i="6"/>
  <c r="K9" i="6" a="1"/>
  <c r="K9" i="6"/>
  <c r="K10" i="6" a="1"/>
  <c r="K10" i="6"/>
  <c r="K11" i="6" a="1"/>
  <c r="K11" i="6"/>
  <c r="K12" i="6" a="1"/>
  <c r="K12" i="6"/>
  <c r="K13" i="6" a="1"/>
  <c r="K13" i="6"/>
  <c r="K14" i="6" a="1"/>
  <c r="K14" i="6"/>
  <c r="K15" i="6" a="1"/>
  <c r="K15" i="6"/>
  <c r="K16" i="6" a="1"/>
  <c r="K16" i="6"/>
  <c r="K17" i="6" a="1"/>
  <c r="K17" i="6"/>
  <c r="K3" i="6" a="1"/>
  <c r="K3" i="6"/>
  <c r="M34" i="3" s="1"/>
  <c r="R34" i="3" s="1" a="1"/>
  <c r="R34" i="3" s="1"/>
  <c r="J4" i="6" a="1"/>
  <c r="J4" i="6"/>
  <c r="J5" i="6" a="1"/>
  <c r="J5" i="6"/>
  <c r="J6" i="6" a="1"/>
  <c r="J6" i="6"/>
  <c r="J7" i="6" a="1"/>
  <c r="J7" i="6"/>
  <c r="J8" i="6" a="1"/>
  <c r="J8" i="6"/>
  <c r="J9" i="6" a="1"/>
  <c r="J9" i="6"/>
  <c r="J10" i="6" a="1"/>
  <c r="J10" i="6"/>
  <c r="J11" i="6" a="1"/>
  <c r="J11" i="6"/>
  <c r="J12" i="6" a="1"/>
  <c r="J12" i="6"/>
  <c r="J13" i="6" a="1"/>
  <c r="J13" i="6"/>
  <c r="J14" i="6" a="1"/>
  <c r="J14" i="6"/>
  <c r="J15" i="6" a="1"/>
  <c r="J15" i="6"/>
  <c r="J16" i="6" a="1"/>
  <c r="J16" i="6"/>
  <c r="J17" i="6" a="1"/>
  <c r="J17" i="6"/>
  <c r="J3" i="6" a="1"/>
  <c r="J3" i="6"/>
  <c r="M33" i="3" s="1"/>
  <c r="R33" i="3" s="1" a="1"/>
  <c r="R33" i="3" s="1"/>
  <c r="I4" i="6" a="1"/>
  <c r="I4" i="6"/>
  <c r="I5" i="6" a="1"/>
  <c r="I5" i="6"/>
  <c r="I6" i="6" a="1"/>
  <c r="I6" i="6"/>
  <c r="I7" i="6" a="1"/>
  <c r="I7" i="6"/>
  <c r="I8" i="6" a="1"/>
  <c r="I8" i="6"/>
  <c r="I9" i="6" a="1"/>
  <c r="I9" i="6"/>
  <c r="I10" i="6" a="1"/>
  <c r="I10" i="6"/>
  <c r="I11" i="6" a="1"/>
  <c r="I11" i="6"/>
  <c r="I12" i="6" a="1"/>
  <c r="I12" i="6"/>
  <c r="I13" i="6" a="1"/>
  <c r="I13" i="6"/>
  <c r="I14" i="6" a="1"/>
  <c r="I14" i="6"/>
  <c r="I15" i="6" a="1"/>
  <c r="I15" i="6"/>
  <c r="I16" i="6" a="1"/>
  <c r="I16" i="6"/>
  <c r="I17" i="6" a="1"/>
  <c r="I17" i="6"/>
  <c r="I3" i="6" a="1"/>
  <c r="I3" i="6"/>
  <c r="M32" i="3" s="1"/>
  <c r="R32" i="3" s="1" a="1"/>
  <c r="R32" i="3" s="1"/>
  <c r="H4" i="6" a="1"/>
  <c r="H4" i="6"/>
  <c r="H5" i="6" a="1"/>
  <c r="H5" i="6"/>
  <c r="H6" i="6" a="1"/>
  <c r="H6" i="6"/>
  <c r="H7" i="6" a="1"/>
  <c r="H7" i="6"/>
  <c r="H8" i="6" a="1"/>
  <c r="H8" i="6"/>
  <c r="H9" i="6" a="1"/>
  <c r="H9" i="6"/>
  <c r="H10" i="6" a="1"/>
  <c r="H10" i="6"/>
  <c r="H11" i="6" a="1"/>
  <c r="H11" i="6"/>
  <c r="H12" i="6" a="1"/>
  <c r="H12" i="6"/>
  <c r="H13" i="6" a="1"/>
  <c r="H13" i="6"/>
  <c r="H14" i="6" a="1"/>
  <c r="H14" i="6"/>
  <c r="H15" i="6" a="1"/>
  <c r="H15" i="6"/>
  <c r="H16" i="6" a="1"/>
  <c r="H16" i="6"/>
  <c r="H17" i="6" a="1"/>
  <c r="H17" i="6"/>
  <c r="H3" i="6" a="1"/>
  <c r="H3" i="6"/>
  <c r="M31" i="3" s="1"/>
  <c r="R31" i="3" s="1" a="1"/>
  <c r="R31" i="3" s="1"/>
  <c r="G3" i="6" a="1"/>
  <c r="G3" i="6"/>
  <c r="G4" i="6" a="1"/>
  <c r="G4" i="6"/>
  <c r="G5" i="6" a="1"/>
  <c r="G5" i="6"/>
  <c r="G6" i="6" a="1"/>
  <c r="G6" i="6"/>
  <c r="G7" i="6" a="1"/>
  <c r="G7" i="6"/>
  <c r="G8" i="6" a="1"/>
  <c r="G8" i="6"/>
  <c r="G9" i="6" a="1"/>
  <c r="G9" i="6"/>
  <c r="G10" i="6" a="1"/>
  <c r="G10" i="6"/>
  <c r="G11" i="6" a="1"/>
  <c r="G11" i="6"/>
  <c r="G12" i="6" a="1"/>
  <c r="G12" i="6"/>
  <c r="G13" i="6" a="1"/>
  <c r="G13" i="6"/>
  <c r="G14" i="6" a="1"/>
  <c r="G14" i="6"/>
  <c r="G15" i="6" a="1"/>
  <c r="G15" i="6"/>
  <c r="G16" i="6" a="1"/>
  <c r="G16" i="6"/>
  <c r="G17" i="6" a="1"/>
  <c r="G17" i="6"/>
  <c r="N44" i="3" l="1"/>
  <c r="N31" i="3"/>
  <c r="N32" i="3"/>
  <c r="N33" i="3"/>
  <c r="N34" i="3"/>
  <c r="N35" i="3"/>
  <c r="R35" i="3" s="1" a="1"/>
  <c r="R35" i="3" s="1"/>
  <c r="N36" i="3"/>
  <c r="R36" i="3" s="1" a="1"/>
  <c r="R36" i="3" s="1"/>
  <c r="N37" i="3"/>
  <c r="R37" i="3" s="1" a="1"/>
  <c r="R37" i="3" s="1"/>
  <c r="N38" i="3"/>
  <c r="R38" i="3" s="1" a="1"/>
  <c r="R38" i="3" s="1"/>
  <c r="N39" i="3"/>
  <c r="R39" i="3" s="1" a="1"/>
  <c r="R39" i="3" s="1"/>
  <c r="N40" i="3"/>
  <c r="N41" i="3"/>
  <c r="N42" i="3"/>
  <c r="N43" i="3"/>
  <c r="N30" i="3"/>
  <c r="M30" i="3"/>
  <c r="R30" i="3" s="1" a="1"/>
  <c r="R30" i="3" s="1"/>
  <c r="L30" i="3"/>
  <c r="L31" i="3"/>
  <c r="L32" i="3"/>
  <c r="L33" i="3"/>
  <c r="L34" i="3"/>
  <c r="L35" i="3"/>
  <c r="Q35" i="3" s="1"/>
  <c r="L36" i="3"/>
  <c r="Q36" i="3" s="1"/>
  <c r="L37" i="3"/>
  <c r="Q37" i="3" s="1"/>
  <c r="L38" i="3"/>
  <c r="Q38" i="3" s="1"/>
  <c r="L39" i="3"/>
  <c r="Q39" i="3" s="1"/>
  <c r="L40" i="3"/>
  <c r="L41" i="3"/>
  <c r="L42" i="3"/>
  <c r="L43" i="3"/>
  <c r="L44" i="3"/>
  <c r="Q34" i="3" l="1"/>
  <c r="Q33" i="3"/>
  <c r="Q32" i="3"/>
  <c r="Q31" i="3"/>
  <c r="Q44" i="3"/>
  <c r="R44" i="3" a="1"/>
  <c r="R44" i="3" s="1"/>
  <c r="Q43" i="3"/>
  <c r="R43" i="3" a="1"/>
  <c r="R43" i="3" s="1"/>
  <c r="Q42" i="3"/>
  <c r="R42" i="3" a="1"/>
  <c r="R42" i="3" s="1"/>
  <c r="Q41" i="3"/>
  <c r="R41" i="3" a="1"/>
  <c r="R41" i="3" s="1"/>
  <c r="Q40" i="3"/>
  <c r="R40" i="3" a="1"/>
  <c r="R40" i="3" s="1"/>
  <c r="P30" i="3"/>
  <c r="Q30" i="3"/>
  <c r="O44" i="3"/>
  <c r="P44" i="3"/>
  <c r="O43" i="3"/>
  <c r="P43" i="3"/>
  <c r="O42" i="3"/>
  <c r="P42" i="3"/>
  <c r="O41" i="3"/>
  <c r="P41" i="3"/>
  <c r="O40" i="3"/>
  <c r="P40" i="3"/>
  <c r="O39" i="3"/>
  <c r="P39" i="3"/>
  <c r="O38" i="3"/>
  <c r="P38" i="3"/>
  <c r="O37" i="3"/>
  <c r="P37" i="3"/>
  <c r="O36" i="3"/>
  <c r="P36" i="3"/>
  <c r="O35" i="3"/>
  <c r="P35" i="3"/>
  <c r="O34" i="3"/>
  <c r="P34" i="3"/>
  <c r="O33" i="3"/>
  <c r="P33" i="3"/>
  <c r="O32" i="3"/>
  <c r="P32" i="3"/>
  <c r="O31" i="3"/>
  <c r="P31" i="3"/>
  <c r="O30" i="3"/>
  <c r="S30" i="3" s="1"/>
  <c r="T30" i="3" s="1"/>
  <c r="K5" i="5"/>
  <c r="S31" i="3" l="1"/>
  <c r="T31" i="3" s="1"/>
  <c r="S32" i="3"/>
  <c r="T32" i="3" s="1"/>
  <c r="S33" i="3"/>
  <c r="T33" i="3" s="1"/>
  <c r="S34" i="3"/>
  <c r="T34" i="3" s="1"/>
  <c r="S35" i="3"/>
  <c r="T35" i="3" s="1"/>
  <c r="S36" i="3"/>
  <c r="T36" i="3" s="1"/>
  <c r="S37" i="3"/>
  <c r="T37" i="3" s="1"/>
  <c r="S38" i="3"/>
  <c r="T38" i="3" s="1"/>
  <c r="S39" i="3"/>
  <c r="T39" i="3" s="1"/>
  <c r="S40" i="3"/>
  <c r="T40" i="3" s="1"/>
  <c r="S41" i="3"/>
  <c r="T41" i="3" s="1"/>
  <c r="S42" i="3"/>
  <c r="T42" i="3" s="1"/>
  <c r="S43" i="3"/>
  <c r="T43" i="3" s="1"/>
  <c r="S44" i="3"/>
  <c r="T44" i="3" s="1"/>
  <c r="V3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<sst xmlns="http://schemas.openxmlformats.org/spreadsheetml/2006/main" count="534" uniqueCount="63">
  <si>
    <t>Identifier</t>
  </si>
  <si>
    <t>SepalLength</t>
  </si>
  <si>
    <t>SepalWidth</t>
  </si>
  <si>
    <t>PetalLength</t>
  </si>
  <si>
    <t>PetalWidth</t>
  </si>
  <si>
    <t>Name</t>
  </si>
  <si>
    <t>Iris-setosa</t>
  </si>
  <si>
    <t>Setosa</t>
  </si>
  <si>
    <t>Versicolor</t>
  </si>
  <si>
    <t>virginica</t>
  </si>
  <si>
    <t>Iris-versicolor</t>
  </si>
  <si>
    <t>Iris-virginica</t>
  </si>
  <si>
    <t>assignment</t>
  </si>
  <si>
    <t>You will work on these data points</t>
  </si>
  <si>
    <t>P</t>
  </si>
  <si>
    <t>p0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</si>
  <si>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</si>
  <si>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</si>
  <si>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</si>
  <si>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</si>
  <si>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</si>
  <si>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</si>
  <si>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</si>
  <si>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</si>
  <si>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</si>
  <si>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</si>
  <si>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</si>
  <si>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</si>
  <si>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</si>
  <si>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</t>
  </si>
  <si>
    <t>distance_to_centroid1</t>
  </si>
  <si>
    <t>distance_to_centroid2</t>
  </si>
  <si>
    <t>min_distance</t>
  </si>
  <si>
    <t>Centroid table</t>
  </si>
  <si>
    <t>X</t>
  </si>
  <si>
    <t>Y</t>
  </si>
  <si>
    <t>centroid1</t>
  </si>
  <si>
    <t>centroid2</t>
  </si>
  <si>
    <t>min_X</t>
  </si>
  <si>
    <t>max_X</t>
  </si>
  <si>
    <t>min_Y</t>
  </si>
  <si>
    <t>max_y</t>
  </si>
  <si>
    <t>distance_to_centroid3</t>
  </si>
  <si>
    <t>centroid3</t>
  </si>
  <si>
    <t>Comments</t>
  </si>
  <si>
    <t>Assignment</t>
  </si>
  <si>
    <t>avg_distance_from_points_in_cluster1</t>
  </si>
  <si>
    <t>avg_distance_from_points_in_cluster2</t>
  </si>
  <si>
    <t>avg_distance_from_points_in_cluster3</t>
  </si>
  <si>
    <t>closest</t>
  </si>
  <si>
    <t>second closest</t>
  </si>
  <si>
    <t>third closest</t>
  </si>
  <si>
    <t>avg_distance_to_points_in_my_cluster</t>
  </si>
  <si>
    <t>silhouette_values</t>
  </si>
  <si>
    <t>Silhouette:</t>
  </si>
  <si>
    <t>prediction</t>
  </si>
  <si>
    <t>label prediction</t>
  </si>
  <si>
    <t>correct?</t>
  </si>
  <si>
    <t>distance_to_c1</t>
  </si>
  <si>
    <t>distance_to_c2</t>
  </si>
  <si>
    <t>distance_to_c3</t>
  </si>
  <si>
    <t>objective :</t>
  </si>
  <si>
    <t>Accuracy: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</si>
</sst>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Iris</a:t>
            </a:r>
            <a:r>
              <a:rPr lang="en-US" baseline="0"/>
              <a:t> K-Means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analyze_results!$A$2:$A$124</c:f>
              <c:numCache>
                <c:formatCode>General</c:formatCode>
                <c:ptCount val="123"/>
                <c:pt idx="0">
                  <c:v>1.4</c:v>
                </c:pt>
                <c:pt idx="1">
                  <c:v>1.4</c:v>
                </c:pt>
                <c:pt idx="2">
                  <c:v>1.3</c:v>
                </c:pt>
                <c:pt idx="3">
                  <c:v>1.5</c:v>
                </c:pt>
                <c:pt idx="4">
                  <c:v>1.4</c:v>
                </c:pt>
                <c:pt idx="5">
                  <c:v>1.7</c:v>
                </c:pt>
                <c:pt idx="6">
                  <c:v>1.4</c:v>
                </c:pt>
                <c:pt idx="7">
                  <c:v>1.5</c:v>
                </c:pt>
                <c:pt idx="8">
                  <c:v>1.4</c:v>
                </c:pt>
                <c:pt idx="9">
                  <c:v>1.5</c:v>
                </c:pt>
                <c:pt idx="10">
                  <c:v>1.5</c:v>
                </c:pt>
                <c:pt idx="11">
                  <c:v>1.6</c:v>
                </c:pt>
                <c:pt idx="12">
                  <c:v>1.4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1.5</c:v>
                </c:pt>
                <c:pt idx="16">
                  <c:v>1.3</c:v>
                </c:pt>
                <c:pt idx="17">
                  <c:v>1.4</c:v>
                </c:pt>
                <c:pt idx="18">
                  <c:v>1.7</c:v>
                </c:pt>
                <c:pt idx="19">
                  <c:v>1.5</c:v>
                </c:pt>
                <c:pt idx="20">
                  <c:v>1.7</c:v>
                </c:pt>
                <c:pt idx="21">
                  <c:v>1.5</c:v>
                </c:pt>
                <c:pt idx="22">
                  <c:v>1</c:v>
                </c:pt>
                <c:pt idx="23">
                  <c:v>1.7</c:v>
                </c:pt>
                <c:pt idx="24">
                  <c:v>1.9</c:v>
                </c:pt>
                <c:pt idx="25">
                  <c:v>1.6</c:v>
                </c:pt>
                <c:pt idx="26">
                  <c:v>1.6</c:v>
                </c:pt>
                <c:pt idx="27">
                  <c:v>1.5</c:v>
                </c:pt>
                <c:pt idx="28">
                  <c:v>1.4</c:v>
                </c:pt>
                <c:pt idx="29">
                  <c:v>1.6</c:v>
                </c:pt>
                <c:pt idx="30">
                  <c:v>1.6</c:v>
                </c:pt>
                <c:pt idx="31">
                  <c:v>1.5</c:v>
                </c:pt>
                <c:pt idx="32">
                  <c:v>1.5</c:v>
                </c:pt>
                <c:pt idx="33">
                  <c:v>1.4</c:v>
                </c:pt>
                <c:pt idx="34">
                  <c:v>1.5</c:v>
                </c:pt>
                <c:pt idx="35">
                  <c:v>1.2</c:v>
                </c:pt>
                <c:pt idx="36">
                  <c:v>1.3</c:v>
                </c:pt>
                <c:pt idx="37">
                  <c:v>1.5</c:v>
                </c:pt>
                <c:pt idx="38">
                  <c:v>1.3</c:v>
                </c:pt>
                <c:pt idx="39">
                  <c:v>1.5</c:v>
                </c:pt>
                <c:pt idx="40">
                  <c:v>4.7</c:v>
                </c:pt>
                <c:pt idx="41">
                  <c:v>4.5</c:v>
                </c:pt>
                <c:pt idx="42">
                  <c:v>4.9000000000000004</c:v>
                </c:pt>
                <c:pt idx="43">
                  <c:v>4</c:v>
                </c:pt>
                <c:pt idx="44">
                  <c:v>4.5999999999999996</c:v>
                </c:pt>
                <c:pt idx="45">
                  <c:v>4.5</c:v>
                </c:pt>
                <c:pt idx="46">
                  <c:v>4.7</c:v>
                </c:pt>
                <c:pt idx="47">
                  <c:v>3.3</c:v>
                </c:pt>
                <c:pt idx="48">
                  <c:v>4.5999999999999996</c:v>
                </c:pt>
                <c:pt idx="49">
                  <c:v>3.9</c:v>
                </c:pt>
                <c:pt idx="50">
                  <c:v>3.5</c:v>
                </c:pt>
                <c:pt idx="51">
                  <c:v>4.2</c:v>
                </c:pt>
                <c:pt idx="52">
                  <c:v>4</c:v>
                </c:pt>
                <c:pt idx="53">
                  <c:v>4.7</c:v>
                </c:pt>
                <c:pt idx="54">
                  <c:v>3.6</c:v>
                </c:pt>
                <c:pt idx="55">
                  <c:v>4.4000000000000004</c:v>
                </c:pt>
                <c:pt idx="56">
                  <c:v>4.5</c:v>
                </c:pt>
                <c:pt idx="57">
                  <c:v>4.0999999999999996</c:v>
                </c:pt>
                <c:pt idx="58">
                  <c:v>4.5</c:v>
                </c:pt>
                <c:pt idx="59">
                  <c:v>3.9</c:v>
                </c:pt>
                <c:pt idx="60">
                  <c:v>4.8</c:v>
                </c:pt>
                <c:pt idx="61">
                  <c:v>4</c:v>
                </c:pt>
                <c:pt idx="62">
                  <c:v>4.9000000000000004</c:v>
                </c:pt>
                <c:pt idx="63">
                  <c:v>4.7</c:v>
                </c:pt>
                <c:pt idx="64">
                  <c:v>4.3</c:v>
                </c:pt>
                <c:pt idx="65">
                  <c:v>4.4000000000000004</c:v>
                </c:pt>
                <c:pt idx="66">
                  <c:v>4.8</c:v>
                </c:pt>
                <c:pt idx="67">
                  <c:v>5</c:v>
                </c:pt>
                <c:pt idx="68">
                  <c:v>4.5</c:v>
                </c:pt>
                <c:pt idx="69">
                  <c:v>3.5</c:v>
                </c:pt>
                <c:pt idx="70">
                  <c:v>3.8</c:v>
                </c:pt>
                <c:pt idx="71">
                  <c:v>3.7</c:v>
                </c:pt>
                <c:pt idx="72">
                  <c:v>3.9</c:v>
                </c:pt>
                <c:pt idx="73">
                  <c:v>5.0999999999999996</c:v>
                </c:pt>
                <c:pt idx="74">
                  <c:v>4.5</c:v>
                </c:pt>
                <c:pt idx="75">
                  <c:v>4.5</c:v>
                </c:pt>
                <c:pt idx="76">
                  <c:v>4.7</c:v>
                </c:pt>
                <c:pt idx="77">
                  <c:v>4.4000000000000004</c:v>
                </c:pt>
                <c:pt idx="78">
                  <c:v>4.0999999999999996</c:v>
                </c:pt>
                <c:pt idx="79">
                  <c:v>4</c:v>
                </c:pt>
                <c:pt idx="80">
                  <c:v>6</c:v>
                </c:pt>
                <c:pt idx="81">
                  <c:v>5.0999999999999996</c:v>
                </c:pt>
                <c:pt idx="82">
                  <c:v>5.9</c:v>
                </c:pt>
                <c:pt idx="83">
                  <c:v>5.6</c:v>
                </c:pt>
                <c:pt idx="84">
                  <c:v>5.8</c:v>
                </c:pt>
                <c:pt idx="85">
                  <c:v>6.6</c:v>
                </c:pt>
                <c:pt idx="86">
                  <c:v>4.5</c:v>
                </c:pt>
                <c:pt idx="87">
                  <c:v>6.3</c:v>
                </c:pt>
                <c:pt idx="88">
                  <c:v>5.8</c:v>
                </c:pt>
                <c:pt idx="89">
                  <c:v>6.1</c:v>
                </c:pt>
                <c:pt idx="90">
                  <c:v>5.0999999999999996</c:v>
                </c:pt>
                <c:pt idx="91">
                  <c:v>5.3</c:v>
                </c:pt>
                <c:pt idx="92">
                  <c:v>5.5</c:v>
                </c:pt>
                <c:pt idx="93">
                  <c:v>5</c:v>
                </c:pt>
                <c:pt idx="94">
                  <c:v>5.0999999999999996</c:v>
                </c:pt>
                <c:pt idx="95">
                  <c:v>5.3</c:v>
                </c:pt>
                <c:pt idx="96">
                  <c:v>5.5</c:v>
                </c:pt>
                <c:pt idx="97">
                  <c:v>6.7</c:v>
                </c:pt>
                <c:pt idx="98">
                  <c:v>6.9</c:v>
                </c:pt>
                <c:pt idx="99">
                  <c:v>5</c:v>
                </c:pt>
                <c:pt idx="100">
                  <c:v>5.7</c:v>
                </c:pt>
                <c:pt idx="101">
                  <c:v>4.9000000000000004</c:v>
                </c:pt>
                <c:pt idx="102">
                  <c:v>6.7</c:v>
                </c:pt>
                <c:pt idx="103">
                  <c:v>4.9000000000000004</c:v>
                </c:pt>
                <c:pt idx="104">
                  <c:v>5.7</c:v>
                </c:pt>
                <c:pt idx="105">
                  <c:v>6</c:v>
                </c:pt>
                <c:pt idx="106">
                  <c:v>4.8</c:v>
                </c:pt>
                <c:pt idx="107">
                  <c:v>4.9000000000000004</c:v>
                </c:pt>
                <c:pt idx="108">
                  <c:v>5.6</c:v>
                </c:pt>
                <c:pt idx="109">
                  <c:v>5.8</c:v>
                </c:pt>
                <c:pt idx="110">
                  <c:v>6.1</c:v>
                </c:pt>
                <c:pt idx="111">
                  <c:v>6.4</c:v>
                </c:pt>
                <c:pt idx="112">
                  <c:v>5.6</c:v>
                </c:pt>
                <c:pt idx="113">
                  <c:v>5.0999999999999996</c:v>
                </c:pt>
                <c:pt idx="114">
                  <c:v>5.6</c:v>
                </c:pt>
                <c:pt idx="115">
                  <c:v>6.1</c:v>
                </c:pt>
                <c:pt idx="116">
                  <c:v>5.6</c:v>
                </c:pt>
                <c:pt idx="117">
                  <c:v>5.5</c:v>
                </c:pt>
                <c:pt idx="118">
                  <c:v>4.8</c:v>
                </c:pt>
                <c:pt idx="119">
                  <c:v>5.4</c:v>
                </c:pt>
                <c:pt idx="120">
                  <c:v>5.7230482940126883</c:v>
                </c:pt>
                <c:pt idx="121">
                  <c:v>1.4693946113398482</c:v>
                </c:pt>
                <c:pt idx="122">
                  <c:v>4.4997265800557802</c:v>
                </c:pt>
              </c:numCache>
            </c:numRef>
          </c:xVal>
          <c:yVal>
            <c:numRef>
              <c:f>analyze_results!$D$2:$D$124</c:f>
              <c:numCache>
                <c:formatCode>General</c:formatCode>
                <c:ptCount val="12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2.5</c:v>
                </c:pt>
                <c:pt idx="81">
                  <c:v>1.9</c:v>
                </c:pt>
                <c:pt idx="82">
                  <c:v>2.1</c:v>
                </c:pt>
                <c:pt idx="83">
                  <c:v>1.8</c:v>
                </c:pt>
                <c:pt idx="84">
                  <c:v>2.2000000000000002</c:v>
                </c:pt>
                <c:pt idx="85">
                  <c:v>2.1</c:v>
                </c:pt>
                <c:pt idx="86">
                  <c:v>#N/A</c:v>
                </c:pt>
                <c:pt idx="87">
                  <c:v>1.8</c:v>
                </c:pt>
                <c:pt idx="88">
                  <c:v>1.8</c:v>
                </c:pt>
                <c:pt idx="89">
                  <c:v>2.5</c:v>
                </c:pt>
                <c:pt idx="90">
                  <c:v>2</c:v>
                </c:pt>
                <c:pt idx="91">
                  <c:v>1.9</c:v>
                </c:pt>
                <c:pt idx="92">
                  <c:v>2.1</c:v>
                </c:pt>
                <c:pt idx="93">
                  <c:v>#N/A</c:v>
                </c:pt>
                <c:pt idx="94">
                  <c:v>2.4</c:v>
                </c:pt>
                <c:pt idx="95">
                  <c:v>2.2999999999999998</c:v>
                </c:pt>
                <c:pt idx="96">
                  <c:v>1.8</c:v>
                </c:pt>
                <c:pt idx="97">
                  <c:v>2.2000000000000002</c:v>
                </c:pt>
                <c:pt idx="98">
                  <c:v>2.2999999999999998</c:v>
                </c:pt>
                <c:pt idx="99">
                  <c:v>#N/A</c:v>
                </c:pt>
                <c:pt idx="100">
                  <c:v>2.2999999999999998</c:v>
                </c:pt>
                <c:pt idx="101">
                  <c:v>#N/A</c:v>
                </c:pt>
                <c:pt idx="102">
                  <c:v>2</c:v>
                </c:pt>
                <c:pt idx="103">
                  <c:v>#N/A</c:v>
                </c:pt>
                <c:pt idx="104">
                  <c:v>2.1</c:v>
                </c:pt>
                <c:pt idx="105">
                  <c:v>1.8</c:v>
                </c:pt>
                <c:pt idx="106">
                  <c:v>#N/A</c:v>
                </c:pt>
                <c:pt idx="107">
                  <c:v>#N/A</c:v>
                </c:pt>
                <c:pt idx="108">
                  <c:v>2.1</c:v>
                </c:pt>
                <c:pt idx="109">
                  <c:v>1.6</c:v>
                </c:pt>
                <c:pt idx="110">
                  <c:v>1.9</c:v>
                </c:pt>
                <c:pt idx="111">
                  <c:v>2</c:v>
                </c:pt>
                <c:pt idx="112">
                  <c:v>2.2000000000000002</c:v>
                </c:pt>
                <c:pt idx="113">
                  <c:v>#N/A</c:v>
                </c:pt>
                <c:pt idx="114">
                  <c:v>1.4</c:v>
                </c:pt>
                <c:pt idx="115">
                  <c:v>2.2999999999999998</c:v>
                </c:pt>
                <c:pt idx="116">
                  <c:v>2.4</c:v>
                </c:pt>
                <c:pt idx="117">
                  <c:v>1.8</c:v>
                </c:pt>
                <c:pt idx="118">
                  <c:v>#N/A</c:v>
                </c:pt>
                <c:pt idx="119">
                  <c:v>2.1</c:v>
                </c:pt>
                <c:pt idx="120">
                  <c:v>2.0703650693145015</c:v>
                </c:pt>
                <c:pt idx="121">
                  <c:v>#N/A</c:v>
                </c:pt>
                <c:pt idx="12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11-49AC-972C-4C078BDEAF9F}"/>
            </c:ext>
          </c:extLst>
        </c:ser>
        <c:ser>
          <c:idx val="1"/>
          <c:order val="1"/>
          <c:tx>
            <c:v>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analyze_results!$A$2:$A$124</c:f>
              <c:numCache>
                <c:formatCode>General</c:formatCode>
                <c:ptCount val="123"/>
                <c:pt idx="0">
                  <c:v>1.4</c:v>
                </c:pt>
                <c:pt idx="1">
                  <c:v>1.4</c:v>
                </c:pt>
                <c:pt idx="2">
                  <c:v>1.3</c:v>
                </c:pt>
                <c:pt idx="3">
                  <c:v>1.5</c:v>
                </c:pt>
                <c:pt idx="4">
                  <c:v>1.4</c:v>
                </c:pt>
                <c:pt idx="5">
                  <c:v>1.7</c:v>
                </c:pt>
                <c:pt idx="6">
                  <c:v>1.4</c:v>
                </c:pt>
                <c:pt idx="7">
                  <c:v>1.5</c:v>
                </c:pt>
                <c:pt idx="8">
                  <c:v>1.4</c:v>
                </c:pt>
                <c:pt idx="9">
                  <c:v>1.5</c:v>
                </c:pt>
                <c:pt idx="10">
                  <c:v>1.5</c:v>
                </c:pt>
                <c:pt idx="11">
                  <c:v>1.6</c:v>
                </c:pt>
                <c:pt idx="12">
                  <c:v>1.4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1.5</c:v>
                </c:pt>
                <c:pt idx="16">
                  <c:v>1.3</c:v>
                </c:pt>
                <c:pt idx="17">
                  <c:v>1.4</c:v>
                </c:pt>
                <c:pt idx="18">
                  <c:v>1.7</c:v>
                </c:pt>
                <c:pt idx="19">
                  <c:v>1.5</c:v>
                </c:pt>
                <c:pt idx="20">
                  <c:v>1.7</c:v>
                </c:pt>
                <c:pt idx="21">
                  <c:v>1.5</c:v>
                </c:pt>
                <c:pt idx="22">
                  <c:v>1</c:v>
                </c:pt>
                <c:pt idx="23">
                  <c:v>1.7</c:v>
                </c:pt>
                <c:pt idx="24">
                  <c:v>1.9</c:v>
                </c:pt>
                <c:pt idx="25">
                  <c:v>1.6</c:v>
                </c:pt>
                <c:pt idx="26">
                  <c:v>1.6</c:v>
                </c:pt>
                <c:pt idx="27">
                  <c:v>1.5</c:v>
                </c:pt>
                <c:pt idx="28">
                  <c:v>1.4</c:v>
                </c:pt>
                <c:pt idx="29">
                  <c:v>1.6</c:v>
                </c:pt>
                <c:pt idx="30">
                  <c:v>1.6</c:v>
                </c:pt>
                <c:pt idx="31">
                  <c:v>1.5</c:v>
                </c:pt>
                <c:pt idx="32">
                  <c:v>1.5</c:v>
                </c:pt>
                <c:pt idx="33">
                  <c:v>1.4</c:v>
                </c:pt>
                <c:pt idx="34">
                  <c:v>1.5</c:v>
                </c:pt>
                <c:pt idx="35">
                  <c:v>1.2</c:v>
                </c:pt>
                <c:pt idx="36">
                  <c:v>1.3</c:v>
                </c:pt>
                <c:pt idx="37">
                  <c:v>1.5</c:v>
                </c:pt>
                <c:pt idx="38">
                  <c:v>1.3</c:v>
                </c:pt>
                <c:pt idx="39">
                  <c:v>1.5</c:v>
                </c:pt>
                <c:pt idx="40">
                  <c:v>4.7</c:v>
                </c:pt>
                <c:pt idx="41">
                  <c:v>4.5</c:v>
                </c:pt>
                <c:pt idx="42">
                  <c:v>4.9000000000000004</c:v>
                </c:pt>
                <c:pt idx="43">
                  <c:v>4</c:v>
                </c:pt>
                <c:pt idx="44">
                  <c:v>4.5999999999999996</c:v>
                </c:pt>
                <c:pt idx="45">
                  <c:v>4.5</c:v>
                </c:pt>
                <c:pt idx="46">
                  <c:v>4.7</c:v>
                </c:pt>
                <c:pt idx="47">
                  <c:v>3.3</c:v>
                </c:pt>
                <c:pt idx="48">
                  <c:v>4.5999999999999996</c:v>
                </c:pt>
                <c:pt idx="49">
                  <c:v>3.9</c:v>
                </c:pt>
                <c:pt idx="50">
                  <c:v>3.5</c:v>
                </c:pt>
                <c:pt idx="51">
                  <c:v>4.2</c:v>
                </c:pt>
                <c:pt idx="52">
                  <c:v>4</c:v>
                </c:pt>
                <c:pt idx="53">
                  <c:v>4.7</c:v>
                </c:pt>
                <c:pt idx="54">
                  <c:v>3.6</c:v>
                </c:pt>
                <c:pt idx="55">
                  <c:v>4.4000000000000004</c:v>
                </c:pt>
                <c:pt idx="56">
                  <c:v>4.5</c:v>
                </c:pt>
                <c:pt idx="57">
                  <c:v>4.0999999999999996</c:v>
                </c:pt>
                <c:pt idx="58">
                  <c:v>4.5</c:v>
                </c:pt>
                <c:pt idx="59">
                  <c:v>3.9</c:v>
                </c:pt>
                <c:pt idx="60">
                  <c:v>4.8</c:v>
                </c:pt>
                <c:pt idx="61">
                  <c:v>4</c:v>
                </c:pt>
                <c:pt idx="62">
                  <c:v>4.9000000000000004</c:v>
                </c:pt>
                <c:pt idx="63">
                  <c:v>4.7</c:v>
                </c:pt>
                <c:pt idx="64">
                  <c:v>4.3</c:v>
                </c:pt>
                <c:pt idx="65">
                  <c:v>4.4000000000000004</c:v>
                </c:pt>
                <c:pt idx="66">
                  <c:v>4.8</c:v>
                </c:pt>
                <c:pt idx="67">
                  <c:v>5</c:v>
                </c:pt>
                <c:pt idx="68">
                  <c:v>4.5</c:v>
                </c:pt>
                <c:pt idx="69">
                  <c:v>3.5</c:v>
                </c:pt>
                <c:pt idx="70">
                  <c:v>3.8</c:v>
                </c:pt>
                <c:pt idx="71">
                  <c:v>3.7</c:v>
                </c:pt>
                <c:pt idx="72">
                  <c:v>3.9</c:v>
                </c:pt>
                <c:pt idx="73">
                  <c:v>5.0999999999999996</c:v>
                </c:pt>
                <c:pt idx="74">
                  <c:v>4.5</c:v>
                </c:pt>
                <c:pt idx="75">
                  <c:v>4.5</c:v>
                </c:pt>
                <c:pt idx="76">
                  <c:v>4.7</c:v>
                </c:pt>
                <c:pt idx="77">
                  <c:v>4.4000000000000004</c:v>
                </c:pt>
                <c:pt idx="78">
                  <c:v>4.0999999999999996</c:v>
                </c:pt>
                <c:pt idx="79">
                  <c:v>4</c:v>
                </c:pt>
                <c:pt idx="80">
                  <c:v>6</c:v>
                </c:pt>
                <c:pt idx="81">
                  <c:v>5.0999999999999996</c:v>
                </c:pt>
                <c:pt idx="82">
                  <c:v>5.9</c:v>
                </c:pt>
                <c:pt idx="83">
                  <c:v>5.6</c:v>
                </c:pt>
                <c:pt idx="84">
                  <c:v>5.8</c:v>
                </c:pt>
                <c:pt idx="85">
                  <c:v>6.6</c:v>
                </c:pt>
                <c:pt idx="86">
                  <c:v>4.5</c:v>
                </c:pt>
                <c:pt idx="87">
                  <c:v>6.3</c:v>
                </c:pt>
                <c:pt idx="88">
                  <c:v>5.8</c:v>
                </c:pt>
                <c:pt idx="89">
                  <c:v>6.1</c:v>
                </c:pt>
                <c:pt idx="90">
                  <c:v>5.0999999999999996</c:v>
                </c:pt>
                <c:pt idx="91">
                  <c:v>5.3</c:v>
                </c:pt>
                <c:pt idx="92">
                  <c:v>5.5</c:v>
                </c:pt>
                <c:pt idx="93">
                  <c:v>5</c:v>
                </c:pt>
                <c:pt idx="94">
                  <c:v>5.0999999999999996</c:v>
                </c:pt>
                <c:pt idx="95">
                  <c:v>5.3</c:v>
                </c:pt>
                <c:pt idx="96">
                  <c:v>5.5</c:v>
                </c:pt>
                <c:pt idx="97">
                  <c:v>6.7</c:v>
                </c:pt>
                <c:pt idx="98">
                  <c:v>6.9</c:v>
                </c:pt>
                <c:pt idx="99">
                  <c:v>5</c:v>
                </c:pt>
                <c:pt idx="100">
                  <c:v>5.7</c:v>
                </c:pt>
                <c:pt idx="101">
                  <c:v>4.9000000000000004</c:v>
                </c:pt>
                <c:pt idx="102">
                  <c:v>6.7</c:v>
                </c:pt>
                <c:pt idx="103">
                  <c:v>4.9000000000000004</c:v>
                </c:pt>
                <c:pt idx="104">
                  <c:v>5.7</c:v>
                </c:pt>
                <c:pt idx="105">
                  <c:v>6</c:v>
                </c:pt>
                <c:pt idx="106">
                  <c:v>4.8</c:v>
                </c:pt>
                <c:pt idx="107">
                  <c:v>4.9000000000000004</c:v>
                </c:pt>
                <c:pt idx="108">
                  <c:v>5.6</c:v>
                </c:pt>
                <c:pt idx="109">
                  <c:v>5.8</c:v>
                </c:pt>
                <c:pt idx="110">
                  <c:v>6.1</c:v>
                </c:pt>
                <c:pt idx="111">
                  <c:v>6.4</c:v>
                </c:pt>
                <c:pt idx="112">
                  <c:v>5.6</c:v>
                </c:pt>
                <c:pt idx="113">
                  <c:v>5.0999999999999996</c:v>
                </c:pt>
                <c:pt idx="114">
                  <c:v>5.6</c:v>
                </c:pt>
                <c:pt idx="115">
                  <c:v>6.1</c:v>
                </c:pt>
                <c:pt idx="116">
                  <c:v>5.6</c:v>
                </c:pt>
                <c:pt idx="117">
                  <c:v>5.5</c:v>
                </c:pt>
                <c:pt idx="118">
                  <c:v>4.8</c:v>
                </c:pt>
                <c:pt idx="119">
                  <c:v>5.4</c:v>
                </c:pt>
                <c:pt idx="120">
                  <c:v>5.7230482940126883</c:v>
                </c:pt>
                <c:pt idx="121">
                  <c:v>1.4693946113398482</c:v>
                </c:pt>
                <c:pt idx="122">
                  <c:v>4.4997265800557802</c:v>
                </c:pt>
              </c:numCache>
            </c:numRef>
          </c:xVal>
          <c:yVal>
            <c:numRef>
              <c:f>analyze_results!$E$2:$E$124</c:f>
              <c:numCache>
                <c:formatCode>General</c:formatCode>
                <c:ptCount val="123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0.2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0.1</c:v>
                </c:pt>
                <c:pt idx="13">
                  <c:v>0.1</c:v>
                </c:pt>
                <c:pt idx="14">
                  <c:v>0.2</c:v>
                </c:pt>
                <c:pt idx="15">
                  <c:v>0.4</c:v>
                </c:pt>
                <c:pt idx="16">
                  <c:v>0.4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0.5</c:v>
                </c:pt>
                <c:pt idx="24">
                  <c:v>0.2</c:v>
                </c:pt>
                <c:pt idx="25">
                  <c:v>0.2</c:v>
                </c:pt>
                <c:pt idx="26">
                  <c:v>0.4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0.4</c:v>
                </c:pt>
                <c:pt idx="32">
                  <c:v>0.1</c:v>
                </c:pt>
                <c:pt idx="33">
                  <c:v>0.2</c:v>
                </c:pt>
                <c:pt idx="34">
                  <c:v>0.1</c:v>
                </c:pt>
                <c:pt idx="35">
                  <c:v>0.2</c:v>
                </c:pt>
                <c:pt idx="36">
                  <c:v>0.2</c:v>
                </c:pt>
                <c:pt idx="37">
                  <c:v>0.1</c:v>
                </c:pt>
                <c:pt idx="38">
                  <c:v>0.2</c:v>
                </c:pt>
                <c:pt idx="39">
                  <c:v>0.2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0.21524366880395535</c:v>
                </c:pt>
                <c:pt idx="12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11-49AC-972C-4C078BDEAF9F}"/>
            </c:ext>
          </c:extLst>
        </c:ser>
        <c:ser>
          <c:idx val="2"/>
          <c:order val="2"/>
          <c:tx>
            <c:v>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analyze_results!$A$2:$A$124</c:f>
              <c:numCache>
                <c:formatCode>General</c:formatCode>
                <c:ptCount val="123"/>
                <c:pt idx="0">
                  <c:v>1.4</c:v>
                </c:pt>
                <c:pt idx="1">
                  <c:v>1.4</c:v>
                </c:pt>
                <c:pt idx="2">
                  <c:v>1.3</c:v>
                </c:pt>
                <c:pt idx="3">
                  <c:v>1.5</c:v>
                </c:pt>
                <c:pt idx="4">
                  <c:v>1.4</c:v>
                </c:pt>
                <c:pt idx="5">
                  <c:v>1.7</c:v>
                </c:pt>
                <c:pt idx="6">
                  <c:v>1.4</c:v>
                </c:pt>
                <c:pt idx="7">
                  <c:v>1.5</c:v>
                </c:pt>
                <c:pt idx="8">
                  <c:v>1.4</c:v>
                </c:pt>
                <c:pt idx="9">
                  <c:v>1.5</c:v>
                </c:pt>
                <c:pt idx="10">
                  <c:v>1.5</c:v>
                </c:pt>
                <c:pt idx="11">
                  <c:v>1.6</c:v>
                </c:pt>
                <c:pt idx="12">
                  <c:v>1.4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1.5</c:v>
                </c:pt>
                <c:pt idx="16">
                  <c:v>1.3</c:v>
                </c:pt>
                <c:pt idx="17">
                  <c:v>1.4</c:v>
                </c:pt>
                <c:pt idx="18">
                  <c:v>1.7</c:v>
                </c:pt>
                <c:pt idx="19">
                  <c:v>1.5</c:v>
                </c:pt>
                <c:pt idx="20">
                  <c:v>1.7</c:v>
                </c:pt>
                <c:pt idx="21">
                  <c:v>1.5</c:v>
                </c:pt>
                <c:pt idx="22">
                  <c:v>1</c:v>
                </c:pt>
                <c:pt idx="23">
                  <c:v>1.7</c:v>
                </c:pt>
                <c:pt idx="24">
                  <c:v>1.9</c:v>
                </c:pt>
                <c:pt idx="25">
                  <c:v>1.6</c:v>
                </c:pt>
                <c:pt idx="26">
                  <c:v>1.6</c:v>
                </c:pt>
                <c:pt idx="27">
                  <c:v>1.5</c:v>
                </c:pt>
                <c:pt idx="28">
                  <c:v>1.4</c:v>
                </c:pt>
                <c:pt idx="29">
                  <c:v>1.6</c:v>
                </c:pt>
                <c:pt idx="30">
                  <c:v>1.6</c:v>
                </c:pt>
                <c:pt idx="31">
                  <c:v>1.5</c:v>
                </c:pt>
                <c:pt idx="32">
                  <c:v>1.5</c:v>
                </c:pt>
                <c:pt idx="33">
                  <c:v>1.4</c:v>
                </c:pt>
                <c:pt idx="34">
                  <c:v>1.5</c:v>
                </c:pt>
                <c:pt idx="35">
                  <c:v>1.2</c:v>
                </c:pt>
                <c:pt idx="36">
                  <c:v>1.3</c:v>
                </c:pt>
                <c:pt idx="37">
                  <c:v>1.5</c:v>
                </c:pt>
                <c:pt idx="38">
                  <c:v>1.3</c:v>
                </c:pt>
                <c:pt idx="39">
                  <c:v>1.5</c:v>
                </c:pt>
                <c:pt idx="40">
                  <c:v>4.7</c:v>
                </c:pt>
                <c:pt idx="41">
                  <c:v>4.5</c:v>
                </c:pt>
                <c:pt idx="42">
                  <c:v>4.9000000000000004</c:v>
                </c:pt>
                <c:pt idx="43">
                  <c:v>4</c:v>
                </c:pt>
                <c:pt idx="44">
                  <c:v>4.5999999999999996</c:v>
                </c:pt>
                <c:pt idx="45">
                  <c:v>4.5</c:v>
                </c:pt>
                <c:pt idx="46">
                  <c:v>4.7</c:v>
                </c:pt>
                <c:pt idx="47">
                  <c:v>3.3</c:v>
                </c:pt>
                <c:pt idx="48">
                  <c:v>4.5999999999999996</c:v>
                </c:pt>
                <c:pt idx="49">
                  <c:v>3.9</c:v>
                </c:pt>
                <c:pt idx="50">
                  <c:v>3.5</c:v>
                </c:pt>
                <c:pt idx="51">
                  <c:v>4.2</c:v>
                </c:pt>
                <c:pt idx="52">
                  <c:v>4</c:v>
                </c:pt>
                <c:pt idx="53">
                  <c:v>4.7</c:v>
                </c:pt>
                <c:pt idx="54">
                  <c:v>3.6</c:v>
                </c:pt>
                <c:pt idx="55">
                  <c:v>4.4000000000000004</c:v>
                </c:pt>
                <c:pt idx="56">
                  <c:v>4.5</c:v>
                </c:pt>
                <c:pt idx="57">
                  <c:v>4.0999999999999996</c:v>
                </c:pt>
                <c:pt idx="58">
                  <c:v>4.5</c:v>
                </c:pt>
                <c:pt idx="59">
                  <c:v>3.9</c:v>
                </c:pt>
                <c:pt idx="60">
                  <c:v>4.8</c:v>
                </c:pt>
                <c:pt idx="61">
                  <c:v>4</c:v>
                </c:pt>
                <c:pt idx="62">
                  <c:v>4.9000000000000004</c:v>
                </c:pt>
                <c:pt idx="63">
                  <c:v>4.7</c:v>
                </c:pt>
                <c:pt idx="64">
                  <c:v>4.3</c:v>
                </c:pt>
                <c:pt idx="65">
                  <c:v>4.4000000000000004</c:v>
                </c:pt>
                <c:pt idx="66">
                  <c:v>4.8</c:v>
                </c:pt>
                <c:pt idx="67">
                  <c:v>5</c:v>
                </c:pt>
                <c:pt idx="68">
                  <c:v>4.5</c:v>
                </c:pt>
                <c:pt idx="69">
                  <c:v>3.5</c:v>
                </c:pt>
                <c:pt idx="70">
                  <c:v>3.8</c:v>
                </c:pt>
                <c:pt idx="71">
                  <c:v>3.7</c:v>
                </c:pt>
                <c:pt idx="72">
                  <c:v>3.9</c:v>
                </c:pt>
                <c:pt idx="73">
                  <c:v>5.0999999999999996</c:v>
                </c:pt>
                <c:pt idx="74">
                  <c:v>4.5</c:v>
                </c:pt>
                <c:pt idx="75">
                  <c:v>4.5</c:v>
                </c:pt>
                <c:pt idx="76">
                  <c:v>4.7</c:v>
                </c:pt>
                <c:pt idx="77">
                  <c:v>4.4000000000000004</c:v>
                </c:pt>
                <c:pt idx="78">
                  <c:v>4.0999999999999996</c:v>
                </c:pt>
                <c:pt idx="79">
                  <c:v>4</c:v>
                </c:pt>
                <c:pt idx="80">
                  <c:v>6</c:v>
                </c:pt>
                <c:pt idx="81">
                  <c:v>5.0999999999999996</c:v>
                </c:pt>
                <c:pt idx="82">
                  <c:v>5.9</c:v>
                </c:pt>
                <c:pt idx="83">
                  <c:v>5.6</c:v>
                </c:pt>
                <c:pt idx="84">
                  <c:v>5.8</c:v>
                </c:pt>
                <c:pt idx="85">
                  <c:v>6.6</c:v>
                </c:pt>
                <c:pt idx="86">
                  <c:v>4.5</c:v>
                </c:pt>
                <c:pt idx="87">
                  <c:v>6.3</c:v>
                </c:pt>
                <c:pt idx="88">
                  <c:v>5.8</c:v>
                </c:pt>
                <c:pt idx="89">
                  <c:v>6.1</c:v>
                </c:pt>
                <c:pt idx="90">
                  <c:v>5.0999999999999996</c:v>
                </c:pt>
                <c:pt idx="91">
                  <c:v>5.3</c:v>
                </c:pt>
                <c:pt idx="92">
                  <c:v>5.5</c:v>
                </c:pt>
                <c:pt idx="93">
                  <c:v>5</c:v>
                </c:pt>
                <c:pt idx="94">
                  <c:v>5.0999999999999996</c:v>
                </c:pt>
                <c:pt idx="95">
                  <c:v>5.3</c:v>
                </c:pt>
                <c:pt idx="96">
                  <c:v>5.5</c:v>
                </c:pt>
                <c:pt idx="97">
                  <c:v>6.7</c:v>
                </c:pt>
                <c:pt idx="98">
                  <c:v>6.9</c:v>
                </c:pt>
                <c:pt idx="99">
                  <c:v>5</c:v>
                </c:pt>
                <c:pt idx="100">
                  <c:v>5.7</c:v>
                </c:pt>
                <c:pt idx="101">
                  <c:v>4.9000000000000004</c:v>
                </c:pt>
                <c:pt idx="102">
                  <c:v>6.7</c:v>
                </c:pt>
                <c:pt idx="103">
                  <c:v>4.9000000000000004</c:v>
                </c:pt>
                <c:pt idx="104">
                  <c:v>5.7</c:v>
                </c:pt>
                <c:pt idx="105">
                  <c:v>6</c:v>
                </c:pt>
                <c:pt idx="106">
                  <c:v>4.8</c:v>
                </c:pt>
                <c:pt idx="107">
                  <c:v>4.9000000000000004</c:v>
                </c:pt>
                <c:pt idx="108">
                  <c:v>5.6</c:v>
                </c:pt>
                <c:pt idx="109">
                  <c:v>5.8</c:v>
                </c:pt>
                <c:pt idx="110">
                  <c:v>6.1</c:v>
                </c:pt>
                <c:pt idx="111">
                  <c:v>6.4</c:v>
                </c:pt>
                <c:pt idx="112">
                  <c:v>5.6</c:v>
                </c:pt>
                <c:pt idx="113">
                  <c:v>5.0999999999999996</c:v>
                </c:pt>
                <c:pt idx="114">
                  <c:v>5.6</c:v>
                </c:pt>
                <c:pt idx="115">
                  <c:v>6.1</c:v>
                </c:pt>
                <c:pt idx="116">
                  <c:v>5.6</c:v>
                </c:pt>
                <c:pt idx="117">
                  <c:v>5.5</c:v>
                </c:pt>
                <c:pt idx="118">
                  <c:v>4.8</c:v>
                </c:pt>
                <c:pt idx="119">
                  <c:v>5.4</c:v>
                </c:pt>
                <c:pt idx="120">
                  <c:v>5.7230482940126883</c:v>
                </c:pt>
                <c:pt idx="121">
                  <c:v>1.4693946113398482</c:v>
                </c:pt>
                <c:pt idx="122">
                  <c:v>4.4997265800557802</c:v>
                </c:pt>
              </c:numCache>
            </c:numRef>
          </c:xVal>
          <c:yVal>
            <c:numRef>
              <c:f>analyze_results!$F$2:$F$124</c:f>
              <c:numCache>
                <c:formatCode>General</c:formatCode>
                <c:ptCount val="12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1.4</c:v>
                </c:pt>
                <c:pt idx="41">
                  <c:v>1.5</c:v>
                </c:pt>
                <c:pt idx="42">
                  <c:v>1.5</c:v>
                </c:pt>
                <c:pt idx="43">
                  <c:v>1.3</c:v>
                </c:pt>
                <c:pt idx="44">
                  <c:v>1.5</c:v>
                </c:pt>
                <c:pt idx="45">
                  <c:v>1.3</c:v>
                </c:pt>
                <c:pt idx="46">
                  <c:v>1.6</c:v>
                </c:pt>
                <c:pt idx="47">
                  <c:v>1</c:v>
                </c:pt>
                <c:pt idx="48">
                  <c:v>1.3</c:v>
                </c:pt>
                <c:pt idx="49">
                  <c:v>1.4</c:v>
                </c:pt>
                <c:pt idx="50">
                  <c:v>1</c:v>
                </c:pt>
                <c:pt idx="51">
                  <c:v>1.5</c:v>
                </c:pt>
                <c:pt idx="52">
                  <c:v>1</c:v>
                </c:pt>
                <c:pt idx="53">
                  <c:v>1.4</c:v>
                </c:pt>
                <c:pt idx="54">
                  <c:v>1.3</c:v>
                </c:pt>
                <c:pt idx="55">
                  <c:v>1.4</c:v>
                </c:pt>
                <c:pt idx="56">
                  <c:v>1.5</c:v>
                </c:pt>
                <c:pt idx="57">
                  <c:v>1</c:v>
                </c:pt>
                <c:pt idx="58">
                  <c:v>1.5</c:v>
                </c:pt>
                <c:pt idx="59">
                  <c:v>1.1000000000000001</c:v>
                </c:pt>
                <c:pt idx="60">
                  <c:v>1.8</c:v>
                </c:pt>
                <c:pt idx="61">
                  <c:v>1.3</c:v>
                </c:pt>
                <c:pt idx="62">
                  <c:v>1.5</c:v>
                </c:pt>
                <c:pt idx="63">
                  <c:v>1.2</c:v>
                </c:pt>
                <c:pt idx="64">
                  <c:v>1.3</c:v>
                </c:pt>
                <c:pt idx="65">
                  <c:v>1.4</c:v>
                </c:pt>
                <c:pt idx="66">
                  <c:v>1.4</c:v>
                </c:pt>
                <c:pt idx="67">
                  <c:v>1.7</c:v>
                </c:pt>
                <c:pt idx="68">
                  <c:v>1.5</c:v>
                </c:pt>
                <c:pt idx="69">
                  <c:v>1</c:v>
                </c:pt>
                <c:pt idx="70">
                  <c:v>1.1000000000000001</c:v>
                </c:pt>
                <c:pt idx="71">
                  <c:v>1</c:v>
                </c:pt>
                <c:pt idx="72">
                  <c:v>1.2</c:v>
                </c:pt>
                <c:pt idx="73">
                  <c:v>1.6</c:v>
                </c:pt>
                <c:pt idx="74">
                  <c:v>1.5</c:v>
                </c:pt>
                <c:pt idx="75">
                  <c:v>1.6</c:v>
                </c:pt>
                <c:pt idx="76">
                  <c:v>1.5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1.7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2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1.5</c:v>
                </c:pt>
                <c:pt idx="100">
                  <c:v>#N/A</c:v>
                </c:pt>
                <c:pt idx="101">
                  <c:v>2</c:v>
                </c:pt>
                <c:pt idx="102">
                  <c:v>#N/A</c:v>
                </c:pt>
                <c:pt idx="103">
                  <c:v>1.8</c:v>
                </c:pt>
                <c:pt idx="104">
                  <c:v>#N/A</c:v>
                </c:pt>
                <c:pt idx="105">
                  <c:v>#N/A</c:v>
                </c:pt>
                <c:pt idx="106">
                  <c:v>1.8</c:v>
                </c:pt>
                <c:pt idx="107">
                  <c:v>1.8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1.5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1.8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1.4857741784023959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11-49AC-972C-4C078BDEA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553232"/>
        <c:axId val="672673024"/>
      </c:scatterChart>
      <c:valAx>
        <c:axId val="48755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673024"/>
        <c:crosses val="autoZero"/>
        <c:crossBetween val="midCat"/>
      </c:valAx>
      <c:valAx>
        <c:axId val="67267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553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623887</xdr:colOff>
      <xdr:row>2</xdr:row>
      <xdr:rowOff>152400</xdr:rowOff>
    </xdr:from>
    <xdr:to>
      <xdr:col>12</xdr:col>
      <xdr:colOff>166687</xdr:colOff>
      <xdr:row>16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557748-192A-3F0B-07F0-4F8DDB54B2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11</xdr:col>
      <xdr:colOff>219074</xdr:colOff>
      <xdr:row>19</xdr:row>
      <xdr:rowOff>0</xdr:rowOff>
    </xdr:from>
    <xdr:ext cx="790575" cy="19788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C7277ED-6835-52D6-0C44-33CC46F5BF14}"/>
            </a:ext>
          </a:extLst>
        </xdr:cNvPr>
        <xdr:cNvSpPr txBox="1"/>
      </xdr:nvSpPr>
      <xdr:spPr>
        <a:xfrm>
          <a:off x="9439274" y="3800475"/>
          <a:ext cx="790575" cy="197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17</xdr:row>
      <xdr:rowOff>190499</xdr:rowOff>
    </xdr:from>
    <xdr:ext cx="3362325" cy="118110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34C29CB-4BAC-AD26-F063-83491E909225}"/>
            </a:ext>
          </a:extLst>
        </xdr:cNvPr>
        <xdr:cNvSpPr txBox="1"/>
      </xdr:nvSpPr>
      <xdr:spPr>
        <a:xfrm>
          <a:off x="6705600" y="3590924"/>
          <a:ext cx="3362325" cy="1181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Cluster 2 is the most</a:t>
          </a:r>
          <a:r>
            <a:rPr lang="en-US" sz="1100" baseline="0"/>
            <a:t> seperate and concentrated </a:t>
          </a:r>
          <a:r>
            <a:rPr lang="en-US" sz="1100"/>
            <a:t>while  1 and 3 are closer together and more spread out. There is likely a category of Iris that has significanty smaller petal length and petal width while the other two categories of Iris have a more similar petal length and width  </a:t>
          </a:r>
        </a:p>
      </xdr:txBody>
    </xdr:sp>
    <xdr:clientData/>
  </xdr:oneCellAnchor>
  <xdr:twoCellAnchor>
    <xdr:from>
      <xdr:col>20</xdr:col>
      <xdr:colOff>323850</xdr:colOff>
      <xdr:row>34</xdr:row>
      <xdr:rowOff>152400</xdr:rowOff>
    </xdr:from>
    <xdr:to>
      <xdr:col>23</xdr:col>
      <xdr:colOff>447675</xdr:colOff>
      <xdr:row>39</xdr:row>
      <xdr:rowOff>180975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04DE75A-B7C5-379C-B1DD-97918659ABAD}"/>
            </a:ext>
          </a:extLst>
        </xdr:cNvPr>
        <xdr:cNvSpPr txBox="1"/>
      </xdr:nvSpPr>
      <xdr:spPr>
        <a:xfrm>
          <a:off x="17087850" y="6953250"/>
          <a:ext cx="2638425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silhouette means the value of 3 for k is good since it is greater than 0.</a:t>
          </a:r>
          <a:r>
            <a:rPr lang="en-US" sz="1100" baseline="0"/>
            <a:t> The silhouette of every data point is greater than 0 as well</a:t>
          </a:r>
        </a:p>
        <a:p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workbookViewId="0">
      <selection activeCell="G6" sqref="G6"/>
    </sheetView>
  </sheetViews>
  <sheetFormatPr defaultColWidth="11"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  <c r="I2" t="s">
        <v>7</v>
      </c>
      <c r="J2">
        <v>1</v>
      </c>
      <c r="K2">
        <v>50</v>
      </c>
    </row>
    <row r="3" spans="1:11" x14ac:dyDescent="0.2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  <c r="I3" t="s">
        <v>8</v>
      </c>
      <c r="J3">
        <v>51</v>
      </c>
      <c r="K3">
        <v>101</v>
      </c>
    </row>
    <row r="4" spans="1:11" x14ac:dyDescent="0.25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  <c r="I4" t="s">
        <v>9</v>
      </c>
      <c r="J4">
        <v>102</v>
      </c>
      <c r="K4">
        <v>150</v>
      </c>
    </row>
    <row r="5" spans="1:11" x14ac:dyDescent="0.2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11" x14ac:dyDescent="0.25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11" x14ac:dyDescent="0.25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11" x14ac:dyDescent="0.2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11" x14ac:dyDescent="0.25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11" x14ac:dyDescent="0.2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11" x14ac:dyDescent="0.2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11" x14ac:dyDescent="0.25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11" x14ac:dyDescent="0.25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11" x14ac:dyDescent="0.25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11" x14ac:dyDescent="0.2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11" x14ac:dyDescent="0.25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2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25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2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25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2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25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2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2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2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25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25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25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25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25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25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25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25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2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25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25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25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25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25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2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2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25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2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2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25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2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25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2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2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25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25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25">
      <c r="A52">
        <v>51</v>
      </c>
      <c r="B52">
        <v>7</v>
      </c>
      <c r="C52">
        <v>3.2</v>
      </c>
      <c r="D52">
        <v>4.7</v>
      </c>
      <c r="E52">
        <v>1.4</v>
      </c>
      <c r="F52" t="s">
        <v>10</v>
      </c>
    </row>
    <row r="53" spans="1:6" x14ac:dyDescent="0.25">
      <c r="A53">
        <v>52</v>
      </c>
      <c r="B53">
        <v>6.4</v>
      </c>
      <c r="C53">
        <v>3.2</v>
      </c>
      <c r="D53">
        <v>4.5</v>
      </c>
      <c r="E53">
        <v>1.5</v>
      </c>
      <c r="F53" t="s">
        <v>10</v>
      </c>
    </row>
    <row r="54" spans="1:6" x14ac:dyDescent="0.2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10</v>
      </c>
    </row>
    <row r="55" spans="1:6" x14ac:dyDescent="0.2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10</v>
      </c>
    </row>
    <row r="56" spans="1:6" x14ac:dyDescent="0.2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10</v>
      </c>
    </row>
    <row r="57" spans="1:6" x14ac:dyDescent="0.25">
      <c r="A57">
        <v>56</v>
      </c>
      <c r="B57">
        <v>5.7</v>
      </c>
      <c r="C57">
        <v>2.8</v>
      </c>
      <c r="D57">
        <v>4.5</v>
      </c>
      <c r="E57">
        <v>1.3</v>
      </c>
      <c r="F57" t="s">
        <v>10</v>
      </c>
    </row>
    <row r="58" spans="1:6" x14ac:dyDescent="0.25">
      <c r="A58">
        <v>57</v>
      </c>
      <c r="B58">
        <v>6.3</v>
      </c>
      <c r="C58">
        <v>3.3</v>
      </c>
      <c r="D58">
        <v>4.7</v>
      </c>
      <c r="E58">
        <v>1.6</v>
      </c>
      <c r="F58" t="s">
        <v>10</v>
      </c>
    </row>
    <row r="59" spans="1:6" x14ac:dyDescent="0.2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10</v>
      </c>
    </row>
    <row r="60" spans="1:6" x14ac:dyDescent="0.2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10</v>
      </c>
    </row>
    <row r="61" spans="1:6" x14ac:dyDescent="0.25">
      <c r="A61">
        <v>60</v>
      </c>
      <c r="B61">
        <v>5.2</v>
      </c>
      <c r="C61">
        <v>2.7</v>
      </c>
      <c r="D61">
        <v>3.9</v>
      </c>
      <c r="E61">
        <v>1.4</v>
      </c>
      <c r="F61" t="s">
        <v>10</v>
      </c>
    </row>
    <row r="62" spans="1:6" x14ac:dyDescent="0.25">
      <c r="A62">
        <v>61</v>
      </c>
      <c r="B62">
        <v>5</v>
      </c>
      <c r="C62">
        <v>2</v>
      </c>
      <c r="D62">
        <v>3.5</v>
      </c>
      <c r="E62">
        <v>1</v>
      </c>
      <c r="F62" t="s">
        <v>10</v>
      </c>
    </row>
    <row r="63" spans="1:6" x14ac:dyDescent="0.25">
      <c r="A63">
        <v>62</v>
      </c>
      <c r="B63">
        <v>5.9</v>
      </c>
      <c r="C63">
        <v>3</v>
      </c>
      <c r="D63">
        <v>4.2</v>
      </c>
      <c r="E63">
        <v>1.5</v>
      </c>
      <c r="F63" t="s">
        <v>10</v>
      </c>
    </row>
    <row r="64" spans="1:6" x14ac:dyDescent="0.2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10</v>
      </c>
    </row>
    <row r="65" spans="1:6" x14ac:dyDescent="0.25">
      <c r="A65">
        <v>64</v>
      </c>
      <c r="B65">
        <v>6.1</v>
      </c>
      <c r="C65">
        <v>2.9</v>
      </c>
      <c r="D65">
        <v>4.7</v>
      </c>
      <c r="E65">
        <v>1.4</v>
      </c>
      <c r="F65" t="s">
        <v>10</v>
      </c>
    </row>
    <row r="66" spans="1:6" x14ac:dyDescent="0.25">
      <c r="A66">
        <v>65</v>
      </c>
      <c r="B66">
        <v>5.6</v>
      </c>
      <c r="C66">
        <v>2.9</v>
      </c>
      <c r="D66">
        <v>3.6</v>
      </c>
      <c r="E66">
        <v>1.3</v>
      </c>
      <c r="F66" t="s">
        <v>10</v>
      </c>
    </row>
    <row r="67" spans="1:6" x14ac:dyDescent="0.2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10</v>
      </c>
    </row>
    <row r="68" spans="1:6" x14ac:dyDescent="0.25">
      <c r="A68">
        <v>67</v>
      </c>
      <c r="B68">
        <v>5.6</v>
      </c>
      <c r="C68">
        <v>3</v>
      </c>
      <c r="D68">
        <v>4.5</v>
      </c>
      <c r="E68">
        <v>1.5</v>
      </c>
      <c r="F68" t="s">
        <v>10</v>
      </c>
    </row>
    <row r="69" spans="1:6" x14ac:dyDescent="0.2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10</v>
      </c>
    </row>
    <row r="70" spans="1:6" x14ac:dyDescent="0.2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10</v>
      </c>
    </row>
    <row r="71" spans="1:6" x14ac:dyDescent="0.2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10</v>
      </c>
    </row>
    <row r="72" spans="1:6" x14ac:dyDescent="0.25">
      <c r="A72">
        <v>71</v>
      </c>
      <c r="B72">
        <v>5.9</v>
      </c>
      <c r="C72">
        <v>3.2</v>
      </c>
      <c r="D72">
        <v>4.8</v>
      </c>
      <c r="E72">
        <v>1.8</v>
      </c>
      <c r="F72" t="s">
        <v>10</v>
      </c>
    </row>
    <row r="73" spans="1:6" x14ac:dyDescent="0.25">
      <c r="A73">
        <v>72</v>
      </c>
      <c r="B73">
        <v>6.1</v>
      </c>
      <c r="C73">
        <v>2.8</v>
      </c>
      <c r="D73">
        <v>4</v>
      </c>
      <c r="E73">
        <v>1.3</v>
      </c>
      <c r="F73" t="s">
        <v>10</v>
      </c>
    </row>
    <row r="74" spans="1:6" x14ac:dyDescent="0.2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10</v>
      </c>
    </row>
    <row r="75" spans="1:6" x14ac:dyDescent="0.25">
      <c r="A75">
        <v>74</v>
      </c>
      <c r="B75">
        <v>6.1</v>
      </c>
      <c r="C75">
        <v>2.8</v>
      </c>
      <c r="D75">
        <v>4.7</v>
      </c>
      <c r="E75">
        <v>1.2</v>
      </c>
      <c r="F75" t="s">
        <v>10</v>
      </c>
    </row>
    <row r="76" spans="1:6" x14ac:dyDescent="0.25">
      <c r="A76">
        <v>75</v>
      </c>
      <c r="B76">
        <v>6.4</v>
      </c>
      <c r="C76">
        <v>2.9</v>
      </c>
      <c r="D76">
        <v>4.3</v>
      </c>
      <c r="E76">
        <v>1.3</v>
      </c>
      <c r="F76" t="s">
        <v>10</v>
      </c>
    </row>
    <row r="77" spans="1:6" x14ac:dyDescent="0.2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10</v>
      </c>
    </row>
    <row r="78" spans="1:6" x14ac:dyDescent="0.25">
      <c r="A78">
        <v>77</v>
      </c>
      <c r="B78">
        <v>6.8</v>
      </c>
      <c r="C78">
        <v>2.8</v>
      </c>
      <c r="D78">
        <v>4.8</v>
      </c>
      <c r="E78">
        <v>1.4</v>
      </c>
      <c r="F78" t="s">
        <v>10</v>
      </c>
    </row>
    <row r="79" spans="1:6" x14ac:dyDescent="0.25">
      <c r="A79">
        <v>78</v>
      </c>
      <c r="B79">
        <v>6.7</v>
      </c>
      <c r="C79">
        <v>3</v>
      </c>
      <c r="D79">
        <v>5</v>
      </c>
      <c r="E79">
        <v>1.7</v>
      </c>
      <c r="F79" t="s">
        <v>10</v>
      </c>
    </row>
    <row r="80" spans="1:6" x14ac:dyDescent="0.25">
      <c r="A80">
        <v>79</v>
      </c>
      <c r="B80">
        <v>6</v>
      </c>
      <c r="C80">
        <v>2.9</v>
      </c>
      <c r="D80">
        <v>4.5</v>
      </c>
      <c r="E80">
        <v>1.5</v>
      </c>
      <c r="F80" t="s">
        <v>10</v>
      </c>
    </row>
    <row r="81" spans="1:6" x14ac:dyDescent="0.25">
      <c r="A81">
        <v>80</v>
      </c>
      <c r="B81">
        <v>5.7</v>
      </c>
      <c r="C81">
        <v>2.6</v>
      </c>
      <c r="D81">
        <v>3.5</v>
      </c>
      <c r="E81">
        <v>1</v>
      </c>
      <c r="F81" t="s">
        <v>10</v>
      </c>
    </row>
    <row r="82" spans="1:6" x14ac:dyDescent="0.2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10</v>
      </c>
    </row>
    <row r="83" spans="1:6" x14ac:dyDescent="0.25">
      <c r="A83">
        <v>82</v>
      </c>
      <c r="B83">
        <v>5.5</v>
      </c>
      <c r="C83">
        <v>2.4</v>
      </c>
      <c r="D83">
        <v>3.7</v>
      </c>
      <c r="E83">
        <v>1</v>
      </c>
      <c r="F83" t="s">
        <v>10</v>
      </c>
    </row>
    <row r="84" spans="1:6" x14ac:dyDescent="0.25">
      <c r="A84">
        <v>83</v>
      </c>
      <c r="B84">
        <v>5.8</v>
      </c>
      <c r="C84">
        <v>2.7</v>
      </c>
      <c r="D84">
        <v>3.9</v>
      </c>
      <c r="E84">
        <v>1.2</v>
      </c>
      <c r="F84" t="s">
        <v>10</v>
      </c>
    </row>
    <row r="85" spans="1:6" x14ac:dyDescent="0.2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10</v>
      </c>
    </row>
    <row r="86" spans="1:6" x14ac:dyDescent="0.25">
      <c r="A86">
        <v>85</v>
      </c>
      <c r="B86">
        <v>5.4</v>
      </c>
      <c r="C86">
        <v>3</v>
      </c>
      <c r="D86">
        <v>4.5</v>
      </c>
      <c r="E86">
        <v>1.5</v>
      </c>
      <c r="F86" t="s">
        <v>10</v>
      </c>
    </row>
    <row r="87" spans="1:6" x14ac:dyDescent="0.25">
      <c r="A87">
        <v>86</v>
      </c>
      <c r="B87">
        <v>6</v>
      </c>
      <c r="C87">
        <v>3.4</v>
      </c>
      <c r="D87">
        <v>4.5</v>
      </c>
      <c r="E87">
        <v>1.6</v>
      </c>
      <c r="F87" t="s">
        <v>10</v>
      </c>
    </row>
    <row r="88" spans="1:6" x14ac:dyDescent="0.25">
      <c r="A88">
        <v>87</v>
      </c>
      <c r="B88">
        <v>6.7</v>
      </c>
      <c r="C88">
        <v>3.1</v>
      </c>
      <c r="D88">
        <v>4.7</v>
      </c>
      <c r="E88">
        <v>1.5</v>
      </c>
      <c r="F88" t="s">
        <v>10</v>
      </c>
    </row>
    <row r="89" spans="1:6" x14ac:dyDescent="0.2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10</v>
      </c>
    </row>
    <row r="90" spans="1:6" x14ac:dyDescent="0.2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10</v>
      </c>
    </row>
    <row r="91" spans="1:6" x14ac:dyDescent="0.25">
      <c r="A91">
        <v>90</v>
      </c>
      <c r="B91">
        <v>5.5</v>
      </c>
      <c r="C91">
        <v>2.5</v>
      </c>
      <c r="D91">
        <v>4</v>
      </c>
      <c r="E91">
        <v>1.3</v>
      </c>
      <c r="F91" t="s">
        <v>10</v>
      </c>
    </row>
    <row r="92" spans="1:6" x14ac:dyDescent="0.2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10</v>
      </c>
    </row>
    <row r="93" spans="1:6" x14ac:dyDescent="0.2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10</v>
      </c>
    </row>
    <row r="94" spans="1:6" x14ac:dyDescent="0.25">
      <c r="A94">
        <v>93</v>
      </c>
      <c r="B94">
        <v>5.8</v>
      </c>
      <c r="C94">
        <v>2.6</v>
      </c>
      <c r="D94">
        <v>4</v>
      </c>
      <c r="E94">
        <v>1.2</v>
      </c>
      <c r="F94" t="s">
        <v>10</v>
      </c>
    </row>
    <row r="95" spans="1:6" x14ac:dyDescent="0.2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10</v>
      </c>
    </row>
    <row r="96" spans="1:6" x14ac:dyDescent="0.25">
      <c r="A96">
        <v>95</v>
      </c>
      <c r="B96">
        <v>5.6</v>
      </c>
      <c r="C96">
        <v>2.7</v>
      </c>
      <c r="D96">
        <v>4.2</v>
      </c>
      <c r="E96">
        <v>1.3</v>
      </c>
      <c r="F96" t="s">
        <v>10</v>
      </c>
    </row>
    <row r="97" spans="1:6" x14ac:dyDescent="0.25">
      <c r="A97">
        <v>96</v>
      </c>
      <c r="B97">
        <v>5.7</v>
      </c>
      <c r="C97">
        <v>3</v>
      </c>
      <c r="D97">
        <v>4.2</v>
      </c>
      <c r="E97">
        <v>1.2</v>
      </c>
      <c r="F97" t="s">
        <v>10</v>
      </c>
    </row>
    <row r="98" spans="1:6" x14ac:dyDescent="0.25">
      <c r="A98">
        <v>97</v>
      </c>
      <c r="B98">
        <v>5.7</v>
      </c>
      <c r="C98">
        <v>2.9</v>
      </c>
      <c r="D98">
        <v>4.2</v>
      </c>
      <c r="E98">
        <v>1.3</v>
      </c>
      <c r="F98" t="s">
        <v>10</v>
      </c>
    </row>
    <row r="99" spans="1:6" x14ac:dyDescent="0.25">
      <c r="A99">
        <v>98</v>
      </c>
      <c r="B99">
        <v>6.2</v>
      </c>
      <c r="C99">
        <v>2.9</v>
      </c>
      <c r="D99">
        <v>4.3</v>
      </c>
      <c r="E99">
        <v>1.3</v>
      </c>
      <c r="F99" t="s">
        <v>10</v>
      </c>
    </row>
    <row r="100" spans="1:6" x14ac:dyDescent="0.2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10</v>
      </c>
    </row>
    <row r="101" spans="1:6" x14ac:dyDescent="0.2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10</v>
      </c>
    </row>
    <row r="102" spans="1:6" x14ac:dyDescent="0.2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11</v>
      </c>
    </row>
    <row r="103" spans="1:6" x14ac:dyDescent="0.2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11</v>
      </c>
    </row>
    <row r="104" spans="1:6" x14ac:dyDescent="0.2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11</v>
      </c>
    </row>
    <row r="105" spans="1:6" x14ac:dyDescent="0.2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11</v>
      </c>
    </row>
    <row r="106" spans="1:6" x14ac:dyDescent="0.2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11</v>
      </c>
    </row>
    <row r="107" spans="1:6" x14ac:dyDescent="0.2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11</v>
      </c>
    </row>
    <row r="108" spans="1:6" x14ac:dyDescent="0.2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11</v>
      </c>
    </row>
    <row r="109" spans="1:6" x14ac:dyDescent="0.2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11</v>
      </c>
    </row>
    <row r="110" spans="1:6" x14ac:dyDescent="0.2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11</v>
      </c>
    </row>
    <row r="111" spans="1:6" x14ac:dyDescent="0.2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11</v>
      </c>
    </row>
    <row r="112" spans="1:6" x14ac:dyDescent="0.2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11</v>
      </c>
    </row>
    <row r="113" spans="1:6" x14ac:dyDescent="0.2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11</v>
      </c>
    </row>
    <row r="114" spans="1:6" x14ac:dyDescent="0.2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11</v>
      </c>
    </row>
    <row r="115" spans="1:6" x14ac:dyDescent="0.2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11</v>
      </c>
    </row>
    <row r="116" spans="1:6" x14ac:dyDescent="0.2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11</v>
      </c>
    </row>
    <row r="117" spans="1:6" x14ac:dyDescent="0.2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11</v>
      </c>
    </row>
    <row r="118" spans="1:6" x14ac:dyDescent="0.2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11</v>
      </c>
    </row>
    <row r="119" spans="1:6" x14ac:dyDescent="0.2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11</v>
      </c>
    </row>
    <row r="120" spans="1:6" x14ac:dyDescent="0.2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11</v>
      </c>
    </row>
    <row r="121" spans="1:6" x14ac:dyDescent="0.2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11</v>
      </c>
    </row>
    <row r="122" spans="1:6" x14ac:dyDescent="0.2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11</v>
      </c>
    </row>
    <row r="123" spans="1:6" x14ac:dyDescent="0.2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11</v>
      </c>
    </row>
    <row r="124" spans="1:6" x14ac:dyDescent="0.2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11</v>
      </c>
    </row>
    <row r="125" spans="1:6" x14ac:dyDescent="0.2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11</v>
      </c>
    </row>
    <row r="126" spans="1:6" x14ac:dyDescent="0.2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11</v>
      </c>
    </row>
    <row r="127" spans="1:6" x14ac:dyDescent="0.2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11</v>
      </c>
    </row>
    <row r="128" spans="1:6" x14ac:dyDescent="0.2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11</v>
      </c>
    </row>
    <row r="129" spans="1:6" x14ac:dyDescent="0.2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11</v>
      </c>
    </row>
    <row r="130" spans="1:6" x14ac:dyDescent="0.2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11</v>
      </c>
    </row>
    <row r="131" spans="1:6" x14ac:dyDescent="0.2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11</v>
      </c>
    </row>
    <row r="132" spans="1:6" x14ac:dyDescent="0.2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11</v>
      </c>
    </row>
    <row r="133" spans="1:6" x14ac:dyDescent="0.2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11</v>
      </c>
    </row>
    <row r="134" spans="1:6" x14ac:dyDescent="0.2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11</v>
      </c>
    </row>
    <row r="135" spans="1:6" x14ac:dyDescent="0.2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11</v>
      </c>
    </row>
    <row r="136" spans="1:6" x14ac:dyDescent="0.2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11</v>
      </c>
    </row>
    <row r="137" spans="1:6" x14ac:dyDescent="0.2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11</v>
      </c>
    </row>
    <row r="138" spans="1:6" x14ac:dyDescent="0.2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11</v>
      </c>
    </row>
    <row r="139" spans="1:6" x14ac:dyDescent="0.2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11</v>
      </c>
    </row>
    <row r="140" spans="1:6" x14ac:dyDescent="0.2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11</v>
      </c>
    </row>
    <row r="141" spans="1:6" x14ac:dyDescent="0.2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11</v>
      </c>
    </row>
    <row r="142" spans="1:6" x14ac:dyDescent="0.2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11</v>
      </c>
    </row>
    <row r="143" spans="1:6" x14ac:dyDescent="0.2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11</v>
      </c>
    </row>
    <row r="144" spans="1:6" x14ac:dyDescent="0.2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11</v>
      </c>
    </row>
    <row r="145" spans="1:6" x14ac:dyDescent="0.2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11</v>
      </c>
    </row>
    <row r="146" spans="1:6" x14ac:dyDescent="0.2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11</v>
      </c>
    </row>
    <row r="147" spans="1:6" x14ac:dyDescent="0.2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11</v>
      </c>
    </row>
    <row r="148" spans="1:6" x14ac:dyDescent="0.2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11</v>
      </c>
    </row>
    <row r="149" spans="1:6" x14ac:dyDescent="0.2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11</v>
      </c>
    </row>
    <row r="150" spans="1:6" x14ac:dyDescent="0.2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11</v>
      </c>
    </row>
    <row r="151" spans="1:6" x14ac:dyDescent="0.2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D83A7-ADA5-FB46-A3A1-393B0594B021}">
  <dimension ref="A1:E121"/>
  <sheetViews>
    <sheetView workbookViewId="0">
      <selection activeCell="D120" sqref="D120"/>
    </sheetView>
  </sheetViews>
  <sheetFormatPr defaultColWidth="11" defaultRowHeight="15.75" x14ac:dyDescent="0.25"/>
  <sheetData>
    <row r="1" spans="1:5" x14ac:dyDescent="0.25">
      <c r="A1" t="s">
        <v>3</v>
      </c>
      <c r="B1" t="s">
        <v>4</v>
      </c>
      <c r="C1" t="s">
        <v>5</v>
      </c>
      <c r="E1" t="s">
        <v>13</v>
      </c>
    </row>
    <row r="2" spans="1:5" x14ac:dyDescent="0.25">
      <c r="A2">
        <v>1.4</v>
      </c>
      <c r="B2">
        <v>0.2</v>
      </c>
      <c r="C2" t="s">
        <v>6</v>
      </c>
    </row>
    <row r="3" spans="1:5" x14ac:dyDescent="0.25">
      <c r="A3">
        <v>1.4</v>
      </c>
      <c r="B3">
        <v>0.2</v>
      </c>
      <c r="C3" t="s">
        <v>6</v>
      </c>
    </row>
    <row r="4" spans="1:5" x14ac:dyDescent="0.25">
      <c r="A4">
        <v>1.3</v>
      </c>
      <c r="B4">
        <v>0.2</v>
      </c>
      <c r="C4" t="s">
        <v>6</v>
      </c>
    </row>
    <row r="5" spans="1:5" x14ac:dyDescent="0.25">
      <c r="A5">
        <v>1.5</v>
      </c>
      <c r="B5">
        <v>0.2</v>
      </c>
      <c r="C5" t="s">
        <v>6</v>
      </c>
    </row>
    <row r="6" spans="1:5" x14ac:dyDescent="0.25">
      <c r="A6">
        <v>1.4</v>
      </c>
      <c r="B6">
        <v>0.2</v>
      </c>
      <c r="C6" t="s">
        <v>6</v>
      </c>
    </row>
    <row r="7" spans="1:5" x14ac:dyDescent="0.25">
      <c r="A7">
        <v>1.7</v>
      </c>
      <c r="B7">
        <v>0.4</v>
      </c>
      <c r="C7" t="s">
        <v>6</v>
      </c>
    </row>
    <row r="8" spans="1:5" x14ac:dyDescent="0.25">
      <c r="A8">
        <v>1.4</v>
      </c>
      <c r="B8">
        <v>0.3</v>
      </c>
      <c r="C8" t="s">
        <v>6</v>
      </c>
    </row>
    <row r="9" spans="1:5" x14ac:dyDescent="0.25">
      <c r="A9">
        <v>1.5</v>
      </c>
      <c r="B9">
        <v>0.2</v>
      </c>
      <c r="C9" t="s">
        <v>6</v>
      </c>
    </row>
    <row r="10" spans="1:5" x14ac:dyDescent="0.25">
      <c r="A10">
        <v>1.4</v>
      </c>
      <c r="B10">
        <v>0.2</v>
      </c>
      <c r="C10" t="s">
        <v>6</v>
      </c>
    </row>
    <row r="11" spans="1:5" x14ac:dyDescent="0.25">
      <c r="A11">
        <v>1.5</v>
      </c>
      <c r="B11">
        <v>0.1</v>
      </c>
      <c r="C11" t="s">
        <v>6</v>
      </c>
    </row>
    <row r="12" spans="1:5" x14ac:dyDescent="0.25">
      <c r="A12">
        <v>1.5</v>
      </c>
      <c r="B12">
        <v>0.2</v>
      </c>
      <c r="C12" t="s">
        <v>6</v>
      </c>
    </row>
    <row r="13" spans="1:5" x14ac:dyDescent="0.25">
      <c r="A13">
        <v>1.6</v>
      </c>
      <c r="B13">
        <v>0.2</v>
      </c>
      <c r="C13" t="s">
        <v>6</v>
      </c>
    </row>
    <row r="14" spans="1:5" x14ac:dyDescent="0.25">
      <c r="A14">
        <v>1.4</v>
      </c>
      <c r="B14">
        <v>0.1</v>
      </c>
      <c r="C14" t="s">
        <v>6</v>
      </c>
    </row>
    <row r="15" spans="1:5" x14ac:dyDescent="0.25">
      <c r="A15">
        <v>1.1000000000000001</v>
      </c>
      <c r="B15">
        <v>0.1</v>
      </c>
      <c r="C15" t="s">
        <v>6</v>
      </c>
    </row>
    <row r="16" spans="1:5" x14ac:dyDescent="0.25">
      <c r="A16">
        <v>1.2</v>
      </c>
      <c r="B16">
        <v>0.2</v>
      </c>
      <c r="C16" t="s">
        <v>6</v>
      </c>
    </row>
    <row r="17" spans="1:3" x14ac:dyDescent="0.25">
      <c r="A17">
        <v>1.5</v>
      </c>
      <c r="B17">
        <v>0.4</v>
      </c>
      <c r="C17" t="s">
        <v>6</v>
      </c>
    </row>
    <row r="18" spans="1:3" x14ac:dyDescent="0.25">
      <c r="A18">
        <v>1.3</v>
      </c>
      <c r="B18">
        <v>0.4</v>
      </c>
      <c r="C18" t="s">
        <v>6</v>
      </c>
    </row>
    <row r="19" spans="1:3" x14ac:dyDescent="0.25">
      <c r="A19">
        <v>1.4</v>
      </c>
      <c r="B19">
        <v>0.3</v>
      </c>
      <c r="C19" t="s">
        <v>6</v>
      </c>
    </row>
    <row r="20" spans="1:3" x14ac:dyDescent="0.25">
      <c r="A20">
        <v>1.7</v>
      </c>
      <c r="B20">
        <v>0.3</v>
      </c>
      <c r="C20" t="s">
        <v>6</v>
      </c>
    </row>
    <row r="21" spans="1:3" x14ac:dyDescent="0.25">
      <c r="A21">
        <v>1.5</v>
      </c>
      <c r="B21">
        <v>0.3</v>
      </c>
      <c r="C21" t="s">
        <v>6</v>
      </c>
    </row>
    <row r="22" spans="1:3" x14ac:dyDescent="0.25">
      <c r="A22">
        <v>1.7</v>
      </c>
      <c r="B22">
        <v>0.2</v>
      </c>
      <c r="C22" t="s">
        <v>6</v>
      </c>
    </row>
    <row r="23" spans="1:3" x14ac:dyDescent="0.25">
      <c r="A23">
        <v>1.5</v>
      </c>
      <c r="B23">
        <v>0.4</v>
      </c>
      <c r="C23" t="s">
        <v>6</v>
      </c>
    </row>
    <row r="24" spans="1:3" x14ac:dyDescent="0.25">
      <c r="A24">
        <v>1</v>
      </c>
      <c r="B24">
        <v>0.2</v>
      </c>
      <c r="C24" t="s">
        <v>6</v>
      </c>
    </row>
    <row r="25" spans="1:3" x14ac:dyDescent="0.25">
      <c r="A25">
        <v>1.7</v>
      </c>
      <c r="B25">
        <v>0.5</v>
      </c>
      <c r="C25" t="s">
        <v>6</v>
      </c>
    </row>
    <row r="26" spans="1:3" x14ac:dyDescent="0.25">
      <c r="A26">
        <v>1.9</v>
      </c>
      <c r="B26">
        <v>0.2</v>
      </c>
      <c r="C26" t="s">
        <v>6</v>
      </c>
    </row>
    <row r="27" spans="1:3" x14ac:dyDescent="0.25">
      <c r="A27">
        <v>1.6</v>
      </c>
      <c r="B27">
        <v>0.2</v>
      </c>
      <c r="C27" t="s">
        <v>6</v>
      </c>
    </row>
    <row r="28" spans="1:3" x14ac:dyDescent="0.25">
      <c r="A28">
        <v>1.6</v>
      </c>
      <c r="B28">
        <v>0.4</v>
      </c>
      <c r="C28" t="s">
        <v>6</v>
      </c>
    </row>
    <row r="29" spans="1:3" x14ac:dyDescent="0.25">
      <c r="A29">
        <v>1.5</v>
      </c>
      <c r="B29">
        <v>0.2</v>
      </c>
      <c r="C29" t="s">
        <v>6</v>
      </c>
    </row>
    <row r="30" spans="1:3" x14ac:dyDescent="0.25">
      <c r="A30">
        <v>1.4</v>
      </c>
      <c r="B30">
        <v>0.2</v>
      </c>
      <c r="C30" t="s">
        <v>6</v>
      </c>
    </row>
    <row r="31" spans="1:3" x14ac:dyDescent="0.25">
      <c r="A31">
        <v>1.6</v>
      </c>
      <c r="B31">
        <v>0.2</v>
      </c>
      <c r="C31" t="s">
        <v>6</v>
      </c>
    </row>
    <row r="32" spans="1:3" x14ac:dyDescent="0.25">
      <c r="A32">
        <v>1.6</v>
      </c>
      <c r="B32">
        <v>0.2</v>
      </c>
      <c r="C32" t="s">
        <v>6</v>
      </c>
    </row>
    <row r="33" spans="1:3" x14ac:dyDescent="0.25">
      <c r="A33">
        <v>1.5</v>
      </c>
      <c r="B33">
        <v>0.4</v>
      </c>
      <c r="C33" t="s">
        <v>6</v>
      </c>
    </row>
    <row r="34" spans="1:3" x14ac:dyDescent="0.25">
      <c r="A34">
        <v>1.5</v>
      </c>
      <c r="B34">
        <v>0.1</v>
      </c>
      <c r="C34" t="s">
        <v>6</v>
      </c>
    </row>
    <row r="35" spans="1:3" x14ac:dyDescent="0.25">
      <c r="A35">
        <v>1.4</v>
      </c>
      <c r="B35">
        <v>0.2</v>
      </c>
      <c r="C35" t="s">
        <v>6</v>
      </c>
    </row>
    <row r="36" spans="1:3" x14ac:dyDescent="0.25">
      <c r="A36">
        <v>1.5</v>
      </c>
      <c r="B36">
        <v>0.1</v>
      </c>
      <c r="C36" t="s">
        <v>6</v>
      </c>
    </row>
    <row r="37" spans="1:3" x14ac:dyDescent="0.25">
      <c r="A37">
        <v>1.2</v>
      </c>
      <c r="B37">
        <v>0.2</v>
      </c>
      <c r="C37" t="s">
        <v>6</v>
      </c>
    </row>
    <row r="38" spans="1:3" x14ac:dyDescent="0.25">
      <c r="A38">
        <v>1.3</v>
      </c>
      <c r="B38">
        <v>0.2</v>
      </c>
      <c r="C38" t="s">
        <v>6</v>
      </c>
    </row>
    <row r="39" spans="1:3" x14ac:dyDescent="0.25">
      <c r="A39">
        <v>1.5</v>
      </c>
      <c r="B39">
        <v>0.1</v>
      </c>
      <c r="C39" t="s">
        <v>6</v>
      </c>
    </row>
    <row r="40" spans="1:3" x14ac:dyDescent="0.25">
      <c r="A40">
        <v>1.3</v>
      </c>
      <c r="B40">
        <v>0.2</v>
      </c>
      <c r="C40" t="s">
        <v>6</v>
      </c>
    </row>
    <row r="41" spans="1:3" x14ac:dyDescent="0.25">
      <c r="A41">
        <v>1.5</v>
      </c>
      <c r="B41">
        <v>0.2</v>
      </c>
      <c r="C41" t="s">
        <v>6</v>
      </c>
    </row>
    <row r="42" spans="1:3" x14ac:dyDescent="0.25">
      <c r="A42">
        <v>4.7</v>
      </c>
      <c r="B42">
        <v>1.4</v>
      </c>
      <c r="C42" t="s">
        <v>10</v>
      </c>
    </row>
    <row r="43" spans="1:3" x14ac:dyDescent="0.25">
      <c r="A43">
        <v>4.5</v>
      </c>
      <c r="B43">
        <v>1.5</v>
      </c>
      <c r="C43" t="s">
        <v>10</v>
      </c>
    </row>
    <row r="44" spans="1:3" x14ac:dyDescent="0.25">
      <c r="A44">
        <v>4.9000000000000004</v>
      </c>
      <c r="B44">
        <v>1.5</v>
      </c>
      <c r="C44" t="s">
        <v>10</v>
      </c>
    </row>
    <row r="45" spans="1:3" x14ac:dyDescent="0.25">
      <c r="A45">
        <v>4</v>
      </c>
      <c r="B45">
        <v>1.3</v>
      </c>
      <c r="C45" t="s">
        <v>10</v>
      </c>
    </row>
    <row r="46" spans="1:3" x14ac:dyDescent="0.25">
      <c r="A46">
        <v>4.5999999999999996</v>
      </c>
      <c r="B46">
        <v>1.5</v>
      </c>
      <c r="C46" t="s">
        <v>10</v>
      </c>
    </row>
    <row r="47" spans="1:3" x14ac:dyDescent="0.25">
      <c r="A47">
        <v>4.5</v>
      </c>
      <c r="B47">
        <v>1.3</v>
      </c>
      <c r="C47" t="s">
        <v>10</v>
      </c>
    </row>
    <row r="48" spans="1:3" x14ac:dyDescent="0.25">
      <c r="A48">
        <v>4.7</v>
      </c>
      <c r="B48">
        <v>1.6</v>
      </c>
      <c r="C48" t="s">
        <v>10</v>
      </c>
    </row>
    <row r="49" spans="1:3" x14ac:dyDescent="0.25">
      <c r="A49">
        <v>3.3</v>
      </c>
      <c r="B49">
        <v>1</v>
      </c>
      <c r="C49" t="s">
        <v>10</v>
      </c>
    </row>
    <row r="50" spans="1:3" x14ac:dyDescent="0.25">
      <c r="A50">
        <v>4.5999999999999996</v>
      </c>
      <c r="B50">
        <v>1.3</v>
      </c>
      <c r="C50" t="s">
        <v>10</v>
      </c>
    </row>
    <row r="51" spans="1:3" x14ac:dyDescent="0.25">
      <c r="A51">
        <v>3.9</v>
      </c>
      <c r="B51">
        <v>1.4</v>
      </c>
      <c r="C51" t="s">
        <v>10</v>
      </c>
    </row>
    <row r="52" spans="1:3" x14ac:dyDescent="0.25">
      <c r="A52">
        <v>3.5</v>
      </c>
      <c r="B52">
        <v>1</v>
      </c>
      <c r="C52" t="s">
        <v>10</v>
      </c>
    </row>
    <row r="53" spans="1:3" x14ac:dyDescent="0.25">
      <c r="A53">
        <v>4.2</v>
      </c>
      <c r="B53">
        <v>1.5</v>
      </c>
      <c r="C53" t="s">
        <v>10</v>
      </c>
    </row>
    <row r="54" spans="1:3" x14ac:dyDescent="0.25">
      <c r="A54">
        <v>4</v>
      </c>
      <c r="B54">
        <v>1</v>
      </c>
      <c r="C54" t="s">
        <v>10</v>
      </c>
    </row>
    <row r="55" spans="1:3" x14ac:dyDescent="0.25">
      <c r="A55">
        <v>4.7</v>
      </c>
      <c r="B55">
        <v>1.4</v>
      </c>
      <c r="C55" t="s">
        <v>10</v>
      </c>
    </row>
    <row r="56" spans="1:3" x14ac:dyDescent="0.25">
      <c r="A56">
        <v>3.6</v>
      </c>
      <c r="B56">
        <v>1.3</v>
      </c>
      <c r="C56" t="s">
        <v>10</v>
      </c>
    </row>
    <row r="57" spans="1:3" x14ac:dyDescent="0.25">
      <c r="A57">
        <v>4.4000000000000004</v>
      </c>
      <c r="B57">
        <v>1.4</v>
      </c>
      <c r="C57" t="s">
        <v>10</v>
      </c>
    </row>
    <row r="58" spans="1:3" x14ac:dyDescent="0.25">
      <c r="A58">
        <v>4.5</v>
      </c>
      <c r="B58">
        <v>1.5</v>
      </c>
      <c r="C58" t="s">
        <v>10</v>
      </c>
    </row>
    <row r="59" spans="1:3" x14ac:dyDescent="0.25">
      <c r="A59">
        <v>4.0999999999999996</v>
      </c>
      <c r="B59">
        <v>1</v>
      </c>
      <c r="C59" t="s">
        <v>10</v>
      </c>
    </row>
    <row r="60" spans="1:3" x14ac:dyDescent="0.25">
      <c r="A60">
        <v>4.5</v>
      </c>
      <c r="B60">
        <v>1.5</v>
      </c>
      <c r="C60" t="s">
        <v>10</v>
      </c>
    </row>
    <row r="61" spans="1:3" x14ac:dyDescent="0.25">
      <c r="A61">
        <v>3.9</v>
      </c>
      <c r="B61">
        <v>1.1000000000000001</v>
      </c>
      <c r="C61" t="s">
        <v>10</v>
      </c>
    </row>
    <row r="62" spans="1:3" x14ac:dyDescent="0.25">
      <c r="A62">
        <v>4.8</v>
      </c>
      <c r="B62">
        <v>1.8</v>
      </c>
      <c r="C62" t="s">
        <v>10</v>
      </c>
    </row>
    <row r="63" spans="1:3" x14ac:dyDescent="0.25">
      <c r="A63">
        <v>4</v>
      </c>
      <c r="B63">
        <v>1.3</v>
      </c>
      <c r="C63" t="s">
        <v>10</v>
      </c>
    </row>
    <row r="64" spans="1:3" x14ac:dyDescent="0.25">
      <c r="A64">
        <v>4.9000000000000004</v>
      </c>
      <c r="B64">
        <v>1.5</v>
      </c>
      <c r="C64" t="s">
        <v>10</v>
      </c>
    </row>
    <row r="65" spans="1:3" x14ac:dyDescent="0.25">
      <c r="A65">
        <v>4.7</v>
      </c>
      <c r="B65">
        <v>1.2</v>
      </c>
      <c r="C65" t="s">
        <v>10</v>
      </c>
    </row>
    <row r="66" spans="1:3" x14ac:dyDescent="0.25">
      <c r="A66">
        <v>4.3</v>
      </c>
      <c r="B66">
        <v>1.3</v>
      </c>
      <c r="C66" t="s">
        <v>10</v>
      </c>
    </row>
    <row r="67" spans="1:3" x14ac:dyDescent="0.25">
      <c r="A67">
        <v>4.4000000000000004</v>
      </c>
      <c r="B67">
        <v>1.4</v>
      </c>
      <c r="C67" t="s">
        <v>10</v>
      </c>
    </row>
    <row r="68" spans="1:3" x14ac:dyDescent="0.25">
      <c r="A68">
        <v>4.8</v>
      </c>
      <c r="B68">
        <v>1.4</v>
      </c>
      <c r="C68" t="s">
        <v>10</v>
      </c>
    </row>
    <row r="69" spans="1:3" x14ac:dyDescent="0.25">
      <c r="A69">
        <v>5</v>
      </c>
      <c r="B69">
        <v>1.7</v>
      </c>
      <c r="C69" t="s">
        <v>10</v>
      </c>
    </row>
    <row r="70" spans="1:3" x14ac:dyDescent="0.25">
      <c r="A70">
        <v>4.5</v>
      </c>
      <c r="B70">
        <v>1.5</v>
      </c>
      <c r="C70" t="s">
        <v>10</v>
      </c>
    </row>
    <row r="71" spans="1:3" x14ac:dyDescent="0.25">
      <c r="A71">
        <v>3.5</v>
      </c>
      <c r="B71">
        <v>1</v>
      </c>
      <c r="C71" t="s">
        <v>10</v>
      </c>
    </row>
    <row r="72" spans="1:3" x14ac:dyDescent="0.25">
      <c r="A72">
        <v>3.8</v>
      </c>
      <c r="B72">
        <v>1.1000000000000001</v>
      </c>
      <c r="C72" t="s">
        <v>10</v>
      </c>
    </row>
    <row r="73" spans="1:3" x14ac:dyDescent="0.25">
      <c r="A73">
        <v>3.7</v>
      </c>
      <c r="B73">
        <v>1</v>
      </c>
      <c r="C73" t="s">
        <v>10</v>
      </c>
    </row>
    <row r="74" spans="1:3" x14ac:dyDescent="0.25">
      <c r="A74">
        <v>3.9</v>
      </c>
      <c r="B74">
        <v>1.2</v>
      </c>
      <c r="C74" t="s">
        <v>10</v>
      </c>
    </row>
    <row r="75" spans="1:3" x14ac:dyDescent="0.25">
      <c r="A75">
        <v>5.0999999999999996</v>
      </c>
      <c r="B75">
        <v>1.6</v>
      </c>
      <c r="C75" t="s">
        <v>10</v>
      </c>
    </row>
    <row r="76" spans="1:3" x14ac:dyDescent="0.25">
      <c r="A76">
        <v>4.5</v>
      </c>
      <c r="B76">
        <v>1.5</v>
      </c>
      <c r="C76" t="s">
        <v>10</v>
      </c>
    </row>
    <row r="77" spans="1:3" x14ac:dyDescent="0.25">
      <c r="A77">
        <v>4.5</v>
      </c>
      <c r="B77">
        <v>1.6</v>
      </c>
      <c r="C77" t="s">
        <v>10</v>
      </c>
    </row>
    <row r="78" spans="1:3" x14ac:dyDescent="0.25">
      <c r="A78">
        <v>4.7</v>
      </c>
      <c r="B78">
        <v>1.5</v>
      </c>
      <c r="C78" t="s">
        <v>10</v>
      </c>
    </row>
    <row r="79" spans="1:3" x14ac:dyDescent="0.25">
      <c r="A79">
        <v>4.4000000000000004</v>
      </c>
      <c r="B79">
        <v>1.3</v>
      </c>
      <c r="C79" t="s">
        <v>10</v>
      </c>
    </row>
    <row r="80" spans="1:3" x14ac:dyDescent="0.25">
      <c r="A80">
        <v>4.0999999999999996</v>
      </c>
      <c r="B80">
        <v>1.3</v>
      </c>
      <c r="C80" t="s">
        <v>10</v>
      </c>
    </row>
    <row r="81" spans="1:3" x14ac:dyDescent="0.25">
      <c r="A81">
        <v>4</v>
      </c>
      <c r="B81">
        <v>1.3</v>
      </c>
      <c r="C81" t="s">
        <v>10</v>
      </c>
    </row>
    <row r="82" spans="1:3" x14ac:dyDescent="0.25">
      <c r="A82">
        <v>6</v>
      </c>
      <c r="B82">
        <v>2.5</v>
      </c>
      <c r="C82" t="s">
        <v>11</v>
      </c>
    </row>
    <row r="83" spans="1:3" x14ac:dyDescent="0.25">
      <c r="A83">
        <v>5.0999999999999996</v>
      </c>
      <c r="B83">
        <v>1.9</v>
      </c>
      <c r="C83" t="s">
        <v>11</v>
      </c>
    </row>
    <row r="84" spans="1:3" x14ac:dyDescent="0.25">
      <c r="A84">
        <v>5.9</v>
      </c>
      <c r="B84">
        <v>2.1</v>
      </c>
      <c r="C84" t="s">
        <v>11</v>
      </c>
    </row>
    <row r="85" spans="1:3" x14ac:dyDescent="0.25">
      <c r="A85">
        <v>5.6</v>
      </c>
      <c r="B85">
        <v>1.8</v>
      </c>
      <c r="C85" t="s">
        <v>11</v>
      </c>
    </row>
    <row r="86" spans="1:3" x14ac:dyDescent="0.25">
      <c r="A86">
        <v>5.8</v>
      </c>
      <c r="B86">
        <v>2.2000000000000002</v>
      </c>
      <c r="C86" t="s">
        <v>11</v>
      </c>
    </row>
    <row r="87" spans="1:3" x14ac:dyDescent="0.25">
      <c r="A87">
        <v>6.6</v>
      </c>
      <c r="B87">
        <v>2.1</v>
      </c>
      <c r="C87" t="s">
        <v>11</v>
      </c>
    </row>
    <row r="88" spans="1:3" x14ac:dyDescent="0.25">
      <c r="A88">
        <v>4.5</v>
      </c>
      <c r="B88">
        <v>1.7</v>
      </c>
      <c r="C88" t="s">
        <v>11</v>
      </c>
    </row>
    <row r="89" spans="1:3" x14ac:dyDescent="0.25">
      <c r="A89">
        <v>6.3</v>
      </c>
      <c r="B89">
        <v>1.8</v>
      </c>
      <c r="C89" t="s">
        <v>11</v>
      </c>
    </row>
    <row r="90" spans="1:3" x14ac:dyDescent="0.25">
      <c r="A90">
        <v>5.8</v>
      </c>
      <c r="B90">
        <v>1.8</v>
      </c>
      <c r="C90" t="s">
        <v>11</v>
      </c>
    </row>
    <row r="91" spans="1:3" x14ac:dyDescent="0.25">
      <c r="A91">
        <v>6.1</v>
      </c>
      <c r="B91">
        <v>2.5</v>
      </c>
      <c r="C91" t="s">
        <v>11</v>
      </c>
    </row>
    <row r="92" spans="1:3" x14ac:dyDescent="0.25">
      <c r="A92">
        <v>5.0999999999999996</v>
      </c>
      <c r="B92">
        <v>2</v>
      </c>
      <c r="C92" t="s">
        <v>11</v>
      </c>
    </row>
    <row r="93" spans="1:3" x14ac:dyDescent="0.25">
      <c r="A93">
        <v>5.3</v>
      </c>
      <c r="B93">
        <v>1.9</v>
      </c>
      <c r="C93" t="s">
        <v>11</v>
      </c>
    </row>
    <row r="94" spans="1:3" x14ac:dyDescent="0.25">
      <c r="A94">
        <v>5.5</v>
      </c>
      <c r="B94">
        <v>2.1</v>
      </c>
      <c r="C94" t="s">
        <v>11</v>
      </c>
    </row>
    <row r="95" spans="1:3" x14ac:dyDescent="0.25">
      <c r="A95">
        <v>5</v>
      </c>
      <c r="B95">
        <v>2</v>
      </c>
      <c r="C95" t="s">
        <v>11</v>
      </c>
    </row>
    <row r="96" spans="1:3" x14ac:dyDescent="0.25">
      <c r="A96">
        <v>5.0999999999999996</v>
      </c>
      <c r="B96">
        <v>2.4</v>
      </c>
      <c r="C96" t="s">
        <v>11</v>
      </c>
    </row>
    <row r="97" spans="1:3" x14ac:dyDescent="0.25">
      <c r="A97">
        <v>5.3</v>
      </c>
      <c r="B97">
        <v>2.2999999999999998</v>
      </c>
      <c r="C97" t="s">
        <v>11</v>
      </c>
    </row>
    <row r="98" spans="1:3" x14ac:dyDescent="0.25">
      <c r="A98">
        <v>5.5</v>
      </c>
      <c r="B98">
        <v>1.8</v>
      </c>
      <c r="C98" t="s">
        <v>11</v>
      </c>
    </row>
    <row r="99" spans="1:3" x14ac:dyDescent="0.25">
      <c r="A99">
        <v>6.7</v>
      </c>
      <c r="B99">
        <v>2.2000000000000002</v>
      </c>
      <c r="C99" t="s">
        <v>11</v>
      </c>
    </row>
    <row r="100" spans="1:3" x14ac:dyDescent="0.25">
      <c r="A100">
        <v>6.9</v>
      </c>
      <c r="B100">
        <v>2.2999999999999998</v>
      </c>
      <c r="C100" t="s">
        <v>11</v>
      </c>
    </row>
    <row r="101" spans="1:3" x14ac:dyDescent="0.25">
      <c r="A101">
        <v>5</v>
      </c>
      <c r="B101">
        <v>1.5</v>
      </c>
      <c r="C101" t="s">
        <v>11</v>
      </c>
    </row>
    <row r="102" spans="1:3" x14ac:dyDescent="0.25">
      <c r="A102">
        <v>5.7</v>
      </c>
      <c r="B102">
        <v>2.2999999999999998</v>
      </c>
      <c r="C102" t="s">
        <v>11</v>
      </c>
    </row>
    <row r="103" spans="1:3" x14ac:dyDescent="0.25">
      <c r="A103">
        <v>4.9000000000000004</v>
      </c>
      <c r="B103">
        <v>2</v>
      </c>
      <c r="C103" t="s">
        <v>11</v>
      </c>
    </row>
    <row r="104" spans="1:3" x14ac:dyDescent="0.25">
      <c r="A104">
        <v>6.7</v>
      </c>
      <c r="B104">
        <v>2</v>
      </c>
      <c r="C104" t="s">
        <v>11</v>
      </c>
    </row>
    <row r="105" spans="1:3" x14ac:dyDescent="0.25">
      <c r="A105">
        <v>4.9000000000000004</v>
      </c>
      <c r="B105">
        <v>1.8</v>
      </c>
      <c r="C105" t="s">
        <v>11</v>
      </c>
    </row>
    <row r="106" spans="1:3" x14ac:dyDescent="0.25">
      <c r="A106">
        <v>5.7</v>
      </c>
      <c r="B106">
        <v>2.1</v>
      </c>
      <c r="C106" t="s">
        <v>11</v>
      </c>
    </row>
    <row r="107" spans="1:3" x14ac:dyDescent="0.25">
      <c r="A107">
        <v>6</v>
      </c>
      <c r="B107">
        <v>1.8</v>
      </c>
      <c r="C107" t="s">
        <v>11</v>
      </c>
    </row>
    <row r="108" spans="1:3" x14ac:dyDescent="0.25">
      <c r="A108">
        <v>4.8</v>
      </c>
      <c r="B108">
        <v>1.8</v>
      </c>
      <c r="C108" t="s">
        <v>11</v>
      </c>
    </row>
    <row r="109" spans="1:3" x14ac:dyDescent="0.25">
      <c r="A109">
        <v>4.9000000000000004</v>
      </c>
      <c r="B109">
        <v>1.8</v>
      </c>
      <c r="C109" t="s">
        <v>11</v>
      </c>
    </row>
    <row r="110" spans="1:3" x14ac:dyDescent="0.25">
      <c r="A110">
        <v>5.6</v>
      </c>
      <c r="B110">
        <v>2.1</v>
      </c>
      <c r="C110" t="s">
        <v>11</v>
      </c>
    </row>
    <row r="111" spans="1:3" x14ac:dyDescent="0.25">
      <c r="A111">
        <v>5.8</v>
      </c>
      <c r="B111">
        <v>1.6</v>
      </c>
      <c r="C111" t="s">
        <v>11</v>
      </c>
    </row>
    <row r="112" spans="1:3" x14ac:dyDescent="0.25">
      <c r="A112">
        <v>6.1</v>
      </c>
      <c r="B112">
        <v>1.9</v>
      </c>
      <c r="C112" t="s">
        <v>11</v>
      </c>
    </row>
    <row r="113" spans="1:3" x14ac:dyDescent="0.25">
      <c r="A113">
        <v>6.4</v>
      </c>
      <c r="B113">
        <v>2</v>
      </c>
      <c r="C113" t="s">
        <v>11</v>
      </c>
    </row>
    <row r="114" spans="1:3" x14ac:dyDescent="0.25">
      <c r="A114">
        <v>5.6</v>
      </c>
      <c r="B114">
        <v>2.2000000000000002</v>
      </c>
      <c r="C114" t="s">
        <v>11</v>
      </c>
    </row>
    <row r="115" spans="1:3" x14ac:dyDescent="0.25">
      <c r="A115">
        <v>5.0999999999999996</v>
      </c>
      <c r="B115">
        <v>1.5</v>
      </c>
      <c r="C115" t="s">
        <v>11</v>
      </c>
    </row>
    <row r="116" spans="1:3" x14ac:dyDescent="0.25">
      <c r="A116">
        <v>5.6</v>
      </c>
      <c r="B116">
        <v>1.4</v>
      </c>
      <c r="C116" t="s">
        <v>11</v>
      </c>
    </row>
    <row r="117" spans="1:3" x14ac:dyDescent="0.25">
      <c r="A117">
        <v>6.1</v>
      </c>
      <c r="B117">
        <v>2.2999999999999998</v>
      </c>
      <c r="C117" t="s">
        <v>11</v>
      </c>
    </row>
    <row r="118" spans="1:3" x14ac:dyDescent="0.25">
      <c r="A118">
        <v>5.6</v>
      </c>
      <c r="B118">
        <v>2.4</v>
      </c>
      <c r="C118" t="s">
        <v>11</v>
      </c>
    </row>
    <row r="119" spans="1:3" x14ac:dyDescent="0.25">
      <c r="A119">
        <v>5.5</v>
      </c>
      <c r="B119">
        <v>1.8</v>
      </c>
      <c r="C119" t="s">
        <v>11</v>
      </c>
    </row>
    <row r="120" spans="1:3" x14ac:dyDescent="0.25">
      <c r="A120">
        <v>4.8</v>
      </c>
      <c r="B120">
        <v>1.8</v>
      </c>
      <c r="C120" t="s">
        <v>11</v>
      </c>
    </row>
    <row r="121" spans="1:3" x14ac:dyDescent="0.25">
      <c r="A121">
        <v>5.4</v>
      </c>
      <c r="B121">
        <v>2.1</v>
      </c>
      <c r="C12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2688E-8135-1341-B6DE-DBDA68D6BF4F}">
  <dimension ref="A1:U17"/>
  <sheetViews>
    <sheetView workbookViewId="0">
      <selection activeCell="A18" sqref="A18"/>
    </sheetView>
  </sheetViews>
  <sheetFormatPr defaultColWidth="11" defaultRowHeight="15.75" x14ac:dyDescent="0.25"/>
  <sheetData>
    <row r="1" spans="1:21" x14ac:dyDescent="0.25">
      <c r="A1" t="s">
        <v>3</v>
      </c>
      <c r="B1" t="s">
        <v>4</v>
      </c>
      <c r="C1" t="s">
        <v>5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</row>
    <row r="2" spans="1:21" x14ac:dyDescent="0.25">
      <c r="A2">
        <v>1.4</v>
      </c>
      <c r="B2">
        <v>0.2</v>
      </c>
      <c r="C2" t="s">
        <v>6</v>
      </c>
      <c r="G2" t="s">
        <v>15</v>
      </c>
      <c r="H2" t="s">
        <v>29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</row>
    <row r="3" spans="1:21" x14ac:dyDescent="0.25">
      <c r="A3">
        <v>1.4</v>
      </c>
      <c r="B3">
        <v>0.2</v>
      </c>
      <c r="C3" t="s">
        <v>6</v>
      </c>
      <c r="E3">
        <v>0</v>
      </c>
      <c r="F3" t="s">
        <v>15</v>
      </c>
      <c r="G3" cm="1">
        <f t="array" aca="1" ref="G3" ca="1">SQRT(SUM((OFFSET($A$2:$B$16,distance!G$1,0) - OFFSET($A$2:$B$16,distance!$E3,0))^2))</f>
        <v>0</v>
      </c>
      <c r="H3" cm="1">
        <f t="array" aca="1" ref="H3" ca="1">SQRT(SUM((OFFSET($A$2:$B$16,distance!H$1,0) - OFFSET($A$2:$B$16,distance!$E3,0))^2))</f>
        <v>7.5841940903434173</v>
      </c>
      <c r="I3" cm="1">
        <f t="array" aca="1" ref="I3" ca="1">SQRT(SUM((OFFSET($A$2:$B$16,distance!I$1,0) - OFFSET($A$2:$B$16,distance!$E3,0))^2))</f>
        <v>10.140019723846695</v>
      </c>
      <c r="J3" cm="1">
        <f t="array" aca="1" ref="J3" ca="1">SQRT(SUM((OFFSET($A$2:$B$16,distance!J$1,0) - OFFSET($A$2:$B$16,distance!$E3,0))^2))</f>
        <v>12.550298801223819</v>
      </c>
      <c r="K3" cm="1">
        <f t="array" aca="1" ref="K3" ca="1">SQRT(SUM((OFFSET($A$2:$B$16,distance!K$1,0) - OFFSET($A$2:$B$16,distance!$E3,0))^2))</f>
        <v>14.012137595670405</v>
      </c>
      <c r="L3" cm="1">
        <f t="array" aca="1" ref="L3" ca="1">SQRT(SUM((OFFSET($A$2:$B$16,distance!L$1,0) - OFFSET($A$2:$B$16,distance!$E3,0))^2))</f>
        <v>15.85433694608513</v>
      </c>
      <c r="M3" cm="1">
        <f t="array" aca="1" ref="M3" ca="1">SQRT(SUM((OFFSET($A$2:$B$16,distance!M$1,0) - OFFSET($A$2:$B$16,distance!$E3,0))^2))</f>
        <v>16.924242966821293</v>
      </c>
      <c r="N3" cm="1">
        <f t="array" aca="1" ref="N3" ca="1">SQRT(SUM((OFFSET($A$2:$B$16,distance!N$1,0) - OFFSET($A$2:$B$16,distance!$E3,0))^2))</f>
        <v>17.504570831642802</v>
      </c>
      <c r="O3" cm="1">
        <f t="array" aca="1" ref="O3" ca="1">SQRT(SUM((OFFSET($A$2:$B$16,distance!O$1,0) - OFFSET($A$2:$B$16,distance!$E3,0))^2))</f>
        <v>18.48431767742591</v>
      </c>
      <c r="P3" cm="1">
        <f t="array" aca="1" ref="P3" ca="1">SQRT(SUM((OFFSET($A$2:$B$16,distance!P$1,0) - OFFSET($A$2:$B$16,distance!$E3,0))^2))</f>
        <v>19.358718965882016</v>
      </c>
      <c r="Q3" cm="1">
        <f t="array" aca="1" ref="Q3" ca="1">SQRT(SUM((OFFSET($A$2:$B$16,distance!Q$1,0) - OFFSET($A$2:$B$16,distance!$E3,0))^2))</f>
        <v>20.214103987068039</v>
      </c>
      <c r="R3" cm="1">
        <f t="array" aca="1" ref="R3" ca="1">SQRT(SUM((OFFSET($A$2:$B$16,distance!R$1,0) - OFFSET($A$2:$B$16,distance!$E3,0))^2))</f>
        <v>19.597448813557339</v>
      </c>
      <c r="S3" cm="1">
        <f t="array" aca="1" ref="S3" ca="1">SQRT(SUM((OFFSET($A$2:$B$16,distance!S$1,0) - OFFSET($A$2:$B$16,distance!$E3,0))^2))</f>
        <v>19.253051706158171</v>
      </c>
      <c r="T3" cm="1">
        <f t="array" aca="1" ref="T3" ca="1">SQRT(SUM((OFFSET($A$2:$B$16,distance!T$1,0) - OFFSET($A$2:$B$16,distance!$E3,0))^2))</f>
        <v>18.645642922677673</v>
      </c>
      <c r="U3" cm="1">
        <f t="array" aca="1" ref="U3" ca="1">SQRT(SUM((OFFSET($A$2:$B$16,distance!U$1,0) - OFFSET($A$2:$B$16,distance!$E3,0))^2))</f>
        <v>18.151033028453231</v>
      </c>
    </row>
    <row r="4" spans="1:21" x14ac:dyDescent="0.25">
      <c r="A4">
        <v>1.3</v>
      </c>
      <c r="B4">
        <v>0.2</v>
      </c>
      <c r="C4" t="s">
        <v>6</v>
      </c>
      <c r="E4">
        <v>1</v>
      </c>
      <c r="F4" t="s">
        <v>29</v>
      </c>
      <c r="G4" cm="1">
        <f t="array" aca="1" ref="G4" ca="1">SQRT(SUM((OFFSET($A$2:$B$16,distance!G$1,0) - OFFSET($A$2:$B$16,distance!$E4,0))^2))</f>
        <v>7.5841940903434173</v>
      </c>
      <c r="H4" cm="1">
        <f t="array" aca="1" ref="H4" ca="1">SQRT(SUM((OFFSET($A$2:$B$16,distance!H$1,0) - OFFSET($A$2:$B$16,distance!$E4,0))^2))</f>
        <v>0</v>
      </c>
      <c r="I4" cm="1">
        <f t="array" aca="1" ref="I4" ca="1">SQRT(SUM((OFFSET($A$2:$B$16,distance!I$1,0) - OFFSET($A$2:$B$16,distance!$E4,0))^2))</f>
        <v>7.5841940903434173</v>
      </c>
      <c r="J4" cm="1">
        <f t="array" aca="1" ref="J4" ca="1">SQRT(SUM((OFFSET($A$2:$B$16,distance!J$1,0) - OFFSET($A$2:$B$16,distance!$E4,0))^2))</f>
        <v>10.139526616169022</v>
      </c>
      <c r="K4" cm="1">
        <f t="array" aca="1" ref="K4" ca="1">SQRT(SUM((OFFSET($A$2:$B$16,distance!K$1,0) - OFFSET($A$2:$B$16,distance!$E4,0))^2))</f>
        <v>12.549900398011134</v>
      </c>
      <c r="L4" cm="1">
        <f t="array" aca="1" ref="L4" ca="1">SQRT(SUM((OFFSET($A$2:$B$16,distance!L$1,0) - OFFSET($A$2:$B$16,distance!$E4,0))^2))</f>
        <v>14.012137595670405</v>
      </c>
      <c r="M4" cm="1">
        <f t="array" aca="1" ref="M4" ca="1">SQRT(SUM((OFFSET($A$2:$B$16,distance!M$1,0) - OFFSET($A$2:$B$16,distance!$E4,0))^2))</f>
        <v>15.460595072635462</v>
      </c>
      <c r="N4" cm="1">
        <f t="array" aca="1" ref="N4" ca="1">SQRT(SUM((OFFSET($A$2:$B$16,distance!N$1,0) - OFFSET($A$2:$B$16,distance!$E4,0))^2))</f>
        <v>16.587043136134902</v>
      </c>
      <c r="O4" cm="1">
        <f t="array" aca="1" ref="O4" ca="1">SQRT(SUM((OFFSET($A$2:$B$16,distance!O$1,0) - OFFSET($A$2:$B$16,distance!$E4,0))^2))</f>
        <v>17.101754295977941</v>
      </c>
      <c r="P4" cm="1">
        <f t="array" aca="1" ref="P4" ca="1">SQRT(SUM((OFFSET($A$2:$B$16,distance!P$1,0) - OFFSET($A$2:$B$16,distance!$E4,0))^2))</f>
        <v>18.267457403809651</v>
      </c>
      <c r="Q4" cm="1">
        <f t="array" aca="1" ref="Q4" ca="1">SQRT(SUM((OFFSET($A$2:$B$16,distance!Q$1,0) - OFFSET($A$2:$B$16,distance!$E4,0))^2))</f>
        <v>19.048097017812569</v>
      </c>
      <c r="R4" cm="1">
        <f t="array" aca="1" ref="R4" ca="1">SQRT(SUM((OFFSET($A$2:$B$16,distance!R$1,0) - OFFSET($A$2:$B$16,distance!$E4,0))^2))</f>
        <v>19.548913013259842</v>
      </c>
      <c r="S4" cm="1">
        <f t="array" aca="1" ref="S4" ca="1">SQRT(SUM((OFFSET($A$2:$B$16,distance!S$1,0) - OFFSET($A$2:$B$16,distance!$E4,0))^2))</f>
        <v>19.169767865052513</v>
      </c>
      <c r="T4" cm="1">
        <f t="array" aca="1" ref="T4" ca="1">SQRT(SUM((OFFSET($A$2:$B$16,distance!T$1,0) - OFFSET($A$2:$B$16,distance!$E4,0))^2))</f>
        <v>18.623103930333418</v>
      </c>
      <c r="U4" cm="1">
        <f t="array" aca="1" ref="U4" ca="1">SQRT(SUM((OFFSET($A$2:$B$16,distance!U$1,0) - OFFSET($A$2:$B$16,distance!$E4,0))^2))</f>
        <v>18.095855879178526</v>
      </c>
    </row>
    <row r="5" spans="1:21" x14ac:dyDescent="0.25">
      <c r="A5">
        <v>1.5</v>
      </c>
      <c r="B5">
        <v>0.2</v>
      </c>
      <c r="C5" t="s">
        <v>6</v>
      </c>
      <c r="E5">
        <v>2</v>
      </c>
      <c r="F5" t="s">
        <v>16</v>
      </c>
      <c r="G5" cm="1">
        <f t="array" aca="1" ref="G5" ca="1">SQRT(SUM((OFFSET($A$2:$B$16,distance!G$1,0) - OFFSET($A$2:$B$16,distance!$E5,0))^2))</f>
        <v>10.140019723846695</v>
      </c>
      <c r="H5" cm="1">
        <f t="array" aca="1" ref="H5" ca="1">SQRT(SUM((OFFSET($A$2:$B$16,distance!H$1,0) - OFFSET($A$2:$B$16,distance!$E5,0))^2))</f>
        <v>7.5841940903434173</v>
      </c>
      <c r="I5" cm="1">
        <f t="array" aca="1" ref="I5" ca="1">SQRT(SUM((OFFSET($A$2:$B$16,distance!I$1,0) - OFFSET($A$2:$B$16,distance!$E5,0))^2))</f>
        <v>0</v>
      </c>
      <c r="J5" cm="1">
        <f t="array" aca="1" ref="J5" ca="1">SQRT(SUM((OFFSET($A$2:$B$16,distance!J$1,0) - OFFSET($A$2:$B$16,distance!$E5,0))^2))</f>
        <v>7.5835347958587231</v>
      </c>
      <c r="K5" cm="1">
        <f t="array" aca="1" ref="K5" ca="1">SQRT(SUM((OFFSET($A$2:$B$16,distance!K$1,0) - OFFSET($A$2:$B$16,distance!$E5,0))^2))</f>
        <v>10.139033484509261</v>
      </c>
      <c r="L5" cm="1">
        <f t="array" aca="1" ref="L5" ca="1">SQRT(SUM((OFFSET($A$2:$B$16,distance!L$1,0) - OFFSET($A$2:$B$16,distance!$E5,0))^2))</f>
        <v>12.549900398011134</v>
      </c>
      <c r="M5" cm="1">
        <f t="array" aca="1" ref="M5" ca="1">SQRT(SUM((OFFSET($A$2:$B$16,distance!M$1,0) - OFFSET($A$2:$B$16,distance!$E5,0))^2))</f>
        <v>13.565028566132842</v>
      </c>
      <c r="N5" cm="1">
        <f t="array" aca="1" ref="N5" ca="1">SQRT(SUM((OFFSET($A$2:$B$16,distance!N$1,0) - OFFSET($A$2:$B$16,distance!$E5,0))^2))</f>
        <v>15.090725628676706</v>
      </c>
      <c r="O5" cm="1">
        <f t="array" aca="1" ref="O5" ca="1">SQRT(SUM((OFFSET($A$2:$B$16,distance!O$1,0) - OFFSET($A$2:$B$16,distance!$E5,0))^2))</f>
        <v>16.161373703989398</v>
      </c>
      <c r="P5" cm="1">
        <f t="array" aca="1" ref="P5" ca="1">SQRT(SUM((OFFSET($A$2:$B$16,distance!P$1,0) - OFFSET($A$2:$B$16,distance!$E5,0))^2))</f>
        <v>16.867127793432999</v>
      </c>
      <c r="Q5" cm="1">
        <f t="array" aca="1" ref="Q5" ca="1">SQRT(SUM((OFFSET($A$2:$B$16,distance!Q$1,0) - OFFSET($A$2:$B$16,distance!$E5,0))^2))</f>
        <v>17.937948600662228</v>
      </c>
      <c r="R5" cm="1">
        <f t="array" aca="1" ref="R5" ca="1">SQRT(SUM((OFFSET($A$2:$B$16,distance!R$1,0) - OFFSET($A$2:$B$16,distance!$E5,0))^2))</f>
        <v>18.340665200586372</v>
      </c>
      <c r="S5" cm="1">
        <f t="array" aca="1" ref="S5" ca="1">SQRT(SUM((OFFSET($A$2:$B$16,distance!S$1,0) - OFFSET($A$2:$B$16,distance!$E5,0))^2))</f>
        <v>19.120146442953832</v>
      </c>
      <c r="T5" cm="1">
        <f t="array" aca="1" ref="T5" ca="1">SQRT(SUM((OFFSET($A$2:$B$16,distance!T$1,0) - OFFSET($A$2:$B$16,distance!$E5,0))^2))</f>
        <v>18.536990046930487</v>
      </c>
      <c r="U5" cm="1">
        <f t="array" aca="1" ref="U5" ca="1">SQRT(SUM((OFFSET($A$2:$B$16,distance!U$1,0) - OFFSET($A$2:$B$16,distance!$E5,0))^2))</f>
        <v>18.072631241742304</v>
      </c>
    </row>
    <row r="6" spans="1:21" x14ac:dyDescent="0.25">
      <c r="A6">
        <v>1.4</v>
      </c>
      <c r="B6">
        <v>0.2</v>
      </c>
      <c r="C6" t="s">
        <v>6</v>
      </c>
      <c r="E6">
        <v>3</v>
      </c>
      <c r="F6" t="s">
        <v>17</v>
      </c>
      <c r="G6" cm="1">
        <f t="array" aca="1" ref="G6" ca="1">SQRT(SUM((OFFSET($A$2:$B$16,distance!G$1,0) - OFFSET($A$2:$B$16,distance!$E6,0))^2))</f>
        <v>12.550298801223819</v>
      </c>
      <c r="H6" cm="1">
        <f t="array" aca="1" ref="H6" ca="1">SQRT(SUM((OFFSET($A$2:$B$16,distance!H$1,0) - OFFSET($A$2:$B$16,distance!$E6,0))^2))</f>
        <v>10.139526616169022</v>
      </c>
      <c r="I6" cm="1">
        <f t="array" aca="1" ref="I6" ca="1">SQRT(SUM((OFFSET($A$2:$B$16,distance!I$1,0) - OFFSET($A$2:$B$16,distance!$E6,0))^2))</f>
        <v>7.5835347958587231</v>
      </c>
      <c r="J6" cm="1">
        <f t="array" aca="1" ref="J6" ca="1">SQRT(SUM((OFFSET($A$2:$B$16,distance!J$1,0) - OFFSET($A$2:$B$16,distance!$E6,0))^2))</f>
        <v>0</v>
      </c>
      <c r="K6" cm="1">
        <f t="array" aca="1" ref="K6" ca="1">SQRT(SUM((OFFSET($A$2:$B$16,distance!K$1,0) - OFFSET($A$2:$B$16,distance!$E6,0))^2))</f>
        <v>7.5808970445455861</v>
      </c>
      <c r="L6" cm="1">
        <f t="array" aca="1" ref="L6" ca="1">SQRT(SUM((OFFSET($A$2:$B$16,distance!L$1,0) - OFFSET($A$2:$B$16,distance!$E6,0))^2))</f>
        <v>10.138540328863915</v>
      </c>
      <c r="M6" cm="1">
        <f t="array" aca="1" ref="M6" ca="1">SQRT(SUM((OFFSET($A$2:$B$16,distance!M$1,0) - OFFSET($A$2:$B$16,distance!$E6,0))^2))</f>
        <v>12.020815280171309</v>
      </c>
      <c r="N6" cm="1">
        <f t="array" aca="1" ref="N6" ca="1">SQRT(SUM((OFFSET($A$2:$B$16,distance!N$1,0) - OFFSET($A$2:$B$16,distance!$E6,0))^2))</f>
        <v>13.117926665445268</v>
      </c>
      <c r="O6" cm="1">
        <f t="array" aca="1" ref="O6" ca="1">SQRT(SUM((OFFSET($A$2:$B$16,distance!O$1,0) - OFFSET($A$2:$B$16,distance!$E6,0))^2))</f>
        <v>14.597260016866178</v>
      </c>
      <c r="P6" cm="1">
        <f t="array" aca="1" ref="P6" ca="1">SQRT(SUM((OFFSET($A$2:$B$16,distance!P$1,0) - OFFSET($A$2:$B$16,distance!$E6,0))^2))</f>
        <v>15.89622596719108</v>
      </c>
      <c r="Q6" cm="1">
        <f t="array" aca="1" ref="Q6" ca="1">SQRT(SUM((OFFSET($A$2:$B$16,distance!Q$1,0) - OFFSET($A$2:$B$16,distance!$E6,0))^2))</f>
        <v>16.489996967859028</v>
      </c>
      <c r="R6" cm="1">
        <f t="array" aca="1" ref="R6" ca="1">SQRT(SUM((OFFSET($A$2:$B$16,distance!R$1,0) - OFFSET($A$2:$B$16,distance!$E6,0))^2))</f>
        <v>17.157797061394565</v>
      </c>
      <c r="S6" cm="1">
        <f t="array" aca="1" ref="S6" ca="1">SQRT(SUM((OFFSET($A$2:$B$16,distance!S$1,0) - OFFSET($A$2:$B$16,distance!$E6,0))^2))</f>
        <v>17.861970775925034</v>
      </c>
      <c r="T6" cm="1">
        <f t="array" aca="1" ref="T6" ca="1">SQRT(SUM((OFFSET($A$2:$B$16,distance!T$1,0) - OFFSET($A$2:$B$16,distance!$E6,0))^2))</f>
        <v>18.461040057374884</v>
      </c>
      <c r="U6" cm="1">
        <f t="array" aca="1" ref="U6" ca="1">SQRT(SUM((OFFSET($A$2:$B$16,distance!U$1,0) - OFFSET($A$2:$B$16,distance!$E6,0))^2))</f>
        <v>17.960233851484226</v>
      </c>
    </row>
    <row r="7" spans="1:21" x14ac:dyDescent="0.25">
      <c r="A7">
        <v>4.7</v>
      </c>
      <c r="B7">
        <v>1.4</v>
      </c>
      <c r="C7" t="s">
        <v>10</v>
      </c>
      <c r="E7">
        <v>4</v>
      </c>
      <c r="F7" t="s">
        <v>18</v>
      </c>
      <c r="G7" cm="1">
        <f t="array" aca="1" ref="G7" ca="1">SQRT(SUM((OFFSET($A$2:$B$16,distance!G$1,0) - OFFSET($A$2:$B$16,distance!$E7,0))^2))</f>
        <v>14.012137595670405</v>
      </c>
      <c r="H7" cm="1">
        <f t="array" aca="1" ref="H7" ca="1">SQRT(SUM((OFFSET($A$2:$B$16,distance!H$1,0) - OFFSET($A$2:$B$16,distance!$E7,0))^2))</f>
        <v>12.549900398011134</v>
      </c>
      <c r="I7" cm="1">
        <f t="array" aca="1" ref="I7" ca="1">SQRT(SUM((OFFSET($A$2:$B$16,distance!I$1,0) - OFFSET($A$2:$B$16,distance!$E7,0))^2))</f>
        <v>10.139033484509261</v>
      </c>
      <c r="J7" cm="1">
        <f t="array" aca="1" ref="J7" ca="1">SQRT(SUM((OFFSET($A$2:$B$16,distance!J$1,0) - OFFSET($A$2:$B$16,distance!$E7,0))^2))</f>
        <v>7.5808970445455861</v>
      </c>
      <c r="K7" cm="1">
        <f t="array" aca="1" ref="K7" ca="1">SQRT(SUM((OFFSET($A$2:$B$16,distance!K$1,0) - OFFSET($A$2:$B$16,distance!$E7,0))^2))</f>
        <v>0</v>
      </c>
      <c r="L7" cm="1">
        <f t="array" aca="1" ref="L7" ca="1">SQRT(SUM((OFFSET($A$2:$B$16,distance!L$1,0) - OFFSET($A$2:$B$16,distance!$E7,0))^2))</f>
        <v>7.5802374632988911</v>
      </c>
      <c r="M7" cm="1">
        <f t="array" aca="1" ref="M7" ca="1">SQRT(SUM((OFFSET($A$2:$B$16,distance!M$1,0) - OFFSET($A$2:$B$16,distance!$E7,0))^2))</f>
        <v>9.5451558394821401</v>
      </c>
      <c r="N7" cm="1">
        <f t="array" aca="1" ref="N7" ca="1">SQRT(SUM((OFFSET($A$2:$B$16,distance!N$1,0) - OFFSET($A$2:$B$16,distance!$E7,0))^2))</f>
        <v>11.567627241573788</v>
      </c>
      <c r="O7" cm="1">
        <f t="array" aca="1" ref="O7" ca="1">SQRT(SUM((OFFSET($A$2:$B$16,distance!O$1,0) - OFFSET($A$2:$B$16,distance!$E7,0))^2))</f>
        <v>12.602777471652827</v>
      </c>
      <c r="P7" cm="1">
        <f t="array" aca="1" ref="P7" ca="1">SQRT(SUM((OFFSET($A$2:$B$16,distance!P$1,0) - OFFSET($A$2:$B$16,distance!$E7,0))^2))</f>
        <v>14.339456056629205</v>
      </c>
      <c r="Q7" cm="1">
        <f t="array" aca="1" ref="Q7" ca="1">SQRT(SUM((OFFSET($A$2:$B$16,distance!Q$1,0) - OFFSET($A$2:$B$16,distance!$E7,0))^2))</f>
        <v>15.536730672828181</v>
      </c>
      <c r="R7" cm="1">
        <f t="array" aca="1" ref="R7" ca="1">SQRT(SUM((OFFSET($A$2:$B$16,distance!R$1,0) - OFFSET($A$2:$B$16,distance!$E7,0))^2))</f>
        <v>15.696496424361712</v>
      </c>
      <c r="S7" cm="1">
        <f t="array" aca="1" ref="S7" ca="1">SQRT(SUM((OFFSET($A$2:$B$16,distance!S$1,0) - OFFSET($A$2:$B$16,distance!$E7,0))^2))</f>
        <v>16.689517668285085</v>
      </c>
      <c r="T7" cm="1">
        <f t="array" aca="1" ref="T7" ca="1">SQRT(SUM((OFFSET($A$2:$B$16,distance!T$1,0) - OFFSET($A$2:$B$16,distance!$E7,0))^2))</f>
        <v>17.206975329789948</v>
      </c>
      <c r="U7" cm="1">
        <f t="array" aca="1" ref="U7" ca="1">SQRT(SUM((OFFSET($A$2:$B$16,distance!U$1,0) - OFFSET($A$2:$B$16,distance!$E7,0))^2))</f>
        <v>17.928747864811974</v>
      </c>
    </row>
    <row r="8" spans="1:21" x14ac:dyDescent="0.25">
      <c r="A8">
        <v>4.5</v>
      </c>
      <c r="B8">
        <v>1.5</v>
      </c>
      <c r="C8" t="s">
        <v>10</v>
      </c>
      <c r="E8">
        <v>5</v>
      </c>
      <c r="F8" t="s">
        <v>19</v>
      </c>
      <c r="G8" cm="1">
        <f t="array" aca="1" ref="G8" ca="1">SQRT(SUM((OFFSET($A$2:$B$16,distance!G$1,0) - OFFSET($A$2:$B$16,distance!$E8,0))^2))</f>
        <v>15.85433694608513</v>
      </c>
      <c r="H8" cm="1">
        <f t="array" aca="1" ref="H8" ca="1">SQRT(SUM((OFFSET($A$2:$B$16,distance!H$1,0) - OFFSET($A$2:$B$16,distance!$E8,0))^2))</f>
        <v>14.012137595670405</v>
      </c>
      <c r="I8" cm="1">
        <f t="array" aca="1" ref="I8" ca="1">SQRT(SUM((OFFSET($A$2:$B$16,distance!I$1,0) - OFFSET($A$2:$B$16,distance!$E8,0))^2))</f>
        <v>12.549900398011134</v>
      </c>
      <c r="J8" cm="1">
        <f t="array" aca="1" ref="J8" ca="1">SQRT(SUM((OFFSET($A$2:$B$16,distance!J$1,0) - OFFSET($A$2:$B$16,distance!$E8,0))^2))</f>
        <v>10.138540328863915</v>
      </c>
      <c r="K8" cm="1">
        <f t="array" aca="1" ref="K8" ca="1">SQRT(SUM((OFFSET($A$2:$B$16,distance!K$1,0) - OFFSET($A$2:$B$16,distance!$E8,0))^2))</f>
        <v>7.5802374632988911</v>
      </c>
      <c r="L8" cm="1">
        <f t="array" aca="1" ref="L8" ca="1">SQRT(SUM((OFFSET($A$2:$B$16,distance!L$1,0) - OFFSET($A$2:$B$16,distance!$E8,0))^2))</f>
        <v>0</v>
      </c>
      <c r="M8" cm="1">
        <f t="array" aca="1" ref="M8" ca="1">SQRT(SUM((OFFSET($A$2:$B$16,distance!M$1,0) - OFFSET($A$2:$B$16,distance!$E8,0))^2))</f>
        <v>6.717886572427374</v>
      </c>
      <c r="N8" cm="1">
        <f t="array" aca="1" ref="N8" ca="1">SQRT(SUM((OFFSET($A$2:$B$16,distance!N$1,0) - OFFSET($A$2:$B$16,distance!$E8,0))^2))</f>
        <v>8.9336442731955703</v>
      </c>
      <c r="O8" cm="1">
        <f t="array" aca="1" ref="O8" ca="1">SQRT(SUM((OFFSET($A$2:$B$16,distance!O$1,0) - OFFSET($A$2:$B$16,distance!$E8,0))^2))</f>
        <v>10.94851588115942</v>
      </c>
      <c r="P8" cm="1">
        <f t="array" aca="1" ref="P8" ca="1">SQRT(SUM((OFFSET($A$2:$B$16,distance!P$1,0) - OFFSET($A$2:$B$16,distance!$E8,0))^2))</f>
        <v>12.282507887235408</v>
      </c>
      <c r="Q8" cm="1">
        <f t="array" aca="1" ref="Q8" ca="1">SQRT(SUM((OFFSET($A$2:$B$16,distance!Q$1,0) - OFFSET($A$2:$B$16,distance!$E8,0))^2))</f>
        <v>13.917255476565774</v>
      </c>
      <c r="R8" cm="1">
        <f t="array" aca="1" ref="R8" ca="1">SQRT(SUM((OFFSET($A$2:$B$16,distance!R$1,0) - OFFSET($A$2:$B$16,distance!$E8,0))^2))</f>
        <v>14.660832172833846</v>
      </c>
      <c r="S8" cm="1">
        <f t="array" aca="1" ref="S8" ca="1">SQRT(SUM((OFFSET($A$2:$B$16,distance!S$1,0) - OFFSET($A$2:$B$16,distance!$E8,0))^2))</f>
        <v>15.15915564930976</v>
      </c>
      <c r="T8" cm="1">
        <f t="array" aca="1" ref="T8" ca="1">SQRT(SUM((OFFSET($A$2:$B$16,distance!T$1,0) - OFFSET($A$2:$B$16,distance!$E8,0))^2))</f>
        <v>15.958696688639709</v>
      </c>
      <c r="U8" cm="1">
        <f t="array" aca="1" ref="U8" ca="1">SQRT(SUM((OFFSET($A$2:$B$16,distance!U$1,0) - OFFSET($A$2:$B$16,distance!$E8,0))^2))</f>
        <v>16.609635757595647</v>
      </c>
    </row>
    <row r="9" spans="1:21" x14ac:dyDescent="0.25">
      <c r="A9">
        <v>4.9000000000000004</v>
      </c>
      <c r="B9">
        <v>1.5</v>
      </c>
      <c r="C9" t="s">
        <v>10</v>
      </c>
      <c r="E9">
        <v>6</v>
      </c>
      <c r="F9" t="s">
        <v>20</v>
      </c>
      <c r="G9" cm="1">
        <f t="array" aca="1" ref="G9" ca="1">SQRT(SUM((OFFSET($A$2:$B$16,distance!G$1,0) - OFFSET($A$2:$B$16,distance!$E9,0))^2))</f>
        <v>16.924242966821293</v>
      </c>
      <c r="H9" cm="1">
        <f t="array" aca="1" ref="H9" ca="1">SQRT(SUM((OFFSET($A$2:$B$16,distance!H$1,0) - OFFSET($A$2:$B$16,distance!$E9,0))^2))</f>
        <v>15.460595072635462</v>
      </c>
      <c r="I9" cm="1">
        <f t="array" aca="1" ref="I9" ca="1">SQRT(SUM((OFFSET($A$2:$B$16,distance!I$1,0) - OFFSET($A$2:$B$16,distance!$E9,0))^2))</f>
        <v>13.565028566132842</v>
      </c>
      <c r="J9" cm="1">
        <f t="array" aca="1" ref="J9" ca="1">SQRT(SUM((OFFSET($A$2:$B$16,distance!J$1,0) - OFFSET($A$2:$B$16,distance!$E9,0))^2))</f>
        <v>12.020815280171309</v>
      </c>
      <c r="K9" cm="1">
        <f t="array" aca="1" ref="K9" ca="1">SQRT(SUM((OFFSET($A$2:$B$16,distance!K$1,0) - OFFSET($A$2:$B$16,distance!$E9,0))^2))</f>
        <v>9.5451558394821401</v>
      </c>
      <c r="L9" cm="1">
        <f t="array" aca="1" ref="L9" ca="1">SQRT(SUM((OFFSET($A$2:$B$16,distance!L$1,0) - OFFSET($A$2:$B$16,distance!$E9,0))^2))</f>
        <v>6.717886572427374</v>
      </c>
      <c r="M9" cm="1">
        <f t="array" aca="1" ref="M9" ca="1">SQRT(SUM((OFFSET($A$2:$B$16,distance!M$1,0) - OFFSET($A$2:$B$16,distance!$E9,0))^2))</f>
        <v>0</v>
      </c>
      <c r="N9" cm="1">
        <f t="array" aca="1" ref="N9" ca="1">SQRT(SUM((OFFSET($A$2:$B$16,distance!N$1,0) - OFFSET($A$2:$B$16,distance!$E9,0))^2))</f>
        <v>6.7141641326378085</v>
      </c>
      <c r="O9" cm="1">
        <f t="array" aca="1" ref="O9" ca="1">SQRT(SUM((OFFSET($A$2:$B$16,distance!O$1,0) - OFFSET($A$2:$B$16,distance!$E9,0))^2))</f>
        <v>8.9308454247064422</v>
      </c>
      <c r="P9" cm="1">
        <f t="array" aca="1" ref="P9" ca="1">SQRT(SUM((OFFSET($A$2:$B$16,distance!P$1,0) - OFFSET($A$2:$B$16,distance!$E9,0))^2))</f>
        <v>10.925657874929088</v>
      </c>
      <c r="Q9" cm="1">
        <f t="array" aca="1" ref="Q9" ca="1">SQRT(SUM((OFFSET($A$2:$B$16,distance!Q$1,0) - OFFSET($A$2:$B$16,distance!$E9,0))^2))</f>
        <v>12.281693694275232</v>
      </c>
      <c r="R9" cm="1">
        <f t="array" aca="1" ref="R9" ca="1">SQRT(SUM((OFFSET($A$2:$B$16,distance!R$1,0) - OFFSET($A$2:$B$16,distance!$E9,0))^2))</f>
        <v>13.812675338253628</v>
      </c>
      <c r="S9" cm="1">
        <f t="array" aca="1" ref="S9" ca="1">SQRT(SUM((OFFSET($A$2:$B$16,distance!S$1,0) - OFFSET($A$2:$B$16,distance!$E9,0))^2))</f>
        <v>14.646842663181713</v>
      </c>
      <c r="T9" cm="1">
        <f t="array" aca="1" ref="T9" ca="1">SQRT(SUM((OFFSET($A$2:$B$16,distance!T$1,0) - OFFSET($A$2:$B$16,distance!$E9,0))^2))</f>
        <v>15.095363526593189</v>
      </c>
      <c r="U9" cm="1">
        <f t="array" aca="1" ref="U9" ca="1">SQRT(SUM((OFFSET($A$2:$B$16,distance!U$1,0) - OFFSET($A$2:$B$16,distance!$E9,0))^2))</f>
        <v>15.928276742949942</v>
      </c>
    </row>
    <row r="10" spans="1:21" x14ac:dyDescent="0.25">
      <c r="A10">
        <v>4</v>
      </c>
      <c r="B10">
        <v>1.3</v>
      </c>
      <c r="C10" t="s">
        <v>10</v>
      </c>
      <c r="E10">
        <v>7</v>
      </c>
      <c r="F10" t="s">
        <v>21</v>
      </c>
      <c r="G10" cm="1">
        <f t="array" aca="1" ref="G10" ca="1">SQRT(SUM((OFFSET($A$2:$B$16,distance!G$1,0) - OFFSET($A$2:$B$16,distance!$E10,0))^2))</f>
        <v>17.504570831642802</v>
      </c>
      <c r="H10" cm="1">
        <f t="array" aca="1" ref="H10" ca="1">SQRT(SUM((OFFSET($A$2:$B$16,distance!H$1,0) - OFFSET($A$2:$B$16,distance!$E10,0))^2))</f>
        <v>16.587043136134902</v>
      </c>
      <c r="I10" cm="1">
        <f t="array" aca="1" ref="I10" ca="1">SQRT(SUM((OFFSET($A$2:$B$16,distance!I$1,0) - OFFSET($A$2:$B$16,distance!$E10,0))^2))</f>
        <v>15.090725628676706</v>
      </c>
      <c r="J10" cm="1">
        <f t="array" aca="1" ref="J10" ca="1">SQRT(SUM((OFFSET($A$2:$B$16,distance!J$1,0) - OFFSET($A$2:$B$16,distance!$E10,0))^2))</f>
        <v>13.117926665445268</v>
      </c>
      <c r="K10" cm="1">
        <f t="array" aca="1" ref="K10" ca="1">SQRT(SUM((OFFSET($A$2:$B$16,distance!K$1,0) - OFFSET($A$2:$B$16,distance!$E10,0))^2))</f>
        <v>11.567627241573788</v>
      </c>
      <c r="L10" cm="1">
        <f t="array" aca="1" ref="L10" ca="1">SQRT(SUM((OFFSET($A$2:$B$16,distance!L$1,0) - OFFSET($A$2:$B$16,distance!$E10,0))^2))</f>
        <v>8.9336442731955703</v>
      </c>
      <c r="M10" cm="1">
        <f t="array" aca="1" ref="M10" ca="1">SQRT(SUM((OFFSET($A$2:$B$16,distance!M$1,0) - OFFSET($A$2:$B$16,distance!$E10,0))^2))</f>
        <v>6.7141641326378085</v>
      </c>
      <c r="N10" cm="1">
        <f t="array" aca="1" ref="N10" ca="1">SQRT(SUM((OFFSET($A$2:$B$16,distance!N$1,0) - OFFSET($A$2:$B$16,distance!$E10,0))^2))</f>
        <v>0</v>
      </c>
      <c r="O10" cm="1">
        <f t="array" aca="1" ref="O10" ca="1">SQRT(SUM((OFFSET($A$2:$B$16,distance!O$1,0) - OFFSET($A$2:$B$16,distance!$E10,0))^2))</f>
        <v>6.7022384320464168</v>
      </c>
      <c r="P10" cm="1">
        <f t="array" aca="1" ref="P10" ca="1">SQRT(SUM((OFFSET($A$2:$B$16,distance!P$1,0) - OFFSET($A$2:$B$16,distance!$E10,0))^2))</f>
        <v>8.9145947748621754</v>
      </c>
      <c r="Q10" cm="1">
        <f t="array" aca="1" ref="Q10" ca="1">SQRT(SUM((OFFSET($A$2:$B$16,distance!Q$1,0) - OFFSET($A$2:$B$16,distance!$E10,0))^2))</f>
        <v>10.925200226998131</v>
      </c>
      <c r="R10" cm="1">
        <f t="array" aca="1" ref="R10" ca="1">SQRT(SUM((OFFSET($A$2:$B$16,distance!R$1,0) - OFFSET($A$2:$B$16,distance!$E10,0))^2))</f>
        <v>12.148662477820347</v>
      </c>
      <c r="S10" cm="1">
        <f t="array" aca="1" ref="S10" ca="1">SQRT(SUM((OFFSET($A$2:$B$16,distance!S$1,0) - OFFSET($A$2:$B$16,distance!$E10,0))^2))</f>
        <v>13.793839204514457</v>
      </c>
      <c r="T10" cm="1">
        <f t="array" aca="1" ref="T10" ca="1">SQRT(SUM((OFFSET($A$2:$B$16,distance!T$1,0) - OFFSET($A$2:$B$16,distance!$E10,0))^2))</f>
        <v>14.567429423202981</v>
      </c>
      <c r="U10" cm="1">
        <f t="array" aca="1" ref="U10" ca="1">SQRT(SUM((OFFSET($A$2:$B$16,distance!U$1,0) - OFFSET($A$2:$B$16,distance!$E10,0))^2))</f>
        <v>15.052242357868145</v>
      </c>
    </row>
    <row r="11" spans="1:21" x14ac:dyDescent="0.25">
      <c r="A11">
        <v>4.5999999999999996</v>
      </c>
      <c r="B11">
        <v>1.5</v>
      </c>
      <c r="C11" t="s">
        <v>10</v>
      </c>
      <c r="E11">
        <v>8</v>
      </c>
      <c r="F11" t="s">
        <v>22</v>
      </c>
      <c r="G11" cm="1">
        <f t="array" aca="1" ref="G11" ca="1">SQRT(SUM((OFFSET($A$2:$B$16,distance!G$1,0) - OFFSET($A$2:$B$16,distance!$E11,0))^2))</f>
        <v>18.48431767742591</v>
      </c>
      <c r="H11" cm="1">
        <f t="array" aca="1" ref="H11" ca="1">SQRT(SUM((OFFSET($A$2:$B$16,distance!H$1,0) - OFFSET($A$2:$B$16,distance!$E11,0))^2))</f>
        <v>17.101754295977941</v>
      </c>
      <c r="I11" cm="1">
        <f t="array" aca="1" ref="I11" ca="1">SQRT(SUM((OFFSET($A$2:$B$16,distance!I$1,0) - OFFSET($A$2:$B$16,distance!$E11,0))^2))</f>
        <v>16.161373703989398</v>
      </c>
      <c r="J11" cm="1">
        <f t="array" aca="1" ref="J11" ca="1">SQRT(SUM((OFFSET($A$2:$B$16,distance!J$1,0) - OFFSET($A$2:$B$16,distance!$E11,0))^2))</f>
        <v>14.597260016866178</v>
      </c>
      <c r="K11" cm="1">
        <f t="array" aca="1" ref="K11" ca="1">SQRT(SUM((OFFSET($A$2:$B$16,distance!K$1,0) - OFFSET($A$2:$B$16,distance!$E11,0))^2))</f>
        <v>12.602777471652827</v>
      </c>
      <c r="L11" cm="1">
        <f t="array" aca="1" ref="L11" ca="1">SQRT(SUM((OFFSET($A$2:$B$16,distance!L$1,0) - OFFSET($A$2:$B$16,distance!$E11,0))^2))</f>
        <v>10.94851588115942</v>
      </c>
      <c r="M11" cm="1">
        <f t="array" aca="1" ref="M11" ca="1">SQRT(SUM((OFFSET($A$2:$B$16,distance!M$1,0) - OFFSET($A$2:$B$16,distance!$E11,0))^2))</f>
        <v>8.9308454247064422</v>
      </c>
      <c r="N11" cm="1">
        <f t="array" aca="1" ref="N11" ca="1">SQRT(SUM((OFFSET($A$2:$B$16,distance!N$1,0) - OFFSET($A$2:$B$16,distance!$E11,0))^2))</f>
        <v>6.7022384320464168</v>
      </c>
      <c r="O11" cm="1">
        <f t="array" aca="1" ref="O11" ca="1">SQRT(SUM((OFFSET($A$2:$B$16,distance!O$1,0) - OFFSET($A$2:$B$16,distance!$E11,0))^2))</f>
        <v>0</v>
      </c>
      <c r="P11" cm="1">
        <f t="array" aca="1" ref="P11" ca="1">SQRT(SUM((OFFSET($A$2:$B$16,distance!P$1,0) - OFFSET($A$2:$B$16,distance!$E11,0))^2))</f>
        <v>6.6385239323211005</v>
      </c>
      <c r="Q11" cm="1">
        <f t="array" aca="1" ref="Q11" ca="1">SQRT(SUM((OFFSET($A$2:$B$16,distance!Q$1,0) - OFFSET($A$2:$B$16,distance!$E11,0))^2))</f>
        <v>8.909545442950499</v>
      </c>
      <c r="R11" cm="1">
        <f t="array" aca="1" ref="R11" ca="1">SQRT(SUM((OFFSET($A$2:$B$16,distance!R$1,0) - OFFSET($A$2:$B$16,distance!$E11,0))^2))</f>
        <v>10.823585357911675</v>
      </c>
      <c r="S11" cm="1">
        <f t="array" aca="1" ref="S11" ca="1">SQRT(SUM((OFFSET($A$2:$B$16,distance!S$1,0) - OFFSET($A$2:$B$16,distance!$E11,0))^2))</f>
        <v>12.140428328522846</v>
      </c>
      <c r="T11" cm="1">
        <f t="array" aca="1" ref="T11" ca="1">SQRT(SUM((OFFSET($A$2:$B$16,distance!T$1,0) - OFFSET($A$2:$B$16,distance!$E11,0))^2))</f>
        <v>13.744453426746368</v>
      </c>
      <c r="U11" cm="1">
        <f t="array" aca="1" ref="U11" ca="1">SQRT(SUM((OFFSET($A$2:$B$16,distance!U$1,0) - OFFSET($A$2:$B$16,distance!$E11,0))^2))</f>
        <v>14.547508377725718</v>
      </c>
    </row>
    <row r="12" spans="1:21" x14ac:dyDescent="0.25">
      <c r="A12">
        <v>6</v>
      </c>
      <c r="B12">
        <v>2.5</v>
      </c>
      <c r="C12" t="s">
        <v>11</v>
      </c>
      <c r="E12">
        <v>9</v>
      </c>
      <c r="F12" t="s">
        <v>23</v>
      </c>
      <c r="G12" cm="1">
        <f t="array" aca="1" ref="G12" ca="1">SQRT(SUM((OFFSET($A$2:$B$16,distance!G$1,0) - OFFSET($A$2:$B$16,distance!$E12,0))^2))</f>
        <v>19.358718965882016</v>
      </c>
      <c r="H12" cm="1">
        <f t="array" aca="1" ref="H12" ca="1">SQRT(SUM((OFFSET($A$2:$B$16,distance!H$1,0) - OFFSET($A$2:$B$16,distance!$E12,0))^2))</f>
        <v>18.267457403809651</v>
      </c>
      <c r="I12" cm="1">
        <f t="array" aca="1" ref="I12" ca="1">SQRT(SUM((OFFSET($A$2:$B$16,distance!I$1,0) - OFFSET($A$2:$B$16,distance!$E12,0))^2))</f>
        <v>16.867127793432999</v>
      </c>
      <c r="J12" cm="1">
        <f t="array" aca="1" ref="J12" ca="1">SQRT(SUM((OFFSET($A$2:$B$16,distance!J$1,0) - OFFSET($A$2:$B$16,distance!$E12,0))^2))</f>
        <v>15.89622596719108</v>
      </c>
      <c r="K12" cm="1">
        <f t="array" aca="1" ref="K12" ca="1">SQRT(SUM((OFFSET($A$2:$B$16,distance!K$1,0) - OFFSET($A$2:$B$16,distance!$E12,0))^2))</f>
        <v>14.339456056629205</v>
      </c>
      <c r="L12" cm="1">
        <f t="array" aca="1" ref="L12" ca="1">SQRT(SUM((OFFSET($A$2:$B$16,distance!L$1,0) - OFFSET($A$2:$B$16,distance!$E12,0))^2))</f>
        <v>12.282507887235408</v>
      </c>
      <c r="M12" cm="1">
        <f t="array" aca="1" ref="M12" ca="1">SQRT(SUM((OFFSET($A$2:$B$16,distance!M$1,0) - OFFSET($A$2:$B$16,distance!$E12,0))^2))</f>
        <v>10.925657874929088</v>
      </c>
      <c r="N12" cm="1">
        <f t="array" aca="1" ref="N12" ca="1">SQRT(SUM((OFFSET($A$2:$B$16,distance!N$1,0) - OFFSET($A$2:$B$16,distance!$E12,0))^2))</f>
        <v>8.9145947748621754</v>
      </c>
      <c r="O12" cm="1">
        <f t="array" aca="1" ref="O12" ca="1">SQRT(SUM((OFFSET($A$2:$B$16,distance!O$1,0) - OFFSET($A$2:$B$16,distance!$E12,0))^2))</f>
        <v>6.6385239323211005</v>
      </c>
      <c r="P12" cm="1">
        <f t="array" aca="1" ref="P12" ca="1">SQRT(SUM((OFFSET($A$2:$B$16,distance!P$1,0) - OFFSET($A$2:$B$16,distance!$E12,0))^2))</f>
        <v>0</v>
      </c>
      <c r="Q12" cm="1">
        <f t="array" aca="1" ref="Q12" ca="1">SQRT(SUM((OFFSET($A$2:$B$16,distance!Q$1,0) - OFFSET($A$2:$B$16,distance!$E12,0))^2))</f>
        <v>6.6083280790227121</v>
      </c>
      <c r="R12" cm="1">
        <f t="array" aca="1" ref="R12" ca="1">SQRT(SUM((OFFSET($A$2:$B$16,distance!R$1,0) - OFFSET($A$2:$B$16,distance!$E12,0))^2))</f>
        <v>8.5988371306822646</v>
      </c>
      <c r="S12" cm="1">
        <f t="array" aca="1" ref="S12" ca="1">SQRT(SUM((OFFSET($A$2:$B$16,distance!S$1,0) - OFFSET($A$2:$B$16,distance!$E12,0))^2))</f>
        <v>10.750813922675809</v>
      </c>
      <c r="T12" cm="1">
        <f t="array" aca="1" ref="T12" ca="1">SQRT(SUM((OFFSET($A$2:$B$16,distance!T$1,0) - OFFSET($A$2:$B$16,distance!$E12,0))^2))</f>
        <v>11.964113005150027</v>
      </c>
      <c r="U12" cm="1">
        <f t="array" aca="1" ref="U12" ca="1">SQRT(SUM((OFFSET($A$2:$B$16,distance!U$1,0) - OFFSET($A$2:$B$16,distance!$E12,0))^2))</f>
        <v>13.641847382227965</v>
      </c>
    </row>
    <row r="13" spans="1:21" x14ac:dyDescent="0.25">
      <c r="A13">
        <v>5.0999999999999996</v>
      </c>
      <c r="B13">
        <v>1.9</v>
      </c>
      <c r="C13" t="s">
        <v>11</v>
      </c>
      <c r="E13">
        <v>10</v>
      </c>
      <c r="F13" t="s">
        <v>24</v>
      </c>
      <c r="G13" cm="1">
        <f t="array" aca="1" ref="G13" ca="1">SQRT(SUM((OFFSET($A$2:$B$16,distance!G$1,0) - OFFSET($A$2:$B$16,distance!$E13,0))^2))</f>
        <v>20.214103987068039</v>
      </c>
      <c r="H13" cm="1">
        <f t="array" aca="1" ref="H13" ca="1">SQRT(SUM((OFFSET($A$2:$B$16,distance!H$1,0) - OFFSET($A$2:$B$16,distance!$E13,0))^2))</f>
        <v>19.048097017812569</v>
      </c>
      <c r="I13" cm="1">
        <f t="array" aca="1" ref="I13" ca="1">SQRT(SUM((OFFSET($A$2:$B$16,distance!I$1,0) - OFFSET($A$2:$B$16,distance!$E13,0))^2))</f>
        <v>17.937948600662228</v>
      </c>
      <c r="J13" cm="1">
        <f t="array" aca="1" ref="J13" ca="1">SQRT(SUM((OFFSET($A$2:$B$16,distance!J$1,0) - OFFSET($A$2:$B$16,distance!$E13,0))^2))</f>
        <v>16.489996967859028</v>
      </c>
      <c r="K13" cm="1">
        <f t="array" aca="1" ref="K13" ca="1">SQRT(SUM((OFFSET($A$2:$B$16,distance!K$1,0) - OFFSET($A$2:$B$16,distance!$E13,0))^2))</f>
        <v>15.536730672828181</v>
      </c>
      <c r="L13" cm="1">
        <f t="array" aca="1" ref="L13" ca="1">SQRT(SUM((OFFSET($A$2:$B$16,distance!L$1,0) - OFFSET($A$2:$B$16,distance!$E13,0))^2))</f>
        <v>13.917255476565774</v>
      </c>
      <c r="M13" cm="1">
        <f t="array" aca="1" ref="M13" ca="1">SQRT(SUM((OFFSET($A$2:$B$16,distance!M$1,0) - OFFSET($A$2:$B$16,distance!$E13,0))^2))</f>
        <v>12.281693694275232</v>
      </c>
      <c r="N13" cm="1">
        <f t="array" aca="1" ref="N13" ca="1">SQRT(SUM((OFFSET($A$2:$B$16,distance!N$1,0) - OFFSET($A$2:$B$16,distance!$E13,0))^2))</f>
        <v>10.925200226998131</v>
      </c>
      <c r="O13" cm="1">
        <f t="array" aca="1" ref="O13" ca="1">SQRT(SUM((OFFSET($A$2:$B$16,distance!O$1,0) - OFFSET($A$2:$B$16,distance!$E13,0))^2))</f>
        <v>8.909545442950499</v>
      </c>
      <c r="P13" cm="1">
        <f t="array" aca="1" ref="P13" ca="1">SQRT(SUM((OFFSET($A$2:$B$16,distance!P$1,0) - OFFSET($A$2:$B$16,distance!$E13,0))^2))</f>
        <v>6.6083280790227121</v>
      </c>
      <c r="Q13" cm="1">
        <f t="array" aca="1" ref="Q13" ca="1">SQRT(SUM((OFFSET($A$2:$B$16,distance!Q$1,0) - OFFSET($A$2:$B$16,distance!$E13,0))^2))</f>
        <v>0</v>
      </c>
      <c r="R13" cm="1">
        <f t="array" aca="1" ref="R13" ca="1">SQRT(SUM((OFFSET($A$2:$B$16,distance!R$1,0) - OFFSET($A$2:$B$16,distance!$E13,0))^2))</f>
        <v>6.3804388563797092</v>
      </c>
      <c r="S13" cm="1">
        <f t="array" aca="1" ref="S13" ca="1">SQRT(SUM((OFFSET($A$2:$B$16,distance!S$1,0) - OFFSET($A$2:$B$16,distance!$E13,0))^2))</f>
        <v>8.5749635567738718</v>
      </c>
      <c r="T13" cm="1">
        <f t="array" aca="1" ref="T13" ca="1">SQRT(SUM((OFFSET($A$2:$B$16,distance!T$1,0) - OFFSET($A$2:$B$16,distance!$E13,0))^2))</f>
        <v>10.655045753069293</v>
      </c>
      <c r="U13" cm="1">
        <f t="array" aca="1" ref="U13" ca="1">SQRT(SUM((OFFSET($A$2:$B$16,distance!U$1,0) - OFFSET($A$2:$B$16,distance!$E13,0))^2))</f>
        <v>11.918473056562236</v>
      </c>
    </row>
    <row r="14" spans="1:21" x14ac:dyDescent="0.25">
      <c r="A14">
        <v>5.9</v>
      </c>
      <c r="B14">
        <v>2.1</v>
      </c>
      <c r="C14" t="s">
        <v>11</v>
      </c>
      <c r="E14">
        <v>11</v>
      </c>
      <c r="F14" t="s">
        <v>25</v>
      </c>
      <c r="G14" cm="1">
        <f t="array" aca="1" ref="G14" ca="1">SQRT(SUM((OFFSET($A$2:$B$16,distance!G$1,0) - OFFSET($A$2:$B$16,distance!$E14,0))^2))</f>
        <v>19.597448813557339</v>
      </c>
      <c r="H14" cm="1">
        <f t="array" aca="1" ref="H14" ca="1">SQRT(SUM((OFFSET($A$2:$B$16,distance!H$1,0) - OFFSET($A$2:$B$16,distance!$E14,0))^2))</f>
        <v>19.548913013259842</v>
      </c>
      <c r="I14" cm="1">
        <f t="array" aca="1" ref="I14" ca="1">SQRT(SUM((OFFSET($A$2:$B$16,distance!I$1,0) - OFFSET($A$2:$B$16,distance!$E14,0))^2))</f>
        <v>18.340665200586372</v>
      </c>
      <c r="J14" cm="1">
        <f t="array" aca="1" ref="J14" ca="1">SQRT(SUM((OFFSET($A$2:$B$16,distance!J$1,0) - OFFSET($A$2:$B$16,distance!$E14,0))^2))</f>
        <v>17.157797061394565</v>
      </c>
      <c r="K14" cm="1">
        <f t="array" aca="1" ref="K14" ca="1">SQRT(SUM((OFFSET($A$2:$B$16,distance!K$1,0) - OFFSET($A$2:$B$16,distance!$E14,0))^2))</f>
        <v>15.696496424361712</v>
      </c>
      <c r="L14" cm="1">
        <f t="array" aca="1" ref="L14" ca="1">SQRT(SUM((OFFSET($A$2:$B$16,distance!L$1,0) - OFFSET($A$2:$B$16,distance!$E14,0))^2))</f>
        <v>14.660832172833846</v>
      </c>
      <c r="M14" cm="1">
        <f t="array" aca="1" ref="M14" ca="1">SQRT(SUM((OFFSET($A$2:$B$16,distance!M$1,0) - OFFSET($A$2:$B$16,distance!$E14,0))^2))</f>
        <v>13.812675338253628</v>
      </c>
      <c r="N14" cm="1">
        <f t="array" aca="1" ref="N14" ca="1">SQRT(SUM((OFFSET($A$2:$B$16,distance!N$1,0) - OFFSET($A$2:$B$16,distance!$E14,0))^2))</f>
        <v>12.148662477820347</v>
      </c>
      <c r="O14" cm="1">
        <f t="array" aca="1" ref="O14" ca="1">SQRT(SUM((OFFSET($A$2:$B$16,distance!O$1,0) - OFFSET($A$2:$B$16,distance!$E14,0))^2))</f>
        <v>10.823585357911675</v>
      </c>
      <c r="P14" cm="1">
        <f t="array" aca="1" ref="P14" ca="1">SQRT(SUM((OFFSET($A$2:$B$16,distance!P$1,0) - OFFSET($A$2:$B$16,distance!$E14,0))^2))</f>
        <v>8.5988371306822646</v>
      </c>
      <c r="Q14" cm="1">
        <f t="array" aca="1" ref="Q14" ca="1">SQRT(SUM((OFFSET($A$2:$B$16,distance!Q$1,0) - OFFSET($A$2:$B$16,distance!$E14,0))^2))</f>
        <v>6.3804388563797092</v>
      </c>
      <c r="R14" cm="1">
        <f t="array" aca="1" ref="R14" ca="1">SQRT(SUM((OFFSET($A$2:$B$16,distance!R$1,0) - OFFSET($A$2:$B$16,distance!$E14,0))^2))</f>
        <v>0</v>
      </c>
      <c r="S14" cm="1">
        <f t="array" aca="1" ref="S14" ca="1">SQRT(SUM((OFFSET($A$2:$B$16,distance!S$1,0) - OFFSET($A$2:$B$16,distance!$E14,0))^2))</f>
        <v>6.2880839689049957</v>
      </c>
      <c r="T14" cm="1">
        <f t="array" aca="1" ref="T14" ca="1">SQRT(SUM((OFFSET($A$2:$B$16,distance!T$1,0) - OFFSET($A$2:$B$16,distance!$E14,0))^2))</f>
        <v>8.5650452421455423</v>
      </c>
      <c r="U14" cm="1">
        <f t="array" aca="1" ref="U14" ca="1">SQRT(SUM((OFFSET($A$2:$B$16,distance!U$1,0) - OFFSET($A$2:$B$16,distance!$E14,0))^2))</f>
        <v>10.62449998823474</v>
      </c>
    </row>
    <row r="15" spans="1:21" x14ac:dyDescent="0.25">
      <c r="A15">
        <v>5.6</v>
      </c>
      <c r="B15">
        <v>1.8</v>
      </c>
      <c r="C15" t="s">
        <v>11</v>
      </c>
      <c r="E15">
        <v>12</v>
      </c>
      <c r="F15" t="s">
        <v>26</v>
      </c>
      <c r="G15" cm="1">
        <f t="array" aca="1" ref="G15" ca="1">SQRT(SUM((OFFSET($A$2:$B$16,distance!G$1,0) - OFFSET($A$2:$B$16,distance!$E15,0))^2))</f>
        <v>19.253051706158171</v>
      </c>
      <c r="H15" cm="1">
        <f t="array" aca="1" ref="H15" ca="1">SQRT(SUM((OFFSET($A$2:$B$16,distance!H$1,0) - OFFSET($A$2:$B$16,distance!$E15,0))^2))</f>
        <v>19.169767865052513</v>
      </c>
      <c r="I15" cm="1">
        <f t="array" aca="1" ref="I15" ca="1">SQRT(SUM((OFFSET($A$2:$B$16,distance!I$1,0) - OFFSET($A$2:$B$16,distance!$E15,0))^2))</f>
        <v>19.120146442953832</v>
      </c>
      <c r="J15" cm="1">
        <f t="array" aca="1" ref="J15" ca="1">SQRT(SUM((OFFSET($A$2:$B$16,distance!J$1,0) - OFFSET($A$2:$B$16,distance!$E15,0))^2))</f>
        <v>17.861970775925034</v>
      </c>
      <c r="K15" cm="1">
        <f t="array" aca="1" ref="K15" ca="1">SQRT(SUM((OFFSET($A$2:$B$16,distance!K$1,0) - OFFSET($A$2:$B$16,distance!$E15,0))^2))</f>
        <v>16.689517668285085</v>
      </c>
      <c r="L15" cm="1">
        <f t="array" aca="1" ref="L15" ca="1">SQRT(SUM((OFFSET($A$2:$B$16,distance!L$1,0) - OFFSET($A$2:$B$16,distance!$E15,0))^2))</f>
        <v>15.15915564930976</v>
      </c>
      <c r="M15" cm="1">
        <f t="array" aca="1" ref="M15" ca="1">SQRT(SUM((OFFSET($A$2:$B$16,distance!M$1,0) - OFFSET($A$2:$B$16,distance!$E15,0))^2))</f>
        <v>14.646842663181713</v>
      </c>
      <c r="N15" cm="1">
        <f t="array" aca="1" ref="N15" ca="1">SQRT(SUM((OFFSET($A$2:$B$16,distance!N$1,0) - OFFSET($A$2:$B$16,distance!$E15,0))^2))</f>
        <v>13.793839204514457</v>
      </c>
      <c r="O15" cm="1">
        <f t="array" aca="1" ref="O15" ca="1">SQRT(SUM((OFFSET($A$2:$B$16,distance!O$1,0) - OFFSET($A$2:$B$16,distance!$E15,0))^2))</f>
        <v>12.140428328522846</v>
      </c>
      <c r="P15" cm="1">
        <f t="array" aca="1" ref="P15" ca="1">SQRT(SUM((OFFSET($A$2:$B$16,distance!P$1,0) - OFFSET($A$2:$B$16,distance!$E15,0))^2))</f>
        <v>10.750813922675809</v>
      </c>
      <c r="Q15" cm="1">
        <f t="array" aca="1" ref="Q15" ca="1">SQRT(SUM((OFFSET($A$2:$B$16,distance!Q$1,0) - OFFSET($A$2:$B$16,distance!$E15,0))^2))</f>
        <v>8.5749635567738718</v>
      </c>
      <c r="R15" cm="1">
        <f t="array" aca="1" ref="R15" ca="1">SQRT(SUM((OFFSET($A$2:$B$16,distance!R$1,0) - OFFSET($A$2:$B$16,distance!$E15,0))^2))</f>
        <v>6.2880839689049957</v>
      </c>
      <c r="S15" cm="1">
        <f t="array" aca="1" ref="S15" ca="1">SQRT(SUM((OFFSET($A$2:$B$16,distance!S$1,0) - OFFSET($A$2:$B$16,distance!$E15,0))^2))</f>
        <v>0</v>
      </c>
      <c r="T15" cm="1">
        <f t="array" aca="1" ref="T15" ca="1">SQRT(SUM((OFFSET($A$2:$B$16,distance!T$1,0) - OFFSET($A$2:$B$16,distance!$E15,0))^2))</f>
        <v>6.2337789502034804</v>
      </c>
      <c r="U15" cm="1">
        <f t="array" aca="1" ref="U15" ca="1">SQRT(SUM((OFFSET($A$2:$B$16,distance!U$1,0) - OFFSET($A$2:$B$16,distance!$E15,0))^2))</f>
        <v>8.5498537999196209</v>
      </c>
    </row>
    <row r="16" spans="1:21" x14ac:dyDescent="0.25">
      <c r="A16">
        <v>5.8</v>
      </c>
      <c r="B16">
        <v>2.2000000000000002</v>
      </c>
      <c r="C16" t="s">
        <v>11</v>
      </c>
      <c r="E16">
        <v>13</v>
      </c>
      <c r="F16" t="s">
        <v>27</v>
      </c>
      <c r="G16" cm="1">
        <f t="array" aca="1" ref="G16" ca="1">SQRT(SUM((OFFSET($A$2:$B$16,distance!G$1,0) - OFFSET($A$2:$B$16,distance!$E16,0))^2))</f>
        <v>18.645642922677673</v>
      </c>
      <c r="H16" cm="1">
        <f t="array" aca="1" ref="H16" ca="1">SQRT(SUM((OFFSET($A$2:$B$16,distance!H$1,0) - OFFSET($A$2:$B$16,distance!$E16,0))^2))</f>
        <v>18.623103930333418</v>
      </c>
      <c r="I16" cm="1">
        <f t="array" aca="1" ref="I16" ca="1">SQRT(SUM((OFFSET($A$2:$B$16,distance!I$1,0) - OFFSET($A$2:$B$16,distance!$E16,0))^2))</f>
        <v>18.536990046930487</v>
      </c>
      <c r="J16" cm="1">
        <f t="array" aca="1" ref="J16" ca="1">SQRT(SUM((OFFSET($A$2:$B$16,distance!J$1,0) - OFFSET($A$2:$B$16,distance!$E16,0))^2))</f>
        <v>18.461040057374884</v>
      </c>
      <c r="K16" cm="1">
        <f t="array" aca="1" ref="K16" ca="1">SQRT(SUM((OFFSET($A$2:$B$16,distance!K$1,0) - OFFSET($A$2:$B$16,distance!$E16,0))^2))</f>
        <v>17.206975329789948</v>
      </c>
      <c r="L16" cm="1">
        <f t="array" aca="1" ref="L16" ca="1">SQRT(SUM((OFFSET($A$2:$B$16,distance!L$1,0) - OFFSET($A$2:$B$16,distance!$E16,0))^2))</f>
        <v>15.958696688639709</v>
      </c>
      <c r="M16" cm="1">
        <f t="array" aca="1" ref="M16" ca="1">SQRT(SUM((OFFSET($A$2:$B$16,distance!M$1,0) - OFFSET($A$2:$B$16,distance!$E16,0))^2))</f>
        <v>15.095363526593189</v>
      </c>
      <c r="N16" cm="1">
        <f t="array" aca="1" ref="N16" ca="1">SQRT(SUM((OFFSET($A$2:$B$16,distance!N$1,0) - OFFSET($A$2:$B$16,distance!$E16,0))^2))</f>
        <v>14.567429423202981</v>
      </c>
      <c r="O16" cm="1">
        <f t="array" aca="1" ref="O16" ca="1">SQRT(SUM((OFFSET($A$2:$B$16,distance!O$1,0) - OFFSET($A$2:$B$16,distance!$E16,0))^2))</f>
        <v>13.744453426746368</v>
      </c>
      <c r="P16" cm="1">
        <f t="array" aca="1" ref="P16" ca="1">SQRT(SUM((OFFSET($A$2:$B$16,distance!P$1,0) - OFFSET($A$2:$B$16,distance!$E16,0))^2))</f>
        <v>11.964113005150027</v>
      </c>
      <c r="Q16" cm="1">
        <f t="array" aca="1" ref="Q16" ca="1">SQRT(SUM((OFFSET($A$2:$B$16,distance!Q$1,0) - OFFSET($A$2:$B$16,distance!$E16,0))^2))</f>
        <v>10.655045753069293</v>
      </c>
      <c r="R16" cm="1">
        <f t="array" aca="1" ref="R16" ca="1">SQRT(SUM((OFFSET($A$2:$B$16,distance!R$1,0) - OFFSET($A$2:$B$16,distance!$E16,0))^2))</f>
        <v>8.5650452421455423</v>
      </c>
      <c r="S16" cm="1">
        <f t="array" aca="1" ref="S16" ca="1">SQRT(SUM((OFFSET($A$2:$B$16,distance!S$1,0) - OFFSET($A$2:$B$16,distance!$E16,0))^2))</f>
        <v>6.2337789502034804</v>
      </c>
      <c r="T16" cm="1">
        <f t="array" aca="1" ref="T16" ca="1">SQRT(SUM((OFFSET($A$2:$B$16,distance!T$1,0) - OFFSET($A$2:$B$16,distance!$E16,0))^2))</f>
        <v>0</v>
      </c>
      <c r="U16" cm="1">
        <f t="array" aca="1" ref="U16" ca="1">SQRT(SUM((OFFSET($A$2:$B$16,distance!U$1,0) - OFFSET($A$2:$B$16,distance!$E16,0))^2))</f>
        <v>6.219324722186486</v>
      </c>
    </row>
    <row r="17" spans="5:21" x14ac:dyDescent="0.25">
      <c r="E17">
        <v>14</v>
      </c>
      <c r="F17" t="s">
        <v>28</v>
      </c>
      <c r="G17" cm="1">
        <f t="array" aca="1" ref="G17" ca="1">SQRT(SUM((OFFSET($A$2:$B$16,distance!G$1,0) - OFFSET($A$2:$B$16,distance!$E17,0))^2))</f>
        <v>18.151033028453231</v>
      </c>
      <c r="H17" cm="1">
        <f t="array" aca="1" ref="H17" ca="1">SQRT(SUM((OFFSET($A$2:$B$16,distance!H$1,0) - OFFSET($A$2:$B$16,distance!$E17,0))^2))</f>
        <v>18.095855879178526</v>
      </c>
      <c r="I17" cm="1">
        <f t="array" aca="1" ref="I17" ca="1">SQRT(SUM((OFFSET($A$2:$B$16,distance!I$1,0) - OFFSET($A$2:$B$16,distance!$E17,0))^2))</f>
        <v>18.072631241742304</v>
      </c>
      <c r="J17" cm="1">
        <f t="array" aca="1" ref="J17" ca="1">SQRT(SUM((OFFSET($A$2:$B$16,distance!J$1,0) - OFFSET($A$2:$B$16,distance!$E17,0))^2))</f>
        <v>17.960233851484226</v>
      </c>
      <c r="K17" cm="1">
        <f t="array" aca="1" ref="K17" ca="1">SQRT(SUM((OFFSET($A$2:$B$16,distance!K$1,0) - OFFSET($A$2:$B$16,distance!$E17,0))^2))</f>
        <v>17.928747864811974</v>
      </c>
      <c r="L17" cm="1">
        <f t="array" aca="1" ref="L17" ca="1">SQRT(SUM((OFFSET($A$2:$B$16,distance!L$1,0) - OFFSET($A$2:$B$16,distance!$E17,0))^2))</f>
        <v>16.609635757595647</v>
      </c>
      <c r="M17" cm="1">
        <f t="array" aca="1" ref="M17" ca="1">SQRT(SUM((OFFSET($A$2:$B$16,distance!M$1,0) - OFFSET($A$2:$B$16,distance!$E17,0))^2))</f>
        <v>15.928276742949942</v>
      </c>
      <c r="N17" cm="1">
        <f t="array" aca="1" ref="N17" ca="1">SQRT(SUM((OFFSET($A$2:$B$16,distance!N$1,0) - OFFSET($A$2:$B$16,distance!$E17,0))^2))</f>
        <v>15.052242357868145</v>
      </c>
      <c r="O17" cm="1">
        <f t="array" aca="1" ref="O17" ca="1">SQRT(SUM((OFFSET($A$2:$B$16,distance!O$1,0) - OFFSET($A$2:$B$16,distance!$E17,0))^2))</f>
        <v>14.547508377725718</v>
      </c>
      <c r="P17" cm="1">
        <f t="array" aca="1" ref="P17" ca="1">SQRT(SUM((OFFSET($A$2:$B$16,distance!P$1,0) - OFFSET($A$2:$B$16,distance!$E17,0))^2))</f>
        <v>13.641847382227965</v>
      </c>
      <c r="Q17" cm="1">
        <f t="array" aca="1" ref="Q17" ca="1">SQRT(SUM((OFFSET($A$2:$B$16,distance!Q$1,0) - OFFSET($A$2:$B$16,distance!$E17,0))^2))</f>
        <v>11.918473056562236</v>
      </c>
      <c r="R17" cm="1">
        <f t="array" aca="1" ref="R17" ca="1">SQRT(SUM((OFFSET($A$2:$B$16,distance!R$1,0) - OFFSET($A$2:$B$16,distance!$E17,0))^2))</f>
        <v>10.62449998823474</v>
      </c>
      <c r="S17" cm="1">
        <f t="array" aca="1" ref="S17" ca="1">SQRT(SUM((OFFSET($A$2:$B$16,distance!S$1,0) - OFFSET($A$2:$B$16,distance!$E17,0))^2))</f>
        <v>8.5498537999196209</v>
      </c>
      <c r="T17" cm="1">
        <f t="array" aca="1" ref="T17" ca="1">SQRT(SUM((OFFSET($A$2:$B$16,distance!T$1,0) - OFFSET($A$2:$B$16,distance!$E17,0))^2))</f>
        <v>6.219324722186486</v>
      </c>
      <c r="U17" cm="1">
        <f t="array" aca="1" ref="U17" ca="1">SQRT(SUM((OFFSET($A$2:$B$16,distance!U$1,0) - OFFSET($A$2:$B$16,distance!$E17,0))^2))</f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20B9-A115-8049-8836-47E152A2914E}">
  <dimension ref="A1:L121"/>
  <sheetViews>
    <sheetView workbookViewId="0">
      <selection activeCell="K18" sqref="K18"/>
    </sheetView>
  </sheetViews>
  <sheetFormatPr defaultColWidth="11" defaultRowHeight="15.75" x14ac:dyDescent="0.25"/>
  <sheetData>
    <row r="1" spans="1:12" x14ac:dyDescent="0.25">
      <c r="A1" t="s">
        <v>3</v>
      </c>
      <c r="B1" t="s">
        <v>4</v>
      </c>
      <c r="C1" t="s">
        <v>5</v>
      </c>
      <c r="D1" t="s">
        <v>30</v>
      </c>
      <c r="E1" t="s">
        <v>31</v>
      </c>
      <c r="F1" t="s">
        <v>42</v>
      </c>
      <c r="G1" t="s">
        <v>32</v>
      </c>
      <c r="H1" t="s">
        <v>12</v>
      </c>
      <c r="J1" t="s">
        <v>33</v>
      </c>
      <c r="K1" t="s">
        <v>34</v>
      </c>
      <c r="L1" t="s">
        <v>35</v>
      </c>
    </row>
    <row r="2" spans="1:12" x14ac:dyDescent="0.25">
      <c r="A2">
        <v>1.4</v>
      </c>
      <c r="B2">
        <v>0.2</v>
      </c>
      <c r="C2" t="s">
        <v>6</v>
      </c>
      <c r="D2" cm="1">
        <f t="array" ref="D2">SQRT(SUM((A2:B2-$K$2:$L$2)^2))</f>
        <v>4.7103091241316477</v>
      </c>
      <c r="E2" cm="1">
        <f t="array" ref="E2">SQRT(SUM((A2:B2-$K$3:$L$3)^2))</f>
        <v>7.1049148633979264E-2</v>
      </c>
      <c r="F2" cm="1">
        <f t="array" ref="F2">SQRT(SUM((A2:B2-$K$4:$L$4)^2))</f>
        <v>3.3558188432855935</v>
      </c>
      <c r="G2">
        <f>MIN(D2:F2)</f>
        <v>7.1049148633979264E-2</v>
      </c>
      <c r="H2">
        <f>MATCH(G2,D2:F2,0)</f>
        <v>2</v>
      </c>
      <c r="J2" t="s">
        <v>36</v>
      </c>
      <c r="K2">
        <v>5.7230482940126883</v>
      </c>
      <c r="L2">
        <v>2.0703650693145015</v>
      </c>
    </row>
    <row r="3" spans="1:12" x14ac:dyDescent="0.25">
      <c r="A3">
        <v>1.4</v>
      </c>
      <c r="B3">
        <v>0.2</v>
      </c>
      <c r="C3" t="s">
        <v>6</v>
      </c>
      <c r="D3" cm="1">
        <f t="array" ref="D3">SQRT(SUM((A3:B3-$K$2:$L$2)^2))</f>
        <v>4.7103091241316477</v>
      </c>
      <c r="E3" cm="1">
        <f t="array" ref="E3">SQRT(SUM((A3:B3-$K$3:$L$3)^2))</f>
        <v>7.1049148633979264E-2</v>
      </c>
      <c r="F3" cm="1">
        <f t="array" ref="F3">SQRT(SUM((A3:B3-$K$4:$L$4)^2))</f>
        <v>3.3558188432855935</v>
      </c>
      <c r="G3">
        <f t="shared" ref="G3:G66" si="0">MIN(D3:F3)</f>
        <v>7.1049148633979264E-2</v>
      </c>
      <c r="H3">
        <f t="shared" ref="H3:H66" si="1">MATCH(G3,D3:F3,0)</f>
        <v>2</v>
      </c>
      <c r="J3" t="s">
        <v>37</v>
      </c>
      <c r="K3">
        <v>1.4693946113398482</v>
      </c>
      <c r="L3">
        <v>0.21524366880395535</v>
      </c>
    </row>
    <row r="4" spans="1:12" x14ac:dyDescent="0.25">
      <c r="A4">
        <v>1.3</v>
      </c>
      <c r="B4">
        <v>0.2</v>
      </c>
      <c r="C4" t="s">
        <v>6</v>
      </c>
      <c r="D4" cm="1">
        <f t="array" ref="D4">SQRT(SUM((A4:B4-$K$2:$L$2)^2))</f>
        <v>4.8022517326438017</v>
      </c>
      <c r="E4" cm="1">
        <f t="array" ref="E4">SQRT(SUM((A4:B4-$K$3:$L$3)^2))</f>
        <v>0.17007911038567577</v>
      </c>
      <c r="F4" cm="1">
        <f t="array" ref="F4">SQRT(SUM((A4:B4-$K$4:$L$4)^2))</f>
        <v>3.4484004154044836</v>
      </c>
      <c r="G4">
        <f t="shared" si="0"/>
        <v>0.17007911038567577</v>
      </c>
      <c r="H4">
        <f t="shared" si="1"/>
        <v>2</v>
      </c>
      <c r="J4" t="s">
        <v>43</v>
      </c>
      <c r="K4">
        <v>4.4997265800557802</v>
      </c>
      <c r="L4">
        <v>1.4857741784023959</v>
      </c>
    </row>
    <row r="5" spans="1:12" x14ac:dyDescent="0.25">
      <c r="A5">
        <v>1.5</v>
      </c>
      <c r="B5">
        <v>0.2</v>
      </c>
      <c r="C5" t="s">
        <v>6</v>
      </c>
      <c r="D5" cm="1">
        <f t="array" ref="D5">SQRT(SUM((A5:B5-$K$2:$L$2)^2))</f>
        <v>4.6187013744206631</v>
      </c>
      <c r="E5" cm="1">
        <f t="array" ref="E5">SQRT(SUM((A5:B5-$K$3:$L$3)^2))</f>
        <v>3.4191508502018908E-2</v>
      </c>
      <c r="F5" cm="1">
        <f t="array" ref="F5">SQRT(SUM((A5:B5-$K$4:$L$4)^2))</f>
        <v>3.2636750440170208</v>
      </c>
      <c r="G5">
        <f t="shared" si="0"/>
        <v>3.4191508502018908E-2</v>
      </c>
      <c r="H5">
        <f t="shared" si="1"/>
        <v>2</v>
      </c>
      <c r="J5" s="1" t="s">
        <v>61</v>
      </c>
      <c r="K5" s="1">
        <f>SUM(G2:G121)</f>
        <v>43.141510112264001</v>
      </c>
    </row>
    <row r="6" spans="1:12" x14ac:dyDescent="0.25">
      <c r="A6">
        <v>1.4</v>
      </c>
      <c r="B6">
        <v>0.2</v>
      </c>
      <c r="C6" t="s">
        <v>6</v>
      </c>
      <c r="D6" cm="1">
        <f t="array" ref="D6">SQRT(SUM((A6:B6-$K$2:$L$2)^2))</f>
        <v>4.7103091241316477</v>
      </c>
      <c r="E6" cm="1">
        <f t="array" ref="E6">SQRT(SUM((A6:B6-$K$3:$L$3)^2))</f>
        <v>7.1049148633979264E-2</v>
      </c>
      <c r="F6" cm="1">
        <f t="array" ref="F6">SQRT(SUM((A6:B6-$K$4:$L$4)^2))</f>
        <v>3.3558188432855935</v>
      </c>
      <c r="G6">
        <f t="shared" si="0"/>
        <v>7.1049148633979264E-2</v>
      </c>
      <c r="H6">
        <f t="shared" si="1"/>
        <v>2</v>
      </c>
      <c r="J6" t="s">
        <v>38</v>
      </c>
      <c r="K6">
        <f>MIN(A2:A121)</f>
        <v>1</v>
      </c>
    </row>
    <row r="7" spans="1:12" x14ac:dyDescent="0.25">
      <c r="A7">
        <v>1.7</v>
      </c>
      <c r="B7">
        <v>0.4</v>
      </c>
      <c r="C7" t="s">
        <v>6</v>
      </c>
      <c r="D7" cm="1">
        <f t="array" ref="D7">SQRT(SUM((A7:B7-$K$2:$L$2)^2))</f>
        <v>4.3560345545856771</v>
      </c>
      <c r="E7" cm="1">
        <f t="array" ref="E7">SQRT(SUM((A7:B7-$K$3:$L$3)^2))</f>
        <v>0.29548899674289431</v>
      </c>
      <c r="F7" cm="1">
        <f t="array" ref="F7">SQRT(SUM((A7:B7-$K$4:$L$4)^2))</f>
        <v>3.0028943520470768</v>
      </c>
      <c r="G7">
        <f t="shared" si="0"/>
        <v>0.29548899674289431</v>
      </c>
      <c r="H7">
        <f t="shared" si="1"/>
        <v>2</v>
      </c>
      <c r="J7" t="s">
        <v>39</v>
      </c>
      <c r="K7">
        <f>MAX(A2:A121)</f>
        <v>6.9</v>
      </c>
    </row>
    <row r="8" spans="1:12" x14ac:dyDescent="0.25">
      <c r="A8">
        <v>1.4</v>
      </c>
      <c r="B8">
        <v>0.3</v>
      </c>
      <c r="C8" t="s">
        <v>6</v>
      </c>
      <c r="D8" cm="1">
        <f t="array" ref="D8">SQRT(SUM((A8:B8-$K$2:$L$2)^2))</f>
        <v>4.671502866424782</v>
      </c>
      <c r="E8" cm="1">
        <f t="array" ref="E8">SQRT(SUM((A8:B8-$K$3:$L$3)^2))</f>
        <v>0.10954107796083717</v>
      </c>
      <c r="F8" cm="1">
        <f t="array" ref="F8">SQRT(SUM((A8:B8-$K$4:$L$4)^2))</f>
        <v>3.3187897301983718</v>
      </c>
      <c r="G8">
        <f t="shared" si="0"/>
        <v>0.10954107796083717</v>
      </c>
      <c r="H8">
        <f t="shared" si="1"/>
        <v>2</v>
      </c>
      <c r="J8" t="s">
        <v>40</v>
      </c>
      <c r="K8">
        <f>MIN(B2:B121)</f>
        <v>0.1</v>
      </c>
    </row>
    <row r="9" spans="1:12" x14ac:dyDescent="0.25">
      <c r="A9">
        <v>1.5</v>
      </c>
      <c r="B9">
        <v>0.2</v>
      </c>
      <c r="C9" t="s">
        <v>6</v>
      </c>
      <c r="D9" cm="1">
        <f t="array" ref="D9">SQRT(SUM((A9:B9-$K$2:$L$2)^2))</f>
        <v>4.6187013744206631</v>
      </c>
      <c r="E9" cm="1">
        <f t="array" ref="E9">SQRT(SUM((A9:B9-$K$3:$L$3)^2))</f>
        <v>3.4191508502018908E-2</v>
      </c>
      <c r="F9" cm="1">
        <f t="array" ref="F9">SQRT(SUM((A9:B9-$K$4:$L$4)^2))</f>
        <v>3.2636750440170208</v>
      </c>
      <c r="G9">
        <f t="shared" si="0"/>
        <v>3.4191508502018908E-2</v>
      </c>
      <c r="H9">
        <f t="shared" si="1"/>
        <v>2</v>
      </c>
      <c r="J9" t="s">
        <v>41</v>
      </c>
      <c r="K9">
        <f>MAX(B2:B121)</f>
        <v>2.5</v>
      </c>
    </row>
    <row r="10" spans="1:12" x14ac:dyDescent="0.25">
      <c r="A10">
        <v>1.4</v>
      </c>
      <c r="B10">
        <v>0.2</v>
      </c>
      <c r="C10" t="s">
        <v>6</v>
      </c>
      <c r="D10" cm="1">
        <f t="array" ref="D10">SQRT(SUM((A10:B10-$K$2:$L$2)^2))</f>
        <v>4.7103091241316477</v>
      </c>
      <c r="E10" cm="1">
        <f t="array" ref="E10">SQRT(SUM((A10:B10-$K$3:$L$3)^2))</f>
        <v>7.1049148633979264E-2</v>
      </c>
      <c r="F10" cm="1">
        <f t="array" ref="F10">SQRT(SUM((A10:B10-$K$4:$L$4)^2))</f>
        <v>3.3558188432855935</v>
      </c>
      <c r="G10">
        <f t="shared" si="0"/>
        <v>7.1049148633979264E-2</v>
      </c>
      <c r="H10">
        <f t="shared" si="1"/>
        <v>2</v>
      </c>
    </row>
    <row r="11" spans="1:12" x14ac:dyDescent="0.25">
      <c r="A11">
        <v>1.5</v>
      </c>
      <c r="B11">
        <v>0.1</v>
      </c>
      <c r="C11" t="s">
        <v>6</v>
      </c>
      <c r="D11" cm="1">
        <f t="array" ref="D11">SQRT(SUM((A11:B11-$K$2:$L$2)^2))</f>
        <v>4.6600939260854197</v>
      </c>
      <c r="E11" cm="1">
        <f t="array" ref="E11">SQRT(SUM((A11:B11-$K$3:$L$3)^2))</f>
        <v>0.11923838733576826</v>
      </c>
      <c r="F11" cm="1">
        <f t="array" ref="F11">SQRT(SUM((A11:B11-$K$4:$L$4)^2))</f>
        <v>3.3043501068470307</v>
      </c>
      <c r="G11">
        <f t="shared" si="0"/>
        <v>0.11923838733576826</v>
      </c>
      <c r="H11">
        <f t="shared" si="1"/>
        <v>2</v>
      </c>
    </row>
    <row r="12" spans="1:12" x14ac:dyDescent="0.25">
      <c r="A12">
        <v>1.5</v>
      </c>
      <c r="B12">
        <v>0.2</v>
      </c>
      <c r="C12" t="s">
        <v>6</v>
      </c>
      <c r="D12" cm="1">
        <f t="array" ref="D12">SQRT(SUM((A12:B12-$K$2:$L$2)^2))</f>
        <v>4.6187013744206631</v>
      </c>
      <c r="E12" cm="1">
        <f t="array" ref="E12">SQRT(SUM((A12:B12-$K$3:$L$3)^2))</f>
        <v>3.4191508502018908E-2</v>
      </c>
      <c r="F12" cm="1">
        <f t="array" ref="F12">SQRT(SUM((A12:B12-$K$4:$L$4)^2))</f>
        <v>3.2636750440170208</v>
      </c>
      <c r="G12">
        <f t="shared" si="0"/>
        <v>3.4191508502018908E-2</v>
      </c>
      <c r="H12">
        <f t="shared" si="1"/>
        <v>2</v>
      </c>
    </row>
    <row r="13" spans="1:12" x14ac:dyDescent="0.25">
      <c r="A13">
        <v>1.6</v>
      </c>
      <c r="B13">
        <v>0.2</v>
      </c>
      <c r="C13" t="s">
        <v>6</v>
      </c>
      <c r="D13" cm="1">
        <f t="array" ref="D13">SQRT(SUM((A13:B13-$K$2:$L$2)^2))</f>
        <v>4.5274488100113057</v>
      </c>
      <c r="E13" cm="1">
        <f t="array" ref="E13">SQRT(SUM((A13:B13-$K$3:$L$3)^2))</f>
        <v>0.13149196547954564</v>
      </c>
      <c r="F13" cm="1">
        <f t="array" ref="F13">SQRT(SUM((A13:B13-$K$4:$L$4)^2))</f>
        <v>3.1720071684862798</v>
      </c>
      <c r="G13">
        <f t="shared" si="0"/>
        <v>0.13149196547954564</v>
      </c>
      <c r="H13">
        <f t="shared" si="1"/>
        <v>2</v>
      </c>
    </row>
    <row r="14" spans="1:12" x14ac:dyDescent="0.25">
      <c r="A14">
        <v>1.4</v>
      </c>
      <c r="B14">
        <v>0.1</v>
      </c>
      <c r="C14" t="s">
        <v>6</v>
      </c>
      <c r="D14" cm="1">
        <f t="array" ref="D14">SQRT(SUM((A14:B14-$K$2:$L$2)^2))</f>
        <v>4.7509036044462905</v>
      </c>
      <c r="E14" cm="1">
        <f t="array" ref="E14">SQRT(SUM((A14:B14-$K$3:$L$3)^2))</f>
        <v>0.13452403236003724</v>
      </c>
      <c r="F14" cm="1">
        <f t="array" ref="F14">SQRT(SUM((A14:B14-$K$4:$L$4)^2))</f>
        <v>3.3953902492395684</v>
      </c>
      <c r="G14">
        <f t="shared" si="0"/>
        <v>0.13452403236003724</v>
      </c>
      <c r="H14">
        <f t="shared" si="1"/>
        <v>2</v>
      </c>
    </row>
    <row r="15" spans="1:12" x14ac:dyDescent="0.25">
      <c r="A15">
        <v>1.1000000000000001</v>
      </c>
      <c r="B15">
        <v>0.1</v>
      </c>
      <c r="C15" t="s">
        <v>6</v>
      </c>
      <c r="D15" cm="1">
        <f t="array" ref="D15">SQRT(SUM((A15:B15-$K$2:$L$2)^2))</f>
        <v>5.0254267515454218</v>
      </c>
      <c r="E15" cm="1">
        <f t="array" ref="E15">SQRT(SUM((A15:B15-$K$3:$L$3)^2))</f>
        <v>0.38695410850165829</v>
      </c>
      <c r="F15" cm="1">
        <f t="array" ref="F15">SQRT(SUM((A15:B15-$K$4:$L$4)^2))</f>
        <v>3.6713091524229617</v>
      </c>
      <c r="G15">
        <f t="shared" si="0"/>
        <v>0.38695410850165829</v>
      </c>
      <c r="H15">
        <f t="shared" si="1"/>
        <v>2</v>
      </c>
    </row>
    <row r="16" spans="1:12" x14ac:dyDescent="0.25">
      <c r="A16">
        <v>1.2</v>
      </c>
      <c r="B16">
        <v>0.2</v>
      </c>
      <c r="C16" t="s">
        <v>6</v>
      </c>
      <c r="D16" cm="1">
        <f t="array" ref="D16">SQRT(SUM((A16:B16-$K$2:$L$2)^2))</f>
        <v>4.8945103291833938</v>
      </c>
      <c r="E16" cm="1">
        <f t="array" ref="E16">SQRT(SUM((A16:B16-$K$3:$L$3)^2))</f>
        <v>0.26982554745159426</v>
      </c>
      <c r="F16" cm="1">
        <f t="array" ref="F16">SQRT(SUM((A16:B16-$K$4:$L$4)^2))</f>
        <v>3.5413854267748053</v>
      </c>
      <c r="G16">
        <f t="shared" si="0"/>
        <v>0.26982554745159426</v>
      </c>
      <c r="H16">
        <f t="shared" si="1"/>
        <v>2</v>
      </c>
    </row>
    <row r="17" spans="1:8" x14ac:dyDescent="0.25">
      <c r="A17">
        <v>1.5</v>
      </c>
      <c r="B17">
        <v>0.4</v>
      </c>
      <c r="C17" t="s">
        <v>6</v>
      </c>
      <c r="D17" cm="1">
        <f t="array" ref="D17">SQRT(SUM((A17:B17-$K$2:$L$2)^2))</f>
        <v>4.5413936581570988</v>
      </c>
      <c r="E17" cm="1">
        <f t="array" ref="E17">SQRT(SUM((A17:B17-$K$3:$L$3)^2))</f>
        <v>0.18727410854696785</v>
      </c>
      <c r="F17" cm="1">
        <f t="array" ref="F17">SQRT(SUM((A17:B17-$K$4:$L$4)^2))</f>
        <v>3.1901826157100386</v>
      </c>
      <c r="G17">
        <f t="shared" si="0"/>
        <v>0.18727410854696785</v>
      </c>
      <c r="H17">
        <f t="shared" si="1"/>
        <v>2</v>
      </c>
    </row>
    <row r="18" spans="1:8" x14ac:dyDescent="0.25">
      <c r="A18">
        <v>1.3</v>
      </c>
      <c r="B18">
        <v>0.4</v>
      </c>
      <c r="C18" t="s">
        <v>6</v>
      </c>
      <c r="D18" cm="1">
        <f t="array" ref="D18">SQRT(SUM((A18:B18-$K$2:$L$2)^2))</f>
        <v>4.7279462429214014</v>
      </c>
      <c r="E18" cm="1">
        <f t="array" ref="E18">SQRT(SUM((A18:B18-$K$3:$L$3)^2))</f>
        <v>0.25065800659065479</v>
      </c>
      <c r="F18" cm="1">
        <f t="array" ref="F18">SQRT(SUM((A18:B18-$K$4:$L$4)^2))</f>
        <v>3.3789281959818052</v>
      </c>
      <c r="G18">
        <f t="shared" si="0"/>
        <v>0.25065800659065479</v>
      </c>
      <c r="H18">
        <f t="shared" si="1"/>
        <v>2</v>
      </c>
    </row>
    <row r="19" spans="1:8" x14ac:dyDescent="0.25">
      <c r="A19">
        <v>1.4</v>
      </c>
      <c r="B19">
        <v>0.3</v>
      </c>
      <c r="C19" t="s">
        <v>6</v>
      </c>
      <c r="D19" cm="1">
        <f t="array" ref="D19">SQRT(SUM((A19:B19-$K$2:$L$2)^2))</f>
        <v>4.671502866424782</v>
      </c>
      <c r="E19" cm="1">
        <f t="array" ref="E19">SQRT(SUM((A19:B19-$K$3:$L$3)^2))</f>
        <v>0.10954107796083717</v>
      </c>
      <c r="F19" cm="1">
        <f t="array" ref="F19">SQRT(SUM((A19:B19-$K$4:$L$4)^2))</f>
        <v>3.3187897301983718</v>
      </c>
      <c r="G19">
        <f t="shared" si="0"/>
        <v>0.10954107796083717</v>
      </c>
      <c r="H19">
        <f t="shared" si="1"/>
        <v>2</v>
      </c>
    </row>
    <row r="20" spans="1:8" x14ac:dyDescent="0.25">
      <c r="A20">
        <v>1.7</v>
      </c>
      <c r="B20">
        <v>0.3</v>
      </c>
      <c r="C20" t="s">
        <v>6</v>
      </c>
      <c r="D20" cm="1">
        <f t="array" ref="D20">SQRT(SUM((A20:B20-$K$2:$L$2)^2))</f>
        <v>4.3953509592076196</v>
      </c>
      <c r="E20" cm="1">
        <f t="array" ref="E20">SQRT(SUM((A20:B20-$K$3:$L$3)^2))</f>
        <v>0.24568777128077268</v>
      </c>
      <c r="F20" cm="1">
        <f t="array" ref="F20">SQRT(SUM((A20:B20-$K$4:$L$4)^2))</f>
        <v>3.0404817587409911</v>
      </c>
      <c r="G20">
        <f t="shared" si="0"/>
        <v>0.24568777128077268</v>
      </c>
      <c r="H20">
        <f t="shared" si="1"/>
        <v>2</v>
      </c>
    </row>
    <row r="21" spans="1:8" x14ac:dyDescent="0.25">
      <c r="A21">
        <v>1.5</v>
      </c>
      <c r="B21">
        <v>0.3</v>
      </c>
      <c r="C21" t="s">
        <v>6</v>
      </c>
      <c r="D21" cm="1">
        <f t="array" ref="D21">SQRT(SUM((A21:B21-$K$2:$L$2)^2))</f>
        <v>4.5791188423333606</v>
      </c>
      <c r="E21" cm="1">
        <f t="array" ref="E21">SQRT(SUM((A21:B21-$K$3:$L$3)^2))</f>
        <v>9.0112848655741429E-2</v>
      </c>
      <c r="F21" cm="1">
        <f t="array" ref="F21">SQRT(SUM((A21:B21-$K$4:$L$4)^2))</f>
        <v>3.2255883118059292</v>
      </c>
      <c r="G21">
        <f t="shared" si="0"/>
        <v>9.0112848655741429E-2</v>
      </c>
      <c r="H21">
        <f t="shared" si="1"/>
        <v>2</v>
      </c>
    </row>
    <row r="22" spans="1:8" x14ac:dyDescent="0.25">
      <c r="A22">
        <v>1.7</v>
      </c>
      <c r="B22">
        <v>0.2</v>
      </c>
      <c r="C22" t="s">
        <v>6</v>
      </c>
      <c r="D22" cm="1">
        <f t="array" ref="D22">SQRT(SUM((A22:B22-$K$2:$L$2)^2))</f>
        <v>4.4365733475814686</v>
      </c>
      <c r="E22" cm="1">
        <f t="array" ref="E22">SQRT(SUM((A22:B22-$K$3:$L$3)^2))</f>
        <v>0.23110866430686744</v>
      </c>
      <c r="F22" cm="1">
        <f t="array" ref="F22">SQRT(SUM((A22:B22-$K$4:$L$4)^2))</f>
        <v>3.080857698907431</v>
      </c>
      <c r="G22">
        <f t="shared" si="0"/>
        <v>0.23110866430686744</v>
      </c>
      <c r="H22">
        <f t="shared" si="1"/>
        <v>2</v>
      </c>
    </row>
    <row r="23" spans="1:8" x14ac:dyDescent="0.25">
      <c r="A23">
        <v>1.5</v>
      </c>
      <c r="B23">
        <v>0.4</v>
      </c>
      <c r="C23" t="s">
        <v>6</v>
      </c>
      <c r="D23" cm="1">
        <f t="array" ref="D23">SQRT(SUM((A23:B23-$K$2:$L$2)^2))</f>
        <v>4.5413936581570988</v>
      </c>
      <c r="E23" cm="1">
        <f t="array" ref="E23">SQRT(SUM((A23:B23-$K$3:$L$3)^2))</f>
        <v>0.18727410854696785</v>
      </c>
      <c r="F23" cm="1">
        <f t="array" ref="F23">SQRT(SUM((A23:B23-$K$4:$L$4)^2))</f>
        <v>3.1901826157100386</v>
      </c>
      <c r="G23">
        <f t="shared" si="0"/>
        <v>0.18727410854696785</v>
      </c>
      <c r="H23">
        <f t="shared" si="1"/>
        <v>2</v>
      </c>
    </row>
    <row r="24" spans="1:8" x14ac:dyDescent="0.25">
      <c r="A24">
        <v>1</v>
      </c>
      <c r="B24">
        <v>0.2</v>
      </c>
      <c r="C24" t="s">
        <v>6</v>
      </c>
      <c r="D24" cm="1">
        <f t="array" ref="D24">SQRT(SUM((A24:B24-$K$2:$L$2)^2))</f>
        <v>5.0799065621414741</v>
      </c>
      <c r="E24" cm="1">
        <f t="array" ref="E24">SQRT(SUM((A24:B24-$K$3:$L$3)^2))</f>
        <v>0.46964206646497481</v>
      </c>
      <c r="F24" cm="1">
        <f t="array" ref="F24">SQRT(SUM((A24:B24-$K$4:$L$4)^2))</f>
        <v>3.7284449000884115</v>
      </c>
      <c r="G24">
        <f t="shared" si="0"/>
        <v>0.46964206646497481</v>
      </c>
      <c r="H24">
        <f t="shared" si="1"/>
        <v>2</v>
      </c>
    </row>
    <row r="25" spans="1:8" x14ac:dyDescent="0.25">
      <c r="A25">
        <v>1.7</v>
      </c>
      <c r="B25">
        <v>0.5</v>
      </c>
      <c r="C25" t="s">
        <v>6</v>
      </c>
      <c r="D25" cm="1">
        <f t="array" ref="D25">SQRT(SUM((A25:B25-$K$2:$L$2)^2))</f>
        <v>4.3186761891674097</v>
      </c>
      <c r="E25" cm="1">
        <f t="array" ref="E25">SQRT(SUM((A25:B25-$K$3:$L$3)^2))</f>
        <v>0.36642190632566052</v>
      </c>
      <c r="F25" cm="1">
        <f t="array" ref="F25">SQRT(SUM((A25:B25-$K$4:$L$4)^2))</f>
        <v>2.9682014173360525</v>
      </c>
      <c r="G25">
        <f t="shared" si="0"/>
        <v>0.36642190632566052</v>
      </c>
      <c r="H25">
        <f t="shared" si="1"/>
        <v>2</v>
      </c>
    </row>
    <row r="26" spans="1:8" x14ac:dyDescent="0.25">
      <c r="A26">
        <v>1.9</v>
      </c>
      <c r="B26">
        <v>0.2</v>
      </c>
      <c r="C26" t="s">
        <v>6</v>
      </c>
      <c r="D26" cm="1">
        <f t="array" ref="D26">SQRT(SUM((A26:B26-$K$2:$L$2)^2))</f>
        <v>4.256050252389552</v>
      </c>
      <c r="E26" cm="1">
        <f t="array" ref="E26">SQRT(SUM((A26:B26-$K$3:$L$3)^2))</f>
        <v>0.43087512133072275</v>
      </c>
      <c r="F26" cm="1">
        <f t="array" ref="F26">SQRT(SUM((A26:B26-$K$4:$L$4)^2))</f>
        <v>2.9003092126349008</v>
      </c>
      <c r="G26">
        <f t="shared" si="0"/>
        <v>0.43087512133072275</v>
      </c>
      <c r="H26">
        <f t="shared" si="1"/>
        <v>2</v>
      </c>
    </row>
    <row r="27" spans="1:8" x14ac:dyDescent="0.25">
      <c r="A27">
        <v>1.6</v>
      </c>
      <c r="B27">
        <v>0.2</v>
      </c>
      <c r="C27" t="s">
        <v>6</v>
      </c>
      <c r="D27" cm="1">
        <f t="array" ref="D27">SQRT(SUM((A27:B27-$K$2:$L$2)^2))</f>
        <v>4.5274488100113057</v>
      </c>
      <c r="E27" cm="1">
        <f t="array" ref="E27">SQRT(SUM((A27:B27-$K$3:$L$3)^2))</f>
        <v>0.13149196547954564</v>
      </c>
      <c r="F27" cm="1">
        <f t="array" ref="F27">SQRT(SUM((A27:B27-$K$4:$L$4)^2))</f>
        <v>3.1720071684862798</v>
      </c>
      <c r="G27">
        <f t="shared" si="0"/>
        <v>0.13149196547954564</v>
      </c>
      <c r="H27">
        <f t="shared" si="1"/>
        <v>2</v>
      </c>
    </row>
    <row r="28" spans="1:8" x14ac:dyDescent="0.25">
      <c r="A28">
        <v>1.6</v>
      </c>
      <c r="B28">
        <v>0.4</v>
      </c>
      <c r="C28" t="s">
        <v>6</v>
      </c>
      <c r="D28" cm="1">
        <f t="array" ref="D28">SQRT(SUM((A28:B28-$K$2:$L$2)^2))</f>
        <v>4.448555574514832</v>
      </c>
      <c r="E28" cm="1">
        <f t="array" ref="E28">SQRT(SUM((A28:B28-$K$3:$L$3)^2))</f>
        <v>0.22625797105094858</v>
      </c>
      <c r="F28" cm="1">
        <f t="array" ref="F28">SQRT(SUM((A28:B28-$K$4:$L$4)^2))</f>
        <v>3.096339743239974</v>
      </c>
      <c r="G28">
        <f t="shared" si="0"/>
        <v>0.22625797105094858</v>
      </c>
      <c r="H28">
        <f t="shared" si="1"/>
        <v>2</v>
      </c>
    </row>
    <row r="29" spans="1:8" x14ac:dyDescent="0.25">
      <c r="A29">
        <v>1.5</v>
      </c>
      <c r="B29">
        <v>0.2</v>
      </c>
      <c r="C29" t="s">
        <v>6</v>
      </c>
      <c r="D29" cm="1">
        <f t="array" ref="D29">SQRT(SUM((A29:B29-$K$2:$L$2)^2))</f>
        <v>4.6187013744206631</v>
      </c>
      <c r="E29" cm="1">
        <f t="array" ref="E29">SQRT(SUM((A29:B29-$K$3:$L$3)^2))</f>
        <v>3.4191508502018908E-2</v>
      </c>
      <c r="F29" cm="1">
        <f t="array" ref="F29">SQRT(SUM((A29:B29-$K$4:$L$4)^2))</f>
        <v>3.2636750440170208</v>
      </c>
      <c r="G29">
        <f t="shared" si="0"/>
        <v>3.4191508502018908E-2</v>
      </c>
      <c r="H29">
        <f t="shared" si="1"/>
        <v>2</v>
      </c>
    </row>
    <row r="30" spans="1:8" x14ac:dyDescent="0.25">
      <c r="A30">
        <v>1.4</v>
      </c>
      <c r="B30">
        <v>0.2</v>
      </c>
      <c r="C30" t="s">
        <v>6</v>
      </c>
      <c r="D30" cm="1">
        <f t="array" ref="D30">SQRT(SUM((A30:B30-$K$2:$L$2)^2))</f>
        <v>4.7103091241316477</v>
      </c>
      <c r="E30" cm="1">
        <f t="array" ref="E30">SQRT(SUM((A30:B30-$K$3:$L$3)^2))</f>
        <v>7.1049148633979264E-2</v>
      </c>
      <c r="F30" cm="1">
        <f t="array" ref="F30">SQRT(SUM((A30:B30-$K$4:$L$4)^2))</f>
        <v>3.3558188432855935</v>
      </c>
      <c r="G30">
        <f t="shared" si="0"/>
        <v>7.1049148633979264E-2</v>
      </c>
      <c r="H30">
        <f t="shared" si="1"/>
        <v>2</v>
      </c>
    </row>
    <row r="31" spans="1:8" x14ac:dyDescent="0.25">
      <c r="A31">
        <v>1.6</v>
      </c>
      <c r="B31">
        <v>0.2</v>
      </c>
      <c r="C31" t="s">
        <v>6</v>
      </c>
      <c r="D31" cm="1">
        <f t="array" ref="D31">SQRT(SUM((A31:B31-$K$2:$L$2)^2))</f>
        <v>4.5274488100113057</v>
      </c>
      <c r="E31" cm="1">
        <f t="array" ref="E31">SQRT(SUM((A31:B31-$K$3:$L$3)^2))</f>
        <v>0.13149196547954564</v>
      </c>
      <c r="F31" cm="1">
        <f t="array" ref="F31">SQRT(SUM((A31:B31-$K$4:$L$4)^2))</f>
        <v>3.1720071684862798</v>
      </c>
      <c r="G31">
        <f t="shared" si="0"/>
        <v>0.13149196547954564</v>
      </c>
      <c r="H31">
        <f t="shared" si="1"/>
        <v>2</v>
      </c>
    </row>
    <row r="32" spans="1:8" x14ac:dyDescent="0.25">
      <c r="A32">
        <v>1.6</v>
      </c>
      <c r="B32">
        <v>0.2</v>
      </c>
      <c r="C32" t="s">
        <v>6</v>
      </c>
      <c r="D32" cm="1">
        <f t="array" ref="D32">SQRT(SUM((A32:B32-$K$2:$L$2)^2))</f>
        <v>4.5274488100113057</v>
      </c>
      <c r="E32" cm="1">
        <f t="array" ref="E32">SQRT(SUM((A32:B32-$K$3:$L$3)^2))</f>
        <v>0.13149196547954564</v>
      </c>
      <c r="F32" cm="1">
        <f t="array" ref="F32">SQRT(SUM((A32:B32-$K$4:$L$4)^2))</f>
        <v>3.1720071684862798</v>
      </c>
      <c r="G32">
        <f t="shared" si="0"/>
        <v>0.13149196547954564</v>
      </c>
      <c r="H32">
        <f t="shared" si="1"/>
        <v>2</v>
      </c>
    </row>
    <row r="33" spans="1:8" x14ac:dyDescent="0.25">
      <c r="A33">
        <v>1.5</v>
      </c>
      <c r="B33">
        <v>0.4</v>
      </c>
      <c r="C33" t="s">
        <v>6</v>
      </c>
      <c r="D33" cm="1">
        <f t="array" ref="D33">SQRT(SUM((A33:B33-$K$2:$L$2)^2))</f>
        <v>4.5413936581570988</v>
      </c>
      <c r="E33" cm="1">
        <f t="array" ref="E33">SQRT(SUM((A33:B33-$K$3:$L$3)^2))</f>
        <v>0.18727410854696785</v>
      </c>
      <c r="F33" cm="1">
        <f t="array" ref="F33">SQRT(SUM((A33:B33-$K$4:$L$4)^2))</f>
        <v>3.1901826157100386</v>
      </c>
      <c r="G33">
        <f t="shared" si="0"/>
        <v>0.18727410854696785</v>
      </c>
      <c r="H33">
        <f t="shared" si="1"/>
        <v>2</v>
      </c>
    </row>
    <row r="34" spans="1:8" x14ac:dyDescent="0.25">
      <c r="A34">
        <v>1.5</v>
      </c>
      <c r="B34">
        <v>0.1</v>
      </c>
      <c r="C34" t="s">
        <v>6</v>
      </c>
      <c r="D34" cm="1">
        <f t="array" ref="D34">SQRT(SUM((A34:B34-$K$2:$L$2)^2))</f>
        <v>4.6600939260854197</v>
      </c>
      <c r="E34" cm="1">
        <f t="array" ref="E34">SQRT(SUM((A34:B34-$K$3:$L$3)^2))</f>
        <v>0.11923838733576826</v>
      </c>
      <c r="F34" cm="1">
        <f t="array" ref="F34">SQRT(SUM((A34:B34-$K$4:$L$4)^2))</f>
        <v>3.3043501068470307</v>
      </c>
      <c r="G34">
        <f t="shared" si="0"/>
        <v>0.11923838733576826</v>
      </c>
      <c r="H34">
        <f t="shared" si="1"/>
        <v>2</v>
      </c>
    </row>
    <row r="35" spans="1:8" x14ac:dyDescent="0.25">
      <c r="A35">
        <v>1.4</v>
      </c>
      <c r="B35">
        <v>0.2</v>
      </c>
      <c r="C35" t="s">
        <v>6</v>
      </c>
      <c r="D35" cm="1">
        <f t="array" ref="D35">SQRT(SUM((A35:B35-$K$2:$L$2)^2))</f>
        <v>4.7103091241316477</v>
      </c>
      <c r="E35" cm="1">
        <f t="array" ref="E35">SQRT(SUM((A35:B35-$K$3:$L$3)^2))</f>
        <v>7.1049148633979264E-2</v>
      </c>
      <c r="F35" cm="1">
        <f t="array" ref="F35">SQRT(SUM((A35:B35-$K$4:$L$4)^2))</f>
        <v>3.3558188432855935</v>
      </c>
      <c r="G35">
        <f t="shared" si="0"/>
        <v>7.1049148633979264E-2</v>
      </c>
      <c r="H35">
        <f t="shared" si="1"/>
        <v>2</v>
      </c>
    </row>
    <row r="36" spans="1:8" x14ac:dyDescent="0.25">
      <c r="A36">
        <v>1.5</v>
      </c>
      <c r="B36">
        <v>0.1</v>
      </c>
      <c r="C36" t="s">
        <v>6</v>
      </c>
      <c r="D36" cm="1">
        <f t="array" ref="D36">SQRT(SUM((A36:B36-$K$2:$L$2)^2))</f>
        <v>4.6600939260854197</v>
      </c>
      <c r="E36" cm="1">
        <f t="array" ref="E36">SQRT(SUM((A36:B36-$K$3:$L$3)^2))</f>
        <v>0.11923838733576826</v>
      </c>
      <c r="F36" cm="1">
        <f t="array" ref="F36">SQRT(SUM((A36:B36-$K$4:$L$4)^2))</f>
        <v>3.3043501068470307</v>
      </c>
      <c r="G36">
        <f t="shared" si="0"/>
        <v>0.11923838733576826</v>
      </c>
      <c r="H36">
        <f t="shared" si="1"/>
        <v>2</v>
      </c>
    </row>
    <row r="37" spans="1:8" x14ac:dyDescent="0.25">
      <c r="A37">
        <v>1.2</v>
      </c>
      <c r="B37">
        <v>0.2</v>
      </c>
      <c r="C37" t="s">
        <v>6</v>
      </c>
      <c r="D37" cm="1">
        <f t="array" ref="D37">SQRT(SUM((A37:B37-$K$2:$L$2)^2))</f>
        <v>4.8945103291833938</v>
      </c>
      <c r="E37" cm="1">
        <f t="array" ref="E37">SQRT(SUM((A37:B37-$K$3:$L$3)^2))</f>
        <v>0.26982554745159426</v>
      </c>
      <c r="F37" cm="1">
        <f t="array" ref="F37">SQRT(SUM((A37:B37-$K$4:$L$4)^2))</f>
        <v>3.5413854267748053</v>
      </c>
      <c r="G37">
        <f t="shared" si="0"/>
        <v>0.26982554745159426</v>
      </c>
      <c r="H37">
        <f t="shared" si="1"/>
        <v>2</v>
      </c>
    </row>
    <row r="38" spans="1:8" x14ac:dyDescent="0.25">
      <c r="A38">
        <v>1.3</v>
      </c>
      <c r="B38">
        <v>0.2</v>
      </c>
      <c r="C38" t="s">
        <v>6</v>
      </c>
      <c r="D38" cm="1">
        <f t="array" ref="D38">SQRT(SUM((A38:B38-$K$2:$L$2)^2))</f>
        <v>4.8022517326438017</v>
      </c>
      <c r="E38" cm="1">
        <f t="array" ref="E38">SQRT(SUM((A38:B38-$K$3:$L$3)^2))</f>
        <v>0.17007911038567577</v>
      </c>
      <c r="F38" cm="1">
        <f t="array" ref="F38">SQRT(SUM((A38:B38-$K$4:$L$4)^2))</f>
        <v>3.4484004154044836</v>
      </c>
      <c r="G38">
        <f t="shared" si="0"/>
        <v>0.17007911038567577</v>
      </c>
      <c r="H38">
        <f t="shared" si="1"/>
        <v>2</v>
      </c>
    </row>
    <row r="39" spans="1:8" x14ac:dyDescent="0.25">
      <c r="A39">
        <v>1.5</v>
      </c>
      <c r="B39">
        <v>0.1</v>
      </c>
      <c r="C39" t="s">
        <v>6</v>
      </c>
      <c r="D39" cm="1">
        <f t="array" ref="D39">SQRT(SUM((A39:B39-$K$2:$L$2)^2))</f>
        <v>4.6600939260854197</v>
      </c>
      <c r="E39" cm="1">
        <f t="array" ref="E39">SQRT(SUM((A39:B39-$K$3:$L$3)^2))</f>
        <v>0.11923838733576826</v>
      </c>
      <c r="F39" cm="1">
        <f t="array" ref="F39">SQRT(SUM((A39:B39-$K$4:$L$4)^2))</f>
        <v>3.3043501068470307</v>
      </c>
      <c r="G39">
        <f t="shared" si="0"/>
        <v>0.11923838733576826</v>
      </c>
      <c r="H39">
        <f t="shared" si="1"/>
        <v>2</v>
      </c>
    </row>
    <row r="40" spans="1:8" x14ac:dyDescent="0.25">
      <c r="A40">
        <v>1.3</v>
      </c>
      <c r="B40">
        <v>0.2</v>
      </c>
      <c r="C40" t="s">
        <v>6</v>
      </c>
      <c r="D40" cm="1">
        <f t="array" ref="D40">SQRT(SUM((A40:B40-$K$2:$L$2)^2))</f>
        <v>4.8022517326438017</v>
      </c>
      <c r="E40" cm="1">
        <f t="array" ref="E40">SQRT(SUM((A40:B40-$K$3:$L$3)^2))</f>
        <v>0.17007911038567577</v>
      </c>
      <c r="F40" cm="1">
        <f t="array" ref="F40">SQRT(SUM((A40:B40-$K$4:$L$4)^2))</f>
        <v>3.4484004154044836</v>
      </c>
      <c r="G40">
        <f t="shared" si="0"/>
        <v>0.17007911038567577</v>
      </c>
      <c r="H40">
        <f t="shared" si="1"/>
        <v>2</v>
      </c>
    </row>
    <row r="41" spans="1:8" x14ac:dyDescent="0.25">
      <c r="A41">
        <v>1.5</v>
      </c>
      <c r="B41">
        <v>0.2</v>
      </c>
      <c r="C41" t="s">
        <v>6</v>
      </c>
      <c r="D41" cm="1">
        <f t="array" ref="D41">SQRT(SUM((A41:B41-$K$2:$L$2)^2))</f>
        <v>4.6187013744206631</v>
      </c>
      <c r="E41" cm="1">
        <f t="array" ref="E41">SQRT(SUM((A41:B41-$K$3:$L$3)^2))</f>
        <v>3.4191508502018908E-2</v>
      </c>
      <c r="F41" cm="1">
        <f t="array" ref="F41">SQRT(SUM((A41:B41-$K$4:$L$4)^2))</f>
        <v>3.2636750440170208</v>
      </c>
      <c r="G41">
        <f t="shared" si="0"/>
        <v>3.4191508502018908E-2</v>
      </c>
      <c r="H41">
        <f t="shared" si="1"/>
        <v>2</v>
      </c>
    </row>
    <row r="42" spans="1:8" x14ac:dyDescent="0.25">
      <c r="A42">
        <v>4.7</v>
      </c>
      <c r="B42">
        <v>1.4</v>
      </c>
      <c r="C42" t="s">
        <v>10</v>
      </c>
      <c r="D42" cm="1">
        <f t="array" ref="D42">SQRT(SUM((A42:B42-$K$2:$L$2)^2))</f>
        <v>1.2231177940163034</v>
      </c>
      <c r="E42" cm="1">
        <f t="array" ref="E42">SQRT(SUM((A42:B42-$K$3:$L$3)^2))</f>
        <v>3.4409967656987299</v>
      </c>
      <c r="F42" cm="1">
        <f t="array" ref="F42">SQRT(SUM((A42:B42-$K$4:$L$4)^2))</f>
        <v>0.21786842914190194</v>
      </c>
      <c r="G42">
        <f t="shared" si="0"/>
        <v>0.21786842914190194</v>
      </c>
      <c r="H42">
        <f t="shared" si="1"/>
        <v>3</v>
      </c>
    </row>
    <row r="43" spans="1:8" x14ac:dyDescent="0.25">
      <c r="A43">
        <v>4.5</v>
      </c>
      <c r="B43">
        <v>1.5</v>
      </c>
      <c r="C43" t="s">
        <v>10</v>
      </c>
      <c r="D43" cm="1">
        <f t="array" ref="D43">SQRT(SUM((A43:B43-$K$2:$L$2)^2))</f>
        <v>1.3495048876463853</v>
      </c>
      <c r="E43" cm="1">
        <f t="array" ref="E43">SQRT(SUM((A43:B43-$K$3:$L$3)^2))</f>
        <v>3.2916816146651042</v>
      </c>
      <c r="F43" cm="1">
        <f t="array" ref="F43">SQRT(SUM((A43:B43-$K$4:$L$4)^2))</f>
        <v>1.4228448917319012E-2</v>
      </c>
      <c r="G43">
        <f t="shared" si="0"/>
        <v>1.4228448917319012E-2</v>
      </c>
      <c r="H43">
        <f t="shared" si="1"/>
        <v>3</v>
      </c>
    </row>
    <row r="44" spans="1:8" x14ac:dyDescent="0.25">
      <c r="A44">
        <v>4.9000000000000004</v>
      </c>
      <c r="B44">
        <v>1.5</v>
      </c>
      <c r="C44" t="s">
        <v>10</v>
      </c>
      <c r="D44" cm="1">
        <f t="array" ref="D44">SQRT(SUM((A44:B44-$K$2:$L$2)^2))</f>
        <v>1.0013614764765679</v>
      </c>
      <c r="E44" cm="1">
        <f t="array" ref="E44">SQRT(SUM((A44:B44-$K$3:$L$3)^2))</f>
        <v>3.6632843410322917</v>
      </c>
      <c r="F44" cm="1">
        <f t="array" ref="F44">SQRT(SUM((A44:B44-$K$4:$L$4)^2))</f>
        <v>0.40052613487008421</v>
      </c>
      <c r="G44">
        <f t="shared" si="0"/>
        <v>0.40052613487008421</v>
      </c>
      <c r="H44">
        <f t="shared" si="1"/>
        <v>3</v>
      </c>
    </row>
    <row r="45" spans="1:8" x14ac:dyDescent="0.25">
      <c r="A45">
        <v>4</v>
      </c>
      <c r="B45">
        <v>1.3</v>
      </c>
      <c r="C45" t="s">
        <v>10</v>
      </c>
      <c r="D45" cm="1">
        <f t="array" ref="D45">SQRT(SUM((A45:B45-$K$2:$L$2)^2))</f>
        <v>1.8874209290775528</v>
      </c>
      <c r="E45" cm="1">
        <f t="array" ref="E45">SQRT(SUM((A45:B45-$K$3:$L$3)^2))</f>
        <v>2.7532998258790671</v>
      </c>
      <c r="F45" cm="1">
        <f t="array" ref="F45">SQRT(SUM((A45:B45-$K$4:$L$4)^2))</f>
        <v>0.53314041318899397</v>
      </c>
      <c r="G45">
        <f t="shared" si="0"/>
        <v>0.53314041318899397</v>
      </c>
      <c r="H45">
        <f t="shared" si="1"/>
        <v>3</v>
      </c>
    </row>
    <row r="46" spans="1:8" x14ac:dyDescent="0.25">
      <c r="A46">
        <v>4.5999999999999996</v>
      </c>
      <c r="B46">
        <v>1.5</v>
      </c>
      <c r="C46" t="s">
        <v>10</v>
      </c>
      <c r="D46" cm="1">
        <f t="array" ref="D46">SQRT(SUM((A46:B46-$K$2:$L$2)^2))</f>
        <v>1.2595847660951391</v>
      </c>
      <c r="E46" cm="1">
        <f t="array" ref="E46">SQRT(SUM((A46:B46-$K$3:$L$3)^2))</f>
        <v>3.3839753146345934</v>
      </c>
      <c r="F46" cm="1">
        <f t="array" ref="F46">SQRT(SUM((A46:B46-$K$4:$L$4)^2))</f>
        <v>0.10127750365918704</v>
      </c>
      <c r="G46">
        <f t="shared" si="0"/>
        <v>0.10127750365918704</v>
      </c>
      <c r="H46">
        <f t="shared" si="1"/>
        <v>3</v>
      </c>
    </row>
    <row r="47" spans="1:8" x14ac:dyDescent="0.25">
      <c r="A47">
        <v>4.5</v>
      </c>
      <c r="B47">
        <v>1.3</v>
      </c>
      <c r="C47" t="s">
        <v>10</v>
      </c>
      <c r="D47" cm="1">
        <f t="array" ref="D47">SQRT(SUM((A47:B47-$K$2:$L$2)^2))</f>
        <v>1.4454443847852756</v>
      </c>
      <c r="E47" cm="1">
        <f t="array" ref="E47">SQRT(SUM((A47:B47-$K$3:$L$3)^2))</f>
        <v>3.218891939759061</v>
      </c>
      <c r="F47" cm="1">
        <f t="array" ref="F47">SQRT(SUM((A47:B47-$K$4:$L$4)^2))</f>
        <v>0.18577437961019033</v>
      </c>
      <c r="G47">
        <f t="shared" si="0"/>
        <v>0.18577437961019033</v>
      </c>
      <c r="H47">
        <f t="shared" si="1"/>
        <v>3</v>
      </c>
    </row>
    <row r="48" spans="1:8" x14ac:dyDescent="0.25">
      <c r="A48">
        <v>4.7</v>
      </c>
      <c r="B48">
        <v>1.6</v>
      </c>
      <c r="C48" t="s">
        <v>10</v>
      </c>
      <c r="D48" cm="1">
        <f t="array" ref="D48">SQRT(SUM((A48:B48-$K$2:$L$2)^2))</f>
        <v>1.1259978287339223</v>
      </c>
      <c r="E48" cm="1">
        <f t="array" ref="E48">SQRT(SUM((A48:B48-$K$3:$L$3)^2))</f>
        <v>3.514877134983176</v>
      </c>
      <c r="F48" cm="1">
        <f t="array" ref="F48">SQRT(SUM((A48:B48-$K$4:$L$4)^2))</f>
        <v>0.23055797764510685</v>
      </c>
      <c r="G48">
        <f t="shared" si="0"/>
        <v>0.23055797764510685</v>
      </c>
      <c r="H48">
        <f t="shared" si="1"/>
        <v>3</v>
      </c>
    </row>
    <row r="49" spans="1:8" x14ac:dyDescent="0.25">
      <c r="A49">
        <v>3.3</v>
      </c>
      <c r="B49">
        <v>1</v>
      </c>
      <c r="C49" t="s">
        <v>10</v>
      </c>
      <c r="D49" cm="1">
        <f t="array" ref="D49">SQRT(SUM((A49:B49-$K$2:$L$2)^2))</f>
        <v>2.6489326938837912</v>
      </c>
      <c r="E49" cm="1">
        <f t="array" ref="E49">SQRT(SUM((A49:B49-$K$3:$L$3)^2))</f>
        <v>1.9917225179085216</v>
      </c>
      <c r="F49" cm="1">
        <f t="array" ref="F49">SQRT(SUM((A49:B49-$K$4:$L$4)^2))</f>
        <v>1.2943416934082212</v>
      </c>
      <c r="G49">
        <f t="shared" si="0"/>
        <v>1.2943416934082212</v>
      </c>
      <c r="H49">
        <f t="shared" si="1"/>
        <v>3</v>
      </c>
    </row>
    <row r="50" spans="1:8" x14ac:dyDescent="0.25">
      <c r="A50">
        <v>4.5999999999999996</v>
      </c>
      <c r="B50">
        <v>1.3</v>
      </c>
      <c r="C50" t="s">
        <v>10</v>
      </c>
      <c r="D50" cm="1">
        <f t="array" ref="D50">SQRT(SUM((A50:B50-$K$2:$L$2)^2))</f>
        <v>1.3618736397716005</v>
      </c>
      <c r="E50" cm="1">
        <f t="array" ref="E50">SQRT(SUM((A50:B50-$K$3:$L$3)^2))</f>
        <v>3.3132139076096307</v>
      </c>
      <c r="F50" cm="1">
        <f t="array" ref="F50">SQRT(SUM((A50:B50-$K$4:$L$4)^2))</f>
        <v>0.21110851263839406</v>
      </c>
      <c r="G50">
        <f t="shared" si="0"/>
        <v>0.21110851263839406</v>
      </c>
      <c r="H50">
        <f t="shared" si="1"/>
        <v>3</v>
      </c>
    </row>
    <row r="51" spans="1:8" x14ac:dyDescent="0.25">
      <c r="A51">
        <v>3.9</v>
      </c>
      <c r="B51">
        <v>1.4</v>
      </c>
      <c r="C51" t="s">
        <v>10</v>
      </c>
      <c r="D51" cm="1">
        <f t="array" ref="D51">SQRT(SUM((A51:B51-$K$2:$L$2)^2))</f>
        <v>1.9423939889887454</v>
      </c>
      <c r="E51" cm="1">
        <f t="array" ref="E51">SQRT(SUM((A51:B51-$K$3:$L$3)^2))</f>
        <v>2.7039767232158045</v>
      </c>
      <c r="F51" cm="1">
        <f t="array" ref="F51">SQRT(SUM((A51:B51-$K$4:$L$4)^2))</f>
        <v>0.60582933282072793</v>
      </c>
      <c r="G51">
        <f t="shared" si="0"/>
        <v>0.60582933282072793</v>
      </c>
      <c r="H51">
        <f t="shared" si="1"/>
        <v>3</v>
      </c>
    </row>
    <row r="52" spans="1:8" x14ac:dyDescent="0.25">
      <c r="A52">
        <v>3.5</v>
      </c>
      <c r="B52">
        <v>1</v>
      </c>
      <c r="C52" t="s">
        <v>10</v>
      </c>
      <c r="D52" cm="1">
        <f t="array" ref="D52">SQRT(SUM((A52:B52-$K$2:$L$2)^2))</f>
        <v>2.4673113097299582</v>
      </c>
      <c r="E52" cm="1">
        <f t="array" ref="E52">SQRT(SUM((A52:B52-$K$3:$L$3)^2))</f>
        <v>2.1769705427056016</v>
      </c>
      <c r="F52" cm="1">
        <f t="array" ref="F52">SQRT(SUM((A52:B52-$K$4:$L$4)^2))</f>
        <v>1.1114988921598388</v>
      </c>
      <c r="G52">
        <f t="shared" si="0"/>
        <v>1.1114988921598388</v>
      </c>
      <c r="H52">
        <f t="shared" si="1"/>
        <v>3</v>
      </c>
    </row>
    <row r="53" spans="1:8" x14ac:dyDescent="0.25">
      <c r="A53">
        <v>4.2</v>
      </c>
      <c r="B53">
        <v>1.5</v>
      </c>
      <c r="C53" t="s">
        <v>10</v>
      </c>
      <c r="D53" cm="1">
        <f t="array" ref="D53">SQRT(SUM((A53:B53-$K$2:$L$2)^2))</f>
        <v>1.6263432657926482</v>
      </c>
      <c r="E53" cm="1">
        <f t="array" ref="E53">SQRT(SUM((A53:B53-$K$3:$L$3)^2))</f>
        <v>3.0177482696752858</v>
      </c>
      <c r="F53" cm="1">
        <f t="array" ref="F53">SQRT(SUM((A53:B53-$K$4:$L$4)^2))</f>
        <v>0.30006398782936411</v>
      </c>
      <c r="G53">
        <f t="shared" si="0"/>
        <v>0.30006398782936411</v>
      </c>
      <c r="H53">
        <f t="shared" si="1"/>
        <v>3</v>
      </c>
    </row>
    <row r="54" spans="1:8" x14ac:dyDescent="0.25">
      <c r="A54">
        <v>4</v>
      </c>
      <c r="B54">
        <v>1</v>
      </c>
      <c r="C54" t="s">
        <v>10</v>
      </c>
      <c r="D54" cm="1">
        <f t="array" ref="D54">SQRT(SUM((A54:B54-$K$2:$L$2)^2))</f>
        <v>2.0284419649348298</v>
      </c>
      <c r="E54" cm="1">
        <f t="array" ref="E54">SQRT(SUM((A54:B54-$K$3:$L$3)^2))</f>
        <v>2.6494916743534169</v>
      </c>
      <c r="F54" cm="1">
        <f t="array" ref="F54">SQRT(SUM((A54:B54-$K$4:$L$4)^2))</f>
        <v>0.69692410434477647</v>
      </c>
      <c r="G54">
        <f t="shared" si="0"/>
        <v>0.69692410434477647</v>
      </c>
      <c r="H54">
        <f t="shared" si="1"/>
        <v>3</v>
      </c>
    </row>
    <row r="55" spans="1:8" x14ac:dyDescent="0.25">
      <c r="A55">
        <v>4.7</v>
      </c>
      <c r="B55">
        <v>1.4</v>
      </c>
      <c r="C55" t="s">
        <v>10</v>
      </c>
      <c r="D55" cm="1">
        <f t="array" ref="D55">SQRT(SUM((A55:B55-$K$2:$L$2)^2))</f>
        <v>1.2231177940163034</v>
      </c>
      <c r="E55" cm="1">
        <f t="array" ref="E55">SQRT(SUM((A55:B55-$K$3:$L$3)^2))</f>
        <v>3.4409967656987299</v>
      </c>
      <c r="F55" cm="1">
        <f t="array" ref="F55">SQRT(SUM((A55:B55-$K$4:$L$4)^2))</f>
        <v>0.21786842914190194</v>
      </c>
      <c r="G55">
        <f t="shared" si="0"/>
        <v>0.21786842914190194</v>
      </c>
      <c r="H55">
        <f t="shared" si="1"/>
        <v>3</v>
      </c>
    </row>
    <row r="56" spans="1:8" x14ac:dyDescent="0.25">
      <c r="A56">
        <v>3.6</v>
      </c>
      <c r="B56">
        <v>1.3</v>
      </c>
      <c r="C56" t="s">
        <v>10</v>
      </c>
      <c r="D56" cm="1">
        <f t="array" ref="D56">SQRT(SUM((A56:B56-$K$2:$L$2)^2))</f>
        <v>2.258494276886732</v>
      </c>
      <c r="E56" cm="1">
        <f t="array" ref="E56">SQRT(SUM((A56:B56-$K$3:$L$3)^2))</f>
        <v>2.3908524881844091</v>
      </c>
      <c r="F56" cm="1">
        <f t="array" ref="F56">SQRT(SUM((A56:B56-$K$4:$L$4)^2))</f>
        <v>0.9187055916995146</v>
      </c>
      <c r="G56">
        <f t="shared" si="0"/>
        <v>0.9187055916995146</v>
      </c>
      <c r="H56">
        <f t="shared" si="1"/>
        <v>3</v>
      </c>
    </row>
    <row r="57" spans="1:8" x14ac:dyDescent="0.25">
      <c r="A57">
        <v>4.4000000000000004</v>
      </c>
      <c r="B57">
        <v>1.4</v>
      </c>
      <c r="C57" t="s">
        <v>10</v>
      </c>
      <c r="D57" cm="1">
        <f t="array" ref="D57">SQRT(SUM((A57:B57-$K$2:$L$2)^2))</f>
        <v>1.4831878217026058</v>
      </c>
      <c r="E57" cm="1">
        <f t="array" ref="E57">SQRT(SUM((A57:B57-$K$3:$L$3)^2))</f>
        <v>3.1610276032254183</v>
      </c>
      <c r="F57" cm="1">
        <f t="array" ref="F57">SQRT(SUM((A57:B57-$K$4:$L$4)^2))</f>
        <v>0.13153934943669107</v>
      </c>
      <c r="G57">
        <f t="shared" si="0"/>
        <v>0.13153934943669107</v>
      </c>
      <c r="H57">
        <f t="shared" si="1"/>
        <v>3</v>
      </c>
    </row>
    <row r="58" spans="1:8" x14ac:dyDescent="0.25">
      <c r="A58">
        <v>4.5</v>
      </c>
      <c r="B58">
        <v>1.5</v>
      </c>
      <c r="C58" t="s">
        <v>10</v>
      </c>
      <c r="D58" cm="1">
        <f t="array" ref="D58">SQRT(SUM((A58:B58-$K$2:$L$2)^2))</f>
        <v>1.3495048876463853</v>
      </c>
      <c r="E58" cm="1">
        <f t="array" ref="E58">SQRT(SUM((A58:B58-$K$3:$L$3)^2))</f>
        <v>3.2916816146651042</v>
      </c>
      <c r="F58" cm="1">
        <f t="array" ref="F58">SQRT(SUM((A58:B58-$K$4:$L$4)^2))</f>
        <v>1.4228448917319012E-2</v>
      </c>
      <c r="G58">
        <f t="shared" si="0"/>
        <v>1.4228448917319012E-2</v>
      </c>
      <c r="H58">
        <f t="shared" si="1"/>
        <v>3</v>
      </c>
    </row>
    <row r="59" spans="1:8" x14ac:dyDescent="0.25">
      <c r="A59">
        <v>4.0999999999999996</v>
      </c>
      <c r="B59">
        <v>1</v>
      </c>
      <c r="C59" t="s">
        <v>10</v>
      </c>
      <c r="D59" cm="1">
        <f t="array" ref="D59">SQRT(SUM((A59:B59-$K$2:$L$2)^2))</f>
        <v>1.9442137604456298</v>
      </c>
      <c r="E59" cm="1">
        <f t="array" ref="E59">SQRT(SUM((A59:B59-$K$3:$L$3)^2))</f>
        <v>2.7451643320938186</v>
      </c>
      <c r="F59" cm="1">
        <f t="array" ref="F59">SQRT(SUM((A59:B59-$K$4:$L$4)^2))</f>
        <v>0.62909291142534196</v>
      </c>
      <c r="G59">
        <f t="shared" si="0"/>
        <v>0.62909291142534196</v>
      </c>
      <c r="H59">
        <f t="shared" si="1"/>
        <v>3</v>
      </c>
    </row>
    <row r="60" spans="1:8" x14ac:dyDescent="0.25">
      <c r="A60">
        <v>4.5</v>
      </c>
      <c r="B60">
        <v>1.5</v>
      </c>
      <c r="C60" t="s">
        <v>10</v>
      </c>
      <c r="D60" cm="1">
        <f t="array" ref="D60">SQRT(SUM((A60:B60-$K$2:$L$2)^2))</f>
        <v>1.3495048876463853</v>
      </c>
      <c r="E60" cm="1">
        <f t="array" ref="E60">SQRT(SUM((A60:B60-$K$3:$L$3)^2))</f>
        <v>3.2916816146651042</v>
      </c>
      <c r="F60" cm="1">
        <f t="array" ref="F60">SQRT(SUM((A60:B60-$K$4:$L$4)^2))</f>
        <v>1.4228448917319012E-2</v>
      </c>
      <c r="G60">
        <f t="shared" si="0"/>
        <v>1.4228448917319012E-2</v>
      </c>
      <c r="H60">
        <f t="shared" si="1"/>
        <v>3</v>
      </c>
    </row>
    <row r="61" spans="1:8" x14ac:dyDescent="0.25">
      <c r="A61">
        <v>3.9</v>
      </c>
      <c r="B61">
        <v>1.1000000000000001</v>
      </c>
      <c r="C61" t="s">
        <v>10</v>
      </c>
      <c r="D61" cm="1">
        <f t="array" ref="D61">SQRT(SUM((A61:B61-$K$2:$L$2)^2))</f>
        <v>2.0652151098731366</v>
      </c>
      <c r="E61" cm="1">
        <f t="array" ref="E61">SQRT(SUM((A61:B61-$K$3:$L$3)^2))</f>
        <v>2.5866264363017817</v>
      </c>
      <c r="F61" cm="1">
        <f t="array" ref="F61">SQRT(SUM((A61:B61-$K$4:$L$4)^2))</f>
        <v>0.71308743331196467</v>
      </c>
      <c r="G61">
        <f t="shared" si="0"/>
        <v>0.71308743331196467</v>
      </c>
      <c r="H61">
        <f t="shared" si="1"/>
        <v>3</v>
      </c>
    </row>
    <row r="62" spans="1:8" x14ac:dyDescent="0.25">
      <c r="A62">
        <v>4.8</v>
      </c>
      <c r="B62">
        <v>1.8</v>
      </c>
      <c r="C62" t="s">
        <v>10</v>
      </c>
      <c r="D62" cm="1">
        <f t="array" ref="D62">SQRT(SUM((A62:B62-$K$2:$L$2)^2))</f>
        <v>0.96182920718034437</v>
      </c>
      <c r="E62" cm="1">
        <f t="array" ref="E62">SQRT(SUM((A62:B62-$K$3:$L$3)^2))</f>
        <v>3.6884122443455243</v>
      </c>
      <c r="F62" cm="1">
        <f t="array" ref="F62">SQRT(SUM((A62:B62-$K$4:$L$4)^2))</f>
        <v>0.43462856979688647</v>
      </c>
      <c r="G62">
        <f t="shared" si="0"/>
        <v>0.43462856979688647</v>
      </c>
      <c r="H62">
        <f t="shared" si="1"/>
        <v>3</v>
      </c>
    </row>
    <row r="63" spans="1:8" x14ac:dyDescent="0.25">
      <c r="A63">
        <v>4</v>
      </c>
      <c r="B63">
        <v>1.3</v>
      </c>
      <c r="C63" t="s">
        <v>10</v>
      </c>
      <c r="D63" cm="1">
        <f t="array" ref="D63">SQRT(SUM((A63:B63-$K$2:$L$2)^2))</f>
        <v>1.8874209290775528</v>
      </c>
      <c r="E63" cm="1">
        <f t="array" ref="E63">SQRT(SUM((A63:B63-$K$3:$L$3)^2))</f>
        <v>2.7532998258790671</v>
      </c>
      <c r="F63" cm="1">
        <f t="array" ref="F63">SQRT(SUM((A63:B63-$K$4:$L$4)^2))</f>
        <v>0.53314041318899397</v>
      </c>
      <c r="G63">
        <f t="shared" si="0"/>
        <v>0.53314041318899397</v>
      </c>
      <c r="H63">
        <f t="shared" si="1"/>
        <v>3</v>
      </c>
    </row>
    <row r="64" spans="1:8" x14ac:dyDescent="0.25">
      <c r="A64">
        <v>4.9000000000000004</v>
      </c>
      <c r="B64">
        <v>1.5</v>
      </c>
      <c r="C64" t="s">
        <v>10</v>
      </c>
      <c r="D64" cm="1">
        <f t="array" ref="D64">SQRT(SUM((A64:B64-$K$2:$L$2)^2))</f>
        <v>1.0013614764765679</v>
      </c>
      <c r="E64" cm="1">
        <f t="array" ref="E64">SQRT(SUM((A64:B64-$K$3:$L$3)^2))</f>
        <v>3.6632843410322917</v>
      </c>
      <c r="F64" cm="1">
        <f t="array" ref="F64">SQRT(SUM((A64:B64-$K$4:$L$4)^2))</f>
        <v>0.40052613487008421</v>
      </c>
      <c r="G64">
        <f t="shared" si="0"/>
        <v>0.40052613487008421</v>
      </c>
      <c r="H64">
        <f t="shared" si="1"/>
        <v>3</v>
      </c>
    </row>
    <row r="65" spans="1:8" x14ac:dyDescent="0.25">
      <c r="A65">
        <v>4.7</v>
      </c>
      <c r="B65">
        <v>1.2</v>
      </c>
      <c r="C65" t="s">
        <v>10</v>
      </c>
      <c r="D65" cm="1">
        <f t="array" ref="D65">SQRT(SUM((A65:B65-$K$2:$L$2)^2))</f>
        <v>1.3431914106951059</v>
      </c>
      <c r="E65" cm="1">
        <f t="array" ref="E65">SQRT(SUM((A65:B65-$K$3:$L$3)^2))</f>
        <v>3.3773593544470071</v>
      </c>
      <c r="F65" cm="1">
        <f t="array" ref="F65">SQRT(SUM((A65:B65-$K$4:$L$4)^2))</f>
        <v>0.34896464545526429</v>
      </c>
      <c r="G65">
        <f t="shared" si="0"/>
        <v>0.34896464545526429</v>
      </c>
      <c r="H65">
        <f t="shared" si="1"/>
        <v>3</v>
      </c>
    </row>
    <row r="66" spans="1:8" x14ac:dyDescent="0.25">
      <c r="A66">
        <v>4.3</v>
      </c>
      <c r="B66">
        <v>1.3</v>
      </c>
      <c r="C66" t="s">
        <v>10</v>
      </c>
      <c r="D66" cm="1">
        <f t="array" ref="D66">SQRT(SUM((A66:B66-$K$2:$L$2)^2))</f>
        <v>1.6181868826289378</v>
      </c>
      <c r="E66" cm="1">
        <f t="array" ref="E66">SQRT(SUM((A66:B66-$K$3:$L$3)^2))</f>
        <v>3.0313401597943095</v>
      </c>
      <c r="F66" cm="1">
        <f t="array" ref="F66">SQRT(SUM((A66:B66-$K$4:$L$4)^2))</f>
        <v>0.27276867881386829</v>
      </c>
      <c r="G66">
        <f t="shared" si="0"/>
        <v>0.27276867881386829</v>
      </c>
      <c r="H66">
        <f t="shared" si="1"/>
        <v>3</v>
      </c>
    </row>
    <row r="67" spans="1:8" x14ac:dyDescent="0.25">
      <c r="A67">
        <v>4.4000000000000004</v>
      </c>
      <c r="B67">
        <v>1.4</v>
      </c>
      <c r="C67" t="s">
        <v>10</v>
      </c>
      <c r="D67" cm="1">
        <f t="array" ref="D67">SQRT(SUM((A67:B67-$K$2:$L$2)^2))</f>
        <v>1.4831878217026058</v>
      </c>
      <c r="E67" cm="1">
        <f t="array" ref="E67">SQRT(SUM((A67:B67-$K$3:$L$3)^2))</f>
        <v>3.1610276032254183</v>
      </c>
      <c r="F67" cm="1">
        <f t="array" ref="F67">SQRT(SUM((A67:B67-$K$4:$L$4)^2))</f>
        <v>0.13153934943669107</v>
      </c>
      <c r="G67">
        <f t="shared" ref="G67:G121" si="2">MIN(D67:F67)</f>
        <v>0.13153934943669107</v>
      </c>
      <c r="H67">
        <f t="shared" ref="H67:H121" si="3">MATCH(G67,D67:F67,0)</f>
        <v>3</v>
      </c>
    </row>
    <row r="68" spans="1:8" x14ac:dyDescent="0.25">
      <c r="A68">
        <v>4.8</v>
      </c>
      <c r="B68">
        <v>1.4</v>
      </c>
      <c r="C68" t="s">
        <v>10</v>
      </c>
      <c r="D68" cm="1">
        <f t="array" ref="D68">SQRT(SUM((A68:B68-$K$2:$L$2)^2))</f>
        <v>1.1407924786028225</v>
      </c>
      <c r="E68" cm="1">
        <f t="array" ref="E68">SQRT(SUM((A68:B68-$K$3:$L$3)^2))</f>
        <v>3.5350501862464627</v>
      </c>
      <c r="F68" cm="1">
        <f t="array" ref="F68">SQRT(SUM((A68:B68-$K$4:$L$4)^2))</f>
        <v>0.31228406364334976</v>
      </c>
      <c r="G68">
        <f t="shared" si="2"/>
        <v>0.31228406364334976</v>
      </c>
      <c r="H68">
        <f t="shared" si="3"/>
        <v>3</v>
      </c>
    </row>
    <row r="69" spans="1:8" x14ac:dyDescent="0.25">
      <c r="A69">
        <v>5</v>
      </c>
      <c r="B69">
        <v>1.7</v>
      </c>
      <c r="C69" t="s">
        <v>10</v>
      </c>
      <c r="D69" cm="1">
        <f t="array" ref="D69">SQRT(SUM((A69:B69-$K$2:$L$2)^2))</f>
        <v>0.81238483494154079</v>
      </c>
      <c r="E69" cm="1">
        <f t="array" ref="E69">SQRT(SUM((A69:B69-$K$3:$L$3)^2))</f>
        <v>3.8301012745700129</v>
      </c>
      <c r="F69" cm="1">
        <f t="array" ref="F69">SQRT(SUM((A69:B69-$K$4:$L$4)^2))</f>
        <v>0.54421153731049676</v>
      </c>
      <c r="G69">
        <f t="shared" si="2"/>
        <v>0.54421153731049676</v>
      </c>
      <c r="H69">
        <f t="shared" si="3"/>
        <v>3</v>
      </c>
    </row>
    <row r="70" spans="1:8" x14ac:dyDescent="0.25">
      <c r="A70">
        <v>4.5</v>
      </c>
      <c r="B70">
        <v>1.5</v>
      </c>
      <c r="C70" t="s">
        <v>10</v>
      </c>
      <c r="D70" cm="1">
        <f t="array" ref="D70">SQRT(SUM((A70:B70-$K$2:$L$2)^2))</f>
        <v>1.3495048876463853</v>
      </c>
      <c r="E70" cm="1">
        <f t="array" ref="E70">SQRT(SUM((A70:B70-$K$3:$L$3)^2))</f>
        <v>3.2916816146651042</v>
      </c>
      <c r="F70" cm="1">
        <f t="array" ref="F70">SQRT(SUM((A70:B70-$K$4:$L$4)^2))</f>
        <v>1.4228448917319012E-2</v>
      </c>
      <c r="G70">
        <f t="shared" si="2"/>
        <v>1.4228448917319012E-2</v>
      </c>
      <c r="H70">
        <f t="shared" si="3"/>
        <v>3</v>
      </c>
    </row>
    <row r="71" spans="1:8" x14ac:dyDescent="0.25">
      <c r="A71">
        <v>3.5</v>
      </c>
      <c r="B71">
        <v>1</v>
      </c>
      <c r="C71" t="s">
        <v>10</v>
      </c>
      <c r="D71" cm="1">
        <f t="array" ref="D71">SQRT(SUM((A71:B71-$K$2:$L$2)^2))</f>
        <v>2.4673113097299582</v>
      </c>
      <c r="E71" cm="1">
        <f t="array" ref="E71">SQRT(SUM((A71:B71-$K$3:$L$3)^2))</f>
        <v>2.1769705427056016</v>
      </c>
      <c r="F71" cm="1">
        <f t="array" ref="F71">SQRT(SUM((A71:B71-$K$4:$L$4)^2))</f>
        <v>1.1114988921598388</v>
      </c>
      <c r="G71">
        <f t="shared" si="2"/>
        <v>1.1114988921598388</v>
      </c>
      <c r="H71">
        <f t="shared" si="3"/>
        <v>3</v>
      </c>
    </row>
    <row r="72" spans="1:8" x14ac:dyDescent="0.25">
      <c r="A72">
        <v>3.8</v>
      </c>
      <c r="B72">
        <v>1.1000000000000001</v>
      </c>
      <c r="C72" t="s">
        <v>10</v>
      </c>
      <c r="D72" cm="1">
        <f t="array" ref="D72">SQRT(SUM((A72:B72-$K$2:$L$2)^2))</f>
        <v>2.1540016501504473</v>
      </c>
      <c r="E72" cm="1">
        <f t="array" ref="E72">SQRT(SUM((A72:B72-$K$3:$L$3)^2))</f>
        <v>2.492892946607058</v>
      </c>
      <c r="F72" cm="1">
        <f t="array" ref="F72">SQRT(SUM((A72:B72-$K$4:$L$4)^2))</f>
        <v>0.79902378159764553</v>
      </c>
      <c r="G72">
        <f t="shared" si="2"/>
        <v>0.79902378159764553</v>
      </c>
      <c r="H72">
        <f t="shared" si="3"/>
        <v>3</v>
      </c>
    </row>
    <row r="73" spans="1:8" x14ac:dyDescent="0.25">
      <c r="A73">
        <v>3.7</v>
      </c>
      <c r="B73">
        <v>1</v>
      </c>
      <c r="C73" t="s">
        <v>10</v>
      </c>
      <c r="D73" cm="1">
        <f t="array" ref="D73">SQRT(SUM((A73:B73-$K$2:$L$2)^2))</f>
        <v>2.2887563831732476</v>
      </c>
      <c r="E73" cm="1">
        <f t="array" ref="E73">SQRT(SUM((A73:B73-$K$3:$L$3)^2))</f>
        <v>2.3646232045025659</v>
      </c>
      <c r="F73" cm="1">
        <f t="array" ref="F73">SQRT(SUM((A73:B73-$K$4:$L$4)^2))</f>
        <v>0.93570249291654484</v>
      </c>
      <c r="G73">
        <f t="shared" si="2"/>
        <v>0.93570249291654484</v>
      </c>
      <c r="H73">
        <f t="shared" si="3"/>
        <v>3</v>
      </c>
    </row>
    <row r="74" spans="1:8" x14ac:dyDescent="0.25">
      <c r="A74">
        <v>3.9</v>
      </c>
      <c r="B74">
        <v>1.2</v>
      </c>
      <c r="C74" t="s">
        <v>10</v>
      </c>
      <c r="D74" cm="1">
        <f t="array" ref="D74">SQRT(SUM((A74:B74-$K$2:$L$2)^2))</f>
        <v>2.0201585175885111</v>
      </c>
      <c r="E74" cm="1">
        <f t="array" ref="E74">SQRT(SUM((A74:B74-$K$3:$L$3)^2))</f>
        <v>2.6225155075260207</v>
      </c>
      <c r="F74" cm="1">
        <f t="array" ref="F74">SQRT(SUM((A74:B74-$K$4:$L$4)^2))</f>
        <v>0.66433338909538986</v>
      </c>
      <c r="G74">
        <f t="shared" si="2"/>
        <v>0.66433338909538986</v>
      </c>
      <c r="H74">
        <f t="shared" si="3"/>
        <v>3</v>
      </c>
    </row>
    <row r="75" spans="1:8" x14ac:dyDescent="0.25">
      <c r="A75">
        <v>5.0999999999999996</v>
      </c>
      <c r="B75">
        <v>1.6</v>
      </c>
      <c r="C75" t="s">
        <v>10</v>
      </c>
      <c r="D75" cm="1">
        <f t="array" ref="D75">SQRT(SUM((A75:B75-$K$2:$L$2)^2))</f>
        <v>0.78066156246055662</v>
      </c>
      <c r="E75" cm="1">
        <f t="array" ref="E75">SQRT(SUM((A75:B75-$K$3:$L$3)^2))</f>
        <v>3.885723302675534</v>
      </c>
      <c r="F75" cm="1">
        <f t="array" ref="F75">SQRT(SUM((A75:B75-$K$4:$L$4)^2))</f>
        <v>0.61104477496430398</v>
      </c>
      <c r="G75">
        <f t="shared" si="2"/>
        <v>0.61104477496430398</v>
      </c>
      <c r="H75">
        <f t="shared" si="3"/>
        <v>3</v>
      </c>
    </row>
    <row r="76" spans="1:8" x14ac:dyDescent="0.25">
      <c r="A76">
        <v>4.5</v>
      </c>
      <c r="B76">
        <v>1.5</v>
      </c>
      <c r="C76" t="s">
        <v>10</v>
      </c>
      <c r="D76" cm="1">
        <f t="array" ref="D76">SQRT(SUM((A76:B76-$K$2:$L$2)^2))</f>
        <v>1.3495048876463853</v>
      </c>
      <c r="E76" cm="1">
        <f t="array" ref="E76">SQRT(SUM((A76:B76-$K$3:$L$3)^2))</f>
        <v>3.2916816146651042</v>
      </c>
      <c r="F76" cm="1">
        <f t="array" ref="F76">SQRT(SUM((A76:B76-$K$4:$L$4)^2))</f>
        <v>1.4228448917319012E-2</v>
      </c>
      <c r="G76">
        <f t="shared" si="2"/>
        <v>1.4228448917319012E-2</v>
      </c>
      <c r="H76">
        <f t="shared" si="3"/>
        <v>3</v>
      </c>
    </row>
    <row r="77" spans="1:8" x14ac:dyDescent="0.25">
      <c r="A77">
        <v>4.5</v>
      </c>
      <c r="B77">
        <v>1.6</v>
      </c>
      <c r="C77" t="s">
        <v>10</v>
      </c>
      <c r="D77" cm="1">
        <f t="array" ref="D77">SQRT(SUM((A77:B77-$K$2:$L$2)^2))</f>
        <v>1.3103779713954988</v>
      </c>
      <c r="E77" cm="1">
        <f t="array" ref="E77">SQRT(SUM((A77:B77-$K$3:$L$3)^2))</f>
        <v>3.331984261451947</v>
      </c>
      <c r="F77" cm="1">
        <f t="array" ref="F77">SQRT(SUM((A77:B77-$K$4:$L$4)^2))</f>
        <v>0.11422614883691735</v>
      </c>
      <c r="G77">
        <f t="shared" si="2"/>
        <v>0.11422614883691735</v>
      </c>
      <c r="H77">
        <f t="shared" si="3"/>
        <v>3</v>
      </c>
    </row>
    <row r="78" spans="1:8" x14ac:dyDescent="0.25">
      <c r="A78">
        <v>4.7</v>
      </c>
      <c r="B78">
        <v>1.5</v>
      </c>
      <c r="C78" t="s">
        <v>10</v>
      </c>
      <c r="D78" cm="1">
        <f t="array" ref="D78">SQRT(SUM((A78:B78-$K$2:$L$2)^2))</f>
        <v>1.171300185339526</v>
      </c>
      <c r="E78" cm="1">
        <f t="array" ref="E78">SQRT(SUM((A78:B78-$K$3:$L$3)^2))</f>
        <v>3.4766952710567445</v>
      </c>
      <c r="F78" cm="1">
        <f t="array" ref="F78">SQRT(SUM((A78:B78-$K$4:$L$4)^2))</f>
        <v>0.20077802851975798</v>
      </c>
      <c r="G78">
        <f t="shared" si="2"/>
        <v>0.20077802851975798</v>
      </c>
      <c r="H78">
        <f t="shared" si="3"/>
        <v>3</v>
      </c>
    </row>
    <row r="79" spans="1:8" x14ac:dyDescent="0.25">
      <c r="A79">
        <v>4.4000000000000004</v>
      </c>
      <c r="B79">
        <v>1.3</v>
      </c>
      <c r="C79" t="s">
        <v>10</v>
      </c>
      <c r="D79" cm="1">
        <f t="array" ref="D79">SQRT(SUM((A79:B79-$K$2:$L$2)^2))</f>
        <v>1.5309863253177085</v>
      </c>
      <c r="E79" cm="1">
        <f t="array" ref="E79">SQRT(SUM((A79:B79-$K$3:$L$3)^2))</f>
        <v>3.1249230777914874</v>
      </c>
      <c r="F79" cm="1">
        <f t="array" ref="F79">SQRT(SUM((A79:B79-$K$4:$L$4)^2))</f>
        <v>0.21084932091592581</v>
      </c>
      <c r="G79">
        <f t="shared" si="2"/>
        <v>0.21084932091592581</v>
      </c>
      <c r="H79">
        <f t="shared" si="3"/>
        <v>3</v>
      </c>
    </row>
    <row r="80" spans="1:8" x14ac:dyDescent="0.25">
      <c r="A80">
        <v>4.0999999999999996</v>
      </c>
      <c r="B80">
        <v>1.3</v>
      </c>
      <c r="C80" t="s">
        <v>10</v>
      </c>
      <c r="D80" cm="1">
        <f t="array" ref="D80">SQRT(SUM((A80:B80-$K$2:$L$2)^2))</f>
        <v>1.7965934723017991</v>
      </c>
      <c r="E80" cm="1">
        <f t="array" ref="E80">SQRT(SUM((A80:B80-$K$3:$L$3)^2))</f>
        <v>2.8454843188669532</v>
      </c>
      <c r="F80" cm="1">
        <f t="array" ref="F80">SQRT(SUM((A80:B80-$K$4:$L$4)^2))</f>
        <v>0.44078723230621775</v>
      </c>
      <c r="G80">
        <f t="shared" si="2"/>
        <v>0.44078723230621775</v>
      </c>
      <c r="H80">
        <f t="shared" si="3"/>
        <v>3</v>
      </c>
    </row>
    <row r="81" spans="1:8" x14ac:dyDescent="0.25">
      <c r="A81">
        <v>4</v>
      </c>
      <c r="B81">
        <v>1.3</v>
      </c>
      <c r="C81" t="s">
        <v>10</v>
      </c>
      <c r="D81" cm="1">
        <f t="array" ref="D81">SQRT(SUM((A81:B81-$K$2:$L$2)^2))</f>
        <v>1.8874209290775528</v>
      </c>
      <c r="E81" cm="1">
        <f t="array" ref="E81">SQRT(SUM((A81:B81-$K$3:$L$3)^2))</f>
        <v>2.7532998258790671</v>
      </c>
      <c r="F81" cm="1">
        <f t="array" ref="F81">SQRT(SUM((A81:B81-$K$4:$L$4)^2))</f>
        <v>0.53314041318899397</v>
      </c>
      <c r="G81">
        <f t="shared" si="2"/>
        <v>0.53314041318899397</v>
      </c>
      <c r="H81">
        <f t="shared" si="3"/>
        <v>3</v>
      </c>
    </row>
    <row r="82" spans="1:8" x14ac:dyDescent="0.25">
      <c r="A82">
        <v>6</v>
      </c>
      <c r="B82">
        <v>2.5</v>
      </c>
      <c r="C82" t="s">
        <v>11</v>
      </c>
      <c r="D82" cm="1">
        <f t="array" ref="D82">SQRT(SUM((A82:B82-$K$2:$L$2)^2))</f>
        <v>0.51116379088743702</v>
      </c>
      <c r="E82" cm="1">
        <f t="array" ref="E82">SQRT(SUM((A82:B82-$K$3:$L$3)^2))</f>
        <v>5.0741005784963322</v>
      </c>
      <c r="F82" cm="1">
        <f t="array" ref="F82">SQRT(SUM((A82:B82-$K$4:$L$4)^2))</f>
        <v>1.8109319014768228</v>
      </c>
      <c r="G82">
        <f t="shared" si="2"/>
        <v>0.51116379088743702</v>
      </c>
      <c r="H82">
        <f t="shared" si="3"/>
        <v>1</v>
      </c>
    </row>
    <row r="83" spans="1:8" x14ac:dyDescent="0.25">
      <c r="A83">
        <v>5.0999999999999996</v>
      </c>
      <c r="B83">
        <v>1.9</v>
      </c>
      <c r="C83" t="s">
        <v>11</v>
      </c>
      <c r="D83" cm="1">
        <f t="array" ref="D83">SQRT(SUM((A83:B83-$K$2:$L$2)^2))</f>
        <v>0.64592060929703787</v>
      </c>
      <c r="E83" cm="1">
        <f t="array" ref="E83">SQRT(SUM((A83:B83-$K$3:$L$3)^2))</f>
        <v>4.0024616654845406</v>
      </c>
      <c r="F83" cm="1">
        <f t="array" ref="F83">SQRT(SUM((A83:B83-$K$4:$L$4)^2))</f>
        <v>0.72932243210375702</v>
      </c>
      <c r="G83">
        <f t="shared" si="2"/>
        <v>0.64592060929703787</v>
      </c>
      <c r="H83">
        <f t="shared" si="3"/>
        <v>1</v>
      </c>
    </row>
    <row r="84" spans="1:8" x14ac:dyDescent="0.25">
      <c r="A84">
        <v>5.9</v>
      </c>
      <c r="B84">
        <v>2.1</v>
      </c>
      <c r="C84" t="s">
        <v>11</v>
      </c>
      <c r="D84" cm="1">
        <f t="array" ref="D84">SQRT(SUM((A84:B84-$K$2:$L$2)^2))</f>
        <v>0.17941609562286887</v>
      </c>
      <c r="E84" cm="1">
        <f t="array" ref="E84">SQRT(SUM((A84:B84-$K$3:$L$3)^2))</f>
        <v>4.8148281940281059</v>
      </c>
      <c r="F84" cm="1">
        <f t="array" ref="F84">SQRT(SUM((A84:B84-$K$4:$L$4)^2))</f>
        <v>1.5290647502704175</v>
      </c>
      <c r="G84">
        <f t="shared" si="2"/>
        <v>0.17941609562286887</v>
      </c>
      <c r="H84">
        <f t="shared" si="3"/>
        <v>1</v>
      </c>
    </row>
    <row r="85" spans="1:8" x14ac:dyDescent="0.25">
      <c r="A85">
        <v>5.6</v>
      </c>
      <c r="B85">
        <v>1.8</v>
      </c>
      <c r="C85" t="s">
        <v>11</v>
      </c>
      <c r="D85" cm="1">
        <f t="array" ref="D85">SQRT(SUM((A85:B85-$K$2:$L$2)^2))</f>
        <v>0.2970490756842516</v>
      </c>
      <c r="E85" cm="1">
        <f t="array" ref="E85">SQRT(SUM((A85:B85-$K$3:$L$3)^2))</f>
        <v>4.4241782859751737</v>
      </c>
      <c r="F85" cm="1">
        <f t="array" ref="F85">SQRT(SUM((A85:B85-$K$4:$L$4)^2))</f>
        <v>1.1442637220476921</v>
      </c>
      <c r="G85">
        <f t="shared" si="2"/>
        <v>0.2970490756842516</v>
      </c>
      <c r="H85">
        <f t="shared" si="3"/>
        <v>1</v>
      </c>
    </row>
    <row r="86" spans="1:8" x14ac:dyDescent="0.25">
      <c r="A86">
        <v>5.8</v>
      </c>
      <c r="B86">
        <v>2.2000000000000002</v>
      </c>
      <c r="C86" t="s">
        <v>11</v>
      </c>
      <c r="D86" cm="1">
        <f t="array" ref="D86">SQRT(SUM((A86:B86-$K$2:$L$2)^2))</f>
        <v>0.15075403911070404</v>
      </c>
      <c r="E86" cm="1">
        <f t="array" ref="E86">SQRT(SUM((A86:B86-$K$3:$L$3)^2))</f>
        <v>4.7637590961881271</v>
      </c>
      <c r="F86" cm="1">
        <f t="array" ref="F86">SQRT(SUM((A86:B86-$K$4:$L$4)^2))</f>
        <v>1.4835192923754683</v>
      </c>
      <c r="G86">
        <f t="shared" si="2"/>
        <v>0.15075403911070404</v>
      </c>
      <c r="H86">
        <f t="shared" si="3"/>
        <v>1</v>
      </c>
    </row>
    <row r="87" spans="1:8" x14ac:dyDescent="0.25">
      <c r="A87">
        <v>6.6</v>
      </c>
      <c r="B87">
        <v>2.1</v>
      </c>
      <c r="C87" t="s">
        <v>11</v>
      </c>
      <c r="D87" cm="1">
        <f t="array" ref="D87">SQRT(SUM((A87:B87-$K$2:$L$2)^2))</f>
        <v>0.87745229143856585</v>
      </c>
      <c r="E87" cm="1">
        <f t="array" ref="E87">SQRT(SUM((A87:B87-$K$3:$L$3)^2))</f>
        <v>5.4658410223983056</v>
      </c>
      <c r="F87" cm="1">
        <f t="array" ref="F87">SQRT(SUM((A87:B87-$K$4:$L$4)^2))</f>
        <v>2.1882462837718792</v>
      </c>
      <c r="G87">
        <f t="shared" si="2"/>
        <v>0.87745229143856585</v>
      </c>
      <c r="H87">
        <f t="shared" si="3"/>
        <v>1</v>
      </c>
    </row>
    <row r="88" spans="1:8" x14ac:dyDescent="0.25">
      <c r="A88">
        <v>4.5</v>
      </c>
      <c r="B88">
        <v>1.7</v>
      </c>
      <c r="C88" t="s">
        <v>11</v>
      </c>
      <c r="D88" cm="1">
        <f t="array" ref="D88">SQRT(SUM((A88:B88-$K$2:$L$2)^2))</f>
        <v>1.2778956976434668</v>
      </c>
      <c r="E88" cm="1">
        <f t="array" ref="E88">SQRT(SUM((A88:B88-$K$3:$L$3)^2))</f>
        <v>3.3747696787784918</v>
      </c>
      <c r="F88" cm="1">
        <f t="array" ref="F88">SQRT(SUM((A88:B88-$K$4:$L$4)^2))</f>
        <v>0.21422599608272191</v>
      </c>
      <c r="G88">
        <f t="shared" si="2"/>
        <v>0.21422599608272191</v>
      </c>
      <c r="H88">
        <f t="shared" si="3"/>
        <v>3</v>
      </c>
    </row>
    <row r="89" spans="1:8" x14ac:dyDescent="0.25">
      <c r="A89">
        <v>6.3</v>
      </c>
      <c r="B89">
        <v>1.8</v>
      </c>
      <c r="C89" t="s">
        <v>11</v>
      </c>
      <c r="D89" cm="1">
        <f t="array" ref="D89">SQRT(SUM((A89:B89-$K$2:$L$2)^2))</f>
        <v>0.63715817639508032</v>
      </c>
      <c r="E89" cm="1">
        <f t="array" ref="E89">SQRT(SUM((A89:B89-$K$3:$L$3)^2))</f>
        <v>5.0839159169107466</v>
      </c>
      <c r="F89" cm="1">
        <f t="array" ref="F89">SQRT(SUM((A89:B89-$K$4:$L$4)^2))</f>
        <v>1.8274906986128125</v>
      </c>
      <c r="G89">
        <f t="shared" si="2"/>
        <v>0.63715817639508032</v>
      </c>
      <c r="H89">
        <f t="shared" si="3"/>
        <v>1</v>
      </c>
    </row>
    <row r="90" spans="1:8" x14ac:dyDescent="0.25">
      <c r="A90">
        <v>5.8</v>
      </c>
      <c r="B90">
        <v>1.8</v>
      </c>
      <c r="C90" t="s">
        <v>11</v>
      </c>
      <c r="D90" cm="1">
        <f t="array" ref="D90">SQRT(SUM((A90:B90-$K$2:$L$2)^2))</f>
        <v>0.28110289176704106</v>
      </c>
      <c r="E90" cm="1">
        <f t="array" ref="E90">SQRT(SUM((A90:B90-$K$3:$L$3)^2))</f>
        <v>4.6114635053915682</v>
      </c>
      <c r="F90" cm="1">
        <f t="array" ref="F90">SQRT(SUM((A90:B90-$K$4:$L$4)^2))</f>
        <v>1.3377028196023684</v>
      </c>
      <c r="G90">
        <f t="shared" si="2"/>
        <v>0.28110289176704106</v>
      </c>
      <c r="H90">
        <f t="shared" si="3"/>
        <v>1</v>
      </c>
    </row>
    <row r="91" spans="1:8" x14ac:dyDescent="0.25">
      <c r="A91">
        <v>6.1</v>
      </c>
      <c r="B91">
        <v>2.5</v>
      </c>
      <c r="C91" t="s">
        <v>11</v>
      </c>
      <c r="D91" cm="1">
        <f t="array" ref="D91">SQRT(SUM((A91:B91-$K$2:$L$2)^2))</f>
        <v>0.57155818803677161</v>
      </c>
      <c r="E91" cm="1">
        <f t="array" ref="E91">SQRT(SUM((A91:B91-$K$3:$L$3)^2))</f>
        <v>5.1635857462066843</v>
      </c>
      <c r="F91" cm="1">
        <f t="array" ref="F91">SQRT(SUM((A91:B91-$K$4:$L$4)^2))</f>
        <v>1.8946052453678321</v>
      </c>
      <c r="G91">
        <f t="shared" si="2"/>
        <v>0.57155818803677161</v>
      </c>
      <c r="H91">
        <f t="shared" si="3"/>
        <v>1</v>
      </c>
    </row>
    <row r="92" spans="1:8" x14ac:dyDescent="0.25">
      <c r="A92">
        <v>5.0999999999999996</v>
      </c>
      <c r="B92">
        <v>2</v>
      </c>
      <c r="C92" t="s">
        <v>11</v>
      </c>
      <c r="D92" cm="1">
        <f t="array" ref="D92">SQRT(SUM((A92:B92-$K$2:$L$2)^2))</f>
        <v>0.62700910651421671</v>
      </c>
      <c r="E92" cm="1">
        <f t="array" ref="E92">SQRT(SUM((A92:B92-$K$3:$L$3)^2))</f>
        <v>4.0455717333786696</v>
      </c>
      <c r="F92" cm="1">
        <f t="array" ref="F92">SQRT(SUM((A92:B92-$K$4:$L$4)^2))</f>
        <v>0.79041531759528805</v>
      </c>
      <c r="G92">
        <f t="shared" si="2"/>
        <v>0.62700910651421671</v>
      </c>
      <c r="H92">
        <f t="shared" si="3"/>
        <v>1</v>
      </c>
    </row>
    <row r="93" spans="1:8" x14ac:dyDescent="0.25">
      <c r="A93">
        <v>5.3</v>
      </c>
      <c r="B93">
        <v>1.9</v>
      </c>
      <c r="C93" t="s">
        <v>11</v>
      </c>
      <c r="D93" cm="1">
        <f t="array" ref="D93">SQRT(SUM((A93:B93-$K$2:$L$2)^2))</f>
        <v>0.45606371913317229</v>
      </c>
      <c r="E93" cm="1">
        <f t="array" ref="E93">SQRT(SUM((A93:B93-$K$3:$L$3)^2))</f>
        <v>4.184727176189309</v>
      </c>
      <c r="F93" cm="1">
        <f t="array" ref="F93">SQRT(SUM((A93:B93-$K$4:$L$4)^2))</f>
        <v>0.90112184411844509</v>
      </c>
      <c r="G93">
        <f t="shared" si="2"/>
        <v>0.45606371913317229</v>
      </c>
      <c r="H93">
        <f t="shared" si="3"/>
        <v>1</v>
      </c>
    </row>
    <row r="94" spans="1:8" x14ac:dyDescent="0.25">
      <c r="A94">
        <v>5.5</v>
      </c>
      <c r="B94">
        <v>2.1</v>
      </c>
      <c r="C94" t="s">
        <v>11</v>
      </c>
      <c r="D94" cm="1">
        <f t="array" ref="D94">SQRT(SUM((A94:B94-$K$2:$L$2)^2))</f>
        <v>0.22500837890777525</v>
      </c>
      <c r="E94" cm="1">
        <f t="array" ref="E94">SQRT(SUM((A94:B94-$K$3:$L$3)^2))</f>
        <v>4.4495040428209327</v>
      </c>
      <c r="F94" cm="1">
        <f t="array" ref="F94">SQRT(SUM((A94:B94-$K$4:$L$4)^2))</f>
        <v>1.1738058930522361</v>
      </c>
      <c r="G94">
        <f t="shared" si="2"/>
        <v>0.22500837890777525</v>
      </c>
      <c r="H94">
        <f t="shared" si="3"/>
        <v>1</v>
      </c>
    </row>
    <row r="95" spans="1:8" x14ac:dyDescent="0.25">
      <c r="A95">
        <v>5</v>
      </c>
      <c r="B95">
        <v>2</v>
      </c>
      <c r="C95" t="s">
        <v>11</v>
      </c>
      <c r="D95" cm="1">
        <f t="array" ref="D95">SQRT(SUM((A95:B95-$K$2:$L$2)^2))</f>
        <v>0.72646409302476445</v>
      </c>
      <c r="E95" cm="1">
        <f t="array" ref="E95">SQRT(SUM((A95:B95-$K$3:$L$3)^2))</f>
        <v>3.9560750210505948</v>
      </c>
      <c r="F95" cm="1">
        <f t="array" ref="F95">SQRT(SUM((A95:B95-$K$4:$L$4)^2))</f>
        <v>0.71742713239772071</v>
      </c>
      <c r="G95">
        <f t="shared" si="2"/>
        <v>0.71742713239772071</v>
      </c>
      <c r="H95">
        <f t="shared" si="3"/>
        <v>3</v>
      </c>
    </row>
    <row r="96" spans="1:8" x14ac:dyDescent="0.25">
      <c r="A96">
        <v>5.0999999999999996</v>
      </c>
      <c r="B96">
        <v>2.4</v>
      </c>
      <c r="C96" t="s">
        <v>11</v>
      </c>
      <c r="D96" cm="1">
        <f t="array" ref="D96">SQRT(SUM((A96:B96-$K$2:$L$2)^2))</f>
        <v>0.70487471525098355</v>
      </c>
      <c r="E96" cm="1">
        <f t="array" ref="E96">SQRT(SUM((A96:B96-$K$3:$L$3)^2))</f>
        <v>4.2372698421117025</v>
      </c>
      <c r="F96" cm="1">
        <f t="array" ref="F96">SQRT(SUM((A96:B96-$K$4:$L$4)^2))</f>
        <v>1.0936804979368258</v>
      </c>
      <c r="G96">
        <f t="shared" si="2"/>
        <v>0.70487471525098355</v>
      </c>
      <c r="H96">
        <f t="shared" si="3"/>
        <v>1</v>
      </c>
    </row>
    <row r="97" spans="1:8" x14ac:dyDescent="0.25">
      <c r="A97">
        <v>5.3</v>
      </c>
      <c r="B97">
        <v>2.2999999999999998</v>
      </c>
      <c r="C97" t="s">
        <v>11</v>
      </c>
      <c r="D97" cm="1">
        <f t="array" ref="D97">SQRT(SUM((A97:B97-$K$2:$L$2)^2))</f>
        <v>0.48135440213836184</v>
      </c>
      <c r="E97" cm="1">
        <f t="array" ref="E97">SQRT(SUM((A97:B97-$K$3:$L$3)^2))</f>
        <v>4.361163446156791</v>
      </c>
      <c r="F97" cm="1">
        <f t="array" ref="F97">SQRT(SUM((A97:B97-$K$4:$L$4)^2))</f>
        <v>1.1416659910961307</v>
      </c>
      <c r="G97">
        <f t="shared" si="2"/>
        <v>0.48135440213836184</v>
      </c>
      <c r="H97">
        <f t="shared" si="3"/>
        <v>1</v>
      </c>
    </row>
    <row r="98" spans="1:8" x14ac:dyDescent="0.25">
      <c r="A98">
        <v>5.5</v>
      </c>
      <c r="B98">
        <v>1.8</v>
      </c>
      <c r="C98" t="s">
        <v>11</v>
      </c>
      <c r="D98" cm="1">
        <f t="array" ref="D98">SQRT(SUM((A98:B98-$K$2:$L$2)^2))</f>
        <v>0.35049652233282685</v>
      </c>
      <c r="E98" cm="1">
        <f t="array" ref="E98">SQRT(SUM((A98:B98-$K$3:$L$3)^2))</f>
        <v>4.3309620672966185</v>
      </c>
      <c r="F98" cm="1">
        <f t="array" ref="F98">SQRT(SUM((A98:B98-$K$4:$L$4)^2))</f>
        <v>1.0484678257369631</v>
      </c>
      <c r="G98">
        <f t="shared" si="2"/>
        <v>0.35049652233282685</v>
      </c>
      <c r="H98">
        <f t="shared" si="3"/>
        <v>1</v>
      </c>
    </row>
    <row r="99" spans="1:8" x14ac:dyDescent="0.25">
      <c r="A99">
        <v>6.7</v>
      </c>
      <c r="B99">
        <v>2.2000000000000002</v>
      </c>
      <c r="C99" t="s">
        <v>11</v>
      </c>
      <c r="D99" cm="1">
        <f t="array" ref="D99">SQRT(SUM((A99:B99-$K$2:$L$2)^2))</f>
        <v>0.98551501819371223</v>
      </c>
      <c r="E99" cm="1">
        <f t="array" ref="E99">SQRT(SUM((A99:B99-$K$3:$L$3)^2))</f>
        <v>5.5945053781459002</v>
      </c>
      <c r="F99" cm="1">
        <f t="array" ref="F99">SQRT(SUM((A99:B99-$K$4:$L$4)^2))</f>
        <v>2.3132923824605065</v>
      </c>
      <c r="G99">
        <f t="shared" si="2"/>
        <v>0.98551501819371223</v>
      </c>
      <c r="H99">
        <f t="shared" si="3"/>
        <v>1</v>
      </c>
    </row>
    <row r="100" spans="1:8" x14ac:dyDescent="0.25">
      <c r="A100">
        <v>6.9</v>
      </c>
      <c r="B100">
        <v>2.2999999999999998</v>
      </c>
      <c r="C100" t="s">
        <v>11</v>
      </c>
      <c r="D100" cm="1">
        <f t="array" ref="D100">SQRT(SUM((A100:B100-$K$2:$L$2)^2))</f>
        <v>1.1991444948868246</v>
      </c>
      <c r="E100" cm="1">
        <f t="array" ref="E100">SQRT(SUM((A100:B100-$K$3:$L$3)^2))</f>
        <v>5.8170167481112403</v>
      </c>
      <c r="F100" cm="1">
        <f t="array" ref="F100">SQRT(SUM((A100:B100-$K$4:$L$4)^2))</f>
        <v>2.5346155880225734</v>
      </c>
      <c r="G100">
        <f t="shared" si="2"/>
        <v>1.1991444948868246</v>
      </c>
      <c r="H100">
        <f t="shared" si="3"/>
        <v>1</v>
      </c>
    </row>
    <row r="101" spans="1:8" x14ac:dyDescent="0.25">
      <c r="A101">
        <v>5</v>
      </c>
      <c r="B101">
        <v>1.5</v>
      </c>
      <c r="C101" t="s">
        <v>11</v>
      </c>
      <c r="D101" cm="1">
        <f t="array" ref="D101">SQRT(SUM((A101:B101-$K$2:$L$2)^2))</f>
        <v>0.9209316737786768</v>
      </c>
      <c r="E101" cm="1">
        <f t="array" ref="E101">SQRT(SUM((A101:B101-$K$3:$L$3)^2))</f>
        <v>3.7570963843085554</v>
      </c>
      <c r="F101" cm="1">
        <f t="array" ref="F101">SQRT(SUM((A101:B101-$K$4:$L$4)^2))</f>
        <v>0.50047564246705611</v>
      </c>
      <c r="G101">
        <f t="shared" si="2"/>
        <v>0.50047564246705611</v>
      </c>
      <c r="H101">
        <f t="shared" si="3"/>
        <v>3</v>
      </c>
    </row>
    <row r="102" spans="1:8" x14ac:dyDescent="0.25">
      <c r="A102">
        <v>5.7</v>
      </c>
      <c r="B102">
        <v>2.2999999999999998</v>
      </c>
      <c r="C102" t="s">
        <v>11</v>
      </c>
      <c r="D102" cm="1">
        <f t="array" ref="D102">SQRT(SUM((A102:B102-$K$2:$L$2)^2))</f>
        <v>0.23078870260008166</v>
      </c>
      <c r="E102" cm="1">
        <f t="array" ref="E102">SQRT(SUM((A102:B102-$K$3:$L$3)^2))</f>
        <v>4.7163790045990055</v>
      </c>
      <c r="F102" cm="1">
        <f t="array" ref="F102">SQRT(SUM((A102:B102-$K$4:$L$4)^2))</f>
        <v>1.4503861455422438</v>
      </c>
      <c r="G102">
        <f t="shared" si="2"/>
        <v>0.23078870260008166</v>
      </c>
      <c r="H102">
        <f t="shared" si="3"/>
        <v>1</v>
      </c>
    </row>
    <row r="103" spans="1:8" x14ac:dyDescent="0.25">
      <c r="A103">
        <v>4.9000000000000004</v>
      </c>
      <c r="B103">
        <v>2</v>
      </c>
      <c r="C103" t="s">
        <v>11</v>
      </c>
      <c r="D103" cm="1">
        <f t="array" ref="D103">SQRT(SUM((A103:B103-$K$2:$L$2)^2))</f>
        <v>0.82605068685694505</v>
      </c>
      <c r="E103" cm="1">
        <f t="array" ref="E103">SQRT(SUM((A103:B103-$K$3:$L$3)^2))</f>
        <v>3.8670930289363916</v>
      </c>
      <c r="F103" cm="1">
        <f t="array" ref="F103">SQRT(SUM((A103:B103-$K$4:$L$4)^2))</f>
        <v>0.65164945048052714</v>
      </c>
      <c r="G103">
        <f t="shared" si="2"/>
        <v>0.65164945048052714</v>
      </c>
      <c r="H103">
        <f t="shared" si="3"/>
        <v>3</v>
      </c>
    </row>
    <row r="104" spans="1:8" x14ac:dyDescent="0.25">
      <c r="A104">
        <v>6.7</v>
      </c>
      <c r="B104">
        <v>2</v>
      </c>
      <c r="C104" t="s">
        <v>11</v>
      </c>
      <c r="D104" cm="1">
        <f t="array" ref="D104">SQRT(SUM((A104:B104-$K$2:$L$2)^2))</f>
        <v>0.97948245457034788</v>
      </c>
      <c r="E104" cm="1">
        <f t="array" ref="E104">SQRT(SUM((A104:B104-$K$3:$L$3)^2))</f>
        <v>5.5267158325378896</v>
      </c>
      <c r="F104" cm="1">
        <f t="array" ref="F104">SQRT(SUM((A104:B104-$K$4:$L$4)^2))</f>
        <v>2.259564408931678</v>
      </c>
      <c r="G104">
        <f t="shared" si="2"/>
        <v>0.97948245457034788</v>
      </c>
      <c r="H104">
        <f t="shared" si="3"/>
        <v>1</v>
      </c>
    </row>
    <row r="105" spans="1:8" x14ac:dyDescent="0.25">
      <c r="A105">
        <v>4.9000000000000004</v>
      </c>
      <c r="B105">
        <v>1.8</v>
      </c>
      <c r="C105" t="s">
        <v>11</v>
      </c>
      <c r="D105" cm="1">
        <f t="array" ref="D105">SQRT(SUM((A105:B105-$K$2:$L$2)^2))</f>
        <v>0.86631735812150923</v>
      </c>
      <c r="E105" cm="1">
        <f t="array" ref="E105">SQRT(SUM((A105:B105-$K$3:$L$3)^2))</f>
        <v>3.7789556708130383</v>
      </c>
      <c r="F105" cm="1">
        <f t="array" ref="F105">SQRT(SUM((A105:B105-$K$4:$L$4)^2))</f>
        <v>0.50887786125211953</v>
      </c>
      <c r="G105">
        <f t="shared" si="2"/>
        <v>0.50887786125211953</v>
      </c>
      <c r="H105">
        <f t="shared" si="3"/>
        <v>3</v>
      </c>
    </row>
    <row r="106" spans="1:8" x14ac:dyDescent="0.25">
      <c r="A106">
        <v>5.7</v>
      </c>
      <c r="B106">
        <v>2.1</v>
      </c>
      <c r="C106" t="s">
        <v>11</v>
      </c>
      <c r="D106" cm="1">
        <f t="array" ref="D106">SQRT(SUM((A106:B106-$K$2:$L$2)^2))</f>
        <v>3.7542682024991544E-2</v>
      </c>
      <c r="E106" cm="1">
        <f t="array" ref="E106">SQRT(SUM((A106:B106-$K$3:$L$3)^2))</f>
        <v>4.6314499222753005</v>
      </c>
      <c r="F106" cm="1">
        <f t="array" ref="F106">SQRT(SUM((A106:B106-$K$4:$L$4)^2))</f>
        <v>1.348306212453924</v>
      </c>
      <c r="G106">
        <f t="shared" si="2"/>
        <v>3.7542682024991544E-2</v>
      </c>
      <c r="H106">
        <f t="shared" si="3"/>
        <v>1</v>
      </c>
    </row>
    <row r="107" spans="1:8" x14ac:dyDescent="0.25">
      <c r="A107">
        <v>6</v>
      </c>
      <c r="B107">
        <v>1.8</v>
      </c>
      <c r="C107" t="s">
        <v>11</v>
      </c>
      <c r="D107" cm="1">
        <f t="array" ref="D107">SQRT(SUM((A107:B107-$K$2:$L$2)^2))</f>
        <v>0.38703942713206557</v>
      </c>
      <c r="E107" cm="1">
        <f t="array" ref="E107">SQRT(SUM((A107:B107-$K$3:$L$3)^2))</f>
        <v>4.7997747673221447</v>
      </c>
      <c r="F107" cm="1">
        <f t="array" ref="F107">SQRT(SUM((A107:B107-$K$4:$L$4)^2))</f>
        <v>1.5328268661364906</v>
      </c>
      <c r="G107">
        <f t="shared" si="2"/>
        <v>0.38703942713206557</v>
      </c>
      <c r="H107">
        <f t="shared" si="3"/>
        <v>1</v>
      </c>
    </row>
    <row r="108" spans="1:8" x14ac:dyDescent="0.25">
      <c r="A108">
        <v>4.8</v>
      </c>
      <c r="B108">
        <v>1.8</v>
      </c>
      <c r="C108" t="s">
        <v>11</v>
      </c>
      <c r="D108" cm="1">
        <f t="array" ref="D108">SQRT(SUM((A108:B108-$K$2:$L$2)^2))</f>
        <v>0.96182920718034437</v>
      </c>
      <c r="E108" cm="1">
        <f t="array" ref="E108">SQRT(SUM((A108:B108-$K$3:$L$3)^2))</f>
        <v>3.6884122443455243</v>
      </c>
      <c r="F108" cm="1">
        <f t="array" ref="F108">SQRT(SUM((A108:B108-$K$4:$L$4)^2))</f>
        <v>0.43462856979688647</v>
      </c>
      <c r="G108">
        <f t="shared" si="2"/>
        <v>0.43462856979688647</v>
      </c>
      <c r="H108">
        <f t="shared" si="3"/>
        <v>3</v>
      </c>
    </row>
    <row r="109" spans="1:8" x14ac:dyDescent="0.25">
      <c r="A109">
        <v>4.9000000000000004</v>
      </c>
      <c r="B109">
        <v>1.8</v>
      </c>
      <c r="C109" t="s">
        <v>11</v>
      </c>
      <c r="D109" cm="1">
        <f t="array" ref="D109">SQRT(SUM((A109:B109-$K$2:$L$2)^2))</f>
        <v>0.86631735812150923</v>
      </c>
      <c r="E109" cm="1">
        <f t="array" ref="E109">SQRT(SUM((A109:B109-$K$3:$L$3)^2))</f>
        <v>3.7789556708130383</v>
      </c>
      <c r="F109" cm="1">
        <f t="array" ref="F109">SQRT(SUM((A109:B109-$K$4:$L$4)^2))</f>
        <v>0.50887786125211953</v>
      </c>
      <c r="G109">
        <f t="shared" si="2"/>
        <v>0.50887786125211953</v>
      </c>
      <c r="H109">
        <f t="shared" si="3"/>
        <v>3</v>
      </c>
    </row>
    <row r="110" spans="1:8" x14ac:dyDescent="0.25">
      <c r="A110">
        <v>5.6</v>
      </c>
      <c r="B110">
        <v>2.1</v>
      </c>
      <c r="C110" t="s">
        <v>11</v>
      </c>
      <c r="D110" cm="1">
        <f t="array" ref="D110">SQRT(SUM((A110:B110-$K$2:$L$2)^2))</f>
        <v>0.12656662978908534</v>
      </c>
      <c r="E110" cm="1">
        <f t="array" ref="E110">SQRT(SUM((A110:B110-$K$3:$L$3)^2))</f>
        <v>4.5402871390267654</v>
      </c>
      <c r="F110" cm="1">
        <f t="array" ref="F110">SQRT(SUM((A110:B110-$K$4:$L$4)^2))</f>
        <v>1.2601091058130645</v>
      </c>
      <c r="G110">
        <f t="shared" si="2"/>
        <v>0.12656662978908534</v>
      </c>
      <c r="H110">
        <f t="shared" si="3"/>
        <v>1</v>
      </c>
    </row>
    <row r="111" spans="1:8" x14ac:dyDescent="0.25">
      <c r="A111">
        <v>5.8</v>
      </c>
      <c r="B111">
        <v>1.6</v>
      </c>
      <c r="C111" t="s">
        <v>11</v>
      </c>
      <c r="D111" cm="1">
        <f t="array" ref="D111">SQRT(SUM((A111:B111-$K$2:$L$2)^2))</f>
        <v>0.47661815270255214</v>
      </c>
      <c r="E111" cm="1">
        <f t="array" ref="E111">SQRT(SUM((A111:B111-$K$3:$L$3)^2))</f>
        <v>4.5466133692100836</v>
      </c>
      <c r="F111" cm="1">
        <f t="array" ref="F111">SQRT(SUM((A111:B111-$K$4:$L$4)^2))</f>
        <v>1.3052810061182554</v>
      </c>
      <c r="G111">
        <f t="shared" si="2"/>
        <v>0.47661815270255214</v>
      </c>
      <c r="H111">
        <f t="shared" si="3"/>
        <v>1</v>
      </c>
    </row>
    <row r="112" spans="1:8" x14ac:dyDescent="0.25">
      <c r="A112">
        <v>6.1</v>
      </c>
      <c r="B112">
        <v>1.9</v>
      </c>
      <c r="C112" t="s">
        <v>11</v>
      </c>
      <c r="D112" cm="1">
        <f t="array" ref="D112">SQRT(SUM((A112:B112-$K$2:$L$2)^2))</f>
        <v>0.41366271948204292</v>
      </c>
      <c r="E112" cm="1">
        <f t="array" ref="E112">SQRT(SUM((A112:B112-$K$3:$L$3)^2))</f>
        <v>4.927566352774317</v>
      </c>
      <c r="F112" cm="1">
        <f t="array" ref="F112">SQRT(SUM((A112:B112-$K$4:$L$4)^2))</f>
        <v>1.6530148365511359</v>
      </c>
      <c r="G112">
        <f t="shared" si="2"/>
        <v>0.41366271948204292</v>
      </c>
      <c r="H112">
        <f t="shared" si="3"/>
        <v>1</v>
      </c>
    </row>
    <row r="113" spans="1:8" x14ac:dyDescent="0.25">
      <c r="A113">
        <v>6.4</v>
      </c>
      <c r="B113">
        <v>2</v>
      </c>
      <c r="C113" t="s">
        <v>11</v>
      </c>
      <c r="D113" cm="1">
        <f t="array" ref="D113">SQRT(SUM((A113:B113-$K$2:$L$2)^2))</f>
        <v>0.68059889451773781</v>
      </c>
      <c r="E113" cm="1">
        <f t="array" ref="E113">SQRT(SUM((A113:B113-$K$3:$L$3)^2))</f>
        <v>5.243684263991196</v>
      </c>
      <c r="F113" cm="1">
        <f t="array" ref="F113">SQRT(SUM((A113:B113-$K$4:$L$4)^2))</f>
        <v>1.9686206506445658</v>
      </c>
      <c r="G113">
        <f t="shared" si="2"/>
        <v>0.68059889451773781</v>
      </c>
      <c r="H113">
        <f t="shared" si="3"/>
        <v>1</v>
      </c>
    </row>
    <row r="114" spans="1:8" x14ac:dyDescent="0.25">
      <c r="A114">
        <v>5.6</v>
      </c>
      <c r="B114">
        <v>2.2000000000000002</v>
      </c>
      <c r="C114" t="s">
        <v>11</v>
      </c>
      <c r="D114" cm="1">
        <f t="array" ref="D114">SQRT(SUM((A114:B114-$K$2:$L$2)^2))</f>
        <v>0.17873471378908781</v>
      </c>
      <c r="E114" cm="1">
        <f t="array" ref="E114">SQRT(SUM((A114:B114-$K$3:$L$3)^2))</f>
        <v>4.5827021036775957</v>
      </c>
      <c r="F114" cm="1">
        <f t="array" ref="F114">SQRT(SUM((A114:B114-$K$4:$L$4)^2))</f>
        <v>1.3117622204014421</v>
      </c>
      <c r="G114">
        <f t="shared" si="2"/>
        <v>0.17873471378908781</v>
      </c>
      <c r="H114">
        <f t="shared" si="3"/>
        <v>1</v>
      </c>
    </row>
    <row r="115" spans="1:8" x14ac:dyDescent="0.25">
      <c r="A115">
        <v>5.0999999999999996</v>
      </c>
      <c r="B115">
        <v>1.5</v>
      </c>
      <c r="C115" t="s">
        <v>11</v>
      </c>
      <c r="D115" cm="1">
        <f t="array" ref="D115">SQRT(SUM((A115:B115-$K$2:$L$2)^2))</f>
        <v>0.84469254108596092</v>
      </c>
      <c r="E115" cm="1">
        <f t="array" ref="E115">SQRT(SUM((A115:B115-$K$3:$L$3)^2))</f>
        <v>3.8512198481411639</v>
      </c>
      <c r="F115" cm="1">
        <f t="array" ref="F115">SQRT(SUM((A115:B115-$K$4:$L$4)^2))</f>
        <v>0.60044196446588916</v>
      </c>
      <c r="G115">
        <f t="shared" si="2"/>
        <v>0.60044196446588916</v>
      </c>
      <c r="H115">
        <f t="shared" si="3"/>
        <v>3</v>
      </c>
    </row>
    <row r="116" spans="1:8" x14ac:dyDescent="0.25">
      <c r="A116">
        <v>5.6</v>
      </c>
      <c r="B116">
        <v>1.4</v>
      </c>
      <c r="C116" t="s">
        <v>11</v>
      </c>
      <c r="D116" cm="1">
        <f t="array" ref="D116">SQRT(SUM((A116:B116-$K$2:$L$2)^2))</f>
        <v>0.68156453019246066</v>
      </c>
      <c r="E116" cm="1">
        <f t="array" ref="E116">SQRT(SUM((A116:B116-$K$3:$L$3)^2))</f>
        <v>4.2971558548809226</v>
      </c>
      <c r="F116" cm="1">
        <f t="array" ref="F116">SQRT(SUM((A116:B116-$K$4:$L$4)^2))</f>
        <v>1.1036117108459635</v>
      </c>
      <c r="G116">
        <f t="shared" si="2"/>
        <v>0.68156453019246066</v>
      </c>
      <c r="H116">
        <f t="shared" si="3"/>
        <v>1</v>
      </c>
    </row>
    <row r="117" spans="1:8" x14ac:dyDescent="0.25">
      <c r="A117">
        <v>6.1</v>
      </c>
      <c r="B117">
        <v>2.2999999999999998</v>
      </c>
      <c r="C117" t="s">
        <v>11</v>
      </c>
      <c r="D117" cm="1">
        <f t="array" ref="D117">SQRT(SUM((A117:B117-$K$2:$L$2)^2))</f>
        <v>0.44138961251674014</v>
      </c>
      <c r="E117" cm="1">
        <f t="array" ref="E117">SQRT(SUM((A117:B117-$K$3:$L$3)^2))</f>
        <v>5.0782590743236424</v>
      </c>
      <c r="F117" cm="1">
        <f t="array" ref="F117">SQRT(SUM((A117:B117-$K$4:$L$4)^2))</f>
        <v>1.7955051398245179</v>
      </c>
      <c r="G117">
        <f t="shared" si="2"/>
        <v>0.44138961251674014</v>
      </c>
      <c r="H117">
        <f t="shared" si="3"/>
        <v>1</v>
      </c>
    </row>
    <row r="118" spans="1:8" x14ac:dyDescent="0.25">
      <c r="A118">
        <v>5.6</v>
      </c>
      <c r="B118">
        <v>2.4</v>
      </c>
      <c r="C118" t="s">
        <v>11</v>
      </c>
      <c r="D118" cm="1">
        <f t="array" ref="D118">SQRT(SUM((A118:B118-$K$2:$L$2)^2))</f>
        <v>0.35185234145514288</v>
      </c>
      <c r="E118" cm="1">
        <f t="array" ref="E118">SQRT(SUM((A118:B118-$K$3:$L$3)^2))</f>
        <v>4.6728001352004647</v>
      </c>
      <c r="F118" cm="1">
        <f t="array" ref="F118">SQRT(SUM((A118:B118-$K$4:$L$4)^2))</f>
        <v>1.4305280324102576</v>
      </c>
      <c r="G118">
        <f t="shared" si="2"/>
        <v>0.35185234145514288</v>
      </c>
      <c r="H118">
        <f t="shared" si="3"/>
        <v>1</v>
      </c>
    </row>
    <row r="119" spans="1:8" x14ac:dyDescent="0.25">
      <c r="A119">
        <v>5.5</v>
      </c>
      <c r="B119">
        <v>1.8</v>
      </c>
      <c r="C119" t="s">
        <v>11</v>
      </c>
      <c r="D119" cm="1">
        <f t="array" ref="D119">SQRT(SUM((A119:B119-$K$2:$L$2)^2))</f>
        <v>0.35049652233282685</v>
      </c>
      <c r="E119" cm="1">
        <f t="array" ref="E119">SQRT(SUM((A119:B119-$K$3:$L$3)^2))</f>
        <v>4.3309620672966185</v>
      </c>
      <c r="F119" cm="1">
        <f t="array" ref="F119">SQRT(SUM((A119:B119-$K$4:$L$4)^2))</f>
        <v>1.0484678257369631</v>
      </c>
      <c r="G119">
        <f t="shared" si="2"/>
        <v>0.35049652233282685</v>
      </c>
      <c r="H119">
        <f t="shared" si="3"/>
        <v>1</v>
      </c>
    </row>
    <row r="120" spans="1:8" x14ac:dyDescent="0.25">
      <c r="A120">
        <v>4.8</v>
      </c>
      <c r="B120">
        <v>1.8</v>
      </c>
      <c r="C120" t="s">
        <v>11</v>
      </c>
      <c r="D120" cm="1">
        <f t="array" ref="D120">SQRT(SUM((A120:B120-$K$2:$L$2)^2))</f>
        <v>0.96182920718034437</v>
      </c>
      <c r="E120" cm="1">
        <f t="array" ref="E120">SQRT(SUM((A120:B120-$K$3:$L$3)^2))</f>
        <v>3.6884122443455243</v>
      </c>
      <c r="F120" cm="1">
        <f t="array" ref="F120">SQRT(SUM((A120:B120-$K$4:$L$4)^2))</f>
        <v>0.43462856979688647</v>
      </c>
      <c r="G120">
        <f t="shared" si="2"/>
        <v>0.43462856979688647</v>
      </c>
      <c r="H120">
        <f t="shared" si="3"/>
        <v>3</v>
      </c>
    </row>
    <row r="121" spans="1:8" x14ac:dyDescent="0.25">
      <c r="A121">
        <v>5.4</v>
      </c>
      <c r="B121">
        <v>2.1</v>
      </c>
      <c r="C121" t="s">
        <v>11</v>
      </c>
      <c r="D121" cm="1">
        <f t="array" ref="D121">SQRT(SUM((A121:B121-$K$2:$L$2)^2))</f>
        <v>0.32440473082438609</v>
      </c>
      <c r="E121" cm="1">
        <f t="array" ref="E121">SQRT(SUM((A121:B121-$K$3:$L$3)^2))</f>
        <v>4.3591243558021837</v>
      </c>
      <c r="F121" cm="1">
        <f t="array" ref="F121">SQRT(SUM((A121:B121-$K$4:$L$4)^2))</f>
        <v>1.08984659038569</v>
      </c>
      <c r="G121">
        <f t="shared" si="2"/>
        <v>0.32440473082438609</v>
      </c>
      <c r="H121">
        <f t="shared" si="3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8A6D-5D0A-0449-A938-EA0FF8D9E892}">
  <dimension ref="A1:V124"/>
  <sheetViews>
    <sheetView topLeftCell="Q24" workbookViewId="0">
      <selection activeCell="Z37" sqref="Z37"/>
    </sheetView>
  </sheetViews>
  <sheetFormatPr defaultColWidth="11" defaultRowHeight="15.75" x14ac:dyDescent="0.25"/>
  <cols>
    <col min="9" max="9" width="11" customWidth="1"/>
  </cols>
  <sheetData>
    <row r="1" spans="1:6" x14ac:dyDescent="0.25">
      <c r="A1" t="s">
        <v>3</v>
      </c>
      <c r="B1" t="s">
        <v>4</v>
      </c>
      <c r="C1" t="s">
        <v>12</v>
      </c>
      <c r="D1">
        <v>1</v>
      </c>
      <c r="E1">
        <v>2</v>
      </c>
      <c r="F1">
        <v>3</v>
      </c>
    </row>
    <row r="2" spans="1:6" x14ac:dyDescent="0.25">
      <c r="A2">
        <v>1.4</v>
      </c>
      <c r="B2">
        <v>0.2</v>
      </c>
      <c r="C2">
        <v>2</v>
      </c>
      <c r="D2" t="e">
        <f>IF(C2=$D$1,B2,NA())</f>
        <v>#N/A</v>
      </c>
      <c r="E2">
        <f>IF(C2=$E$1,B2,NA())</f>
        <v>0.2</v>
      </c>
      <c r="F2" t="e">
        <f>IF(C2=$F$1,B2,NA())</f>
        <v>#N/A</v>
      </c>
    </row>
    <row r="3" spans="1:6" x14ac:dyDescent="0.25">
      <c r="A3">
        <v>1.4</v>
      </c>
      <c r="B3">
        <v>0.2</v>
      </c>
      <c r="C3">
        <v>2</v>
      </c>
      <c r="D3" t="e">
        <f t="shared" ref="D3:D66" si="0">IF(C3=$D$1,B3,NA())</f>
        <v>#N/A</v>
      </c>
      <c r="E3">
        <f t="shared" ref="E3:E66" si="1">IF(C3=$E$1,B3,NA())</f>
        <v>0.2</v>
      </c>
      <c r="F3" t="e">
        <f t="shared" ref="F3:F66" si="2">IF(C3=$F$1,B3,NA())</f>
        <v>#N/A</v>
      </c>
    </row>
    <row r="4" spans="1:6" x14ac:dyDescent="0.25">
      <c r="A4">
        <v>1.3</v>
      </c>
      <c r="B4">
        <v>0.2</v>
      </c>
      <c r="C4">
        <v>2</v>
      </c>
      <c r="D4" t="e">
        <f t="shared" si="0"/>
        <v>#N/A</v>
      </c>
      <c r="E4">
        <f t="shared" si="1"/>
        <v>0.2</v>
      </c>
      <c r="F4" t="e">
        <f t="shared" si="2"/>
        <v>#N/A</v>
      </c>
    </row>
    <row r="5" spans="1:6" x14ac:dyDescent="0.25">
      <c r="A5">
        <v>1.5</v>
      </c>
      <c r="B5">
        <v>0.2</v>
      </c>
      <c r="C5">
        <v>2</v>
      </c>
      <c r="D5" t="e">
        <f t="shared" si="0"/>
        <v>#N/A</v>
      </c>
      <c r="E5">
        <f t="shared" si="1"/>
        <v>0.2</v>
      </c>
      <c r="F5" t="e">
        <f t="shared" si="2"/>
        <v>#N/A</v>
      </c>
    </row>
    <row r="6" spans="1:6" x14ac:dyDescent="0.25">
      <c r="A6">
        <v>1.4</v>
      </c>
      <c r="B6">
        <v>0.2</v>
      </c>
      <c r="C6">
        <v>2</v>
      </c>
      <c r="D6" t="e">
        <f t="shared" si="0"/>
        <v>#N/A</v>
      </c>
      <c r="E6">
        <f t="shared" si="1"/>
        <v>0.2</v>
      </c>
      <c r="F6" t="e">
        <f t="shared" si="2"/>
        <v>#N/A</v>
      </c>
    </row>
    <row r="7" spans="1:6" x14ac:dyDescent="0.25">
      <c r="A7">
        <v>1.7</v>
      </c>
      <c r="B7">
        <v>0.4</v>
      </c>
      <c r="C7">
        <v>2</v>
      </c>
      <c r="D7" t="e">
        <f t="shared" si="0"/>
        <v>#N/A</v>
      </c>
      <c r="E7">
        <f t="shared" si="1"/>
        <v>0.4</v>
      </c>
      <c r="F7" t="e">
        <f t="shared" si="2"/>
        <v>#N/A</v>
      </c>
    </row>
    <row r="8" spans="1:6" x14ac:dyDescent="0.25">
      <c r="A8">
        <v>1.4</v>
      </c>
      <c r="B8">
        <v>0.3</v>
      </c>
      <c r="C8">
        <v>2</v>
      </c>
      <c r="D8" t="e">
        <f t="shared" si="0"/>
        <v>#N/A</v>
      </c>
      <c r="E8">
        <f t="shared" si="1"/>
        <v>0.3</v>
      </c>
      <c r="F8" t="e">
        <f t="shared" si="2"/>
        <v>#N/A</v>
      </c>
    </row>
    <row r="9" spans="1:6" x14ac:dyDescent="0.25">
      <c r="A9">
        <v>1.5</v>
      </c>
      <c r="B9">
        <v>0.2</v>
      </c>
      <c r="C9">
        <v>2</v>
      </c>
      <c r="D9" t="e">
        <f t="shared" si="0"/>
        <v>#N/A</v>
      </c>
      <c r="E9">
        <f t="shared" si="1"/>
        <v>0.2</v>
      </c>
      <c r="F9" t="e">
        <f t="shared" si="2"/>
        <v>#N/A</v>
      </c>
    </row>
    <row r="10" spans="1:6" x14ac:dyDescent="0.25">
      <c r="A10">
        <v>1.4</v>
      </c>
      <c r="B10">
        <v>0.2</v>
      </c>
      <c r="C10">
        <v>2</v>
      </c>
      <c r="D10" t="e">
        <f t="shared" si="0"/>
        <v>#N/A</v>
      </c>
      <c r="E10">
        <f t="shared" si="1"/>
        <v>0.2</v>
      </c>
      <c r="F10" t="e">
        <f t="shared" si="2"/>
        <v>#N/A</v>
      </c>
    </row>
    <row r="11" spans="1:6" x14ac:dyDescent="0.25">
      <c r="A11">
        <v>1.5</v>
      </c>
      <c r="B11">
        <v>0.1</v>
      </c>
      <c r="C11">
        <v>2</v>
      </c>
      <c r="D11" t="e">
        <f t="shared" si="0"/>
        <v>#N/A</v>
      </c>
      <c r="E11">
        <f t="shared" si="1"/>
        <v>0.1</v>
      </c>
      <c r="F11" t="e">
        <f t="shared" si="2"/>
        <v>#N/A</v>
      </c>
    </row>
    <row r="12" spans="1:6" x14ac:dyDescent="0.25">
      <c r="A12">
        <v>1.5</v>
      </c>
      <c r="B12">
        <v>0.2</v>
      </c>
      <c r="C12">
        <v>2</v>
      </c>
      <c r="D12" t="e">
        <f t="shared" si="0"/>
        <v>#N/A</v>
      </c>
      <c r="E12">
        <f t="shared" si="1"/>
        <v>0.2</v>
      </c>
      <c r="F12" t="e">
        <f t="shared" si="2"/>
        <v>#N/A</v>
      </c>
    </row>
    <row r="13" spans="1:6" x14ac:dyDescent="0.25">
      <c r="A13">
        <v>1.6</v>
      </c>
      <c r="B13">
        <v>0.2</v>
      </c>
      <c r="C13">
        <v>2</v>
      </c>
      <c r="D13" t="e">
        <f t="shared" si="0"/>
        <v>#N/A</v>
      </c>
      <c r="E13">
        <f t="shared" si="1"/>
        <v>0.2</v>
      </c>
      <c r="F13" t="e">
        <f t="shared" si="2"/>
        <v>#N/A</v>
      </c>
    </row>
    <row r="14" spans="1:6" x14ac:dyDescent="0.25">
      <c r="A14">
        <v>1.4</v>
      </c>
      <c r="B14">
        <v>0.1</v>
      </c>
      <c r="C14">
        <v>2</v>
      </c>
      <c r="D14" t="e">
        <f t="shared" si="0"/>
        <v>#N/A</v>
      </c>
      <c r="E14">
        <f t="shared" si="1"/>
        <v>0.1</v>
      </c>
      <c r="F14" t="e">
        <f t="shared" si="2"/>
        <v>#N/A</v>
      </c>
    </row>
    <row r="15" spans="1:6" x14ac:dyDescent="0.25">
      <c r="A15">
        <v>1.1000000000000001</v>
      </c>
      <c r="B15">
        <v>0.1</v>
      </c>
      <c r="C15">
        <v>2</v>
      </c>
      <c r="D15" t="e">
        <f t="shared" si="0"/>
        <v>#N/A</v>
      </c>
      <c r="E15">
        <f t="shared" si="1"/>
        <v>0.1</v>
      </c>
      <c r="F15" t="e">
        <f t="shared" si="2"/>
        <v>#N/A</v>
      </c>
    </row>
    <row r="16" spans="1:6" x14ac:dyDescent="0.25">
      <c r="A16">
        <v>1.2</v>
      </c>
      <c r="B16">
        <v>0.2</v>
      </c>
      <c r="C16">
        <v>2</v>
      </c>
      <c r="D16" t="e">
        <f t="shared" si="0"/>
        <v>#N/A</v>
      </c>
      <c r="E16">
        <f t="shared" si="1"/>
        <v>0.2</v>
      </c>
      <c r="F16" t="e">
        <f t="shared" si="2"/>
        <v>#N/A</v>
      </c>
    </row>
    <row r="17" spans="1:20" x14ac:dyDescent="0.25">
      <c r="A17">
        <v>1.5</v>
      </c>
      <c r="B17">
        <v>0.4</v>
      </c>
      <c r="C17">
        <v>2</v>
      </c>
      <c r="D17" t="e">
        <f t="shared" si="0"/>
        <v>#N/A</v>
      </c>
      <c r="E17">
        <f t="shared" si="1"/>
        <v>0.4</v>
      </c>
      <c r="F17" t="e">
        <f t="shared" si="2"/>
        <v>#N/A</v>
      </c>
    </row>
    <row r="18" spans="1:20" x14ac:dyDescent="0.25">
      <c r="A18">
        <v>1.3</v>
      </c>
      <c r="B18">
        <v>0.4</v>
      </c>
      <c r="C18">
        <v>2</v>
      </c>
      <c r="D18" t="e">
        <f t="shared" si="0"/>
        <v>#N/A</v>
      </c>
      <c r="E18">
        <f t="shared" si="1"/>
        <v>0.4</v>
      </c>
      <c r="F18" t="e">
        <f t="shared" si="2"/>
        <v>#N/A</v>
      </c>
    </row>
    <row r="19" spans="1:20" x14ac:dyDescent="0.25">
      <c r="A19">
        <v>1.4</v>
      </c>
      <c r="B19">
        <v>0.3</v>
      </c>
      <c r="C19">
        <v>2</v>
      </c>
      <c r="D19" t="e">
        <f t="shared" si="0"/>
        <v>#N/A</v>
      </c>
      <c r="E19">
        <f t="shared" si="1"/>
        <v>0.3</v>
      </c>
      <c r="F19" t="e">
        <f t="shared" si="2"/>
        <v>#N/A</v>
      </c>
      <c r="H19" s="1" t="s">
        <v>44</v>
      </c>
    </row>
    <row r="20" spans="1:20" x14ac:dyDescent="0.25">
      <c r="A20">
        <v>1.7</v>
      </c>
      <c r="B20">
        <v>0.3</v>
      </c>
      <c r="C20">
        <v>2</v>
      </c>
      <c r="D20" t="e">
        <f t="shared" si="0"/>
        <v>#N/A</v>
      </c>
      <c r="E20">
        <f t="shared" si="1"/>
        <v>0.3</v>
      </c>
      <c r="F20" t="e">
        <f t="shared" si="2"/>
        <v>#N/A</v>
      </c>
    </row>
    <row r="21" spans="1:20" x14ac:dyDescent="0.25">
      <c r="A21">
        <v>1.5</v>
      </c>
      <c r="B21">
        <v>0.3</v>
      </c>
      <c r="C21">
        <v>2</v>
      </c>
      <c r="D21" t="e">
        <f t="shared" si="0"/>
        <v>#N/A</v>
      </c>
      <c r="E21">
        <f t="shared" si="1"/>
        <v>0.3</v>
      </c>
      <c r="F21" t="e">
        <f t="shared" si="2"/>
        <v>#N/A</v>
      </c>
    </row>
    <row r="22" spans="1:20" x14ac:dyDescent="0.25">
      <c r="A22">
        <v>1.7</v>
      </c>
      <c r="B22">
        <v>0.2</v>
      </c>
      <c r="C22">
        <v>2</v>
      </c>
      <c r="D22" t="e">
        <f t="shared" si="0"/>
        <v>#N/A</v>
      </c>
      <c r="E22">
        <f t="shared" si="1"/>
        <v>0.2</v>
      </c>
      <c r="F22" t="e">
        <f t="shared" si="2"/>
        <v>#N/A</v>
      </c>
    </row>
    <row r="23" spans="1:20" x14ac:dyDescent="0.25">
      <c r="A23">
        <v>1.5</v>
      </c>
      <c r="B23">
        <v>0.4</v>
      </c>
      <c r="C23">
        <v>2</v>
      </c>
      <c r="D23" t="e">
        <f t="shared" si="0"/>
        <v>#N/A</v>
      </c>
      <c r="E23">
        <f t="shared" si="1"/>
        <v>0.4</v>
      </c>
      <c r="F23" t="e">
        <f t="shared" si="2"/>
        <v>#N/A</v>
      </c>
    </row>
    <row r="24" spans="1:20" x14ac:dyDescent="0.25">
      <c r="A24">
        <v>1</v>
      </c>
      <c r="B24">
        <v>0.2</v>
      </c>
      <c r="C24">
        <v>2</v>
      </c>
      <c r="D24" t="e">
        <f t="shared" si="0"/>
        <v>#N/A</v>
      </c>
      <c r="E24">
        <f t="shared" si="1"/>
        <v>0.2</v>
      </c>
      <c r="F24" t="e">
        <f t="shared" si="2"/>
        <v>#N/A</v>
      </c>
    </row>
    <row r="25" spans="1:20" x14ac:dyDescent="0.25">
      <c r="A25">
        <v>1.7</v>
      </c>
      <c r="B25">
        <v>0.5</v>
      </c>
      <c r="C25">
        <v>2</v>
      </c>
      <c r="D25" t="e">
        <f t="shared" si="0"/>
        <v>#N/A</v>
      </c>
      <c r="E25">
        <f t="shared" si="1"/>
        <v>0.5</v>
      </c>
      <c r="F25" t="e">
        <f t="shared" si="2"/>
        <v>#N/A</v>
      </c>
    </row>
    <row r="26" spans="1:20" x14ac:dyDescent="0.25">
      <c r="A26">
        <v>1.9</v>
      </c>
      <c r="B26">
        <v>0.2</v>
      </c>
      <c r="C26">
        <v>2</v>
      </c>
      <c r="D26" t="e">
        <f t="shared" si="0"/>
        <v>#N/A</v>
      </c>
      <c r="E26">
        <f t="shared" si="1"/>
        <v>0.2</v>
      </c>
      <c r="F26" t="e">
        <f t="shared" si="2"/>
        <v>#N/A</v>
      </c>
    </row>
    <row r="27" spans="1:20" x14ac:dyDescent="0.25">
      <c r="A27">
        <v>1.6</v>
      </c>
      <c r="B27">
        <v>0.2</v>
      </c>
      <c r="C27">
        <v>2</v>
      </c>
      <c r="D27" t="e">
        <f t="shared" si="0"/>
        <v>#N/A</v>
      </c>
      <c r="E27">
        <f t="shared" si="1"/>
        <v>0.2</v>
      </c>
      <c r="F27" t="e">
        <f t="shared" si="2"/>
        <v>#N/A</v>
      </c>
    </row>
    <row r="28" spans="1:20" x14ac:dyDescent="0.25">
      <c r="A28">
        <v>1.6</v>
      </c>
      <c r="B28">
        <v>0.4</v>
      </c>
      <c r="C28">
        <v>2</v>
      </c>
      <c r="D28" t="e">
        <f t="shared" si="0"/>
        <v>#N/A</v>
      </c>
      <c r="E28">
        <f t="shared" si="1"/>
        <v>0.4</v>
      </c>
      <c r="F28" t="e">
        <f t="shared" si="2"/>
        <v>#N/A</v>
      </c>
    </row>
    <row r="29" spans="1:20" x14ac:dyDescent="0.25">
      <c r="A29">
        <v>1.5</v>
      </c>
      <c r="B29">
        <v>0.2</v>
      </c>
      <c r="C29">
        <v>2</v>
      </c>
      <c r="D29" t="e">
        <f t="shared" si="0"/>
        <v>#N/A</v>
      </c>
      <c r="E29">
        <f t="shared" si="1"/>
        <v>0.2</v>
      </c>
      <c r="F29" t="e">
        <f t="shared" si="2"/>
        <v>#N/A</v>
      </c>
      <c r="H29" t="s">
        <v>14</v>
      </c>
      <c r="I29" t="s">
        <v>3</v>
      </c>
      <c r="J29" t="s">
        <v>4</v>
      </c>
      <c r="K29" t="s">
        <v>45</v>
      </c>
      <c r="L29" t="s">
        <v>46</v>
      </c>
      <c r="M29" t="s">
        <v>47</v>
      </c>
      <c r="N29" t="s">
        <v>48</v>
      </c>
      <c r="O29" t="s">
        <v>49</v>
      </c>
      <c r="P29" t="s">
        <v>50</v>
      </c>
      <c r="Q29" t="s">
        <v>51</v>
      </c>
      <c r="R29" t="s">
        <v>52</v>
      </c>
      <c r="T29" t="s">
        <v>53</v>
      </c>
    </row>
    <row r="30" spans="1:20" x14ac:dyDescent="0.25">
      <c r="A30">
        <v>1.4</v>
      </c>
      <c r="B30">
        <v>0.2</v>
      </c>
      <c r="C30">
        <v>2</v>
      </c>
      <c r="D30" t="e">
        <f t="shared" si="0"/>
        <v>#N/A</v>
      </c>
      <c r="E30">
        <f t="shared" si="1"/>
        <v>0.2</v>
      </c>
      <c r="F30" t="e">
        <f t="shared" si="2"/>
        <v>#N/A</v>
      </c>
      <c r="H30">
        <v>0</v>
      </c>
      <c r="I30">
        <v>1.4</v>
      </c>
      <c r="J30">
        <v>0.2</v>
      </c>
      <c r="K30">
        <v>2</v>
      </c>
      <c r="L30">
        <f ca="1">AVERAGEIF($K$30:$K$44,1,OFFSET(distance!$G$3:$U$17,0,analyze_results!$H30,,1))</f>
        <v>19.172256091582888</v>
      </c>
      <c r="M30">
        <f ca="1">AVERAGEIF($K$30:$K$44,2,OFFSET(distance!$G$3:$U$17,0,analyze_results!$H30,,1))</f>
        <v>8.8573300422168675</v>
      </c>
      <c r="N30">
        <f ca="1">AVERAGEIF($K$30:$K$44,3,OFFSET(distance!$G$3:$U$17,0,analyze_results!$H30,,1))</f>
        <v>17.625237477571432</v>
      </c>
      <c r="O30">
        <f ca="1">MIN(L30:N30)</f>
        <v>8.8573300422168675</v>
      </c>
      <c r="P30">
        <f ca="1">SMALL(L30:N30,2)</f>
        <v>17.625237477571432</v>
      </c>
      <c r="Q30">
        <f ca="1">SMALL(L30:N30,3)</f>
        <v>19.172256091582888</v>
      </c>
      <c r="R30" cm="1">
        <f t="array" aca="1" ref="R30" ca="1">INDEX(L30:N30,K30)</f>
        <v>8.8573300422168675</v>
      </c>
      <c r="S30">
        <f ca="1">IF(R30=O30, MIN(P30, Q30), IF(R30=P30, MIN(O30, Q30), IF(R30=Q30, MIN(O30, P30))))</f>
        <v>17.625237477571432</v>
      </c>
      <c r="T30">
        <f ca="1">(S30-R30)/MAX(R30,S30)</f>
        <v>0.49746322263810355</v>
      </c>
    </row>
    <row r="31" spans="1:20" x14ac:dyDescent="0.25">
      <c r="A31">
        <v>1.6</v>
      </c>
      <c r="B31">
        <v>0.2</v>
      </c>
      <c r="C31">
        <v>2</v>
      </c>
      <c r="D31" t="e">
        <f t="shared" si="0"/>
        <v>#N/A</v>
      </c>
      <c r="E31">
        <f t="shared" si="1"/>
        <v>0.2</v>
      </c>
      <c r="F31" t="e">
        <f t="shared" si="2"/>
        <v>#N/A</v>
      </c>
      <c r="H31">
        <v>1</v>
      </c>
      <c r="I31">
        <v>1.4</v>
      </c>
      <c r="J31">
        <v>0.2</v>
      </c>
      <c r="K31">
        <v>2</v>
      </c>
      <c r="L31">
        <f ca="1">AVERAGEIF($K$30:$K$44,1,OFFSET(distance!$G$3:$U$17,0,analyze_results!$H31,,1))</f>
        <v>18.897147541127374</v>
      </c>
      <c r="M31">
        <f ca="1">AVERAGEIF($K$30:$K$44,2,OFFSET(distance!$G$3:$U$17,0,analyze_results!$H31,,1))</f>
        <v>7.5715630389733972</v>
      </c>
      <c r="N31">
        <f ca="1">AVERAGEIF($K$30:$K$44,3,OFFSET(distance!$G$3:$U$17,0,analyze_results!$H31,,1))</f>
        <v>16.285797500845671</v>
      </c>
      <c r="O31">
        <f t="shared" ref="O31:O44" ca="1" si="3">MIN(L31:N31)</f>
        <v>7.5715630389733972</v>
      </c>
      <c r="P31">
        <f t="shared" ref="P31:P44" ca="1" si="4">SMALL(L31:N31,2)</f>
        <v>16.285797500845671</v>
      </c>
      <c r="Q31">
        <f t="shared" ref="Q31:Q44" ca="1" si="5">SMALL(L31:N31,3)</f>
        <v>18.897147541127374</v>
      </c>
      <c r="R31" cm="1">
        <f t="array" aca="1" ref="R31" ca="1">INDEX(L31:N31,K31)</f>
        <v>7.5715630389733972</v>
      </c>
      <c r="S31">
        <f t="shared" ref="S31:S44" ca="1" si="6">IF(R31=O31, MIN(P31, Q31), IF(R31=P31, MIN(O31, Q31), IF(R31=Q31, MIN(O31, P31))))</f>
        <v>16.285797500845671</v>
      </c>
      <c r="T31">
        <f t="shared" ref="T31:T44" ca="1" si="7">(S31-R31)/MAX(R31,S31)</f>
        <v>0.53508183811199728</v>
      </c>
    </row>
    <row r="32" spans="1:20" x14ac:dyDescent="0.25">
      <c r="A32">
        <v>1.6</v>
      </c>
      <c r="B32">
        <v>0.2</v>
      </c>
      <c r="C32">
        <v>2</v>
      </c>
      <c r="D32" t="e">
        <f t="shared" si="0"/>
        <v>#N/A</v>
      </c>
      <c r="E32">
        <f t="shared" si="1"/>
        <v>0.2</v>
      </c>
      <c r="F32" t="e">
        <f t="shared" si="2"/>
        <v>#N/A</v>
      </c>
      <c r="H32">
        <v>2</v>
      </c>
      <c r="I32">
        <v>1.3</v>
      </c>
      <c r="J32">
        <v>0.2</v>
      </c>
      <c r="K32">
        <v>2</v>
      </c>
      <c r="L32">
        <f ca="1">AVERAGEIF($K$30:$K$44,1,OFFSET(distance!$G$3:$U$17,0,analyze_results!$H32,,1))</f>
        <v>18.401676306575045</v>
      </c>
      <c r="M32">
        <f ca="1">AVERAGEIF($K$30:$K$44,2,OFFSET(distance!$G$3:$U$17,0,analyze_results!$H32,,1))</f>
        <v>7.0893564189116187</v>
      </c>
      <c r="N32">
        <f ca="1">AVERAGEIF($K$30:$K$44,3,OFFSET(distance!$G$3:$U$17,0,analyze_results!$H32,,1))</f>
        <v>14.846831218048617</v>
      </c>
      <c r="O32">
        <f t="shared" ca="1" si="3"/>
        <v>7.0893564189116187</v>
      </c>
      <c r="P32">
        <f t="shared" ca="1" si="4"/>
        <v>14.846831218048617</v>
      </c>
      <c r="Q32">
        <f t="shared" ca="1" si="5"/>
        <v>18.401676306575045</v>
      </c>
      <c r="R32" cm="1">
        <f t="array" aca="1" ref="R32" ca="1">INDEX(L32:N32,K32)</f>
        <v>7.0893564189116187</v>
      </c>
      <c r="S32">
        <f t="shared" ca="1" si="6"/>
        <v>14.846831218048617</v>
      </c>
      <c r="T32">
        <f t="shared" ca="1" si="7"/>
        <v>0.52250036962140378</v>
      </c>
    </row>
    <row r="33" spans="1:22" x14ac:dyDescent="0.25">
      <c r="A33">
        <v>1.5</v>
      </c>
      <c r="B33">
        <v>0.4</v>
      </c>
      <c r="C33">
        <v>2</v>
      </c>
      <c r="D33" t="e">
        <f t="shared" si="0"/>
        <v>#N/A</v>
      </c>
      <c r="E33">
        <f t="shared" si="1"/>
        <v>0.4</v>
      </c>
      <c r="F33" t="e">
        <f t="shared" si="2"/>
        <v>#N/A</v>
      </c>
      <c r="H33">
        <v>3</v>
      </c>
      <c r="I33">
        <v>1.5</v>
      </c>
      <c r="J33">
        <v>0.2</v>
      </c>
      <c r="K33">
        <v>2</v>
      </c>
      <c r="L33">
        <f ca="1">AVERAGEIF($K$30:$K$44,1,OFFSET(distance!$G$3:$U$17,0,analyze_results!$H33,,1))</f>
        <v>17.586207742807545</v>
      </c>
      <c r="M33">
        <f ca="1">AVERAGEIF($K$30:$K$44,2,OFFSET(distance!$G$3:$U$17,0,analyze_results!$H33,,1))</f>
        <v>7.5708514515594301</v>
      </c>
      <c r="N33">
        <f ca="1">AVERAGEIF($K$30:$K$44,3,OFFSET(distance!$G$3:$U$17,0,analyze_results!$H33,,1))</f>
        <v>13.154153651707551</v>
      </c>
      <c r="O33">
        <f t="shared" ca="1" si="3"/>
        <v>7.5708514515594301</v>
      </c>
      <c r="P33">
        <f t="shared" ca="1" si="4"/>
        <v>13.154153651707551</v>
      </c>
      <c r="Q33">
        <f t="shared" ca="1" si="5"/>
        <v>17.586207742807545</v>
      </c>
      <c r="R33" cm="1">
        <f t="array" aca="1" ref="R33" ca="1">INDEX(L33:N33,K33)</f>
        <v>7.5708514515594301</v>
      </c>
      <c r="S33">
        <f t="shared" ca="1" si="6"/>
        <v>13.154153651707551</v>
      </c>
      <c r="T33">
        <f t="shared" ca="1" si="7"/>
        <v>0.42445164835240828</v>
      </c>
    </row>
    <row r="34" spans="1:22" x14ac:dyDescent="0.25">
      <c r="A34">
        <v>1.5</v>
      </c>
      <c r="B34">
        <v>0.1</v>
      </c>
      <c r="C34">
        <v>2</v>
      </c>
      <c r="D34" t="e">
        <f t="shared" si="0"/>
        <v>#N/A</v>
      </c>
      <c r="E34">
        <f t="shared" si="1"/>
        <v>0.1</v>
      </c>
      <c r="F34" t="e">
        <f t="shared" si="2"/>
        <v>#N/A</v>
      </c>
      <c r="H34">
        <v>4</v>
      </c>
      <c r="I34">
        <v>1.4</v>
      </c>
      <c r="J34">
        <v>0.2</v>
      </c>
      <c r="K34">
        <v>2</v>
      </c>
      <c r="L34">
        <f ca="1">AVERAGEIF($K$30:$K$44,1,OFFSET(distance!$G$3:$U$17,0,analyze_results!$H34,,1))</f>
        <v>16.611693592015381</v>
      </c>
      <c r="M34">
        <f ca="1">AVERAGEIF($K$30:$K$44,2,OFFSET(distance!$G$3:$U$17,0,analyze_results!$H34,,1))</f>
        <v>8.8563937045472763</v>
      </c>
      <c r="N34">
        <f ca="1">AVERAGEIF($K$30:$K$44,3,OFFSET(distance!$G$3:$U$17,0,analyze_results!$H34,,1))</f>
        <v>11.127050814527369</v>
      </c>
      <c r="O34">
        <f t="shared" ca="1" si="3"/>
        <v>8.8563937045472763</v>
      </c>
      <c r="P34">
        <f t="shared" ca="1" si="4"/>
        <v>11.127050814527369</v>
      </c>
      <c r="Q34">
        <f t="shared" ca="1" si="5"/>
        <v>16.611693592015381</v>
      </c>
      <c r="R34" cm="1">
        <f t="array" aca="1" ref="R34" ca="1">INDEX(L34:N34,K34)</f>
        <v>8.8563937045472763</v>
      </c>
      <c r="S34">
        <f t="shared" ca="1" si="6"/>
        <v>11.127050814527369</v>
      </c>
      <c r="T34">
        <f t="shared" ca="1" si="7"/>
        <v>0.20406639169972557</v>
      </c>
      <c r="U34" s="1" t="s">
        <v>54</v>
      </c>
      <c r="V34" s="1">
        <f ca="1">AVERAGE(T30:T44)</f>
        <v>0.44293769428852869</v>
      </c>
    </row>
    <row r="35" spans="1:22" x14ac:dyDescent="0.25">
      <c r="A35">
        <v>1.4</v>
      </c>
      <c r="B35">
        <v>0.2</v>
      </c>
      <c r="C35">
        <v>2</v>
      </c>
      <c r="D35" t="e">
        <f t="shared" si="0"/>
        <v>#N/A</v>
      </c>
      <c r="E35">
        <f t="shared" si="1"/>
        <v>0.2</v>
      </c>
      <c r="F35" t="e">
        <f t="shared" si="2"/>
        <v>#N/A</v>
      </c>
      <c r="H35">
        <v>5</v>
      </c>
      <c r="I35">
        <v>4.7</v>
      </c>
      <c r="J35">
        <v>1.4</v>
      </c>
      <c r="K35">
        <v>3</v>
      </c>
      <c r="L35">
        <f ca="1">AVERAGEIF($K$30:$K$44,1,OFFSET(distance!$G$3:$U$17,0,analyze_results!$H35,,1))</f>
        <v>15.261115148988949</v>
      </c>
      <c r="M35">
        <f ca="1">AVERAGEIF($K$30:$K$44,2,OFFSET(distance!$G$3:$U$17,0,analyze_results!$H35,,1))</f>
        <v>12.027030546385895</v>
      </c>
      <c r="N35">
        <f ca="1">AVERAGEIF($K$30:$K$44,3,OFFSET(distance!$G$3:$U$17,0,analyze_results!$H35,,1))</f>
        <v>7.7765109228035545</v>
      </c>
      <c r="O35">
        <f t="shared" ca="1" si="3"/>
        <v>7.7765109228035545</v>
      </c>
      <c r="P35">
        <f t="shared" ca="1" si="4"/>
        <v>12.027030546385895</v>
      </c>
      <c r="Q35">
        <f t="shared" ca="1" si="5"/>
        <v>15.261115148988949</v>
      </c>
      <c r="R35" cm="1">
        <f t="array" aca="1" ref="R35" ca="1">INDEX(L35:N35,K35)</f>
        <v>7.7765109228035545</v>
      </c>
      <c r="S35">
        <f t="shared" ca="1" si="6"/>
        <v>12.027030546385895</v>
      </c>
      <c r="T35">
        <f t="shared" ca="1" si="7"/>
        <v>0.35341388775798988</v>
      </c>
    </row>
    <row r="36" spans="1:22" x14ac:dyDescent="0.25">
      <c r="A36">
        <v>1.5</v>
      </c>
      <c r="B36">
        <v>0.1</v>
      </c>
      <c r="C36">
        <v>2</v>
      </c>
      <c r="D36" t="e">
        <f t="shared" si="0"/>
        <v>#N/A</v>
      </c>
      <c r="E36">
        <f t="shared" si="1"/>
        <v>0.1</v>
      </c>
      <c r="F36" t="e">
        <f t="shared" si="2"/>
        <v>#N/A</v>
      </c>
      <c r="H36">
        <v>6</v>
      </c>
      <c r="I36">
        <v>4.5</v>
      </c>
      <c r="J36">
        <v>1.5</v>
      </c>
      <c r="K36">
        <v>3</v>
      </c>
      <c r="L36">
        <f ca="1">AVERAGEIF($K$30:$K$44,1,OFFSET(distance!$G$3:$U$17,0,analyze_results!$H36,,1))</f>
        <v>14.352970393050743</v>
      </c>
      <c r="M36">
        <f ca="1">AVERAGEIF($K$30:$K$44,2,OFFSET(distance!$G$3:$U$17,0,analyze_results!$H36,,1))</f>
        <v>13.503167545048607</v>
      </c>
      <c r="N36">
        <f ca="1">AVERAGEIF($K$30:$K$44,3,OFFSET(distance!$G$3:$U$17,0,analyze_results!$H36,,1))</f>
        <v>6.6577108009401424</v>
      </c>
      <c r="O36">
        <f t="shared" ca="1" si="3"/>
        <v>6.6577108009401424</v>
      </c>
      <c r="P36">
        <f t="shared" ca="1" si="4"/>
        <v>13.503167545048607</v>
      </c>
      <c r="Q36">
        <f t="shared" ca="1" si="5"/>
        <v>14.352970393050743</v>
      </c>
      <c r="R36" cm="1">
        <f t="array" aca="1" ref="R36" ca="1">INDEX(L36:N36,K36)</f>
        <v>6.6577108009401424</v>
      </c>
      <c r="S36">
        <f t="shared" ca="1" si="6"/>
        <v>13.503167545048607</v>
      </c>
      <c r="T36">
        <f t="shared" ca="1" si="7"/>
        <v>0.50695192230052588</v>
      </c>
    </row>
    <row r="37" spans="1:22" x14ac:dyDescent="0.25">
      <c r="A37">
        <v>1.2</v>
      </c>
      <c r="B37">
        <v>0.2</v>
      </c>
      <c r="C37">
        <v>2</v>
      </c>
      <c r="D37" t="e">
        <f t="shared" si="0"/>
        <v>#N/A</v>
      </c>
      <c r="E37">
        <f t="shared" si="1"/>
        <v>0.2</v>
      </c>
      <c r="F37" t="e">
        <f t="shared" si="2"/>
        <v>#N/A</v>
      </c>
      <c r="H37">
        <v>7</v>
      </c>
      <c r="I37">
        <v>4.9000000000000004</v>
      </c>
      <c r="J37">
        <v>1.5</v>
      </c>
      <c r="K37">
        <v>3</v>
      </c>
      <c r="L37">
        <f ca="1">AVERAGEIF($K$30:$K$44,1,OFFSET(distance!$G$3:$U$17,0,analyze_results!$H37,,1))</f>
        <v>13.297474738080814</v>
      </c>
      <c r="M37">
        <f ca="1">AVERAGEIF($K$30:$K$44,2,OFFSET(distance!$G$3:$U$17,0,analyze_results!$H37,,1))</f>
        <v>14.773578700694694</v>
      </c>
      <c r="N37">
        <f ca="1">AVERAGEIF($K$30:$K$44,3,OFFSET(distance!$G$3:$U$17,0,analyze_results!$H37,,1))</f>
        <v>6.252928322548394</v>
      </c>
      <c r="O37">
        <f t="shared" ca="1" si="3"/>
        <v>6.252928322548394</v>
      </c>
      <c r="P37">
        <f t="shared" ca="1" si="4"/>
        <v>13.297474738080814</v>
      </c>
      <c r="Q37">
        <f t="shared" ca="1" si="5"/>
        <v>14.773578700694694</v>
      </c>
      <c r="R37" cm="1">
        <f t="array" aca="1" ref="R37" ca="1">INDEX(L37:N37,K37)</f>
        <v>6.252928322548394</v>
      </c>
      <c r="S37">
        <f t="shared" ca="1" si="6"/>
        <v>13.297474738080814</v>
      </c>
      <c r="T37">
        <f t="shared" ca="1" si="7"/>
        <v>0.52976573028249563</v>
      </c>
    </row>
    <row r="38" spans="1:22" x14ac:dyDescent="0.25">
      <c r="A38">
        <v>1.3</v>
      </c>
      <c r="B38">
        <v>0.2</v>
      </c>
      <c r="C38">
        <v>2</v>
      </c>
      <c r="D38" t="e">
        <f t="shared" si="0"/>
        <v>#N/A</v>
      </c>
      <c r="E38">
        <f t="shared" si="1"/>
        <v>0.2</v>
      </c>
      <c r="F38" t="e">
        <f t="shared" si="2"/>
        <v>#N/A</v>
      </c>
      <c r="H38">
        <v>8</v>
      </c>
      <c r="I38">
        <v>4</v>
      </c>
      <c r="J38">
        <v>1.3</v>
      </c>
      <c r="K38">
        <v>3</v>
      </c>
      <c r="L38">
        <f ca="1">AVERAGEIF($K$30:$K$44,1,OFFSET(distance!$G$3:$U$17,0,analyze_results!$H38,,1))</f>
        <v>12.033104186771421</v>
      </c>
      <c r="M38">
        <f ca="1">AVERAGEIF($K$30:$K$44,2,OFFSET(distance!$G$3:$U$17,0,analyze_results!$H38,,1))</f>
        <v>15.789496633182448</v>
      </c>
      <c r="N38">
        <f ca="1">AVERAGEIF($K$30:$K$44,3,OFFSET(distance!$G$3:$U$17,0,analyze_results!$H38,,1))</f>
        <v>6.6440247340466767</v>
      </c>
      <c r="O38">
        <f t="shared" ca="1" si="3"/>
        <v>6.6440247340466767</v>
      </c>
      <c r="P38">
        <f t="shared" ca="1" si="4"/>
        <v>12.033104186771421</v>
      </c>
      <c r="Q38">
        <f t="shared" ca="1" si="5"/>
        <v>15.789496633182448</v>
      </c>
      <c r="R38" cm="1">
        <f t="array" aca="1" ref="R38" ca="1">INDEX(L38:N38,K38)</f>
        <v>6.6440247340466767</v>
      </c>
      <c r="S38">
        <f t="shared" ca="1" si="6"/>
        <v>12.033104186771421</v>
      </c>
      <c r="T38">
        <f t="shared" ca="1" si="7"/>
        <v>0.44785446623567199</v>
      </c>
    </row>
    <row r="39" spans="1:22" x14ac:dyDescent="0.25">
      <c r="A39">
        <v>1.5</v>
      </c>
      <c r="B39">
        <v>0.1</v>
      </c>
      <c r="C39">
        <v>2</v>
      </c>
      <c r="D39" t="e">
        <f t="shared" si="0"/>
        <v>#N/A</v>
      </c>
      <c r="E39">
        <f t="shared" si="1"/>
        <v>0.1</v>
      </c>
      <c r="F39" t="e">
        <f t="shared" si="2"/>
        <v>#N/A</v>
      </c>
      <c r="H39">
        <v>9</v>
      </c>
      <c r="I39">
        <v>4.5999999999999996</v>
      </c>
      <c r="J39">
        <v>1.5</v>
      </c>
      <c r="K39">
        <v>3</v>
      </c>
      <c r="L39">
        <f ca="1">AVERAGEIF($K$30:$K$44,1,OFFSET(distance!$G$3:$U$17,0,analyze_results!$H39,,1))</f>
        <v>10.312787903951754</v>
      </c>
      <c r="M39">
        <f ca="1">AVERAGEIF($K$30:$K$44,2,OFFSET(distance!$G$3:$U$17,0,analyze_results!$H39,,1))</f>
        <v>16.945797237388991</v>
      </c>
      <c r="N39">
        <f ca="1">AVERAGEIF($K$30:$K$44,3,OFFSET(distance!$G$3:$U$17,0,analyze_results!$H39,,1))</f>
        <v>7.7522568938695544</v>
      </c>
      <c r="O39">
        <f t="shared" ca="1" si="3"/>
        <v>7.7522568938695544</v>
      </c>
      <c r="P39">
        <f t="shared" ca="1" si="4"/>
        <v>10.312787903951754</v>
      </c>
      <c r="Q39">
        <f t="shared" ca="1" si="5"/>
        <v>16.945797237388991</v>
      </c>
      <c r="R39" cm="1">
        <f t="array" aca="1" ref="R39" ca="1">INDEX(L39:N39,K39)</f>
        <v>7.7522568938695544</v>
      </c>
      <c r="S39">
        <f t="shared" ca="1" si="6"/>
        <v>10.312787903951754</v>
      </c>
      <c r="T39">
        <f t="shared" ca="1" si="7"/>
        <v>0.24828698446334099</v>
      </c>
    </row>
    <row r="40" spans="1:22" x14ac:dyDescent="0.25">
      <c r="A40">
        <v>1.3</v>
      </c>
      <c r="B40">
        <v>0.2</v>
      </c>
      <c r="C40">
        <v>2</v>
      </c>
      <c r="D40" t="e">
        <f t="shared" si="0"/>
        <v>#N/A</v>
      </c>
      <c r="E40">
        <f t="shared" si="1"/>
        <v>0.2</v>
      </c>
      <c r="F40" t="e">
        <f t="shared" si="2"/>
        <v>#N/A</v>
      </c>
      <c r="H40">
        <v>10</v>
      </c>
      <c r="I40">
        <v>6</v>
      </c>
      <c r="J40">
        <v>2.5</v>
      </c>
      <c r="K40">
        <v>1</v>
      </c>
      <c r="L40">
        <f ca="1">AVERAGEIF($K$30:$K$44,1,OFFSET(distance!$G$3:$U$17,0,analyze_results!$H40,,1))</f>
        <v>7.505784244557022</v>
      </c>
      <c r="M40">
        <f ca="1">AVERAGEIF($K$30:$K$44,2,OFFSET(distance!$G$3:$U$17,0,analyze_results!$H40,,1))</f>
        <v>17.84537544924601</v>
      </c>
      <c r="N40">
        <f ca="1">AVERAGEIF($K$30:$K$44,3,OFFSET(distance!$G$3:$U$17,0,analyze_results!$H40,,1))</f>
        <v>10.52840458396247</v>
      </c>
      <c r="O40">
        <f t="shared" ca="1" si="3"/>
        <v>7.505784244557022</v>
      </c>
      <c r="P40">
        <f t="shared" ca="1" si="4"/>
        <v>10.52840458396247</v>
      </c>
      <c r="Q40">
        <f t="shared" ca="1" si="5"/>
        <v>17.84537544924601</v>
      </c>
      <c r="R40" cm="1">
        <f t="array" aca="1" ref="R40" ca="1">INDEX(L40:N40,K40)</f>
        <v>7.505784244557022</v>
      </c>
      <c r="S40">
        <f t="shared" ca="1" si="6"/>
        <v>10.52840458396247</v>
      </c>
      <c r="T40">
        <f t="shared" ca="1" si="7"/>
        <v>0.28709196301305651</v>
      </c>
    </row>
    <row r="41" spans="1:22" x14ac:dyDescent="0.25">
      <c r="A41">
        <v>1.5</v>
      </c>
      <c r="B41">
        <v>0.2</v>
      </c>
      <c r="C41">
        <v>2</v>
      </c>
      <c r="D41" t="e">
        <f t="shared" si="0"/>
        <v>#N/A</v>
      </c>
      <c r="E41">
        <f t="shared" si="1"/>
        <v>0.2</v>
      </c>
      <c r="F41" t="e">
        <f t="shared" si="2"/>
        <v>#N/A</v>
      </c>
      <c r="H41">
        <v>11</v>
      </c>
      <c r="I41">
        <v>5.0999999999999996</v>
      </c>
      <c r="J41">
        <v>1.9</v>
      </c>
      <c r="K41">
        <v>1</v>
      </c>
      <c r="L41">
        <f ca="1">AVERAGEIF($K$30:$K$44,1,OFFSET(distance!$G$3:$U$17,0,analyze_results!$H41,,1))</f>
        <v>6.3716136111329975</v>
      </c>
      <c r="M41">
        <f ca="1">AVERAGEIF($K$30:$K$44,2,OFFSET(distance!$G$3:$U$17,0,analyze_results!$H41,,1))</f>
        <v>18.068264102631964</v>
      </c>
      <c r="N41">
        <f ca="1">AVERAGEIF($K$30:$K$44,3,OFFSET(distance!$G$3:$U$17,0,analyze_results!$H41,,1))</f>
        <v>12.008918495500351</v>
      </c>
      <c r="O41">
        <f t="shared" ca="1" si="3"/>
        <v>6.3716136111329975</v>
      </c>
      <c r="P41">
        <f t="shared" ca="1" si="4"/>
        <v>12.008918495500351</v>
      </c>
      <c r="Q41">
        <f t="shared" ca="1" si="5"/>
        <v>18.068264102631964</v>
      </c>
      <c r="R41" cm="1">
        <f t="array" aca="1" ref="R41" ca="1">INDEX(L41:N41,K41)</f>
        <v>6.3716136111329975</v>
      </c>
      <c r="S41">
        <f t="shared" ca="1" si="6"/>
        <v>12.008918495500351</v>
      </c>
      <c r="T41">
        <f t="shared" ca="1" si="7"/>
        <v>0.46942652550099395</v>
      </c>
    </row>
    <row r="42" spans="1:22" x14ac:dyDescent="0.25">
      <c r="A42">
        <v>4.7</v>
      </c>
      <c r="B42">
        <v>1.4</v>
      </c>
      <c r="C42">
        <v>3</v>
      </c>
      <c r="D42" t="e">
        <f t="shared" si="0"/>
        <v>#N/A</v>
      </c>
      <c r="E42" t="e">
        <f t="shared" si="1"/>
        <v>#N/A</v>
      </c>
      <c r="F42">
        <f t="shared" si="2"/>
        <v>1.4</v>
      </c>
      <c r="H42">
        <v>12</v>
      </c>
      <c r="I42">
        <v>5.9</v>
      </c>
      <c r="J42">
        <v>2.1</v>
      </c>
      <c r="K42">
        <v>1</v>
      </c>
      <c r="L42">
        <f ca="1">AVERAGEIF($K$30:$K$44,1,OFFSET(distance!$G$3:$U$17,0,analyze_results!$H42,,1))</f>
        <v>5.9293360551603937</v>
      </c>
      <c r="M42">
        <f ca="1">AVERAGEIF($K$30:$K$44,2,OFFSET(distance!$G$3:$U$17,0,analyze_results!$H42,,1))</f>
        <v>18.418890891674927</v>
      </c>
      <c r="N42">
        <f ca="1">AVERAGEIF($K$30:$K$44,3,OFFSET(distance!$G$3:$U$17,0,analyze_results!$H42,,1))</f>
        <v>13.298215953640916</v>
      </c>
      <c r="O42">
        <f t="shared" ca="1" si="3"/>
        <v>5.9293360551603937</v>
      </c>
      <c r="P42">
        <f t="shared" ca="1" si="4"/>
        <v>13.298215953640916</v>
      </c>
      <c r="Q42">
        <f t="shared" ca="1" si="5"/>
        <v>18.418890891674927</v>
      </c>
      <c r="R42" cm="1">
        <f t="array" aca="1" ref="R42" ca="1">INDEX(L42:N42,K42)</f>
        <v>5.9293360551603937</v>
      </c>
      <c r="S42">
        <f t="shared" ca="1" si="6"/>
        <v>13.298215953640916</v>
      </c>
      <c r="T42">
        <f t="shared" ca="1" si="7"/>
        <v>0.55412544992270174</v>
      </c>
    </row>
    <row r="43" spans="1:22" x14ac:dyDescent="0.25">
      <c r="A43">
        <v>4.5</v>
      </c>
      <c r="B43">
        <v>1.5</v>
      </c>
      <c r="C43">
        <v>3</v>
      </c>
      <c r="D43" t="e">
        <f t="shared" si="0"/>
        <v>#N/A</v>
      </c>
      <c r="E43" t="e">
        <f t="shared" si="1"/>
        <v>#N/A</v>
      </c>
      <c r="F43">
        <f t="shared" si="2"/>
        <v>1.5</v>
      </c>
      <c r="H43">
        <v>13</v>
      </c>
      <c r="I43">
        <v>5.6</v>
      </c>
      <c r="J43">
        <v>1.8</v>
      </c>
      <c r="K43">
        <v>1</v>
      </c>
      <c r="L43">
        <f ca="1">AVERAGEIF($K$30:$K$44,1,OFFSET(distance!$G$3:$U$17,0,analyze_results!$H43,,1))</f>
        <v>6.3346389335209601</v>
      </c>
      <c r="M43">
        <f ca="1">AVERAGEIF($K$30:$K$44,2,OFFSET(distance!$G$3:$U$17,0,analyze_results!$H43,,1))</f>
        <v>18.29475045742128</v>
      </c>
      <c r="N43">
        <f ca="1">AVERAGEIF($K$30:$K$44,3,OFFSET(distance!$G$3:$U$17,0,analyze_results!$H43,,1))</f>
        <v>14.266011214066456</v>
      </c>
      <c r="O43">
        <f t="shared" ca="1" si="3"/>
        <v>6.3346389335209601</v>
      </c>
      <c r="P43">
        <f t="shared" ca="1" si="4"/>
        <v>14.266011214066456</v>
      </c>
      <c r="Q43">
        <f t="shared" ca="1" si="5"/>
        <v>18.29475045742128</v>
      </c>
      <c r="R43" cm="1">
        <f t="array" aca="1" ref="R43" ca="1">INDEX(L43:N43,K43)</f>
        <v>6.3346389335209601</v>
      </c>
      <c r="S43">
        <f t="shared" ca="1" si="6"/>
        <v>14.266011214066456</v>
      </c>
      <c r="T43">
        <f t="shared" ca="1" si="7"/>
        <v>0.55596285195157202</v>
      </c>
    </row>
    <row r="44" spans="1:22" x14ac:dyDescent="0.25">
      <c r="A44">
        <v>4.9000000000000004</v>
      </c>
      <c r="B44">
        <v>1.5</v>
      </c>
      <c r="C44">
        <v>3</v>
      </c>
      <c r="D44" t="e">
        <f t="shared" si="0"/>
        <v>#N/A</v>
      </c>
      <c r="E44" t="e">
        <f t="shared" si="1"/>
        <v>#N/A</v>
      </c>
      <c r="F44">
        <f t="shared" si="2"/>
        <v>1.5</v>
      </c>
      <c r="H44">
        <v>14</v>
      </c>
      <c r="I44">
        <v>5.8</v>
      </c>
      <c r="J44">
        <v>2.2000000000000002</v>
      </c>
      <c r="K44">
        <v>1</v>
      </c>
      <c r="L44">
        <f ca="1">AVERAGEIF($K$30:$K$44,1,OFFSET(distance!$G$3:$U$17,0,analyze_results!$H44,,1))</f>
        <v>7.4624303133806169</v>
      </c>
      <c r="M44">
        <f ca="1">AVERAGEIF($K$30:$K$44,2,OFFSET(distance!$G$3:$U$17,0,analyze_results!$H44,,1))</f>
        <v>18.041700373134052</v>
      </c>
      <c r="N44">
        <f ca="1">AVERAGEIF($K$30:$K$44,3,OFFSET(distance!$G$3:$U$17,0,analyze_results!$H44,,1))</f>
        <v>15.155902123673485</v>
      </c>
      <c r="O44">
        <f t="shared" ca="1" si="3"/>
        <v>7.4624303133806169</v>
      </c>
      <c r="P44">
        <f t="shared" ca="1" si="4"/>
        <v>15.155902123673485</v>
      </c>
      <c r="Q44">
        <f t="shared" ca="1" si="5"/>
        <v>18.041700373134052</v>
      </c>
      <c r="R44" cm="1">
        <f t="array" aca="1" ref="R44" ca="1">INDEX(L44:N44,K44)</f>
        <v>7.4624303133806169</v>
      </c>
      <c r="S44">
        <f t="shared" ca="1" si="6"/>
        <v>15.155902123673485</v>
      </c>
      <c r="T44">
        <f t="shared" ca="1" si="7"/>
        <v>0.50762216247594283</v>
      </c>
    </row>
    <row r="45" spans="1:22" x14ac:dyDescent="0.25">
      <c r="A45">
        <v>4</v>
      </c>
      <c r="B45">
        <v>1.3</v>
      </c>
      <c r="C45">
        <v>3</v>
      </c>
      <c r="D45" t="e">
        <f t="shared" si="0"/>
        <v>#N/A</v>
      </c>
      <c r="E45" t="e">
        <f t="shared" si="1"/>
        <v>#N/A</v>
      </c>
      <c r="F45">
        <f t="shared" si="2"/>
        <v>1.3</v>
      </c>
    </row>
    <row r="46" spans="1:22" x14ac:dyDescent="0.25">
      <c r="A46">
        <v>4.5999999999999996</v>
      </c>
      <c r="B46">
        <v>1.5</v>
      </c>
      <c r="C46">
        <v>3</v>
      </c>
      <c r="D46" t="e">
        <f t="shared" si="0"/>
        <v>#N/A</v>
      </c>
      <c r="E46" t="e">
        <f t="shared" si="1"/>
        <v>#N/A</v>
      </c>
      <c r="F46">
        <f t="shared" si="2"/>
        <v>1.5</v>
      </c>
    </row>
    <row r="47" spans="1:22" x14ac:dyDescent="0.25">
      <c r="A47">
        <v>4.5</v>
      </c>
      <c r="B47">
        <v>1.3</v>
      </c>
      <c r="C47">
        <v>3</v>
      </c>
      <c r="D47" t="e">
        <f t="shared" si="0"/>
        <v>#N/A</v>
      </c>
      <c r="E47" t="e">
        <f t="shared" si="1"/>
        <v>#N/A</v>
      </c>
      <c r="F47">
        <f t="shared" si="2"/>
        <v>1.3</v>
      </c>
    </row>
    <row r="48" spans="1:22" x14ac:dyDescent="0.25">
      <c r="A48">
        <v>4.7</v>
      </c>
      <c r="B48">
        <v>1.6</v>
      </c>
      <c r="C48">
        <v>3</v>
      </c>
      <c r="D48" t="e">
        <f t="shared" si="0"/>
        <v>#N/A</v>
      </c>
      <c r="E48" t="e">
        <f t="shared" si="1"/>
        <v>#N/A</v>
      </c>
      <c r="F48">
        <f t="shared" si="2"/>
        <v>1.6</v>
      </c>
    </row>
    <row r="49" spans="1:6" x14ac:dyDescent="0.25">
      <c r="A49">
        <v>3.3</v>
      </c>
      <c r="B49">
        <v>1</v>
      </c>
      <c r="C49">
        <v>3</v>
      </c>
      <c r="D49" t="e">
        <f t="shared" si="0"/>
        <v>#N/A</v>
      </c>
      <c r="E49" t="e">
        <f t="shared" si="1"/>
        <v>#N/A</v>
      </c>
      <c r="F49">
        <f t="shared" si="2"/>
        <v>1</v>
      </c>
    </row>
    <row r="50" spans="1:6" x14ac:dyDescent="0.25">
      <c r="A50">
        <v>4.5999999999999996</v>
      </c>
      <c r="B50">
        <v>1.3</v>
      </c>
      <c r="C50">
        <v>3</v>
      </c>
      <c r="D50" t="e">
        <f t="shared" si="0"/>
        <v>#N/A</v>
      </c>
      <c r="E50" t="e">
        <f t="shared" si="1"/>
        <v>#N/A</v>
      </c>
      <c r="F50">
        <f t="shared" si="2"/>
        <v>1.3</v>
      </c>
    </row>
    <row r="51" spans="1:6" x14ac:dyDescent="0.25">
      <c r="A51">
        <v>3.9</v>
      </c>
      <c r="B51">
        <v>1.4</v>
      </c>
      <c r="C51">
        <v>3</v>
      </c>
      <c r="D51" t="e">
        <f t="shared" si="0"/>
        <v>#N/A</v>
      </c>
      <c r="E51" t="e">
        <f t="shared" si="1"/>
        <v>#N/A</v>
      </c>
      <c r="F51">
        <f t="shared" si="2"/>
        <v>1.4</v>
      </c>
    </row>
    <row r="52" spans="1:6" x14ac:dyDescent="0.25">
      <c r="A52">
        <v>3.5</v>
      </c>
      <c r="B52">
        <v>1</v>
      </c>
      <c r="C52">
        <v>3</v>
      </c>
      <c r="D52" t="e">
        <f t="shared" si="0"/>
        <v>#N/A</v>
      </c>
      <c r="E52" t="e">
        <f t="shared" si="1"/>
        <v>#N/A</v>
      </c>
      <c r="F52">
        <f t="shared" si="2"/>
        <v>1</v>
      </c>
    </row>
    <row r="53" spans="1:6" x14ac:dyDescent="0.25">
      <c r="A53">
        <v>4.2</v>
      </c>
      <c r="B53">
        <v>1.5</v>
      </c>
      <c r="C53">
        <v>3</v>
      </c>
      <c r="D53" t="e">
        <f t="shared" si="0"/>
        <v>#N/A</v>
      </c>
      <c r="E53" t="e">
        <f t="shared" si="1"/>
        <v>#N/A</v>
      </c>
      <c r="F53">
        <f t="shared" si="2"/>
        <v>1.5</v>
      </c>
    </row>
    <row r="54" spans="1:6" x14ac:dyDescent="0.25">
      <c r="A54">
        <v>4</v>
      </c>
      <c r="B54">
        <v>1</v>
      </c>
      <c r="C54">
        <v>3</v>
      </c>
      <c r="D54" t="e">
        <f t="shared" si="0"/>
        <v>#N/A</v>
      </c>
      <c r="E54" t="e">
        <f t="shared" si="1"/>
        <v>#N/A</v>
      </c>
      <c r="F54">
        <f t="shared" si="2"/>
        <v>1</v>
      </c>
    </row>
    <row r="55" spans="1:6" x14ac:dyDescent="0.25">
      <c r="A55">
        <v>4.7</v>
      </c>
      <c r="B55">
        <v>1.4</v>
      </c>
      <c r="C55">
        <v>3</v>
      </c>
      <c r="D55" t="e">
        <f t="shared" si="0"/>
        <v>#N/A</v>
      </c>
      <c r="E55" t="e">
        <f t="shared" si="1"/>
        <v>#N/A</v>
      </c>
      <c r="F55">
        <f t="shared" si="2"/>
        <v>1.4</v>
      </c>
    </row>
    <row r="56" spans="1:6" x14ac:dyDescent="0.25">
      <c r="A56">
        <v>3.6</v>
      </c>
      <c r="B56">
        <v>1.3</v>
      </c>
      <c r="C56">
        <v>3</v>
      </c>
      <c r="D56" t="e">
        <f t="shared" si="0"/>
        <v>#N/A</v>
      </c>
      <c r="E56" t="e">
        <f t="shared" si="1"/>
        <v>#N/A</v>
      </c>
      <c r="F56">
        <f t="shared" si="2"/>
        <v>1.3</v>
      </c>
    </row>
    <row r="57" spans="1:6" x14ac:dyDescent="0.25">
      <c r="A57">
        <v>4.4000000000000004</v>
      </c>
      <c r="B57">
        <v>1.4</v>
      </c>
      <c r="C57">
        <v>3</v>
      </c>
      <c r="D57" t="e">
        <f t="shared" si="0"/>
        <v>#N/A</v>
      </c>
      <c r="E57" t="e">
        <f t="shared" si="1"/>
        <v>#N/A</v>
      </c>
      <c r="F57">
        <f t="shared" si="2"/>
        <v>1.4</v>
      </c>
    </row>
    <row r="58" spans="1:6" x14ac:dyDescent="0.25">
      <c r="A58">
        <v>4.5</v>
      </c>
      <c r="B58">
        <v>1.5</v>
      </c>
      <c r="C58">
        <v>3</v>
      </c>
      <c r="D58" t="e">
        <f t="shared" si="0"/>
        <v>#N/A</v>
      </c>
      <c r="E58" t="e">
        <f t="shared" si="1"/>
        <v>#N/A</v>
      </c>
      <c r="F58">
        <f t="shared" si="2"/>
        <v>1.5</v>
      </c>
    </row>
    <row r="59" spans="1:6" x14ac:dyDescent="0.25">
      <c r="A59">
        <v>4.0999999999999996</v>
      </c>
      <c r="B59">
        <v>1</v>
      </c>
      <c r="C59">
        <v>3</v>
      </c>
      <c r="D59" t="e">
        <f t="shared" si="0"/>
        <v>#N/A</v>
      </c>
      <c r="E59" t="e">
        <f t="shared" si="1"/>
        <v>#N/A</v>
      </c>
      <c r="F59">
        <f t="shared" si="2"/>
        <v>1</v>
      </c>
    </row>
    <row r="60" spans="1:6" x14ac:dyDescent="0.25">
      <c r="A60">
        <v>4.5</v>
      </c>
      <c r="B60">
        <v>1.5</v>
      </c>
      <c r="C60">
        <v>3</v>
      </c>
      <c r="D60" t="e">
        <f t="shared" si="0"/>
        <v>#N/A</v>
      </c>
      <c r="E60" t="e">
        <f t="shared" si="1"/>
        <v>#N/A</v>
      </c>
      <c r="F60">
        <f t="shared" si="2"/>
        <v>1.5</v>
      </c>
    </row>
    <row r="61" spans="1:6" x14ac:dyDescent="0.25">
      <c r="A61">
        <v>3.9</v>
      </c>
      <c r="B61">
        <v>1.1000000000000001</v>
      </c>
      <c r="C61">
        <v>3</v>
      </c>
      <c r="D61" t="e">
        <f t="shared" si="0"/>
        <v>#N/A</v>
      </c>
      <c r="E61" t="e">
        <f t="shared" si="1"/>
        <v>#N/A</v>
      </c>
      <c r="F61">
        <f t="shared" si="2"/>
        <v>1.1000000000000001</v>
      </c>
    </row>
    <row r="62" spans="1:6" x14ac:dyDescent="0.25">
      <c r="A62">
        <v>4.8</v>
      </c>
      <c r="B62">
        <v>1.8</v>
      </c>
      <c r="C62">
        <v>3</v>
      </c>
      <c r="D62" t="e">
        <f t="shared" si="0"/>
        <v>#N/A</v>
      </c>
      <c r="E62" t="e">
        <f t="shared" si="1"/>
        <v>#N/A</v>
      </c>
      <c r="F62">
        <f t="shared" si="2"/>
        <v>1.8</v>
      </c>
    </row>
    <row r="63" spans="1:6" x14ac:dyDescent="0.25">
      <c r="A63">
        <v>4</v>
      </c>
      <c r="B63">
        <v>1.3</v>
      </c>
      <c r="C63">
        <v>3</v>
      </c>
      <c r="D63" t="e">
        <f t="shared" si="0"/>
        <v>#N/A</v>
      </c>
      <c r="E63" t="e">
        <f t="shared" si="1"/>
        <v>#N/A</v>
      </c>
      <c r="F63">
        <f t="shared" si="2"/>
        <v>1.3</v>
      </c>
    </row>
    <row r="64" spans="1:6" x14ac:dyDescent="0.25">
      <c r="A64">
        <v>4.9000000000000004</v>
      </c>
      <c r="B64">
        <v>1.5</v>
      </c>
      <c r="C64">
        <v>3</v>
      </c>
      <c r="D64" t="e">
        <f t="shared" si="0"/>
        <v>#N/A</v>
      </c>
      <c r="E64" t="e">
        <f t="shared" si="1"/>
        <v>#N/A</v>
      </c>
      <c r="F64">
        <f t="shared" si="2"/>
        <v>1.5</v>
      </c>
    </row>
    <row r="65" spans="1:6" x14ac:dyDescent="0.25">
      <c r="A65">
        <v>4.7</v>
      </c>
      <c r="B65">
        <v>1.2</v>
      </c>
      <c r="C65">
        <v>3</v>
      </c>
      <c r="D65" t="e">
        <f t="shared" si="0"/>
        <v>#N/A</v>
      </c>
      <c r="E65" t="e">
        <f t="shared" si="1"/>
        <v>#N/A</v>
      </c>
      <c r="F65">
        <f t="shared" si="2"/>
        <v>1.2</v>
      </c>
    </row>
    <row r="66" spans="1:6" x14ac:dyDescent="0.25">
      <c r="A66">
        <v>4.3</v>
      </c>
      <c r="B66">
        <v>1.3</v>
      </c>
      <c r="C66">
        <v>3</v>
      </c>
      <c r="D66" t="e">
        <f t="shared" si="0"/>
        <v>#N/A</v>
      </c>
      <c r="E66" t="e">
        <f t="shared" si="1"/>
        <v>#N/A</v>
      </c>
      <c r="F66">
        <f t="shared" si="2"/>
        <v>1.3</v>
      </c>
    </row>
    <row r="67" spans="1:6" x14ac:dyDescent="0.25">
      <c r="A67">
        <v>4.4000000000000004</v>
      </c>
      <c r="B67">
        <v>1.4</v>
      </c>
      <c r="C67">
        <v>3</v>
      </c>
      <c r="D67" t="e">
        <f t="shared" ref="D67:D124" si="8">IF(C67=$D$1,B67,NA())</f>
        <v>#N/A</v>
      </c>
      <c r="E67" t="e">
        <f t="shared" ref="E67:E124" si="9">IF(C67=$E$1,B67,NA())</f>
        <v>#N/A</v>
      </c>
      <c r="F67">
        <f t="shared" ref="F67:F124" si="10">IF(C67=$F$1,B67,NA())</f>
        <v>1.4</v>
      </c>
    </row>
    <row r="68" spans="1:6" x14ac:dyDescent="0.25">
      <c r="A68">
        <v>4.8</v>
      </c>
      <c r="B68">
        <v>1.4</v>
      </c>
      <c r="C68">
        <v>3</v>
      </c>
      <c r="D68" t="e">
        <f t="shared" si="8"/>
        <v>#N/A</v>
      </c>
      <c r="E68" t="e">
        <f t="shared" si="9"/>
        <v>#N/A</v>
      </c>
      <c r="F68">
        <f t="shared" si="10"/>
        <v>1.4</v>
      </c>
    </row>
    <row r="69" spans="1:6" x14ac:dyDescent="0.25">
      <c r="A69">
        <v>5</v>
      </c>
      <c r="B69">
        <v>1.7</v>
      </c>
      <c r="C69">
        <v>3</v>
      </c>
      <c r="D69" t="e">
        <f t="shared" si="8"/>
        <v>#N/A</v>
      </c>
      <c r="E69" t="e">
        <f t="shared" si="9"/>
        <v>#N/A</v>
      </c>
      <c r="F69">
        <f t="shared" si="10"/>
        <v>1.7</v>
      </c>
    </row>
    <row r="70" spans="1:6" x14ac:dyDescent="0.25">
      <c r="A70">
        <v>4.5</v>
      </c>
      <c r="B70">
        <v>1.5</v>
      </c>
      <c r="C70">
        <v>3</v>
      </c>
      <c r="D70" t="e">
        <f t="shared" si="8"/>
        <v>#N/A</v>
      </c>
      <c r="E70" t="e">
        <f t="shared" si="9"/>
        <v>#N/A</v>
      </c>
      <c r="F70">
        <f t="shared" si="10"/>
        <v>1.5</v>
      </c>
    </row>
    <row r="71" spans="1:6" x14ac:dyDescent="0.25">
      <c r="A71">
        <v>3.5</v>
      </c>
      <c r="B71">
        <v>1</v>
      </c>
      <c r="C71">
        <v>3</v>
      </c>
      <c r="D71" t="e">
        <f t="shared" si="8"/>
        <v>#N/A</v>
      </c>
      <c r="E71" t="e">
        <f t="shared" si="9"/>
        <v>#N/A</v>
      </c>
      <c r="F71">
        <f t="shared" si="10"/>
        <v>1</v>
      </c>
    </row>
    <row r="72" spans="1:6" x14ac:dyDescent="0.25">
      <c r="A72">
        <v>3.8</v>
      </c>
      <c r="B72">
        <v>1.1000000000000001</v>
      </c>
      <c r="C72">
        <v>3</v>
      </c>
      <c r="D72" t="e">
        <f t="shared" si="8"/>
        <v>#N/A</v>
      </c>
      <c r="E72" t="e">
        <f t="shared" si="9"/>
        <v>#N/A</v>
      </c>
      <c r="F72">
        <f t="shared" si="10"/>
        <v>1.1000000000000001</v>
      </c>
    </row>
    <row r="73" spans="1:6" x14ac:dyDescent="0.25">
      <c r="A73">
        <v>3.7</v>
      </c>
      <c r="B73">
        <v>1</v>
      </c>
      <c r="C73">
        <v>3</v>
      </c>
      <c r="D73" t="e">
        <f t="shared" si="8"/>
        <v>#N/A</v>
      </c>
      <c r="E73" t="e">
        <f t="shared" si="9"/>
        <v>#N/A</v>
      </c>
      <c r="F73">
        <f t="shared" si="10"/>
        <v>1</v>
      </c>
    </row>
    <row r="74" spans="1:6" x14ac:dyDescent="0.25">
      <c r="A74">
        <v>3.9</v>
      </c>
      <c r="B74">
        <v>1.2</v>
      </c>
      <c r="C74">
        <v>3</v>
      </c>
      <c r="D74" t="e">
        <f t="shared" si="8"/>
        <v>#N/A</v>
      </c>
      <c r="E74" t="e">
        <f t="shared" si="9"/>
        <v>#N/A</v>
      </c>
      <c r="F74">
        <f t="shared" si="10"/>
        <v>1.2</v>
      </c>
    </row>
    <row r="75" spans="1:6" x14ac:dyDescent="0.25">
      <c r="A75">
        <v>5.0999999999999996</v>
      </c>
      <c r="B75">
        <v>1.6</v>
      </c>
      <c r="C75">
        <v>3</v>
      </c>
      <c r="D75" t="e">
        <f t="shared" si="8"/>
        <v>#N/A</v>
      </c>
      <c r="E75" t="e">
        <f t="shared" si="9"/>
        <v>#N/A</v>
      </c>
      <c r="F75">
        <f t="shared" si="10"/>
        <v>1.6</v>
      </c>
    </row>
    <row r="76" spans="1:6" x14ac:dyDescent="0.25">
      <c r="A76">
        <v>4.5</v>
      </c>
      <c r="B76">
        <v>1.5</v>
      </c>
      <c r="C76">
        <v>3</v>
      </c>
      <c r="D76" t="e">
        <f t="shared" si="8"/>
        <v>#N/A</v>
      </c>
      <c r="E76" t="e">
        <f t="shared" si="9"/>
        <v>#N/A</v>
      </c>
      <c r="F76">
        <f t="shared" si="10"/>
        <v>1.5</v>
      </c>
    </row>
    <row r="77" spans="1:6" x14ac:dyDescent="0.25">
      <c r="A77">
        <v>4.5</v>
      </c>
      <c r="B77">
        <v>1.6</v>
      </c>
      <c r="C77">
        <v>3</v>
      </c>
      <c r="D77" t="e">
        <f t="shared" si="8"/>
        <v>#N/A</v>
      </c>
      <c r="E77" t="e">
        <f t="shared" si="9"/>
        <v>#N/A</v>
      </c>
      <c r="F77">
        <f t="shared" si="10"/>
        <v>1.6</v>
      </c>
    </row>
    <row r="78" spans="1:6" x14ac:dyDescent="0.25">
      <c r="A78">
        <v>4.7</v>
      </c>
      <c r="B78">
        <v>1.5</v>
      </c>
      <c r="C78">
        <v>3</v>
      </c>
      <c r="D78" t="e">
        <f t="shared" si="8"/>
        <v>#N/A</v>
      </c>
      <c r="E78" t="e">
        <f t="shared" si="9"/>
        <v>#N/A</v>
      </c>
      <c r="F78">
        <f t="shared" si="10"/>
        <v>1.5</v>
      </c>
    </row>
    <row r="79" spans="1:6" x14ac:dyDescent="0.25">
      <c r="A79">
        <v>4.4000000000000004</v>
      </c>
      <c r="B79">
        <v>1.3</v>
      </c>
      <c r="C79">
        <v>3</v>
      </c>
      <c r="D79" t="e">
        <f t="shared" si="8"/>
        <v>#N/A</v>
      </c>
      <c r="E79" t="e">
        <f t="shared" si="9"/>
        <v>#N/A</v>
      </c>
      <c r="F79">
        <f t="shared" si="10"/>
        <v>1.3</v>
      </c>
    </row>
    <row r="80" spans="1:6" x14ac:dyDescent="0.25">
      <c r="A80">
        <v>4.0999999999999996</v>
      </c>
      <c r="B80">
        <v>1.3</v>
      </c>
      <c r="C80">
        <v>3</v>
      </c>
      <c r="D80" t="e">
        <f t="shared" si="8"/>
        <v>#N/A</v>
      </c>
      <c r="E80" t="e">
        <f t="shared" si="9"/>
        <v>#N/A</v>
      </c>
      <c r="F80">
        <f t="shared" si="10"/>
        <v>1.3</v>
      </c>
    </row>
    <row r="81" spans="1:6" x14ac:dyDescent="0.25">
      <c r="A81">
        <v>4</v>
      </c>
      <c r="B81">
        <v>1.3</v>
      </c>
      <c r="C81">
        <v>3</v>
      </c>
      <c r="D81" t="e">
        <f t="shared" si="8"/>
        <v>#N/A</v>
      </c>
      <c r="E81" t="e">
        <f t="shared" si="9"/>
        <v>#N/A</v>
      </c>
      <c r="F81">
        <f t="shared" si="10"/>
        <v>1.3</v>
      </c>
    </row>
    <row r="82" spans="1:6" x14ac:dyDescent="0.25">
      <c r="A82">
        <v>6</v>
      </c>
      <c r="B82">
        <v>2.5</v>
      </c>
      <c r="C82">
        <v>1</v>
      </c>
      <c r="D82">
        <f t="shared" si="8"/>
        <v>2.5</v>
      </c>
      <c r="E82" t="e">
        <f t="shared" si="9"/>
        <v>#N/A</v>
      </c>
      <c r="F82" t="e">
        <f t="shared" si="10"/>
        <v>#N/A</v>
      </c>
    </row>
    <row r="83" spans="1:6" x14ac:dyDescent="0.25">
      <c r="A83">
        <v>5.0999999999999996</v>
      </c>
      <c r="B83">
        <v>1.9</v>
      </c>
      <c r="C83">
        <v>1</v>
      </c>
      <c r="D83">
        <f t="shared" si="8"/>
        <v>1.9</v>
      </c>
      <c r="E83" t="e">
        <f t="shared" si="9"/>
        <v>#N/A</v>
      </c>
      <c r="F83" t="e">
        <f t="shared" si="10"/>
        <v>#N/A</v>
      </c>
    </row>
    <row r="84" spans="1:6" x14ac:dyDescent="0.25">
      <c r="A84">
        <v>5.9</v>
      </c>
      <c r="B84">
        <v>2.1</v>
      </c>
      <c r="C84">
        <v>1</v>
      </c>
      <c r="D84">
        <f t="shared" si="8"/>
        <v>2.1</v>
      </c>
      <c r="E84" t="e">
        <f t="shared" si="9"/>
        <v>#N/A</v>
      </c>
      <c r="F84" t="e">
        <f t="shared" si="10"/>
        <v>#N/A</v>
      </c>
    </row>
    <row r="85" spans="1:6" x14ac:dyDescent="0.25">
      <c r="A85">
        <v>5.6</v>
      </c>
      <c r="B85">
        <v>1.8</v>
      </c>
      <c r="C85">
        <v>1</v>
      </c>
      <c r="D85">
        <f t="shared" si="8"/>
        <v>1.8</v>
      </c>
      <c r="E85" t="e">
        <f t="shared" si="9"/>
        <v>#N/A</v>
      </c>
      <c r="F85" t="e">
        <f t="shared" si="10"/>
        <v>#N/A</v>
      </c>
    </row>
    <row r="86" spans="1:6" x14ac:dyDescent="0.25">
      <c r="A86">
        <v>5.8</v>
      </c>
      <c r="B86">
        <v>2.2000000000000002</v>
      </c>
      <c r="C86">
        <v>1</v>
      </c>
      <c r="D86">
        <f t="shared" si="8"/>
        <v>2.2000000000000002</v>
      </c>
      <c r="E86" t="e">
        <f t="shared" si="9"/>
        <v>#N/A</v>
      </c>
      <c r="F86" t="e">
        <f t="shared" si="10"/>
        <v>#N/A</v>
      </c>
    </row>
    <row r="87" spans="1:6" x14ac:dyDescent="0.25">
      <c r="A87">
        <v>6.6</v>
      </c>
      <c r="B87">
        <v>2.1</v>
      </c>
      <c r="C87">
        <v>1</v>
      </c>
      <c r="D87">
        <f t="shared" si="8"/>
        <v>2.1</v>
      </c>
      <c r="E87" t="e">
        <f t="shared" si="9"/>
        <v>#N/A</v>
      </c>
      <c r="F87" t="e">
        <f t="shared" si="10"/>
        <v>#N/A</v>
      </c>
    </row>
    <row r="88" spans="1:6" x14ac:dyDescent="0.25">
      <c r="A88">
        <v>4.5</v>
      </c>
      <c r="B88">
        <v>1.7</v>
      </c>
      <c r="C88">
        <v>3</v>
      </c>
      <c r="D88" t="e">
        <f t="shared" si="8"/>
        <v>#N/A</v>
      </c>
      <c r="E88" t="e">
        <f t="shared" si="9"/>
        <v>#N/A</v>
      </c>
      <c r="F88">
        <f t="shared" si="10"/>
        <v>1.7</v>
      </c>
    </row>
    <row r="89" spans="1:6" x14ac:dyDescent="0.25">
      <c r="A89">
        <v>6.3</v>
      </c>
      <c r="B89">
        <v>1.8</v>
      </c>
      <c r="C89">
        <v>1</v>
      </c>
      <c r="D89">
        <f t="shared" si="8"/>
        <v>1.8</v>
      </c>
      <c r="E89" t="e">
        <f t="shared" si="9"/>
        <v>#N/A</v>
      </c>
      <c r="F89" t="e">
        <f t="shared" si="10"/>
        <v>#N/A</v>
      </c>
    </row>
    <row r="90" spans="1:6" x14ac:dyDescent="0.25">
      <c r="A90">
        <v>5.8</v>
      </c>
      <c r="B90">
        <v>1.8</v>
      </c>
      <c r="C90">
        <v>1</v>
      </c>
      <c r="D90">
        <f t="shared" si="8"/>
        <v>1.8</v>
      </c>
      <c r="E90" t="e">
        <f t="shared" si="9"/>
        <v>#N/A</v>
      </c>
      <c r="F90" t="e">
        <f t="shared" si="10"/>
        <v>#N/A</v>
      </c>
    </row>
    <row r="91" spans="1:6" x14ac:dyDescent="0.25">
      <c r="A91">
        <v>6.1</v>
      </c>
      <c r="B91">
        <v>2.5</v>
      </c>
      <c r="C91">
        <v>1</v>
      </c>
      <c r="D91">
        <f t="shared" si="8"/>
        <v>2.5</v>
      </c>
      <c r="E91" t="e">
        <f t="shared" si="9"/>
        <v>#N/A</v>
      </c>
      <c r="F91" t="e">
        <f t="shared" si="10"/>
        <v>#N/A</v>
      </c>
    </row>
    <row r="92" spans="1:6" x14ac:dyDescent="0.25">
      <c r="A92">
        <v>5.0999999999999996</v>
      </c>
      <c r="B92">
        <v>2</v>
      </c>
      <c r="C92">
        <v>1</v>
      </c>
      <c r="D92">
        <f t="shared" si="8"/>
        <v>2</v>
      </c>
      <c r="E92" t="e">
        <f t="shared" si="9"/>
        <v>#N/A</v>
      </c>
      <c r="F92" t="e">
        <f t="shared" si="10"/>
        <v>#N/A</v>
      </c>
    </row>
    <row r="93" spans="1:6" x14ac:dyDescent="0.25">
      <c r="A93">
        <v>5.3</v>
      </c>
      <c r="B93">
        <v>1.9</v>
      </c>
      <c r="C93">
        <v>1</v>
      </c>
      <c r="D93">
        <f t="shared" si="8"/>
        <v>1.9</v>
      </c>
      <c r="E93" t="e">
        <f t="shared" si="9"/>
        <v>#N/A</v>
      </c>
      <c r="F93" t="e">
        <f t="shared" si="10"/>
        <v>#N/A</v>
      </c>
    </row>
    <row r="94" spans="1:6" x14ac:dyDescent="0.25">
      <c r="A94">
        <v>5.5</v>
      </c>
      <c r="B94">
        <v>2.1</v>
      </c>
      <c r="C94">
        <v>1</v>
      </c>
      <c r="D94">
        <f t="shared" si="8"/>
        <v>2.1</v>
      </c>
      <c r="E94" t="e">
        <f t="shared" si="9"/>
        <v>#N/A</v>
      </c>
      <c r="F94" t="e">
        <f t="shared" si="10"/>
        <v>#N/A</v>
      </c>
    </row>
    <row r="95" spans="1:6" x14ac:dyDescent="0.25">
      <c r="A95">
        <v>5</v>
      </c>
      <c r="B95">
        <v>2</v>
      </c>
      <c r="C95">
        <v>3</v>
      </c>
      <c r="D95" t="e">
        <f t="shared" si="8"/>
        <v>#N/A</v>
      </c>
      <c r="E95" t="e">
        <f t="shared" si="9"/>
        <v>#N/A</v>
      </c>
      <c r="F95">
        <f t="shared" si="10"/>
        <v>2</v>
      </c>
    </row>
    <row r="96" spans="1:6" x14ac:dyDescent="0.25">
      <c r="A96">
        <v>5.0999999999999996</v>
      </c>
      <c r="B96">
        <v>2.4</v>
      </c>
      <c r="C96">
        <v>1</v>
      </c>
      <c r="D96">
        <f t="shared" si="8"/>
        <v>2.4</v>
      </c>
      <c r="E96" t="e">
        <f t="shared" si="9"/>
        <v>#N/A</v>
      </c>
      <c r="F96" t="e">
        <f t="shared" si="10"/>
        <v>#N/A</v>
      </c>
    </row>
    <row r="97" spans="1:6" x14ac:dyDescent="0.25">
      <c r="A97">
        <v>5.3</v>
      </c>
      <c r="B97">
        <v>2.2999999999999998</v>
      </c>
      <c r="C97">
        <v>1</v>
      </c>
      <c r="D97">
        <f t="shared" si="8"/>
        <v>2.2999999999999998</v>
      </c>
      <c r="E97" t="e">
        <f t="shared" si="9"/>
        <v>#N/A</v>
      </c>
      <c r="F97" t="e">
        <f t="shared" si="10"/>
        <v>#N/A</v>
      </c>
    </row>
    <row r="98" spans="1:6" x14ac:dyDescent="0.25">
      <c r="A98">
        <v>5.5</v>
      </c>
      <c r="B98">
        <v>1.8</v>
      </c>
      <c r="C98">
        <v>1</v>
      </c>
      <c r="D98">
        <f t="shared" si="8"/>
        <v>1.8</v>
      </c>
      <c r="E98" t="e">
        <f t="shared" si="9"/>
        <v>#N/A</v>
      </c>
      <c r="F98" t="e">
        <f t="shared" si="10"/>
        <v>#N/A</v>
      </c>
    </row>
    <row r="99" spans="1:6" x14ac:dyDescent="0.25">
      <c r="A99">
        <v>6.7</v>
      </c>
      <c r="B99">
        <v>2.2000000000000002</v>
      </c>
      <c r="C99">
        <v>1</v>
      </c>
      <c r="D99">
        <f t="shared" si="8"/>
        <v>2.2000000000000002</v>
      </c>
      <c r="E99" t="e">
        <f t="shared" si="9"/>
        <v>#N/A</v>
      </c>
      <c r="F99" t="e">
        <f t="shared" si="10"/>
        <v>#N/A</v>
      </c>
    </row>
    <row r="100" spans="1:6" x14ac:dyDescent="0.25">
      <c r="A100">
        <v>6.9</v>
      </c>
      <c r="B100">
        <v>2.2999999999999998</v>
      </c>
      <c r="C100">
        <v>1</v>
      </c>
      <c r="D100">
        <f t="shared" si="8"/>
        <v>2.2999999999999998</v>
      </c>
      <c r="E100" t="e">
        <f t="shared" si="9"/>
        <v>#N/A</v>
      </c>
      <c r="F100" t="e">
        <f t="shared" si="10"/>
        <v>#N/A</v>
      </c>
    </row>
    <row r="101" spans="1:6" x14ac:dyDescent="0.25">
      <c r="A101">
        <v>5</v>
      </c>
      <c r="B101">
        <v>1.5</v>
      </c>
      <c r="C101">
        <v>3</v>
      </c>
      <c r="D101" t="e">
        <f t="shared" si="8"/>
        <v>#N/A</v>
      </c>
      <c r="E101" t="e">
        <f t="shared" si="9"/>
        <v>#N/A</v>
      </c>
      <c r="F101">
        <f t="shared" si="10"/>
        <v>1.5</v>
      </c>
    </row>
    <row r="102" spans="1:6" x14ac:dyDescent="0.25">
      <c r="A102">
        <v>5.7</v>
      </c>
      <c r="B102">
        <v>2.2999999999999998</v>
      </c>
      <c r="C102">
        <v>1</v>
      </c>
      <c r="D102">
        <f t="shared" si="8"/>
        <v>2.2999999999999998</v>
      </c>
      <c r="E102" t="e">
        <f t="shared" si="9"/>
        <v>#N/A</v>
      </c>
      <c r="F102" t="e">
        <f t="shared" si="10"/>
        <v>#N/A</v>
      </c>
    </row>
    <row r="103" spans="1:6" x14ac:dyDescent="0.25">
      <c r="A103">
        <v>4.9000000000000004</v>
      </c>
      <c r="B103">
        <v>2</v>
      </c>
      <c r="C103">
        <v>3</v>
      </c>
      <c r="D103" t="e">
        <f t="shared" si="8"/>
        <v>#N/A</v>
      </c>
      <c r="E103" t="e">
        <f t="shared" si="9"/>
        <v>#N/A</v>
      </c>
      <c r="F103">
        <f t="shared" si="10"/>
        <v>2</v>
      </c>
    </row>
    <row r="104" spans="1:6" x14ac:dyDescent="0.25">
      <c r="A104">
        <v>6.7</v>
      </c>
      <c r="B104">
        <v>2</v>
      </c>
      <c r="C104">
        <v>1</v>
      </c>
      <c r="D104">
        <f t="shared" si="8"/>
        <v>2</v>
      </c>
      <c r="E104" t="e">
        <f t="shared" si="9"/>
        <v>#N/A</v>
      </c>
      <c r="F104" t="e">
        <f t="shared" si="10"/>
        <v>#N/A</v>
      </c>
    </row>
    <row r="105" spans="1:6" x14ac:dyDescent="0.25">
      <c r="A105">
        <v>4.9000000000000004</v>
      </c>
      <c r="B105">
        <v>1.8</v>
      </c>
      <c r="C105">
        <v>3</v>
      </c>
      <c r="D105" t="e">
        <f t="shared" si="8"/>
        <v>#N/A</v>
      </c>
      <c r="E105" t="e">
        <f t="shared" si="9"/>
        <v>#N/A</v>
      </c>
      <c r="F105">
        <f t="shared" si="10"/>
        <v>1.8</v>
      </c>
    </row>
    <row r="106" spans="1:6" x14ac:dyDescent="0.25">
      <c r="A106">
        <v>5.7</v>
      </c>
      <c r="B106">
        <v>2.1</v>
      </c>
      <c r="C106">
        <v>1</v>
      </c>
      <c r="D106">
        <f t="shared" si="8"/>
        <v>2.1</v>
      </c>
      <c r="E106" t="e">
        <f t="shared" si="9"/>
        <v>#N/A</v>
      </c>
      <c r="F106" t="e">
        <f t="shared" si="10"/>
        <v>#N/A</v>
      </c>
    </row>
    <row r="107" spans="1:6" x14ac:dyDescent="0.25">
      <c r="A107">
        <v>6</v>
      </c>
      <c r="B107">
        <v>1.8</v>
      </c>
      <c r="C107">
        <v>1</v>
      </c>
      <c r="D107">
        <f t="shared" si="8"/>
        <v>1.8</v>
      </c>
      <c r="E107" t="e">
        <f t="shared" si="9"/>
        <v>#N/A</v>
      </c>
      <c r="F107" t="e">
        <f t="shared" si="10"/>
        <v>#N/A</v>
      </c>
    </row>
    <row r="108" spans="1:6" x14ac:dyDescent="0.25">
      <c r="A108">
        <v>4.8</v>
      </c>
      <c r="B108">
        <v>1.8</v>
      </c>
      <c r="C108">
        <v>3</v>
      </c>
      <c r="D108" t="e">
        <f t="shared" si="8"/>
        <v>#N/A</v>
      </c>
      <c r="E108" t="e">
        <f t="shared" si="9"/>
        <v>#N/A</v>
      </c>
      <c r="F108">
        <f t="shared" si="10"/>
        <v>1.8</v>
      </c>
    </row>
    <row r="109" spans="1:6" x14ac:dyDescent="0.25">
      <c r="A109">
        <v>4.9000000000000004</v>
      </c>
      <c r="B109">
        <v>1.8</v>
      </c>
      <c r="C109">
        <v>3</v>
      </c>
      <c r="D109" t="e">
        <f t="shared" si="8"/>
        <v>#N/A</v>
      </c>
      <c r="E109" t="e">
        <f t="shared" si="9"/>
        <v>#N/A</v>
      </c>
      <c r="F109">
        <f t="shared" si="10"/>
        <v>1.8</v>
      </c>
    </row>
    <row r="110" spans="1:6" x14ac:dyDescent="0.25">
      <c r="A110">
        <v>5.6</v>
      </c>
      <c r="B110">
        <v>2.1</v>
      </c>
      <c r="C110">
        <v>1</v>
      </c>
      <c r="D110">
        <f t="shared" si="8"/>
        <v>2.1</v>
      </c>
      <c r="E110" t="e">
        <f t="shared" si="9"/>
        <v>#N/A</v>
      </c>
      <c r="F110" t="e">
        <f t="shared" si="10"/>
        <v>#N/A</v>
      </c>
    </row>
    <row r="111" spans="1:6" x14ac:dyDescent="0.25">
      <c r="A111">
        <v>5.8</v>
      </c>
      <c r="B111">
        <v>1.6</v>
      </c>
      <c r="C111">
        <v>1</v>
      </c>
      <c r="D111">
        <f t="shared" si="8"/>
        <v>1.6</v>
      </c>
      <c r="E111" t="e">
        <f t="shared" si="9"/>
        <v>#N/A</v>
      </c>
      <c r="F111" t="e">
        <f t="shared" si="10"/>
        <v>#N/A</v>
      </c>
    </row>
    <row r="112" spans="1:6" x14ac:dyDescent="0.25">
      <c r="A112">
        <v>6.1</v>
      </c>
      <c r="B112">
        <v>1.9</v>
      </c>
      <c r="C112">
        <v>1</v>
      </c>
      <c r="D112">
        <f t="shared" si="8"/>
        <v>1.9</v>
      </c>
      <c r="E112" t="e">
        <f t="shared" si="9"/>
        <v>#N/A</v>
      </c>
      <c r="F112" t="e">
        <f t="shared" si="10"/>
        <v>#N/A</v>
      </c>
    </row>
    <row r="113" spans="1:6" x14ac:dyDescent="0.25">
      <c r="A113">
        <v>6.4</v>
      </c>
      <c r="B113">
        <v>2</v>
      </c>
      <c r="C113">
        <v>1</v>
      </c>
      <c r="D113">
        <f t="shared" si="8"/>
        <v>2</v>
      </c>
      <c r="E113" t="e">
        <f t="shared" si="9"/>
        <v>#N/A</v>
      </c>
      <c r="F113" t="e">
        <f t="shared" si="10"/>
        <v>#N/A</v>
      </c>
    </row>
    <row r="114" spans="1:6" x14ac:dyDescent="0.25">
      <c r="A114">
        <v>5.6</v>
      </c>
      <c r="B114">
        <v>2.2000000000000002</v>
      </c>
      <c r="C114">
        <v>1</v>
      </c>
      <c r="D114">
        <f t="shared" si="8"/>
        <v>2.2000000000000002</v>
      </c>
      <c r="E114" t="e">
        <f t="shared" si="9"/>
        <v>#N/A</v>
      </c>
      <c r="F114" t="e">
        <f t="shared" si="10"/>
        <v>#N/A</v>
      </c>
    </row>
    <row r="115" spans="1:6" x14ac:dyDescent="0.25">
      <c r="A115">
        <v>5.0999999999999996</v>
      </c>
      <c r="B115">
        <v>1.5</v>
      </c>
      <c r="C115">
        <v>3</v>
      </c>
      <c r="D115" t="e">
        <f t="shared" si="8"/>
        <v>#N/A</v>
      </c>
      <c r="E115" t="e">
        <f t="shared" si="9"/>
        <v>#N/A</v>
      </c>
      <c r="F115">
        <f t="shared" si="10"/>
        <v>1.5</v>
      </c>
    </row>
    <row r="116" spans="1:6" x14ac:dyDescent="0.25">
      <c r="A116">
        <v>5.6</v>
      </c>
      <c r="B116">
        <v>1.4</v>
      </c>
      <c r="C116">
        <v>1</v>
      </c>
      <c r="D116">
        <f t="shared" si="8"/>
        <v>1.4</v>
      </c>
      <c r="E116" t="e">
        <f t="shared" si="9"/>
        <v>#N/A</v>
      </c>
      <c r="F116" t="e">
        <f t="shared" si="10"/>
        <v>#N/A</v>
      </c>
    </row>
    <row r="117" spans="1:6" x14ac:dyDescent="0.25">
      <c r="A117">
        <v>6.1</v>
      </c>
      <c r="B117">
        <v>2.2999999999999998</v>
      </c>
      <c r="C117">
        <v>1</v>
      </c>
      <c r="D117">
        <f t="shared" si="8"/>
        <v>2.2999999999999998</v>
      </c>
      <c r="E117" t="e">
        <f t="shared" si="9"/>
        <v>#N/A</v>
      </c>
      <c r="F117" t="e">
        <f t="shared" si="10"/>
        <v>#N/A</v>
      </c>
    </row>
    <row r="118" spans="1:6" x14ac:dyDescent="0.25">
      <c r="A118">
        <v>5.6</v>
      </c>
      <c r="B118">
        <v>2.4</v>
      </c>
      <c r="C118">
        <v>1</v>
      </c>
      <c r="D118">
        <f t="shared" si="8"/>
        <v>2.4</v>
      </c>
      <c r="E118" t="e">
        <f t="shared" si="9"/>
        <v>#N/A</v>
      </c>
      <c r="F118" t="e">
        <f t="shared" si="10"/>
        <v>#N/A</v>
      </c>
    </row>
    <row r="119" spans="1:6" x14ac:dyDescent="0.25">
      <c r="A119">
        <v>5.5</v>
      </c>
      <c r="B119">
        <v>1.8</v>
      </c>
      <c r="C119">
        <v>1</v>
      </c>
      <c r="D119">
        <f t="shared" si="8"/>
        <v>1.8</v>
      </c>
      <c r="E119" t="e">
        <f t="shared" si="9"/>
        <v>#N/A</v>
      </c>
      <c r="F119" t="e">
        <f t="shared" si="10"/>
        <v>#N/A</v>
      </c>
    </row>
    <row r="120" spans="1:6" x14ac:dyDescent="0.25">
      <c r="A120">
        <v>4.8</v>
      </c>
      <c r="B120">
        <v>1.8</v>
      </c>
      <c r="C120">
        <v>3</v>
      </c>
      <c r="D120" t="e">
        <f t="shared" si="8"/>
        <v>#N/A</v>
      </c>
      <c r="E120" t="e">
        <f t="shared" si="9"/>
        <v>#N/A</v>
      </c>
      <c r="F120">
        <f t="shared" si="10"/>
        <v>1.8</v>
      </c>
    </row>
    <row r="121" spans="1:6" x14ac:dyDescent="0.25">
      <c r="A121">
        <v>5.4</v>
      </c>
      <c r="B121">
        <v>2.1</v>
      </c>
      <c r="C121">
        <v>1</v>
      </c>
      <c r="D121">
        <f t="shared" si="8"/>
        <v>2.1</v>
      </c>
      <c r="E121" t="e">
        <f t="shared" si="9"/>
        <v>#N/A</v>
      </c>
      <c r="F121" t="e">
        <f t="shared" si="10"/>
        <v>#N/A</v>
      </c>
    </row>
    <row r="122" spans="1:6" x14ac:dyDescent="0.25">
      <c r="A122">
        <v>5.7230482940126883</v>
      </c>
      <c r="B122">
        <v>2.0703650693145015</v>
      </c>
      <c r="C122">
        <v>1</v>
      </c>
      <c r="D122">
        <f t="shared" si="8"/>
        <v>2.0703650693145015</v>
      </c>
      <c r="E122" t="e">
        <f t="shared" si="9"/>
        <v>#N/A</v>
      </c>
      <c r="F122" t="e">
        <f t="shared" si="10"/>
        <v>#N/A</v>
      </c>
    </row>
    <row r="123" spans="1:6" x14ac:dyDescent="0.25">
      <c r="A123">
        <v>1.4693946113398482</v>
      </c>
      <c r="B123">
        <v>0.21524366880395535</v>
      </c>
      <c r="C123">
        <v>2</v>
      </c>
      <c r="D123" t="e">
        <f t="shared" si="8"/>
        <v>#N/A</v>
      </c>
      <c r="E123">
        <f t="shared" si="9"/>
        <v>0.21524366880395535</v>
      </c>
      <c r="F123" t="e">
        <f t="shared" si="10"/>
        <v>#N/A</v>
      </c>
    </row>
    <row r="124" spans="1:6" x14ac:dyDescent="0.25">
      <c r="A124">
        <v>4.4997265800557802</v>
      </c>
      <c r="B124">
        <v>1.4857741784023959</v>
      </c>
      <c r="C124">
        <v>3</v>
      </c>
      <c r="D124" t="e">
        <f t="shared" si="8"/>
        <v>#N/A</v>
      </c>
      <c r="E124" t="e">
        <f t="shared" si="9"/>
        <v>#N/A</v>
      </c>
      <c r="F124">
        <f t="shared" si="10"/>
        <v>1.4857741784023959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A028-938C-FB4E-BC99-B9B171EE2460}">
  <dimension ref="A1:N31"/>
  <sheetViews>
    <sheetView tabSelected="1" workbookViewId="0">
      <selection activeCell="K15" sqref="K15"/>
    </sheetView>
  </sheetViews>
  <sheetFormatPr defaultColWidth="11" defaultRowHeight="15.75" x14ac:dyDescent="0.25"/>
  <sheetData>
    <row r="1" spans="1:14" x14ac:dyDescent="0.25">
      <c r="A1" t="s">
        <v>3</v>
      </c>
      <c r="B1" t="s">
        <v>4</v>
      </c>
      <c r="C1" t="s">
        <v>5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32</v>
      </c>
      <c r="L1" t="s">
        <v>33</v>
      </c>
      <c r="M1" t="s">
        <v>34</v>
      </c>
      <c r="N1" t="s">
        <v>35</v>
      </c>
    </row>
    <row r="2" spans="1:14" x14ac:dyDescent="0.25">
      <c r="A2">
        <v>4.4000000000000004</v>
      </c>
      <c r="B2">
        <v>1.2</v>
      </c>
      <c r="C2" t="s">
        <v>10</v>
      </c>
      <c r="D2">
        <f>IF(J2=G2, 1, IF(J2=H2, 2, IF(J2=I2, 3, "Error")))</f>
        <v>3</v>
      </c>
      <c r="E2" t="str">
        <f>IF(D2=3, "Iris-versicolor", IF(D2=2, "Iris-setosa", IF(D2=1, "Iris-virginica", "Error")))</f>
        <v>Iris-versicolor</v>
      </c>
      <c r="F2">
        <f>IF(E2=C2,1,0)</f>
        <v>1</v>
      </c>
      <c r="G2" cm="1">
        <f t="array" ref="G2">SQRT(SUM((A2:B2-$M$2:$N$2)^2))</f>
        <v>1.5836641506874873</v>
      </c>
      <c r="H2" cm="1">
        <f t="array" ref="H2">SQRT(SUM((A2:B2-$M$3:$N$3)^2))</f>
        <v>3.0916327362535503</v>
      </c>
      <c r="I2" cm="1">
        <f t="array" ref="I2">SQRT(SUM((A2:B2-$M$4:$N$4)^2))</f>
        <v>0.30267519193218706</v>
      </c>
      <c r="J2">
        <f>MIN(G2:I2)</f>
        <v>0.30267519193218706</v>
      </c>
      <c r="L2" t="s">
        <v>36</v>
      </c>
      <c r="M2">
        <v>5.7230482940126883</v>
      </c>
      <c r="N2">
        <v>2.0703650693145015</v>
      </c>
    </row>
    <row r="3" spans="1:14" x14ac:dyDescent="0.25">
      <c r="A3">
        <v>4.5999999999999996</v>
      </c>
      <c r="B3">
        <v>1.4</v>
      </c>
      <c r="C3" t="s">
        <v>10</v>
      </c>
      <c r="D3">
        <f t="shared" ref="D3:D31" si="0">IF(J3=G3, 1, IF(J3=H3, 2, IF(J3=I3, 3, "Error")))</f>
        <v>3</v>
      </c>
      <c r="E3" t="str">
        <f t="shared" ref="E3:E31" si="1">IF(D3=3, "Iris-versicolor", IF(D3=2, "Iris-setosa", IF(D3=1, "Iris-virginica", "Error")))</f>
        <v>Iris-versicolor</v>
      </c>
      <c r="F3">
        <f t="shared" ref="F3:F31" si="2">IF(E3=C3,1,0)</f>
        <v>1</v>
      </c>
      <c r="G3" cm="1">
        <f t="array" ref="G3">SQRT(SUM((A3:B3-$M$2:$N$2)^2))</f>
        <v>1.3079093228667831</v>
      </c>
      <c r="H3" cm="1">
        <f t="array" ref="H3">SQRT(SUM((A3:B3-$M$3:$N$3)^2))</f>
        <v>3.3472881058876731</v>
      </c>
      <c r="I3" cm="1">
        <f t="array" ref="I3">SQRT(SUM((A3:B3-$M$4:$N$4)^2))</f>
        <v>0.13195441799316854</v>
      </c>
      <c r="J3">
        <f t="shared" ref="J3:J31" si="3">MIN(G3:I3)</f>
        <v>0.13195441799316854</v>
      </c>
      <c r="L3" t="s">
        <v>37</v>
      </c>
      <c r="M3">
        <v>1.4693946113398482</v>
      </c>
      <c r="N3">
        <v>0.21524366880395535</v>
      </c>
    </row>
    <row r="4" spans="1:14" x14ac:dyDescent="0.25">
      <c r="A4">
        <v>4</v>
      </c>
      <c r="B4">
        <v>1.2</v>
      </c>
      <c r="C4" t="s">
        <v>10</v>
      </c>
      <c r="D4">
        <f t="shared" si="0"/>
        <v>3</v>
      </c>
      <c r="E4" t="str">
        <f t="shared" si="1"/>
        <v>Iris-versicolor</v>
      </c>
      <c r="F4">
        <f t="shared" si="2"/>
        <v>1</v>
      </c>
      <c r="G4" cm="1">
        <f t="array" ref="G4">SQRT(SUM((A4:B4-$M$2:$N$2)^2))</f>
        <v>1.9303965337160323</v>
      </c>
      <c r="H4" cm="1">
        <f t="array" ref="H4">SQRT(SUM((A4:B4-$M$3:$N$3)^2))</f>
        <v>2.7154573583369879</v>
      </c>
      <c r="I4" cm="1">
        <f t="array" ref="I4">SQRT(SUM((A4:B4-$M$4:$N$4)^2))</f>
        <v>0.5756679041390188</v>
      </c>
      <c r="J4">
        <f t="shared" si="3"/>
        <v>0.5756679041390188</v>
      </c>
      <c r="L4" t="s">
        <v>43</v>
      </c>
      <c r="M4">
        <v>4.4997265800557802</v>
      </c>
      <c r="N4">
        <v>1.4857741784023959</v>
      </c>
    </row>
    <row r="5" spans="1:14" x14ac:dyDescent="0.25">
      <c r="A5">
        <v>3.3</v>
      </c>
      <c r="B5">
        <v>1</v>
      </c>
      <c r="C5" t="s">
        <v>10</v>
      </c>
      <c r="D5">
        <f t="shared" si="0"/>
        <v>3</v>
      </c>
      <c r="E5" t="str">
        <f t="shared" si="1"/>
        <v>Iris-versicolor</v>
      </c>
      <c r="F5">
        <f t="shared" si="2"/>
        <v>1</v>
      </c>
      <c r="G5" cm="1">
        <f t="array" ref="G5">SQRT(SUM((A5:B5-$M$2:$N$2)^2))</f>
        <v>2.6489326938837912</v>
      </c>
      <c r="H5" cm="1">
        <f t="array" ref="H5">SQRT(SUM((A5:B5-$M$3:$N$3)^2))</f>
        <v>1.9917225179085216</v>
      </c>
      <c r="I5" cm="1">
        <f t="array" ref="I5">SQRT(SUM((A5:B5-$M$4:$N$4)^2))</f>
        <v>1.2943416934082212</v>
      </c>
      <c r="J5">
        <f t="shared" si="3"/>
        <v>1.2943416934082212</v>
      </c>
    </row>
    <row r="6" spans="1:14" x14ac:dyDescent="0.25">
      <c r="A6">
        <v>4.2</v>
      </c>
      <c r="B6">
        <v>1.3</v>
      </c>
      <c r="C6" t="s">
        <v>10</v>
      </c>
      <c r="D6">
        <f t="shared" si="0"/>
        <v>3</v>
      </c>
      <c r="E6" t="str">
        <f t="shared" si="1"/>
        <v>Iris-versicolor</v>
      </c>
      <c r="F6">
        <f t="shared" si="2"/>
        <v>1</v>
      </c>
      <c r="G6" cm="1">
        <f t="array" ref="G6">SQRT(SUM((A6:B6-$M$2:$N$2)^2))</f>
        <v>1.7067918578183152</v>
      </c>
      <c r="H6" cm="1">
        <f t="array" ref="H6">SQRT(SUM((A6:B6-$M$3:$N$3)^2))</f>
        <v>2.9381800636873434</v>
      </c>
      <c r="I6" cm="1">
        <f t="array" ref="I6">SQRT(SUM((A6:B6-$M$4:$N$4)^2))</f>
        <v>0.35263021446413112</v>
      </c>
      <c r="J6">
        <f t="shared" si="3"/>
        <v>0.35263021446413112</v>
      </c>
    </row>
    <row r="7" spans="1:14" x14ac:dyDescent="0.25">
      <c r="A7">
        <v>4.2</v>
      </c>
      <c r="B7">
        <v>1.2</v>
      </c>
      <c r="C7" t="s">
        <v>10</v>
      </c>
      <c r="D7">
        <f t="shared" si="0"/>
        <v>3</v>
      </c>
      <c r="E7" t="str">
        <f t="shared" si="1"/>
        <v>Iris-versicolor</v>
      </c>
      <c r="F7">
        <f t="shared" si="2"/>
        <v>1</v>
      </c>
      <c r="G7" cm="1">
        <f t="array" ref="G7">SQRT(SUM((A7:B7-$M$2:$N$2)^2))</f>
        <v>1.7541982384490633</v>
      </c>
      <c r="H7" cm="1">
        <f t="array" ref="H7">SQRT(SUM((A7:B7-$M$3:$N$3)^2))</f>
        <v>2.9027488386718119</v>
      </c>
      <c r="I7" cm="1">
        <f t="array" ref="I7">SQRT(SUM((A7:B7-$M$4:$N$4)^2))</f>
        <v>0.41412909078389831</v>
      </c>
      <c r="J7">
        <f t="shared" si="3"/>
        <v>0.41412909078389831</v>
      </c>
      <c r="L7" s="1" t="s">
        <v>62</v>
      </c>
      <c r="M7" s="1">
        <f>SUM(F2:F31) / COUNTA(F2:F31) * 100</f>
        <v>93.333333333333329</v>
      </c>
    </row>
    <row r="8" spans="1:14" x14ac:dyDescent="0.25">
      <c r="A8">
        <v>4.2</v>
      </c>
      <c r="B8">
        <v>1.3</v>
      </c>
      <c r="C8" t="s">
        <v>10</v>
      </c>
      <c r="D8">
        <f t="shared" si="0"/>
        <v>3</v>
      </c>
      <c r="E8" t="str">
        <f t="shared" si="1"/>
        <v>Iris-versicolor</v>
      </c>
      <c r="F8">
        <f t="shared" si="2"/>
        <v>1</v>
      </c>
      <c r="G8" cm="1">
        <f t="array" ref="G8">SQRT(SUM((A8:B8-$M$2:$N$2)^2))</f>
        <v>1.7067918578183152</v>
      </c>
      <c r="H8" cm="1">
        <f t="array" ref="H8">SQRT(SUM((A8:B8-$M$3:$N$3)^2))</f>
        <v>2.9381800636873434</v>
      </c>
      <c r="I8" cm="1">
        <f t="array" ref="I8">SQRT(SUM((A8:B8-$M$4:$N$4)^2))</f>
        <v>0.35263021446413112</v>
      </c>
      <c r="J8">
        <f t="shared" si="3"/>
        <v>0.35263021446413112</v>
      </c>
    </row>
    <row r="9" spans="1:14" x14ac:dyDescent="0.25">
      <c r="A9">
        <v>4.3</v>
      </c>
      <c r="B9">
        <v>1.3</v>
      </c>
      <c r="C9" t="s">
        <v>10</v>
      </c>
      <c r="D9">
        <f t="shared" si="0"/>
        <v>3</v>
      </c>
      <c r="E9" t="str">
        <f t="shared" si="1"/>
        <v>Iris-versicolor</v>
      </c>
      <c r="F9">
        <f t="shared" si="2"/>
        <v>1</v>
      </c>
      <c r="G9" cm="1">
        <f t="array" ref="G9">SQRT(SUM((A9:B9-$M$2:$N$2)^2))</f>
        <v>1.6181868826289378</v>
      </c>
      <c r="H9" cm="1">
        <f t="array" ref="H9">SQRT(SUM((A9:B9-$M$3:$N$3)^2))</f>
        <v>3.0313401597943095</v>
      </c>
      <c r="I9" cm="1">
        <f t="array" ref="I9">SQRT(SUM((A9:B9-$M$4:$N$4)^2))</f>
        <v>0.27276867881386829</v>
      </c>
      <c r="J9">
        <f t="shared" si="3"/>
        <v>0.27276867881386829</v>
      </c>
    </row>
    <row r="10" spans="1:14" x14ac:dyDescent="0.25">
      <c r="A10">
        <v>3</v>
      </c>
      <c r="B10">
        <v>1.1000000000000001</v>
      </c>
      <c r="C10" t="s">
        <v>10</v>
      </c>
      <c r="D10">
        <f t="shared" si="0"/>
        <v>3</v>
      </c>
      <c r="E10" t="str">
        <f t="shared" si="1"/>
        <v>Iris-versicolor</v>
      </c>
      <c r="F10">
        <f t="shared" si="2"/>
        <v>1</v>
      </c>
      <c r="G10" cm="1">
        <f t="array" ref="G10">SQRT(SUM((A10:B10-$M$2:$N$2)^2))</f>
        <v>2.8907785074735748</v>
      </c>
      <c r="H10" cm="1">
        <f t="array" ref="H10">SQRT(SUM((A10:B10-$M$3:$N$3)^2))</f>
        <v>1.7679215540817923</v>
      </c>
      <c r="I10" cm="1">
        <f t="array" ref="I10">SQRT(SUM((A10:B10-$M$4:$N$4)^2))</f>
        <v>1.5485482012671901</v>
      </c>
      <c r="J10">
        <f t="shared" si="3"/>
        <v>1.5485482012671901</v>
      </c>
    </row>
    <row r="11" spans="1:14" x14ac:dyDescent="0.25">
      <c r="A11">
        <v>4.0999999999999996</v>
      </c>
      <c r="B11">
        <v>1.3</v>
      </c>
      <c r="C11" t="s">
        <v>10</v>
      </c>
      <c r="D11">
        <f t="shared" si="0"/>
        <v>3</v>
      </c>
      <c r="E11" t="str">
        <f t="shared" si="1"/>
        <v>Iris-versicolor</v>
      </c>
      <c r="F11">
        <f t="shared" si="2"/>
        <v>1</v>
      </c>
      <c r="G11" cm="1">
        <f t="array" ref="G11">SQRT(SUM((A11:B11-$M$2:$N$2)^2))</f>
        <v>1.7965934723017991</v>
      </c>
      <c r="H11" cm="1">
        <f t="array" ref="H11">SQRT(SUM((A11:B11-$M$3:$N$3)^2))</f>
        <v>2.8454843188669532</v>
      </c>
      <c r="I11" cm="1">
        <f t="array" ref="I11">SQRT(SUM((A11:B11-$M$4:$N$4)^2))</f>
        <v>0.44078723230621775</v>
      </c>
      <c r="J11">
        <f t="shared" si="3"/>
        <v>0.44078723230621775</v>
      </c>
    </row>
    <row r="12" spans="1:14" x14ac:dyDescent="0.25">
      <c r="A12">
        <v>1.3</v>
      </c>
      <c r="B12">
        <v>0.3</v>
      </c>
      <c r="C12" t="s">
        <v>6</v>
      </c>
      <c r="D12">
        <f t="shared" si="0"/>
        <v>2</v>
      </c>
      <c r="E12" t="str">
        <f t="shared" si="1"/>
        <v>Iris-setosa</v>
      </c>
      <c r="F12">
        <f t="shared" si="2"/>
        <v>1</v>
      </c>
      <c r="G12" cm="1">
        <f t="array" ref="G12">SQRT(SUM((A12:B12-$M$2:$N$2)^2))</f>
        <v>4.7641944429061134</v>
      </c>
      <c r="H12" cm="1">
        <f t="array" ref="H12">SQRT(SUM((A12:B12-$M$3:$N$3)^2))</f>
        <v>0.189415337364195</v>
      </c>
      <c r="I12" cm="1">
        <f t="array" ref="I12">SQRT(SUM((A12:B12-$M$4:$N$4)^2))</f>
        <v>3.4123760914180221</v>
      </c>
      <c r="J12">
        <f t="shared" si="3"/>
        <v>0.189415337364195</v>
      </c>
    </row>
    <row r="13" spans="1:14" x14ac:dyDescent="0.25">
      <c r="A13">
        <v>1.3</v>
      </c>
      <c r="B13">
        <v>0.3</v>
      </c>
      <c r="C13" t="s">
        <v>6</v>
      </c>
      <c r="D13">
        <f t="shared" si="0"/>
        <v>2</v>
      </c>
      <c r="E13" t="str">
        <f t="shared" si="1"/>
        <v>Iris-setosa</v>
      </c>
      <c r="F13">
        <f t="shared" si="2"/>
        <v>1</v>
      </c>
      <c r="G13" cm="1">
        <f t="array" ref="G13">SQRT(SUM((A13:B13-$M$2:$N$2)^2))</f>
        <v>4.7641944429061134</v>
      </c>
      <c r="H13" cm="1">
        <f t="array" ref="H13">SQRT(SUM((A13:B13-$M$3:$N$3)^2))</f>
        <v>0.189415337364195</v>
      </c>
      <c r="I13" cm="1">
        <f t="array" ref="I13">SQRT(SUM((A13:B13-$M$4:$N$4)^2))</f>
        <v>3.4123760914180221</v>
      </c>
      <c r="J13">
        <f t="shared" si="3"/>
        <v>0.189415337364195</v>
      </c>
    </row>
    <row r="14" spans="1:14" x14ac:dyDescent="0.25">
      <c r="A14">
        <v>1.3</v>
      </c>
      <c r="B14">
        <v>0.2</v>
      </c>
      <c r="C14" t="s">
        <v>6</v>
      </c>
      <c r="D14">
        <f t="shared" si="0"/>
        <v>2</v>
      </c>
      <c r="E14" t="str">
        <f t="shared" si="1"/>
        <v>Iris-setosa</v>
      </c>
      <c r="F14">
        <f t="shared" si="2"/>
        <v>1</v>
      </c>
      <c r="G14" cm="1">
        <f t="array" ref="G14">SQRT(SUM((A14:B14-$M$2:$N$2)^2))</f>
        <v>4.8022517326438017</v>
      </c>
      <c r="H14" cm="1">
        <f t="array" ref="H14">SQRT(SUM((A14:B14-$M$3:$N$3)^2))</f>
        <v>0.17007911038567577</v>
      </c>
      <c r="I14" cm="1">
        <f t="array" ref="I14">SQRT(SUM((A14:B14-$M$4:$N$4)^2))</f>
        <v>3.4484004154044836</v>
      </c>
      <c r="J14">
        <f t="shared" si="3"/>
        <v>0.17007911038567577</v>
      </c>
    </row>
    <row r="15" spans="1:14" x14ac:dyDescent="0.25">
      <c r="A15">
        <v>1.6</v>
      </c>
      <c r="B15">
        <v>0.6</v>
      </c>
      <c r="C15" t="s">
        <v>6</v>
      </c>
      <c r="D15">
        <f t="shared" si="0"/>
        <v>2</v>
      </c>
      <c r="E15" t="str">
        <f t="shared" si="1"/>
        <v>Iris-setosa</v>
      </c>
      <c r="F15">
        <f t="shared" si="2"/>
        <v>1</v>
      </c>
      <c r="G15" cm="1">
        <f t="array" ref="G15">SQRT(SUM((A15:B15-$M$2:$N$2)^2))</f>
        <v>4.3773851409056048</v>
      </c>
      <c r="H15" cm="1">
        <f t="array" ref="H15">SQRT(SUM((A15:B15-$M$3:$N$3)^2))</f>
        <v>0.40631908882368512</v>
      </c>
      <c r="I15" cm="1">
        <f t="array" ref="I15">SQRT(SUM((A15:B15-$M$4:$N$4)^2))</f>
        <v>3.0319977134236811</v>
      </c>
      <c r="J15">
        <f t="shared" si="3"/>
        <v>0.40631908882368512</v>
      </c>
    </row>
    <row r="16" spans="1:14" x14ac:dyDescent="0.25">
      <c r="A16">
        <v>1.9</v>
      </c>
      <c r="B16">
        <v>0.4</v>
      </c>
      <c r="C16" t="s">
        <v>6</v>
      </c>
      <c r="D16">
        <f t="shared" si="0"/>
        <v>2</v>
      </c>
      <c r="E16" t="str">
        <f t="shared" si="1"/>
        <v>Iris-setosa</v>
      </c>
      <c r="F16">
        <f t="shared" si="2"/>
        <v>1</v>
      </c>
      <c r="G16" cm="1">
        <f t="array" ref="G16">SQRT(SUM((A16:B16-$M$2:$N$2)^2))</f>
        <v>4.1720280108287104</v>
      </c>
      <c r="H16" cm="1">
        <f t="array" ref="H16">SQRT(SUM((A16:B16-$M$3:$N$3)^2))</f>
        <v>0.46856792747709791</v>
      </c>
      <c r="I16" cm="1">
        <f t="array" ref="I16">SQRT(SUM((A16:B16-$M$4:$N$4)^2))</f>
        <v>2.8173540525702339</v>
      </c>
      <c r="J16">
        <f t="shared" si="3"/>
        <v>0.46856792747709791</v>
      </c>
    </row>
    <row r="17" spans="1:10" x14ac:dyDescent="0.25">
      <c r="A17">
        <v>1.4</v>
      </c>
      <c r="B17">
        <v>0.3</v>
      </c>
      <c r="C17" t="s">
        <v>6</v>
      </c>
      <c r="D17">
        <f t="shared" si="0"/>
        <v>2</v>
      </c>
      <c r="E17" t="str">
        <f t="shared" si="1"/>
        <v>Iris-setosa</v>
      </c>
      <c r="F17">
        <f t="shared" si="2"/>
        <v>1</v>
      </c>
      <c r="G17" cm="1">
        <f t="array" ref="G17">SQRT(SUM((A17:B17-$M$2:$N$2)^2))</f>
        <v>4.671502866424782</v>
      </c>
      <c r="H17" cm="1">
        <f t="array" ref="H17">SQRT(SUM((A17:B17-$M$3:$N$3)^2))</f>
        <v>0.10954107796083717</v>
      </c>
      <c r="I17" cm="1">
        <f t="array" ref="I17">SQRT(SUM((A17:B17-$M$4:$N$4)^2))</f>
        <v>3.3187897301983718</v>
      </c>
      <c r="J17">
        <f t="shared" si="3"/>
        <v>0.10954107796083717</v>
      </c>
    </row>
    <row r="18" spans="1:10" x14ac:dyDescent="0.25">
      <c r="A18">
        <v>1.6</v>
      </c>
      <c r="B18">
        <v>0.2</v>
      </c>
      <c r="C18" t="s">
        <v>6</v>
      </c>
      <c r="D18">
        <f t="shared" si="0"/>
        <v>2</v>
      </c>
      <c r="E18" t="str">
        <f t="shared" si="1"/>
        <v>Iris-setosa</v>
      </c>
      <c r="F18">
        <f t="shared" si="2"/>
        <v>1</v>
      </c>
      <c r="G18" cm="1">
        <f t="array" ref="G18">SQRT(SUM((A18:B18-$M$2:$N$2)^2))</f>
        <v>4.5274488100113057</v>
      </c>
      <c r="H18" cm="1">
        <f t="array" ref="H18">SQRT(SUM((A18:B18-$M$3:$N$3)^2))</f>
        <v>0.13149196547954564</v>
      </c>
      <c r="I18" cm="1">
        <f t="array" ref="I18">SQRT(SUM((A18:B18-$M$4:$N$4)^2))</f>
        <v>3.1720071684862798</v>
      </c>
      <c r="J18">
        <f t="shared" si="3"/>
        <v>0.13149196547954564</v>
      </c>
    </row>
    <row r="19" spans="1:10" x14ac:dyDescent="0.25">
      <c r="A19">
        <v>1.4</v>
      </c>
      <c r="B19">
        <v>0.2</v>
      </c>
      <c r="C19" t="s">
        <v>6</v>
      </c>
      <c r="D19">
        <f t="shared" si="0"/>
        <v>2</v>
      </c>
      <c r="E19" t="str">
        <f t="shared" si="1"/>
        <v>Iris-setosa</v>
      </c>
      <c r="F19">
        <f t="shared" si="2"/>
        <v>1</v>
      </c>
      <c r="G19" cm="1">
        <f t="array" ref="G19">SQRT(SUM((A19:B19-$M$2:$N$2)^2))</f>
        <v>4.7103091241316477</v>
      </c>
      <c r="H19" cm="1">
        <f t="array" ref="H19">SQRT(SUM((A19:B19-$M$3:$N$3)^2))</f>
        <v>7.1049148633979264E-2</v>
      </c>
      <c r="I19" cm="1">
        <f t="array" ref="I19">SQRT(SUM((A19:B19-$M$4:$N$4)^2))</f>
        <v>3.3558188432855935</v>
      </c>
      <c r="J19">
        <f t="shared" si="3"/>
        <v>7.1049148633979264E-2</v>
      </c>
    </row>
    <row r="20" spans="1:10" x14ac:dyDescent="0.25">
      <c r="A20">
        <v>1.5</v>
      </c>
      <c r="B20">
        <v>0.2</v>
      </c>
      <c r="C20" t="s">
        <v>6</v>
      </c>
      <c r="D20">
        <f t="shared" si="0"/>
        <v>2</v>
      </c>
      <c r="E20" t="str">
        <f t="shared" si="1"/>
        <v>Iris-setosa</v>
      </c>
      <c r="F20">
        <f t="shared" si="2"/>
        <v>1</v>
      </c>
      <c r="G20" cm="1">
        <f t="array" ref="G20">SQRT(SUM((A20:B20-$M$2:$N$2)^2))</f>
        <v>4.6187013744206631</v>
      </c>
      <c r="H20" cm="1">
        <f t="array" ref="H20">SQRT(SUM((A20:B20-$M$3:$N$3)^2))</f>
        <v>3.4191508502018908E-2</v>
      </c>
      <c r="I20" cm="1">
        <f t="array" ref="I20">SQRT(SUM((A20:B20-$M$4:$N$4)^2))</f>
        <v>3.2636750440170208</v>
      </c>
      <c r="J20">
        <f t="shared" si="3"/>
        <v>3.4191508502018908E-2</v>
      </c>
    </row>
    <row r="21" spans="1:10" x14ac:dyDescent="0.25">
      <c r="A21">
        <v>1.4</v>
      </c>
      <c r="B21">
        <v>0.2</v>
      </c>
      <c r="C21" t="s">
        <v>6</v>
      </c>
      <c r="D21">
        <f t="shared" si="0"/>
        <v>2</v>
      </c>
      <c r="E21" t="str">
        <f t="shared" si="1"/>
        <v>Iris-setosa</v>
      </c>
      <c r="F21">
        <f t="shared" si="2"/>
        <v>1</v>
      </c>
      <c r="G21" cm="1">
        <f t="array" ref="G21">SQRT(SUM((A21:B21-$M$2:$N$2)^2))</f>
        <v>4.7103091241316477</v>
      </c>
      <c r="H21" cm="1">
        <f t="array" ref="H21">SQRT(SUM((A21:B21-$M$3:$N$3)^2))</f>
        <v>7.1049148633979264E-2</v>
      </c>
      <c r="I21" cm="1">
        <f t="array" ref="I21">SQRT(SUM((A21:B21-$M$4:$N$4)^2))</f>
        <v>3.3558188432855935</v>
      </c>
      <c r="J21">
        <f t="shared" si="3"/>
        <v>7.1049148633979264E-2</v>
      </c>
    </row>
    <row r="22" spans="1:10" x14ac:dyDescent="0.25">
      <c r="A22">
        <v>5.6</v>
      </c>
      <c r="B22">
        <v>2.4</v>
      </c>
      <c r="C22" t="s">
        <v>11</v>
      </c>
      <c r="D22">
        <f t="shared" si="0"/>
        <v>1</v>
      </c>
      <c r="E22" t="str">
        <f t="shared" si="1"/>
        <v>Iris-virginica</v>
      </c>
      <c r="F22">
        <f t="shared" si="2"/>
        <v>1</v>
      </c>
      <c r="G22" cm="1">
        <f t="array" ref="G22">SQRT(SUM((A22:B22-$M$2:$N$2)^2))</f>
        <v>0.35185234145514288</v>
      </c>
      <c r="H22" cm="1">
        <f t="array" ref="H22">SQRT(SUM((A22:B22-$M$3:$N$3)^2))</f>
        <v>4.6728001352004647</v>
      </c>
      <c r="I22" cm="1">
        <f t="array" ref="I22">SQRT(SUM((A22:B22-$M$4:$N$4)^2))</f>
        <v>1.4305280324102576</v>
      </c>
      <c r="J22">
        <f t="shared" si="3"/>
        <v>0.35185234145514288</v>
      </c>
    </row>
    <row r="23" spans="1:10" x14ac:dyDescent="0.25">
      <c r="A23">
        <v>5.0999999999999996</v>
      </c>
      <c r="B23">
        <v>2.2999999999999998</v>
      </c>
      <c r="C23" t="s">
        <v>11</v>
      </c>
      <c r="D23">
        <f t="shared" si="0"/>
        <v>1</v>
      </c>
      <c r="E23" t="str">
        <f t="shared" si="1"/>
        <v>Iris-virginica</v>
      </c>
      <c r="F23">
        <f t="shared" si="2"/>
        <v>1</v>
      </c>
      <c r="G23" cm="1">
        <f t="array" ref="G23">SQRT(SUM((A23:B23-$M$2:$N$2)^2))</f>
        <v>0.66401910971225475</v>
      </c>
      <c r="H23" cm="1">
        <f t="array" ref="H23">SQRT(SUM((A23:B23-$M$3:$N$3)^2))</f>
        <v>4.1865862523815416</v>
      </c>
      <c r="I23" cm="1">
        <f t="array" ref="I23">SQRT(SUM((A23:B23-$M$4:$N$4)^2))</f>
        <v>1.0115788981823526</v>
      </c>
      <c r="J23">
        <f t="shared" si="3"/>
        <v>0.66401910971225475</v>
      </c>
    </row>
    <row r="24" spans="1:10" x14ac:dyDescent="0.25">
      <c r="A24">
        <v>5.0999999999999996</v>
      </c>
      <c r="B24">
        <v>1.9</v>
      </c>
      <c r="C24" t="s">
        <v>11</v>
      </c>
      <c r="D24">
        <f t="shared" si="0"/>
        <v>1</v>
      </c>
      <c r="E24" t="str">
        <f t="shared" si="1"/>
        <v>Iris-virginica</v>
      </c>
      <c r="F24">
        <f t="shared" si="2"/>
        <v>1</v>
      </c>
      <c r="G24" cm="1">
        <f t="array" ref="G24">SQRT(SUM((A24:B24-$M$2:$N$2)^2))</f>
        <v>0.64592060929703787</v>
      </c>
      <c r="H24" cm="1">
        <f t="array" ref="H24">SQRT(SUM((A24:B24-$M$3:$N$3)^2))</f>
        <v>4.0024616654845406</v>
      </c>
      <c r="I24" cm="1">
        <f t="array" ref="I24">SQRT(SUM((A24:B24-$M$4:$N$4)^2))</f>
        <v>0.72932243210375702</v>
      </c>
      <c r="J24">
        <f t="shared" si="3"/>
        <v>0.64592060929703787</v>
      </c>
    </row>
    <row r="25" spans="1:10" x14ac:dyDescent="0.25">
      <c r="A25">
        <v>5.9</v>
      </c>
      <c r="B25">
        <v>2.2999999999999998</v>
      </c>
      <c r="C25" t="s">
        <v>11</v>
      </c>
      <c r="D25">
        <f t="shared" si="0"/>
        <v>1</v>
      </c>
      <c r="E25" t="str">
        <f t="shared" si="1"/>
        <v>Iris-virginica</v>
      </c>
      <c r="F25">
        <f t="shared" si="2"/>
        <v>1</v>
      </c>
      <c r="G25" cm="1">
        <f t="array" ref="G25">SQRT(SUM((A25:B25-$M$2:$N$2)^2))</f>
        <v>0.28990361785040514</v>
      </c>
      <c r="H25" cm="1">
        <f t="array" ref="H25">SQRT(SUM((A25:B25-$M$3:$N$3)^2))</f>
        <v>4.8965776896202078</v>
      </c>
      <c r="I25" cm="1">
        <f t="array" ref="I25">SQRT(SUM((A25:B25-$M$4:$N$4)^2))</f>
        <v>1.6197929926872061</v>
      </c>
      <c r="J25">
        <f t="shared" si="3"/>
        <v>0.28990361785040514</v>
      </c>
    </row>
    <row r="26" spans="1:10" x14ac:dyDescent="0.25">
      <c r="A26">
        <v>5.7</v>
      </c>
      <c r="B26">
        <v>2.5</v>
      </c>
      <c r="C26" t="s">
        <v>11</v>
      </c>
      <c r="D26">
        <f t="shared" si="0"/>
        <v>1</v>
      </c>
      <c r="E26" t="str">
        <f t="shared" si="1"/>
        <v>Iris-virginica</v>
      </c>
      <c r="F26">
        <f t="shared" si="2"/>
        <v>1</v>
      </c>
      <c r="G26" cm="1">
        <f t="array" ref="G26">SQRT(SUM((A26:B26-$M$2:$N$2)^2))</f>
        <v>0.43025271355568279</v>
      </c>
      <c r="H26" cm="1">
        <f t="array" ref="H26">SQRT(SUM((A26:B26-$M$3:$N$3)^2))</f>
        <v>4.8081320122788567</v>
      </c>
      <c r="I26" cm="1">
        <f t="array" ref="I26">SQRT(SUM((A26:B26-$M$4:$N$4)^2))</f>
        <v>1.5714039263728243</v>
      </c>
      <c r="J26">
        <f t="shared" si="3"/>
        <v>0.43025271355568279</v>
      </c>
    </row>
    <row r="27" spans="1:10" x14ac:dyDescent="0.25">
      <c r="A27">
        <v>5.2</v>
      </c>
      <c r="B27">
        <v>2.2999999999999998</v>
      </c>
      <c r="C27" t="s">
        <v>11</v>
      </c>
      <c r="D27">
        <f t="shared" si="0"/>
        <v>1</v>
      </c>
      <c r="E27" t="str">
        <f t="shared" si="1"/>
        <v>Iris-virginica</v>
      </c>
      <c r="F27">
        <f t="shared" si="2"/>
        <v>1</v>
      </c>
      <c r="G27" cm="1">
        <f t="array" ref="G27">SQRT(SUM((A27:B27-$M$2:$N$2)^2))</f>
        <v>0.57123700795774524</v>
      </c>
      <c r="H27" cm="1">
        <f t="array" ref="H27">SQRT(SUM((A27:B27-$M$3:$N$3)^2))</f>
        <v>4.2735963223451687</v>
      </c>
      <c r="I27" cm="1">
        <f t="array" ref="I27">SQRT(SUM((A27:B27-$M$4:$N$4)^2))</f>
        <v>1.0739397335217031</v>
      </c>
      <c r="J27">
        <f t="shared" si="3"/>
        <v>0.57123700795774524</v>
      </c>
    </row>
    <row r="28" spans="1:10" x14ac:dyDescent="0.25">
      <c r="A28">
        <v>5</v>
      </c>
      <c r="B28">
        <v>1.9</v>
      </c>
      <c r="C28" t="s">
        <v>11</v>
      </c>
      <c r="D28">
        <f t="shared" si="0"/>
        <v>3</v>
      </c>
      <c r="E28" t="str">
        <f t="shared" si="1"/>
        <v>Iris-versicolor</v>
      </c>
      <c r="F28">
        <f t="shared" si="2"/>
        <v>0</v>
      </c>
      <c r="G28" cm="1">
        <f t="array" ref="G28">SQRT(SUM((A28:B28-$M$2:$N$2)^2))</f>
        <v>0.74284796043146939</v>
      </c>
      <c r="H28" cm="1">
        <f t="array" ref="H28">SQRT(SUM((A28:B28-$M$3:$N$3)^2))</f>
        <v>3.9119788222766823</v>
      </c>
      <c r="I28" cm="1">
        <f t="array" ref="I28">SQRT(SUM((A28:B28-$M$4:$N$4)^2))</f>
        <v>0.64950483137609971</v>
      </c>
      <c r="J28">
        <f t="shared" si="3"/>
        <v>0.64950483137609971</v>
      </c>
    </row>
    <row r="29" spans="1:10" x14ac:dyDescent="0.25">
      <c r="A29">
        <v>5.2</v>
      </c>
      <c r="B29">
        <v>2</v>
      </c>
      <c r="C29" t="s">
        <v>11</v>
      </c>
      <c r="D29">
        <f t="shared" si="0"/>
        <v>1</v>
      </c>
      <c r="E29" t="str">
        <f t="shared" si="1"/>
        <v>Iris-virginica</v>
      </c>
      <c r="F29">
        <f t="shared" si="2"/>
        <v>1</v>
      </c>
      <c r="G29" cm="1">
        <f t="array" ref="G29">SQRT(SUM((A29:B29-$M$2:$N$2)^2))</f>
        <v>0.52776013571433955</v>
      </c>
      <c r="H29" cm="1">
        <f t="array" ref="H29">SQRT(SUM((A29:B29-$M$3:$N$3)^2))</f>
        <v>4.1355497491439426</v>
      </c>
      <c r="I29" cm="1">
        <f t="array" ref="I29">SQRT(SUM((A29:B29-$M$4:$N$4)^2))</f>
        <v>0.86879862930261631</v>
      </c>
      <c r="J29">
        <f t="shared" si="3"/>
        <v>0.52776013571433955</v>
      </c>
    </row>
    <row r="30" spans="1:10" x14ac:dyDescent="0.25">
      <c r="A30">
        <v>5.4</v>
      </c>
      <c r="B30">
        <v>2.2999999999999998</v>
      </c>
      <c r="C30" t="s">
        <v>11</v>
      </c>
      <c r="D30">
        <f t="shared" si="0"/>
        <v>1</v>
      </c>
      <c r="E30" t="str">
        <f t="shared" si="1"/>
        <v>Iris-virginica</v>
      </c>
      <c r="F30">
        <f t="shared" si="2"/>
        <v>1</v>
      </c>
      <c r="G30" cm="1">
        <f t="array" ref="G30">SQRT(SUM((A30:B30-$M$2:$N$2)^2))</f>
        <v>0.39634883834249057</v>
      </c>
      <c r="H30" cm="1">
        <f t="array" ref="H30">SQRT(SUM((A30:B30-$M$3:$N$3)^2))</f>
        <v>4.4492547333037944</v>
      </c>
      <c r="I30" cm="1">
        <f t="array" ref="I30">SQRT(SUM((A30:B30-$M$4:$N$4)^2))</f>
        <v>1.2138599256975062</v>
      </c>
      <c r="J30">
        <f t="shared" si="3"/>
        <v>0.39634883834249057</v>
      </c>
    </row>
    <row r="31" spans="1:10" x14ac:dyDescent="0.25">
      <c r="A31">
        <v>5.0999999999999996</v>
      </c>
      <c r="B31">
        <v>1.8</v>
      </c>
      <c r="C31" t="s">
        <v>11</v>
      </c>
      <c r="D31">
        <f t="shared" si="0"/>
        <v>3</v>
      </c>
      <c r="E31" t="str">
        <f t="shared" si="1"/>
        <v>Iris-versicolor</v>
      </c>
      <c r="F31">
        <f t="shared" si="2"/>
        <v>0</v>
      </c>
      <c r="G31" cm="1">
        <f t="array" ref="G31">SQRT(SUM((A31:B31-$M$2:$N$2)^2))</f>
        <v>0.67918071776041822</v>
      </c>
      <c r="H31" cm="1">
        <f t="array" ref="H31">SQRT(SUM((A31:B31-$M$3:$N$3)^2))</f>
        <v>3.9614073405084307</v>
      </c>
      <c r="I31" cm="1">
        <f t="array" ref="I31">SQRT(SUM((A31:B31-$M$4:$N$4)^2))</f>
        <v>0.67754412819403764</v>
      </c>
      <c r="J31">
        <f t="shared" si="3"/>
        <v>0.67754412819403764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iris</vt:lpstr>
      <vt:lpstr>sub_data</vt:lpstr>
      <vt:lpstr>distance</vt:lpstr>
      <vt:lpstr>kmean</vt:lpstr>
      <vt:lpstr>analyze_results</vt:lpstr>
      <vt:lpstr>predict_on_unseen_data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Miller</dc:creator>
  <cp:lastModifiedBy>Lara White</cp:lastModifiedBy>
  <dcterms:created xsi:type="dcterms:W3CDTF">2016-10-03T13:33:02Z</dcterms:created>
  <dcterms:modified xsi:type="dcterms:W3CDTF">2023-10-01T01:20:43Z</dcterms:modified>
</cp:coreProperties>
</file>