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\Downloads\"/>
    </mc:Choice>
  </mc:AlternateContent>
  <xr:revisionPtr revIDLastSave="0" documentId="13_ncr:1_{E9AC9D1D-FD72-422C-9A1D-34CDFB8744F4}" xr6:coauthVersionLast="47" xr6:coauthVersionMax="47" xr10:uidLastSave="{00000000-0000-0000-0000-000000000000}"/>
  <bookViews>
    <workbookView xWindow="-120" yWindow="-120" windowWidth="24240" windowHeight="13140" activeTab="1" xr2:uid="{F230C98E-DA04-4B16-BB93-5BD9D6DB7746}"/>
  </bookViews>
  <sheets>
    <sheet name="Table1" sheetId="2" r:id="rId1"/>
    <sheet name="Feuil7" sheetId="7" r:id="rId2"/>
    <sheet name="Q4" sheetId="8" r:id="rId3"/>
    <sheet name="Table2" sheetId="5" r:id="rId4"/>
    <sheet name="Table3" sheetId="6" r:id="rId5"/>
    <sheet name="Feuil1" sheetId="1" r:id="rId6"/>
  </sheets>
  <definedNames>
    <definedName name="_xlcn.WorksheetConnection_Classeur1Tableau61" hidden="1">Tableau6[]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6" name="Tableau6" connection="WorksheetConnection_Classeur1!Tableau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7" l="1"/>
  <c r="G19" i="7"/>
  <c r="G1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2" i="7"/>
  <c r="F2" i="7" s="1"/>
  <c r="C2" i="8"/>
  <c r="C3" i="8"/>
  <c r="C4" i="8"/>
  <c r="C5" i="8"/>
  <c r="C6" i="8"/>
  <c r="C7" i="8"/>
  <c r="C8" i="8"/>
  <c r="C9" i="8"/>
  <c r="C10" i="8"/>
  <c r="C1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490B56-8927-41ED-A908-4E9EF90D8B5D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FFF57F-9874-4A05-AAEA-E79255BA5019}" name="WorksheetConnection_Classeur1!Tableau6" type="102" refreshedVersion="8" minRefreshableVersion="5">
    <extLst>
      <ext xmlns:x15="http://schemas.microsoft.com/office/spreadsheetml/2010/11/main" uri="{DE250136-89BD-433C-8126-D09CA5730AF9}">
        <x15:connection id="Tableau6" autoDelete="1">
          <x15:rangePr sourceName="_xlcn.WorksheetConnection_Classeur1Tableau61"/>
        </x15:connection>
      </ext>
    </extLst>
  </connection>
</connections>
</file>

<file path=xl/sharedStrings.xml><?xml version="1.0" encoding="utf-8"?>
<sst xmlns="http://schemas.openxmlformats.org/spreadsheetml/2006/main" count="137" uniqueCount="36">
  <si>
    <t>ivy League Applicants</t>
  </si>
  <si>
    <t>Students</t>
  </si>
  <si>
    <t xml:space="preserve">Faculty </t>
  </si>
  <si>
    <t xml:space="preserve">University </t>
  </si>
  <si>
    <t>Physics</t>
  </si>
  <si>
    <t>Brown</t>
  </si>
  <si>
    <t>Arts</t>
  </si>
  <si>
    <t>Economics</t>
  </si>
  <si>
    <t>Mathematics</t>
  </si>
  <si>
    <t>Psychology</t>
  </si>
  <si>
    <t>Yale</t>
  </si>
  <si>
    <t>Dartmouth</t>
  </si>
  <si>
    <t>Harvad</t>
  </si>
  <si>
    <t>Columbia</t>
  </si>
  <si>
    <t>Cornell</t>
  </si>
  <si>
    <t>Princeton</t>
  </si>
  <si>
    <t xml:space="preserve">Penn State </t>
  </si>
  <si>
    <t>Somme de Students</t>
  </si>
  <si>
    <t>Étiquettes de lignes</t>
  </si>
  <si>
    <t>Total général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</si>
  <si>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</si>
  <si>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</si>
  <si>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</si>
  <si>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</si>
  <si>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</si>
  <si>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</si>
  <si>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</si>
  <si>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</si>
  <si>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</si>
  <si>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Time(s)</t>
  </si>
  <si>
    <t>Speed(m/s)</t>
  </si>
  <si>
    <t>Distance(m)</t>
  </si>
  <si>
    <t>Total facture:</t>
  </si>
  <si>
    <t>TVA:</t>
  </si>
  <si>
    <t>Val TVA:</t>
  </si>
  <si>
    <t>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</si>
</sst>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DA&quot;_-;\-* #,##0.00\ &quot;DA&quot;_-;_-* &quot;-&quot;??\ &quot;DA&quot;_-;_-@_-"/>
    <numFmt numFmtId="165" formatCode="_-* #,##0.00\ [$DZD]_-;\-* #,##0.00\ [$DZD]_-;_-* &quot;-&quot;??\ [$DZD]_-;_-@_-"/>
    <numFmt numFmtId="167" formatCode="#,##0.00\ [$DZD]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Algerian"/>
      <family val="5"/>
    </font>
    <font>
      <sz val="11"/>
      <color theme="1"/>
      <name val="New tim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9" fontId="0" fillId="0" borderId="0" xfId="2" applyFont="1"/>
    <xf numFmtId="0" fontId="4" fillId="0" borderId="0" xfId="0" applyFont="1"/>
    <xf numFmtId="167" fontId="0" fillId="0" borderId="0" xfId="0" applyNumberFormat="1"/>
    <xf numFmtId="167" fontId="6" fillId="3" borderId="8" xfId="0" applyNumberFormat="1" applyFont="1" applyFill="1" applyBorder="1"/>
    <xf numFmtId="0" fontId="7" fillId="0" borderId="0" xfId="0" applyFont="1"/>
    <xf numFmtId="0" fontId="8" fillId="0" borderId="0" xfId="0" applyFont="1"/>
    <xf numFmtId="165" fontId="8" fillId="0" borderId="0" xfId="1" applyNumberFormat="1" applyFont="1"/>
    <xf numFmtId="167" fontId="8" fillId="0" borderId="0" xfId="0" applyNumberFormat="1" applyFont="1"/>
    <xf numFmtId="9" fontId="8" fillId="0" borderId="0" xfId="2" applyFont="1"/>
    <xf numFmtId="165" fontId="8" fillId="0" borderId="0" xfId="0" applyNumberFormat="1" applyFont="1"/>
    <xf numFmtId="167" fontId="8" fillId="0" borderId="3" xfId="0" applyNumberFormat="1" applyFont="1" applyBorder="1"/>
    <xf numFmtId="9" fontId="8" fillId="0" borderId="5" xfId="0" applyNumberFormat="1" applyFont="1" applyBorder="1"/>
    <xf numFmtId="167" fontId="8" fillId="0" borderId="5" xfId="0" applyNumberFormat="1" applyFont="1" applyBorder="1"/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6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#,##0.00\ [$DZD]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425826199517975E-2"/>
          <c:y val="0.14476971116315379"/>
          <c:w val="0.90016091312836577"/>
          <c:h val="0.6671027801852637"/>
        </c:manualLayout>
      </c:layout>
      <c:lineChart>
        <c:grouping val="standard"/>
        <c:varyColors val="0"/>
        <c:ser>
          <c:idx val="0"/>
          <c:order val="0"/>
          <c:tx>
            <c:v>Speed/Time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9EE-BDE2-979C92D5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744943"/>
        <c:axId val="1562535519"/>
      </c:lineChart>
      <c:catAx>
        <c:axId val="17367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535519"/>
        <c:crosses val="autoZero"/>
        <c:auto val="1"/>
        <c:lblAlgn val="ctr"/>
        <c:lblOffset val="100"/>
        <c:noMultiLvlLbl val="0"/>
      </c:catAx>
      <c:valAx>
        <c:axId val="15625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67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880527365959371"/>
          <c:y val="0.89659407328182339"/>
          <c:w val="0.16837002152660072"/>
          <c:h val="6.5866971546589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9534924021704988E-2"/>
          <c:y val="0.14149029982363318"/>
          <c:w val="0.90144157842338668"/>
          <c:h val="0.67408262669089458"/>
        </c:manualLayout>
      </c:layout>
      <c:lineChart>
        <c:grouping val="standard"/>
        <c:varyColors val="0"/>
        <c:ser>
          <c:idx val="0"/>
          <c:order val="0"/>
          <c:tx>
            <c:v>Speed/Distance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9E-4D93-8FBE-DD72F026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602543"/>
        <c:axId val="1744042127"/>
      </c:lineChart>
      <c:catAx>
        <c:axId val="155360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4042127"/>
        <c:crosses val="autoZero"/>
        <c:auto val="1"/>
        <c:lblAlgn val="ctr"/>
        <c:lblOffset val="100"/>
        <c:noMultiLvlLbl val="0"/>
      </c:catAx>
      <c:valAx>
        <c:axId val="1744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6025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347072133224715"/>
          <c:y val="0.90466510195840888"/>
          <c:w val="0.20112697981717803"/>
          <c:h val="9.291149303452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7620</xdr:rowOff>
    </xdr:from>
    <xdr:to>
      <xdr:col>7</xdr:col>
      <xdr:colOff>30480</xdr:colOff>
      <xdr:row>34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2AA9B9-5526-DC6B-DE66-614F9F38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38</xdr:row>
      <xdr:rowOff>0</xdr:rowOff>
    </xdr:from>
    <xdr:to>
      <xdr:col>7</xdr:col>
      <xdr:colOff>38100</xdr:colOff>
      <xdr:row>56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30D35D-EE37-1E03-98B8-0916428F8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91.803476157409" backgroundQuery="1" createdVersion="8" refreshedVersion="8" minRefreshableVersion="3" recordCount="0" supportSubquery="1" supportAdvancedDrill="1" xr:uid="{05367601-5B80-4952-8EA6-DF4E0C8A1283}">
  <cacheSource type="external" connectionId="1"/>
  <cacheFields count="3">
    <cacheField name="[Tableau6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omme de Students]" caption="Somme de Students" numFmtId="0" hierarchy="5" level="32767"/>
    <cacheField name="[Measures].[Moyenne de Students]" caption="Moyenne de Students" numFmtId="0" hierarchy="7" level="32767"/>
  </cacheFields>
  <cacheHierarchies count="8">
    <cacheHierarchy uniqueName="[Tableau6].[Students]" caption="Students" attribute="1" defaultMemberUniqueName="[Tableau6].[Students].[All]" allUniqueName="[Tableau6].[Students].[All]" dimensionUniqueName="[Tableau6]" displayFolder="" count="0" memberValueDatatype="20" unbalanced="0"/>
    <cacheHierarchy uniqueName="[Tableau6].[Faculty]" caption="Faculty" attribute="1" defaultMemberUniqueName="[Tableau6].[Faculty].[All]" allUniqueName="[Tableau6].[Faculty].[All]" dimensionUniqueName="[Tableau6]" displayFolder="" count="2" memberValueDatatype="130" unbalanced="0">
      <fieldsUsage count="2">
        <fieldUsage x="-1"/>
        <fieldUsage x="0"/>
      </fieldsUsage>
    </cacheHierarchy>
    <cacheHierarchy uniqueName="[Tableau6].[University]" caption="University" attribute="1" defaultMemberUniqueName="[Tableau6].[University].[All]" allUniqueName="[Tableau6].[University].[All]" dimensionUniqueName="[Tableau6]" displayFolder="" count="0" memberValueDatatype="130" unbalanced="0"/>
    <cacheHierarchy uniqueName="[Measures].[__XL_Count Tableau6]" caption="__XL_Count Tableau6" measure="1" displayFolder="" measureGroup="Tableau6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Tableau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University]" caption="Nombre de University" measure="1" displayFolder="" measureGroup="Tableau6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oyenne de Students]" caption="Moyenne de Students" measure="1" displayFolder="" measureGroup="Tableau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au6" uniqueName="[Tableau6]" caption="Tableau6"/>
  </dimensions>
  <measureGroups count="1">
    <measureGroup name="Tableau6" caption="Tableau6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804839583332" createdVersion="8" refreshedVersion="8" minRefreshableVersion="3" recordCount="40" xr:uid="{1E490F44-2B4E-47DE-940E-6D72545C59CE}">
  <cacheSource type="worksheet">
    <worksheetSource name="Tableau6"/>
  </cacheSource>
  <cacheFields count="3">
    <cacheField name="Students" numFmtId="0">
      <sharedItems containsSemiMixedTypes="0" containsString="0" containsNumber="1" containsInteger="1" minValue="135" maxValue="9567"/>
    </cacheField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 " numFmtId="0">
      <sharedItems count="8">
        <s v="Yale"/>
        <s v="Brown"/>
        <s v="Dartmouth"/>
        <s v="Harvad"/>
        <s v="Columbia"/>
        <s v="Cornell"/>
        <s v="Princeton"/>
        <s v="Penn Sta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91.807408680557" createdVersion="8" refreshedVersion="8" minRefreshableVersion="3" recordCount="40" xr:uid="{EE55F67A-06C1-45B4-91D2-1D1CCBF78452}">
  <cacheSource type="worksheet">
    <worksheetSource name="Tableau6"/>
  </cacheSource>
  <cacheFields count="3">
    <cacheField name="Students" numFmtId="0">
      <sharedItems containsSemiMixedTypes="0" containsString="0" containsNumber="1" containsInteger="1" minValue="135" maxValue="9567"/>
    </cacheField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 " numFmtId="0">
      <sharedItems count="8">
        <s v="Yale"/>
        <s v="Brown"/>
        <s v="Dartmouth"/>
        <s v="Harvad"/>
        <s v="Columbia"/>
        <s v="Cornell"/>
        <s v="Princeton"/>
        <s v="Penn Stat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64D6D-ECB9-4578-89BB-79C4677B74B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0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oyenne de Students2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asseur1!Tableau6">
        <x15:activeTabTopLevelEntity name="[Tableau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5762C-6C45-446E-9416-6841344CF1E7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120A8-DBA1-4E26-B1D6-4F753A224002}" name="Tableau croisé dynamique7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A9BFCA-7041-4E8D-A500-1727B9220F41}" name="Tableau7" displayName="Tableau7" ref="A1:G15" totalsRowShown="0" headerRowDxfId="15" dataDxfId="14">
  <autoFilter ref="A1:G15" xr:uid="{95A9BFCA-7041-4E8D-A500-1727B9220F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772C710-565D-4CBC-A2F4-0DF39F207859}" name="ID" dataDxfId="13"/>
    <tableColumn id="2" xr3:uid="{4EF858B2-9DEC-42AD-8968-9A45357EC963}" name="PU" dataDxfId="12"/>
    <tableColumn id="3" xr3:uid="{D72C479B-EE30-496C-9E17-F917B0F596F8}" name="QTE" dataDxfId="11"/>
    <tableColumn id="4" xr3:uid="{FAA33CE2-4968-4833-91AF-5C8B578206F2}" name="PT" dataDxfId="10"/>
    <tableColumn id="5" xr3:uid="{047BB51F-BD50-482F-A5CA-4C8F5BFCC246}" name="Remise" dataDxfId="9">
      <calculatedColumnFormula>IF(D2&lt;100,0%,IF(D2&lt;1000,5%,IF(D2&gt;=1000,10%)))</calculatedColumnFormula>
    </tableColumn>
    <tableColumn id="6" xr3:uid="{612ACF06-D131-4298-896D-107968B09AA3}" name="Val Remise" dataDxfId="8">
      <calculatedColumnFormula>(E2*D2)</calculatedColumnFormula>
    </tableColumn>
    <tableColumn id="7" xr3:uid="{C45F6E22-739B-451F-B284-8F7763C57F16}" name="Total a payer" dataDxfId="7">
      <calculatedColumnFormula>D2-F2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2CFF93-70E6-4EC8-B7D2-082B630B7EC9}" name="Tableau9" displayName="Tableau9" ref="A1:C11" totalsRowShown="0" headerRowDxfId="6" dataDxfId="5">
  <autoFilter ref="A1:C11" xr:uid="{E82CFF93-70E6-4EC8-B7D2-082B630B7EC9}">
    <filterColumn colId="0" hiddenButton="1"/>
    <filterColumn colId="1" hiddenButton="1"/>
    <filterColumn colId="2" hiddenButton="1"/>
  </autoFilter>
  <tableColumns count="3">
    <tableColumn id="1" xr3:uid="{A9893CAE-DF2C-430B-BDA9-B7EEC5C58B01}" name="Time(s)" dataDxfId="4"/>
    <tableColumn id="2" xr3:uid="{4C2DE64F-138C-4317-A117-6AAFFBADC33A}" name="Distance(m)" dataDxfId="3"/>
    <tableColumn id="3" xr3:uid="{92DF9272-B3ED-4AD0-B961-250056462363}" name="Speed(m/s)" dataDxfId="2">
      <calculatedColumnFormula>Tableau9[[#This Row],[Distance(m)]]/Tableau9[[#This Row],[Time(s)]]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97C0E-6329-4214-A666-1657862195A6}" name="Tableau6" displayName="Tableau6" ref="A2:C42" totalsRowShown="0">
  <autoFilter ref="A2:C42" xr:uid="{13C97C0E-6329-4214-A666-1657862195A6}">
    <filterColumn colId="0" hiddenButton="1"/>
    <filterColumn colId="1" hiddenButton="1"/>
    <filterColumn colId="2" hiddenButton="1"/>
  </autoFilter>
  <tableColumns count="3">
    <tableColumn id="1" xr3:uid="{A356D78D-6469-48B6-B8FC-C0C7A6FFF312}" name="Students" dataDxfId="1"/>
    <tableColumn id="2" xr3:uid="{578BEF0B-F48B-48FB-BCA6-35FCCD0EBACE}" name="Faculty " dataDxfId="0"/>
    <tableColumn id="3" xr3:uid="{8ABC0508-94CA-4E0A-94FD-81098C67FF23}" name="University 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6C7E-1AC2-4112-9907-CBEED60D2ED9}">
  <dimension ref="A4:C10"/>
  <sheetViews>
    <sheetView workbookViewId="0">
      <selection activeCell="B27" sqref="B27"/>
    </sheetView>
  </sheetViews>
  <sheetFormatPr defaultColWidth="24.28515625" defaultRowHeight="15"/>
  <cols>
    <col min="1" max="3" width="39.5703125" customWidth="1"/>
    <col min="4" max="4" width="6.85546875" bestFit="1" customWidth="1"/>
    <col min="5" max="5" width="10.28515625" bestFit="1" customWidth="1"/>
    <col min="6" max="6" width="7" bestFit="1" customWidth="1"/>
    <col min="7" max="7" width="10.140625" bestFit="1" customWidth="1"/>
    <col min="8" max="8" width="9.140625" bestFit="1" customWidth="1"/>
    <col min="9" max="9" width="5" bestFit="1" customWidth="1"/>
    <col min="10" max="10" width="11.85546875" bestFit="1" customWidth="1"/>
  </cols>
  <sheetData>
    <row r="4" spans="1:3">
      <c r="A4" s="4" t="s">
        <v>18</v>
      </c>
      <c r="B4" t="s">
        <v>17</v>
      </c>
      <c r="C4" t="s">
        <v>21</v>
      </c>
    </row>
    <row r="5" spans="1:3">
      <c r="A5" s="5" t="s">
        <v>6</v>
      </c>
      <c r="B5" s="3">
        <v>8177</v>
      </c>
      <c r="C5" s="3">
        <v>1022.125</v>
      </c>
    </row>
    <row r="6" spans="1:3">
      <c r="A6" s="5" t="s">
        <v>7</v>
      </c>
      <c r="B6" s="3">
        <v>4877</v>
      </c>
      <c r="C6" s="3">
        <v>609.625</v>
      </c>
    </row>
    <row r="7" spans="1:3">
      <c r="A7" s="5" t="s">
        <v>8</v>
      </c>
      <c r="B7" s="3">
        <v>7761</v>
      </c>
      <c r="C7" s="3">
        <v>970.125</v>
      </c>
    </row>
    <row r="8" spans="1:3">
      <c r="A8" s="5" t="s">
        <v>4</v>
      </c>
      <c r="B8" s="3">
        <v>15071</v>
      </c>
      <c r="C8" s="3">
        <v>1883.875</v>
      </c>
    </row>
    <row r="9" spans="1:3">
      <c r="A9" s="5" t="s">
        <v>9</v>
      </c>
      <c r="B9" s="3">
        <v>4188</v>
      </c>
      <c r="C9" s="3">
        <v>523.5</v>
      </c>
    </row>
    <row r="10" spans="1:3">
      <c r="A10" s="5" t="s">
        <v>19</v>
      </c>
      <c r="B10" s="3">
        <v>40074</v>
      </c>
      <c r="C10" s="3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4F7B-2F6D-42CE-BF8C-D71AB95DB521}">
  <dimension ref="A1:I20"/>
  <sheetViews>
    <sheetView tabSelected="1" workbookViewId="0">
      <selection activeCell="B20" sqref="B20"/>
    </sheetView>
  </sheetViews>
  <sheetFormatPr defaultColWidth="11.5703125" defaultRowHeight="15"/>
  <cols>
    <col min="1" max="1" width="17.28515625" customWidth="1"/>
    <col min="2" max="2" width="20.42578125" customWidth="1"/>
    <col min="3" max="3" width="17.28515625" customWidth="1"/>
    <col min="4" max="4" width="21.28515625" customWidth="1"/>
    <col min="5" max="6" width="17.28515625" customWidth="1"/>
    <col min="7" max="7" width="22.7109375" customWidth="1"/>
  </cols>
  <sheetData>
    <row r="1" spans="1:9" s="6" customFormat="1" ht="19.149999999999999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</row>
    <row r="2" spans="1:9" ht="19.149999999999999" customHeight="1">
      <c r="A2" s="12">
        <v>1</v>
      </c>
      <c r="B2" s="13">
        <v>1204</v>
      </c>
      <c r="C2" s="12">
        <v>3</v>
      </c>
      <c r="D2" s="14">
        <v>360</v>
      </c>
      <c r="E2" s="15">
        <f>IF(D2&lt;100,0%,IF(D2&lt;1000,5%,IF(D2&gt;=1000,10%)))</f>
        <v>0.05</v>
      </c>
      <c r="F2" s="16">
        <f t="shared" ref="F2:F15" si="0">(E2*D2)</f>
        <v>18</v>
      </c>
      <c r="G2" s="14">
        <f t="shared" ref="G2:G15" si="1">D2-F2</f>
        <v>342</v>
      </c>
    </row>
    <row r="3" spans="1:9" ht="19.149999999999999" customHeight="1">
      <c r="A3" s="12">
        <v>2</v>
      </c>
      <c r="B3" s="13">
        <v>56</v>
      </c>
      <c r="C3" s="12">
        <v>5</v>
      </c>
      <c r="D3" s="14">
        <v>280</v>
      </c>
      <c r="E3" s="15">
        <f t="shared" ref="E3:E15" si="2">IF(D3&lt;100,0%,IF(D3&lt;1000,5%,IF(D3&gt;=1000,10%)))</f>
        <v>0.05</v>
      </c>
      <c r="F3" s="16">
        <f t="shared" si="0"/>
        <v>14</v>
      </c>
      <c r="G3" s="14">
        <f t="shared" si="1"/>
        <v>266</v>
      </c>
    </row>
    <row r="4" spans="1:9" ht="19.149999999999999" customHeight="1">
      <c r="A4" s="12">
        <v>3</v>
      </c>
      <c r="B4" s="13">
        <v>70</v>
      </c>
      <c r="C4" s="12">
        <v>2</v>
      </c>
      <c r="D4" s="14">
        <v>140</v>
      </c>
      <c r="E4" s="15">
        <f t="shared" si="2"/>
        <v>0.05</v>
      </c>
      <c r="F4" s="16">
        <f t="shared" si="0"/>
        <v>7</v>
      </c>
      <c r="G4" s="14">
        <f t="shared" si="1"/>
        <v>133</v>
      </c>
    </row>
    <row r="5" spans="1:9" ht="19.149999999999999" customHeight="1">
      <c r="A5" s="12">
        <v>4</v>
      </c>
      <c r="B5" s="13">
        <v>430</v>
      </c>
      <c r="C5" s="12">
        <v>7</v>
      </c>
      <c r="D5" s="14">
        <v>3010</v>
      </c>
      <c r="E5" s="15">
        <f t="shared" si="2"/>
        <v>0.1</v>
      </c>
      <c r="F5" s="16">
        <f t="shared" si="0"/>
        <v>301</v>
      </c>
      <c r="G5" s="14">
        <f t="shared" si="1"/>
        <v>2709</v>
      </c>
    </row>
    <row r="6" spans="1:9" ht="19.149999999999999" customHeight="1">
      <c r="A6" s="12">
        <v>5</v>
      </c>
      <c r="B6" s="13">
        <v>230</v>
      </c>
      <c r="C6" s="12">
        <v>23</v>
      </c>
      <c r="D6" s="14">
        <v>5290</v>
      </c>
      <c r="E6" s="15">
        <f t="shared" si="2"/>
        <v>0.1</v>
      </c>
      <c r="F6" s="16">
        <f t="shared" si="0"/>
        <v>529</v>
      </c>
      <c r="G6" s="14">
        <f t="shared" si="1"/>
        <v>4761</v>
      </c>
    </row>
    <row r="7" spans="1:9" ht="19.149999999999999" customHeight="1">
      <c r="A7" s="12">
        <v>6</v>
      </c>
      <c r="B7" s="13">
        <v>10</v>
      </c>
      <c r="C7" s="12">
        <v>2</v>
      </c>
      <c r="D7" s="14">
        <v>20</v>
      </c>
      <c r="E7" s="15">
        <f t="shared" si="2"/>
        <v>0</v>
      </c>
      <c r="F7" s="16">
        <f t="shared" si="0"/>
        <v>0</v>
      </c>
      <c r="G7" s="14">
        <f t="shared" si="1"/>
        <v>20</v>
      </c>
    </row>
    <row r="8" spans="1:9" ht="19.149999999999999" customHeight="1">
      <c r="A8" s="12">
        <v>7</v>
      </c>
      <c r="B8" s="13">
        <v>5</v>
      </c>
      <c r="C8" s="12">
        <v>8</v>
      </c>
      <c r="D8" s="14">
        <v>40</v>
      </c>
      <c r="E8" s="15">
        <f t="shared" si="2"/>
        <v>0</v>
      </c>
      <c r="F8" s="16">
        <f t="shared" si="0"/>
        <v>0</v>
      </c>
      <c r="G8" s="14">
        <f t="shared" si="1"/>
        <v>40</v>
      </c>
    </row>
    <row r="9" spans="1:9" ht="19.149999999999999" customHeight="1">
      <c r="A9" s="12">
        <v>8</v>
      </c>
      <c r="B9" s="13">
        <v>5040</v>
      </c>
      <c r="C9" s="12">
        <v>1</v>
      </c>
      <c r="D9" s="14">
        <v>5040</v>
      </c>
      <c r="E9" s="15">
        <f t="shared" si="2"/>
        <v>0.1</v>
      </c>
      <c r="F9" s="16">
        <f t="shared" si="0"/>
        <v>504</v>
      </c>
      <c r="G9" s="14">
        <f t="shared" si="1"/>
        <v>4536</v>
      </c>
    </row>
    <row r="10" spans="1:9" ht="19.149999999999999" customHeight="1">
      <c r="A10" s="12">
        <v>9</v>
      </c>
      <c r="B10" s="13">
        <v>1200</v>
      </c>
      <c r="C10" s="12">
        <v>3</v>
      </c>
      <c r="D10" s="14">
        <v>3600</v>
      </c>
      <c r="E10" s="15">
        <f t="shared" si="2"/>
        <v>0.1</v>
      </c>
      <c r="F10" s="16">
        <f t="shared" si="0"/>
        <v>360</v>
      </c>
      <c r="G10" s="14">
        <f t="shared" si="1"/>
        <v>3240</v>
      </c>
    </row>
    <row r="11" spans="1:9" ht="19.149999999999999" customHeight="1">
      <c r="A11" s="12">
        <v>10</v>
      </c>
      <c r="B11" s="13">
        <v>480</v>
      </c>
      <c r="C11" s="12">
        <v>4</v>
      </c>
      <c r="D11" s="14">
        <v>1920</v>
      </c>
      <c r="E11" s="15">
        <f t="shared" si="2"/>
        <v>0.1</v>
      </c>
      <c r="F11" s="16">
        <f t="shared" si="0"/>
        <v>192</v>
      </c>
      <c r="G11" s="14">
        <f t="shared" si="1"/>
        <v>1728</v>
      </c>
    </row>
    <row r="12" spans="1:9" ht="19.149999999999999" customHeight="1">
      <c r="A12" s="12">
        <v>11</v>
      </c>
      <c r="B12" s="13">
        <v>33</v>
      </c>
      <c r="C12" s="12">
        <v>5</v>
      </c>
      <c r="D12" s="14">
        <v>165</v>
      </c>
      <c r="E12" s="15">
        <f t="shared" si="2"/>
        <v>0.05</v>
      </c>
      <c r="F12" s="16">
        <f t="shared" si="0"/>
        <v>8.25</v>
      </c>
      <c r="G12" s="14">
        <f t="shared" si="1"/>
        <v>156.75</v>
      </c>
      <c r="I12" s="11"/>
    </row>
    <row r="13" spans="1:9" ht="19.149999999999999" customHeight="1">
      <c r="A13" s="12">
        <v>12</v>
      </c>
      <c r="B13" s="13">
        <v>1200</v>
      </c>
      <c r="C13" s="12">
        <v>2</v>
      </c>
      <c r="D13" s="14">
        <v>2400</v>
      </c>
      <c r="E13" s="15">
        <f t="shared" si="2"/>
        <v>0.1</v>
      </c>
      <c r="F13" s="16">
        <f t="shared" si="0"/>
        <v>240</v>
      </c>
      <c r="G13" s="14">
        <f t="shared" si="1"/>
        <v>2160</v>
      </c>
    </row>
    <row r="14" spans="1:9" ht="19.149999999999999" customHeight="1">
      <c r="A14" s="12">
        <v>13</v>
      </c>
      <c r="B14" s="13">
        <v>15</v>
      </c>
      <c r="C14" s="12">
        <v>10</v>
      </c>
      <c r="D14" s="14">
        <v>150</v>
      </c>
      <c r="E14" s="15">
        <f t="shared" si="2"/>
        <v>0.05</v>
      </c>
      <c r="F14" s="16">
        <f t="shared" si="0"/>
        <v>7.5</v>
      </c>
      <c r="G14" s="14">
        <f t="shared" si="1"/>
        <v>142.5</v>
      </c>
    </row>
    <row r="15" spans="1:9" ht="19.149999999999999" customHeight="1">
      <c r="A15" s="12">
        <v>14</v>
      </c>
      <c r="B15" s="13">
        <v>24</v>
      </c>
      <c r="C15" s="12">
        <v>5</v>
      </c>
      <c r="D15" s="14">
        <v>120</v>
      </c>
      <c r="E15" s="15">
        <f t="shared" si="2"/>
        <v>0.05</v>
      </c>
      <c r="F15" s="16">
        <f t="shared" si="0"/>
        <v>6</v>
      </c>
      <c r="G15" s="14">
        <f t="shared" si="1"/>
        <v>114</v>
      </c>
    </row>
    <row r="16" spans="1:9">
      <c r="E16" s="7"/>
      <c r="F16" s="9"/>
    </row>
    <row r="17" spans="5:7">
      <c r="E17" s="20" t="s">
        <v>32</v>
      </c>
      <c r="F17" s="21"/>
      <c r="G17" s="17">
        <f>SUM(Tableau7[Total a payer])</f>
        <v>20348.25</v>
      </c>
    </row>
    <row r="18" spans="5:7">
      <c r="E18" s="22" t="s">
        <v>33</v>
      </c>
      <c r="F18" s="23"/>
      <c r="G18" s="18">
        <v>0.19</v>
      </c>
    </row>
    <row r="19" spans="5:7">
      <c r="E19" s="22" t="s">
        <v>34</v>
      </c>
      <c r="F19" s="23"/>
      <c r="G19" s="19">
        <f>G18*G17</f>
        <v>3866.1675</v>
      </c>
    </row>
    <row r="20" spans="5:7" ht="15.75">
      <c r="E20" s="24" t="s">
        <v>35</v>
      </c>
      <c r="F20" s="25"/>
      <c r="G20" s="10">
        <f>G19+G17</f>
        <v>24214.4175</v>
      </c>
    </row>
  </sheetData>
  <mergeCells count="4">
    <mergeCell ref="E17:F17"/>
    <mergeCell ref="E19:F19"/>
    <mergeCell ref="E20:F20"/>
    <mergeCell ref="E18:F18"/>
  </mergeCell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66C-DDBB-4C2D-9431-DFE650C8519A}">
  <dimension ref="A1:C11"/>
  <sheetViews>
    <sheetView workbookViewId="0">
      <selection activeCell="J17" sqref="J17"/>
    </sheetView>
  </sheetViews>
  <sheetFormatPr defaultColWidth="11.5703125" defaultRowHeight="15"/>
  <cols>
    <col min="1" max="3" width="17.42578125" customWidth="1"/>
  </cols>
  <sheetData>
    <row r="1" spans="1:3" ht="18.600000000000001" customHeight="1">
      <c r="A1" s="8" t="s">
        <v>29</v>
      </c>
      <c r="B1" s="8" t="s">
        <v>31</v>
      </c>
      <c r="C1" s="8" t="s">
        <v>30</v>
      </c>
    </row>
    <row r="2" spans="1:3" ht="18.600000000000001" customHeight="1">
      <c r="A2" s="1">
        <v>1</v>
      </c>
      <c r="B2" s="1">
        <v>5</v>
      </c>
      <c r="C2" s="1">
        <f>Tableau9[[#This Row],[Distance(m)]]/Tableau9[[#This Row],[Time(s)]]</f>
        <v>5</v>
      </c>
    </row>
    <row r="3" spans="1:3" ht="18.600000000000001" customHeight="1">
      <c r="A3" s="1">
        <v>2</v>
      </c>
      <c r="B3" s="1">
        <v>10</v>
      </c>
      <c r="C3" s="1">
        <f>Tableau9[[#This Row],[Distance(m)]]/Tableau9[[#This Row],[Time(s)]]</f>
        <v>5</v>
      </c>
    </row>
    <row r="4" spans="1:3" ht="18.600000000000001" customHeight="1">
      <c r="A4" s="1">
        <v>3</v>
      </c>
      <c r="B4" s="1">
        <v>17</v>
      </c>
      <c r="C4" s="1">
        <f>Tableau9[[#This Row],[Distance(m)]]/Tableau9[[#This Row],[Time(s)]]</f>
        <v>5.666666666666667</v>
      </c>
    </row>
    <row r="5" spans="1:3" ht="18.600000000000001" customHeight="1">
      <c r="A5" s="1">
        <v>4</v>
      </c>
      <c r="B5" s="1">
        <v>27</v>
      </c>
      <c r="C5" s="1">
        <f>Tableau9[[#This Row],[Distance(m)]]/Tableau9[[#This Row],[Time(s)]]</f>
        <v>6.75</v>
      </c>
    </row>
    <row r="6" spans="1:3" ht="18.600000000000001" customHeight="1">
      <c r="A6" s="1">
        <v>5</v>
      </c>
      <c r="B6" s="1">
        <v>37</v>
      </c>
      <c r="C6" s="1">
        <f>Tableau9[[#This Row],[Distance(m)]]/Tableau9[[#This Row],[Time(s)]]</f>
        <v>7.4</v>
      </c>
    </row>
    <row r="7" spans="1:3" ht="18.600000000000001" customHeight="1">
      <c r="A7" s="1">
        <v>6</v>
      </c>
      <c r="B7" s="1">
        <v>49</v>
      </c>
      <c r="C7" s="1">
        <f>Tableau9[[#This Row],[Distance(m)]]/Tableau9[[#This Row],[Time(s)]]</f>
        <v>8.1666666666666661</v>
      </c>
    </row>
    <row r="8" spans="1:3" ht="18.600000000000001" customHeight="1">
      <c r="A8" s="1">
        <v>7</v>
      </c>
      <c r="B8" s="1">
        <v>63</v>
      </c>
      <c r="C8" s="1">
        <f>Tableau9[[#This Row],[Distance(m)]]/Tableau9[[#This Row],[Time(s)]]</f>
        <v>9</v>
      </c>
    </row>
    <row r="9" spans="1:3" ht="18.600000000000001" customHeight="1">
      <c r="A9" s="1">
        <v>8</v>
      </c>
      <c r="B9" s="1">
        <v>75</v>
      </c>
      <c r="C9" s="1">
        <f>Tableau9[[#This Row],[Distance(m)]]/Tableau9[[#This Row],[Time(s)]]</f>
        <v>9.375</v>
      </c>
    </row>
    <row r="10" spans="1:3" ht="18.600000000000001" customHeight="1">
      <c r="A10" s="1">
        <v>9</v>
      </c>
      <c r="B10" s="1">
        <v>83</v>
      </c>
      <c r="C10" s="1">
        <f>Tableau9[[#This Row],[Distance(m)]]/Tableau9[[#This Row],[Time(s)]]</f>
        <v>9.2222222222222214</v>
      </c>
    </row>
    <row r="11" spans="1:3" ht="18.600000000000001" customHeight="1">
      <c r="A11" s="1">
        <v>10</v>
      </c>
      <c r="B11" s="1">
        <v>91</v>
      </c>
      <c r="C11" s="1">
        <f>Tableau9[[#This Row],[Distance(m)]]/Tableau9[[#This Row],[Time(s)]]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4764-A552-4D40-BB54-99EDB254ED5A}">
  <dimension ref="A3:C12"/>
  <sheetViews>
    <sheetView workbookViewId="0">
      <selection activeCell="B20" sqref="B20"/>
    </sheetView>
  </sheetViews>
  <sheetFormatPr defaultColWidth="11.5703125" defaultRowHeight="15"/>
  <cols>
    <col min="1" max="3" width="38.7109375" customWidth="1"/>
  </cols>
  <sheetData>
    <row r="3" spans="1:3">
      <c r="A3" s="4" t="s">
        <v>18</v>
      </c>
      <c r="B3" t="s">
        <v>17</v>
      </c>
      <c r="C3" t="s">
        <v>21</v>
      </c>
    </row>
    <row r="4" spans="1:3">
      <c r="A4" s="5" t="s">
        <v>5</v>
      </c>
      <c r="B4" s="3">
        <v>14127</v>
      </c>
      <c r="C4" s="3">
        <v>2825.4</v>
      </c>
    </row>
    <row r="5" spans="1:3">
      <c r="A5" s="5" t="s">
        <v>13</v>
      </c>
      <c r="B5" s="3">
        <v>5253</v>
      </c>
      <c r="C5" s="3">
        <v>1050.5999999999999</v>
      </c>
    </row>
    <row r="6" spans="1:3">
      <c r="A6" s="5" t="s">
        <v>14</v>
      </c>
      <c r="B6" s="3">
        <v>4965</v>
      </c>
      <c r="C6" s="3">
        <v>993</v>
      </c>
    </row>
    <row r="7" spans="1:3">
      <c r="A7" s="5" t="s">
        <v>11</v>
      </c>
      <c r="B7" s="3">
        <v>6247</v>
      </c>
      <c r="C7" s="3">
        <v>1249.4000000000001</v>
      </c>
    </row>
    <row r="8" spans="1:3">
      <c r="A8" s="5" t="s">
        <v>12</v>
      </c>
      <c r="B8" s="3">
        <v>2240</v>
      </c>
      <c r="C8" s="3">
        <v>448</v>
      </c>
    </row>
    <row r="9" spans="1:3">
      <c r="A9" s="5" t="s">
        <v>16</v>
      </c>
      <c r="B9" s="3">
        <v>1887</v>
      </c>
      <c r="C9" s="3">
        <v>377.4</v>
      </c>
    </row>
    <row r="10" spans="1:3">
      <c r="A10" s="5" t="s">
        <v>15</v>
      </c>
      <c r="B10" s="3">
        <v>2661</v>
      </c>
      <c r="C10" s="3">
        <v>532.20000000000005</v>
      </c>
    </row>
    <row r="11" spans="1:3">
      <c r="A11" s="5" t="s">
        <v>10</v>
      </c>
      <c r="B11" s="3">
        <v>2694</v>
      </c>
      <c r="C11" s="3">
        <v>538.79999999999995</v>
      </c>
    </row>
    <row r="12" spans="1:3">
      <c r="A12" s="5" t="s">
        <v>19</v>
      </c>
      <c r="B12" s="3">
        <v>40074</v>
      </c>
      <c r="C12" s="3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840C-B8D0-4C02-9D58-1FF3E08C2040}">
  <dimension ref="A3:G13"/>
  <sheetViews>
    <sheetView workbookViewId="0">
      <selection activeCell="H14" sqref="H14"/>
    </sheetView>
  </sheetViews>
  <sheetFormatPr defaultColWidth="23.5703125" defaultRowHeight="15"/>
  <cols>
    <col min="2" max="2" width="39.28515625" customWidth="1"/>
    <col min="3" max="7" width="17.140625" customWidth="1"/>
  </cols>
  <sheetData>
    <row r="3" spans="1:7">
      <c r="A3" s="4" t="s">
        <v>17</v>
      </c>
      <c r="B3" s="4" t="s">
        <v>20</v>
      </c>
    </row>
    <row r="4" spans="1:7">
      <c r="A4" s="4" t="s">
        <v>18</v>
      </c>
      <c r="B4" t="s">
        <v>6</v>
      </c>
      <c r="C4" t="s">
        <v>7</v>
      </c>
      <c r="D4" t="s">
        <v>8</v>
      </c>
      <c r="E4" t="s">
        <v>4</v>
      </c>
      <c r="F4" t="s">
        <v>9</v>
      </c>
      <c r="G4" t="s">
        <v>19</v>
      </c>
    </row>
    <row r="5" spans="1:7">
      <c r="A5" s="5" t="s">
        <v>5</v>
      </c>
      <c r="B5" s="3">
        <v>1358</v>
      </c>
      <c r="C5" s="3">
        <v>972</v>
      </c>
      <c r="D5" s="3">
        <v>1579</v>
      </c>
      <c r="E5" s="3">
        <v>9567</v>
      </c>
      <c r="F5" s="3">
        <v>651</v>
      </c>
      <c r="G5" s="3">
        <v>14127</v>
      </c>
    </row>
    <row r="6" spans="1:7">
      <c r="A6" s="5" t="s">
        <v>13</v>
      </c>
      <c r="B6" s="3">
        <v>849</v>
      </c>
      <c r="C6" s="3">
        <v>608</v>
      </c>
      <c r="D6" s="3">
        <v>1688</v>
      </c>
      <c r="E6" s="3">
        <v>1793</v>
      </c>
      <c r="F6" s="3">
        <v>315</v>
      </c>
      <c r="G6" s="3">
        <v>5253</v>
      </c>
    </row>
    <row r="7" spans="1:7">
      <c r="A7" s="5" t="s">
        <v>14</v>
      </c>
      <c r="B7" s="3">
        <v>1355</v>
      </c>
      <c r="C7" s="3">
        <v>552</v>
      </c>
      <c r="D7" s="3">
        <v>1889</v>
      </c>
      <c r="E7" s="3">
        <v>618</v>
      </c>
      <c r="F7" s="3">
        <v>551</v>
      </c>
      <c r="G7" s="3">
        <v>4965</v>
      </c>
    </row>
    <row r="8" spans="1:7">
      <c r="A8" s="5" t="s">
        <v>11</v>
      </c>
      <c r="B8" s="3">
        <v>3155</v>
      </c>
      <c r="C8" s="3">
        <v>542</v>
      </c>
      <c r="D8" s="3">
        <v>316</v>
      </c>
      <c r="E8" s="3">
        <v>547</v>
      </c>
      <c r="F8" s="3">
        <v>1687</v>
      </c>
      <c r="G8" s="3">
        <v>6247</v>
      </c>
    </row>
    <row r="9" spans="1:7">
      <c r="A9" s="5" t="s">
        <v>12</v>
      </c>
      <c r="B9" s="3">
        <v>173</v>
      </c>
      <c r="C9" s="3">
        <v>346</v>
      </c>
      <c r="D9" s="3">
        <v>615</v>
      </c>
      <c r="E9" s="3">
        <v>948</v>
      </c>
      <c r="F9" s="3">
        <v>158</v>
      </c>
      <c r="G9" s="3">
        <v>2240</v>
      </c>
    </row>
    <row r="10" spans="1:7">
      <c r="A10" s="5" t="s">
        <v>16</v>
      </c>
      <c r="B10" s="3">
        <v>135</v>
      </c>
      <c r="C10" s="3">
        <v>234</v>
      </c>
      <c r="D10" s="3">
        <v>632</v>
      </c>
      <c r="E10" s="3">
        <v>568</v>
      </c>
      <c r="F10" s="3">
        <v>318</v>
      </c>
      <c r="G10" s="3">
        <v>1887</v>
      </c>
    </row>
    <row r="11" spans="1:7">
      <c r="A11" s="5" t="s">
        <v>15</v>
      </c>
      <c r="B11" s="3">
        <v>561</v>
      </c>
      <c r="C11" s="3">
        <v>972</v>
      </c>
      <c r="D11" s="3">
        <v>193</v>
      </c>
      <c r="E11" s="3">
        <v>784</v>
      </c>
      <c r="F11" s="3">
        <v>151</v>
      </c>
      <c r="G11" s="3">
        <v>2661</v>
      </c>
    </row>
    <row r="12" spans="1:7">
      <c r="A12" s="5" t="s">
        <v>10</v>
      </c>
      <c r="B12" s="3">
        <v>591</v>
      </c>
      <c r="C12" s="3">
        <v>651</v>
      </c>
      <c r="D12" s="3">
        <v>849</v>
      </c>
      <c r="E12" s="3">
        <v>246</v>
      </c>
      <c r="F12" s="3">
        <v>357</v>
      </c>
      <c r="G12" s="3">
        <v>2694</v>
      </c>
    </row>
    <row r="13" spans="1:7">
      <c r="A13" s="5" t="s">
        <v>19</v>
      </c>
      <c r="B13" s="3">
        <v>8177</v>
      </c>
      <c r="C13" s="3">
        <v>4877</v>
      </c>
      <c r="D13" s="3">
        <v>7761</v>
      </c>
      <c r="E13" s="3">
        <v>15071</v>
      </c>
      <c r="F13" s="3">
        <v>4188</v>
      </c>
      <c r="G13" s="3">
        <v>40074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B770-50D2-4DEF-9276-459A5CE3AECA}">
  <dimension ref="A1:C42"/>
  <sheetViews>
    <sheetView workbookViewId="0">
      <selection activeCell="E24" sqref="E24"/>
    </sheetView>
  </sheetViews>
  <sheetFormatPr defaultColWidth="21.7109375" defaultRowHeight="28.15" customHeight="1"/>
  <cols>
    <col min="1" max="1" width="16.28515625" customWidth="1"/>
    <col min="2" max="3" width="14.28515625" customWidth="1"/>
  </cols>
  <sheetData>
    <row r="1" spans="1:3" ht="28.15" customHeight="1">
      <c r="A1" s="26" t="s">
        <v>0</v>
      </c>
      <c r="B1" s="27"/>
      <c r="C1" s="27"/>
    </row>
    <row r="2" spans="1:3" ht="17.45" customHeight="1">
      <c r="A2" t="s">
        <v>1</v>
      </c>
      <c r="B2" t="s">
        <v>2</v>
      </c>
      <c r="C2" t="s">
        <v>3</v>
      </c>
    </row>
    <row r="3" spans="1:3" ht="17.45" customHeight="1">
      <c r="A3" s="2">
        <v>591</v>
      </c>
      <c r="B3" s="1" t="s">
        <v>6</v>
      </c>
      <c r="C3" t="s">
        <v>10</v>
      </c>
    </row>
    <row r="4" spans="1:3" ht="17.45" customHeight="1">
      <c r="A4" s="2">
        <v>9567</v>
      </c>
      <c r="B4" s="1" t="s">
        <v>4</v>
      </c>
      <c r="C4" t="s">
        <v>5</v>
      </c>
    </row>
    <row r="5" spans="1:3" ht="17.45" customHeight="1">
      <c r="A5" s="2">
        <v>542</v>
      </c>
      <c r="B5" s="1" t="s">
        <v>7</v>
      </c>
      <c r="C5" t="s">
        <v>11</v>
      </c>
    </row>
    <row r="6" spans="1:3" ht="17.45" customHeight="1">
      <c r="A6" s="2">
        <v>346</v>
      </c>
      <c r="B6" s="1" t="s">
        <v>7</v>
      </c>
      <c r="C6" t="s">
        <v>12</v>
      </c>
    </row>
    <row r="7" spans="1:3" ht="17.45" customHeight="1">
      <c r="A7" s="2">
        <v>849</v>
      </c>
      <c r="B7" s="1" t="s">
        <v>6</v>
      </c>
      <c r="C7" t="s">
        <v>13</v>
      </c>
    </row>
    <row r="8" spans="1:3" ht="17.45" customHeight="1">
      <c r="A8" s="2">
        <v>552</v>
      </c>
      <c r="B8" s="1" t="s">
        <v>7</v>
      </c>
      <c r="C8" t="s">
        <v>14</v>
      </c>
    </row>
    <row r="9" spans="1:3" ht="17.45" customHeight="1">
      <c r="A9" s="2">
        <v>173</v>
      </c>
      <c r="B9" s="1" t="s">
        <v>6</v>
      </c>
      <c r="C9" t="s">
        <v>12</v>
      </c>
    </row>
    <row r="10" spans="1:3" ht="17.45" customHeight="1">
      <c r="A10" s="2">
        <v>1355</v>
      </c>
      <c r="B10" s="1" t="s">
        <v>6</v>
      </c>
      <c r="C10" t="s">
        <v>14</v>
      </c>
    </row>
    <row r="11" spans="1:3" ht="17.45" customHeight="1">
      <c r="A11" s="2">
        <v>193</v>
      </c>
      <c r="B11" s="1" t="s">
        <v>8</v>
      </c>
      <c r="C11" t="s">
        <v>15</v>
      </c>
    </row>
    <row r="12" spans="1:3" ht="17.45" customHeight="1">
      <c r="A12" s="2">
        <v>615</v>
      </c>
      <c r="B12" s="1" t="s">
        <v>8</v>
      </c>
      <c r="C12" t="s">
        <v>12</v>
      </c>
    </row>
    <row r="13" spans="1:3" ht="17.45" customHeight="1">
      <c r="A13" s="2">
        <v>1579</v>
      </c>
      <c r="B13" s="1" t="s">
        <v>8</v>
      </c>
      <c r="C13" t="s">
        <v>5</v>
      </c>
    </row>
    <row r="14" spans="1:3" ht="17.45" customHeight="1">
      <c r="A14" s="2">
        <v>547</v>
      </c>
      <c r="B14" s="1" t="s">
        <v>4</v>
      </c>
      <c r="C14" t="s">
        <v>11</v>
      </c>
    </row>
    <row r="15" spans="1:3" ht="17.45" customHeight="1">
      <c r="A15" s="2">
        <v>1687</v>
      </c>
      <c r="B15" s="1" t="s">
        <v>9</v>
      </c>
      <c r="C15" t="s">
        <v>11</v>
      </c>
    </row>
    <row r="16" spans="1:3" ht="17.45" customHeight="1">
      <c r="A16" s="2">
        <v>972</v>
      </c>
      <c r="B16" s="1" t="s">
        <v>7</v>
      </c>
      <c r="C16" t="s">
        <v>5</v>
      </c>
    </row>
    <row r="17" spans="1:3" ht="17.45" customHeight="1">
      <c r="A17" s="2">
        <v>234</v>
      </c>
      <c r="B17" s="1" t="s">
        <v>7</v>
      </c>
      <c r="C17" t="s">
        <v>16</v>
      </c>
    </row>
    <row r="18" spans="1:3" ht="17.45" customHeight="1">
      <c r="A18" s="2">
        <v>151</v>
      </c>
      <c r="B18" s="1" t="s">
        <v>9</v>
      </c>
      <c r="C18" t="s">
        <v>15</v>
      </c>
    </row>
    <row r="19" spans="1:3" ht="17.45" customHeight="1">
      <c r="A19" s="2">
        <v>1793</v>
      </c>
      <c r="B19" s="1" t="s">
        <v>4</v>
      </c>
      <c r="C19" t="s">
        <v>13</v>
      </c>
    </row>
    <row r="20" spans="1:3" ht="17.45" customHeight="1">
      <c r="A20" s="2">
        <v>315</v>
      </c>
      <c r="B20" s="1" t="s">
        <v>9</v>
      </c>
      <c r="C20" t="s">
        <v>13</v>
      </c>
    </row>
    <row r="21" spans="1:3" ht="17.45" customHeight="1">
      <c r="A21" s="2">
        <v>618</v>
      </c>
      <c r="B21" s="1" t="s">
        <v>4</v>
      </c>
      <c r="C21" t="s">
        <v>14</v>
      </c>
    </row>
    <row r="22" spans="1:3" ht="17.45" customHeight="1">
      <c r="A22" s="2">
        <v>246</v>
      </c>
      <c r="B22" s="1" t="s">
        <v>4</v>
      </c>
      <c r="C22" t="s">
        <v>10</v>
      </c>
    </row>
    <row r="23" spans="1:3" ht="17.45" customHeight="1">
      <c r="A23" s="2">
        <v>784</v>
      </c>
      <c r="B23" s="1" t="s">
        <v>4</v>
      </c>
      <c r="C23" t="s">
        <v>15</v>
      </c>
    </row>
    <row r="24" spans="1:3" ht="17.45" customHeight="1">
      <c r="A24" s="2">
        <v>316</v>
      </c>
      <c r="B24" s="1" t="s">
        <v>8</v>
      </c>
      <c r="C24" t="s">
        <v>11</v>
      </c>
    </row>
    <row r="25" spans="1:3" ht="17.45" customHeight="1">
      <c r="A25" s="2">
        <v>3155</v>
      </c>
      <c r="B25" s="1" t="s">
        <v>6</v>
      </c>
      <c r="C25" t="s">
        <v>11</v>
      </c>
    </row>
    <row r="26" spans="1:3" ht="17.45" customHeight="1">
      <c r="A26" s="2">
        <v>318</v>
      </c>
      <c r="B26" s="1" t="s">
        <v>9</v>
      </c>
      <c r="C26" t="s">
        <v>16</v>
      </c>
    </row>
    <row r="27" spans="1:3" ht="17.45" customHeight="1">
      <c r="A27" s="2">
        <v>608</v>
      </c>
      <c r="B27" s="1" t="s">
        <v>7</v>
      </c>
      <c r="C27" t="s">
        <v>13</v>
      </c>
    </row>
    <row r="28" spans="1:3" ht="17.45" customHeight="1">
      <c r="A28" s="2">
        <v>561</v>
      </c>
      <c r="B28" s="1" t="s">
        <v>6</v>
      </c>
      <c r="C28" t="s">
        <v>15</v>
      </c>
    </row>
    <row r="29" spans="1:3" ht="17.45" customHeight="1">
      <c r="A29" s="2">
        <v>357</v>
      </c>
      <c r="B29" s="1" t="s">
        <v>9</v>
      </c>
      <c r="C29" t="s">
        <v>10</v>
      </c>
    </row>
    <row r="30" spans="1:3" ht="17.45" customHeight="1">
      <c r="A30" s="2">
        <v>1688</v>
      </c>
      <c r="B30" s="1" t="s">
        <v>8</v>
      </c>
      <c r="C30" t="s">
        <v>13</v>
      </c>
    </row>
    <row r="31" spans="1:3" ht="17.45" customHeight="1">
      <c r="A31" s="2">
        <v>972</v>
      </c>
      <c r="B31" s="1" t="s">
        <v>7</v>
      </c>
      <c r="C31" t="s">
        <v>15</v>
      </c>
    </row>
    <row r="32" spans="1:3" ht="17.45" customHeight="1">
      <c r="A32" s="2">
        <v>568</v>
      </c>
      <c r="B32" s="1" t="s">
        <v>4</v>
      </c>
      <c r="C32" t="s">
        <v>16</v>
      </c>
    </row>
    <row r="33" spans="1:3" ht="17.45" customHeight="1">
      <c r="A33" s="2">
        <v>632</v>
      </c>
      <c r="B33" s="1" t="s">
        <v>8</v>
      </c>
      <c r="C33" t="s">
        <v>16</v>
      </c>
    </row>
    <row r="34" spans="1:3" ht="17.45" customHeight="1">
      <c r="A34" s="2">
        <v>551</v>
      </c>
      <c r="B34" s="1" t="s">
        <v>9</v>
      </c>
      <c r="C34" t="s">
        <v>14</v>
      </c>
    </row>
    <row r="35" spans="1:3" ht="17.45" customHeight="1">
      <c r="A35" s="2">
        <v>948</v>
      </c>
      <c r="B35" s="1" t="s">
        <v>4</v>
      </c>
      <c r="C35" t="s">
        <v>12</v>
      </c>
    </row>
    <row r="36" spans="1:3" ht="17.45" customHeight="1">
      <c r="A36" s="2">
        <v>1358</v>
      </c>
      <c r="B36" s="1" t="s">
        <v>6</v>
      </c>
      <c r="C36" t="s">
        <v>5</v>
      </c>
    </row>
    <row r="37" spans="1:3" ht="17.45" customHeight="1">
      <c r="A37" s="2">
        <v>135</v>
      </c>
      <c r="B37" s="1" t="s">
        <v>6</v>
      </c>
      <c r="C37" t="s">
        <v>16</v>
      </c>
    </row>
    <row r="38" spans="1:3" ht="17.45" customHeight="1">
      <c r="A38" s="2">
        <v>849</v>
      </c>
      <c r="B38" s="1" t="s">
        <v>8</v>
      </c>
      <c r="C38" t="s">
        <v>10</v>
      </c>
    </row>
    <row r="39" spans="1:3" ht="17.45" customHeight="1">
      <c r="A39" s="2">
        <v>158</v>
      </c>
      <c r="B39" s="1" t="s">
        <v>9</v>
      </c>
      <c r="C39" t="s">
        <v>12</v>
      </c>
    </row>
    <row r="40" spans="1:3" ht="17.45" customHeight="1">
      <c r="A40" s="2">
        <v>1889</v>
      </c>
      <c r="B40" s="1" t="s">
        <v>8</v>
      </c>
      <c r="C40" t="s">
        <v>14</v>
      </c>
    </row>
    <row r="41" spans="1:3" ht="17.45" customHeight="1">
      <c r="A41" s="2">
        <v>651</v>
      </c>
      <c r="B41" s="1" t="s">
        <v>9</v>
      </c>
      <c r="C41" t="s">
        <v>5</v>
      </c>
    </row>
    <row r="42" spans="1:3" ht="17.45" customHeight="1">
      <c r="A42" s="2">
        <v>651</v>
      </c>
      <c r="B42" s="1" t="s">
        <v>7</v>
      </c>
      <c r="C42" t="s">
        <v>10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Feuil7</vt:lpstr>
      <vt:lpstr>Q4</vt:lpstr>
      <vt:lpstr>Table2</vt:lpstr>
      <vt:lpstr>Table3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aktouf abdelbasset</cp:lastModifiedBy>
  <dcterms:created xsi:type="dcterms:W3CDTF">2023-12-31T15:38:52Z</dcterms:created>
  <dcterms:modified xsi:type="dcterms:W3CDTF">2024-01-05T23:33:33Z</dcterms:modified>
</cp:coreProperties>
</file>