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EC2014\FASE2\Report\"/>
    </mc:Choice>
  </mc:AlternateContent>
  <xr:revisionPtr revIDLastSave="0" documentId="13_ncr:1_{DF558FF0-6995-4667-A2BB-36B53AD2C333}" xr6:coauthVersionLast="45" xr6:coauthVersionMax="45" xr10:uidLastSave="{00000000-0000-0000-0000-000000000000}"/>
  <bookViews>
    <workbookView xWindow="-120" yWindow="-120" windowWidth="24240" windowHeight="13140" tabRatio="574" activeTab="9" xr2:uid="{7A6436CA-2D26-474F-AD4C-FCE1285CB0F2}"/>
  </bookViews>
  <sheets>
    <sheet name="DE_r1_10" sheetId="7" r:id="rId1"/>
    <sheet name="DE_b2_10" sheetId="3" r:id="rId2"/>
    <sheet name="PSO_10" sheetId="8" r:id="rId3"/>
    <sheet name="ED_mod_10" sheetId="9" r:id="rId4"/>
    <sheet name="DE_r1_30" sheetId="4" r:id="rId5"/>
    <sheet name="DE_b2_30" sheetId="5" r:id="rId6"/>
    <sheet name="PSO_30" sheetId="2" r:id="rId7"/>
    <sheet name="ACO_5" sheetId="6" state="hidden" r:id="rId8"/>
    <sheet name="ED_mod_30" sheetId="10" r:id="rId9"/>
    <sheet name="Overview" sheetId="1" r:id="rId10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H36" i="1"/>
  <c r="H37" i="1"/>
  <c r="H38" i="1"/>
  <c r="H39" i="1"/>
  <c r="H40" i="1"/>
  <c r="H41" i="1"/>
  <c r="H42" i="1"/>
  <c r="H43" i="1"/>
  <c r="H44" i="1"/>
  <c r="H45" i="1"/>
  <c r="H46" i="1"/>
  <c r="H34" i="1"/>
  <c r="I53" i="1"/>
  <c r="F53" i="1"/>
  <c r="G53" i="1"/>
  <c r="H53" i="1"/>
  <c r="J53" i="1"/>
  <c r="E53" i="1"/>
  <c r="AD18" i="10"/>
  <c r="AB18" i="10"/>
  <c r="AD17" i="10"/>
  <c r="AB17" i="10"/>
  <c r="AD16" i="10"/>
  <c r="AB16" i="10"/>
  <c r="AD15" i="10"/>
  <c r="AB15" i="10"/>
  <c r="AD14" i="10"/>
  <c r="AB14" i="10"/>
  <c r="AD13" i="10"/>
  <c r="AB13" i="10"/>
  <c r="AD12" i="10"/>
  <c r="AB12" i="10"/>
  <c r="AD11" i="10"/>
  <c r="AB11" i="10"/>
  <c r="AD10" i="10"/>
  <c r="AB10" i="10"/>
  <c r="AD9" i="10"/>
  <c r="AB9" i="10"/>
  <c r="AD8" i="10"/>
  <c r="AB8" i="10"/>
  <c r="AD7" i="10"/>
  <c r="AB7" i="10"/>
  <c r="AD6" i="10"/>
  <c r="AB6" i="10"/>
  <c r="AF4" i="10"/>
  <c r="AF3" i="10"/>
  <c r="AF2" i="10"/>
  <c r="H21" i="10"/>
  <c r="G21" i="10"/>
  <c r="F21" i="10"/>
  <c r="E21" i="10"/>
  <c r="D21" i="10"/>
  <c r="H8" i="1"/>
  <c r="H9" i="1"/>
  <c r="H10" i="1"/>
  <c r="H11" i="1"/>
  <c r="H12" i="1"/>
  <c r="H13" i="1"/>
  <c r="H14" i="1"/>
  <c r="H15" i="1"/>
  <c r="H16" i="1"/>
  <c r="H17" i="1"/>
  <c r="H18" i="1"/>
  <c r="H19" i="1"/>
  <c r="J26" i="1"/>
  <c r="F26" i="1"/>
  <c r="G26" i="1"/>
  <c r="H26" i="1"/>
  <c r="I26" i="1"/>
  <c r="E26" i="1"/>
  <c r="H7" i="1"/>
  <c r="AD18" i="9"/>
  <c r="AB18" i="9"/>
  <c r="AD17" i="9"/>
  <c r="AB17" i="9"/>
  <c r="AD16" i="9"/>
  <c r="AB16" i="9"/>
  <c r="AD15" i="9"/>
  <c r="AB15" i="9"/>
  <c r="AD14" i="9"/>
  <c r="AB14" i="9"/>
  <c r="AD13" i="9"/>
  <c r="AB13" i="9"/>
  <c r="AD12" i="9"/>
  <c r="AB12" i="9"/>
  <c r="AD11" i="9"/>
  <c r="AB11" i="9"/>
  <c r="AD10" i="9"/>
  <c r="AB10" i="9"/>
  <c r="AD9" i="9"/>
  <c r="AB9" i="9"/>
  <c r="AD8" i="9"/>
  <c r="AB8" i="9"/>
  <c r="AD7" i="9"/>
  <c r="AB7" i="9"/>
  <c r="AD6" i="9"/>
  <c r="AB6" i="9"/>
  <c r="AF4" i="9"/>
  <c r="AF3" i="9"/>
  <c r="AF2" i="9"/>
  <c r="H21" i="9"/>
  <c r="G21" i="9"/>
  <c r="F21" i="9"/>
  <c r="E21" i="9"/>
  <c r="D21" i="9"/>
  <c r="J52" i="1" l="1"/>
  <c r="J51" i="1"/>
  <c r="J50" i="1"/>
  <c r="J23" i="1"/>
  <c r="J25" i="1"/>
  <c r="J24" i="1"/>
  <c r="AD8" i="7"/>
  <c r="AF4" i="4"/>
  <c r="B35" i="1"/>
  <c r="B36" i="1"/>
  <c r="B37" i="1"/>
  <c r="B38" i="1"/>
  <c r="B39" i="1"/>
  <c r="B40" i="1"/>
  <c r="B41" i="1"/>
  <c r="B42" i="1"/>
  <c r="B43" i="1"/>
  <c r="B44" i="1"/>
  <c r="B45" i="1"/>
  <c r="B46" i="1"/>
  <c r="B34" i="1"/>
  <c r="H21" i="8" l="1"/>
  <c r="I23" i="1" s="1"/>
  <c r="G21" i="8"/>
  <c r="H23" i="1" s="1"/>
  <c r="F21" i="8"/>
  <c r="G23" i="1" s="1"/>
  <c r="E21" i="8"/>
  <c r="F23" i="1" s="1"/>
  <c r="D21" i="8"/>
  <c r="E23" i="1" s="1"/>
  <c r="AD18" i="8"/>
  <c r="G19" i="1" s="1"/>
  <c r="AB18" i="8"/>
  <c r="AD17" i="8"/>
  <c r="G18" i="1" s="1"/>
  <c r="AB17" i="8"/>
  <c r="AD16" i="8"/>
  <c r="G17" i="1" s="1"/>
  <c r="AB16" i="8"/>
  <c r="AD15" i="8"/>
  <c r="G16" i="1" s="1"/>
  <c r="AB15" i="8"/>
  <c r="AD14" i="8"/>
  <c r="G15" i="1" s="1"/>
  <c r="AB14" i="8"/>
  <c r="AD13" i="8"/>
  <c r="G14" i="1" s="1"/>
  <c r="AB13" i="8"/>
  <c r="AD12" i="8"/>
  <c r="G13" i="1" s="1"/>
  <c r="AB12" i="8"/>
  <c r="AD11" i="8"/>
  <c r="G12" i="1" s="1"/>
  <c r="AB11" i="8"/>
  <c r="AD10" i="8"/>
  <c r="G11" i="1" s="1"/>
  <c r="AB10" i="8"/>
  <c r="AD9" i="8"/>
  <c r="G10" i="1" s="1"/>
  <c r="AB9" i="8"/>
  <c r="AD8" i="8"/>
  <c r="G9" i="1" s="1"/>
  <c r="AB8" i="8"/>
  <c r="AD7" i="8"/>
  <c r="G8" i="1" s="1"/>
  <c r="AB7" i="8"/>
  <c r="AD6" i="8"/>
  <c r="G7" i="1" s="1"/>
  <c r="AB6" i="8"/>
  <c r="AF4" i="8"/>
  <c r="AF3" i="8"/>
  <c r="AF2" i="8"/>
  <c r="H21" i="7"/>
  <c r="I24" i="1" s="1"/>
  <c r="G21" i="7"/>
  <c r="H24" i="1" s="1"/>
  <c r="F21" i="7"/>
  <c r="G24" i="1" s="1"/>
  <c r="E21" i="7"/>
  <c r="F24" i="1" s="1"/>
  <c r="D21" i="7"/>
  <c r="E24" i="1" s="1"/>
  <c r="AD18" i="7"/>
  <c r="E19" i="1" s="1"/>
  <c r="AB18" i="7"/>
  <c r="AD17" i="7"/>
  <c r="E18" i="1" s="1"/>
  <c r="AB17" i="7"/>
  <c r="AD16" i="7"/>
  <c r="E17" i="1" s="1"/>
  <c r="AB16" i="7"/>
  <c r="AD15" i="7"/>
  <c r="E16" i="1" s="1"/>
  <c r="AB15" i="7"/>
  <c r="AD14" i="7"/>
  <c r="E15" i="1" s="1"/>
  <c r="AB14" i="7"/>
  <c r="AD13" i="7"/>
  <c r="E14" i="1" s="1"/>
  <c r="AB13" i="7"/>
  <c r="AD12" i="7"/>
  <c r="E13" i="1" s="1"/>
  <c r="AB12" i="7"/>
  <c r="AD11" i="7"/>
  <c r="E12" i="1" s="1"/>
  <c r="AB11" i="7"/>
  <c r="AD10" i="7"/>
  <c r="E11" i="1" s="1"/>
  <c r="AB10" i="7"/>
  <c r="AD9" i="7"/>
  <c r="E10" i="1" s="1"/>
  <c r="AB9" i="7"/>
  <c r="E9" i="1"/>
  <c r="AB8" i="7"/>
  <c r="AD7" i="7"/>
  <c r="E8" i="1" s="1"/>
  <c r="AB7" i="7"/>
  <c r="AD6" i="7"/>
  <c r="E7" i="1" s="1"/>
  <c r="AB6" i="7"/>
  <c r="AF4" i="7"/>
  <c r="AF3" i="7"/>
  <c r="AF2" i="7"/>
  <c r="AF23" i="6"/>
  <c r="AE23" i="6"/>
  <c r="AD23" i="6"/>
  <c r="AC23" i="6"/>
  <c r="AB23" i="6"/>
  <c r="AD21" i="6"/>
  <c r="AB21" i="6"/>
  <c r="AD20" i="6"/>
  <c r="AB20" i="6"/>
  <c r="AD19" i="6"/>
  <c r="AB19" i="6"/>
  <c r="AD18" i="6"/>
  <c r="AB18" i="6"/>
  <c r="AD17" i="6"/>
  <c r="AB17" i="6"/>
  <c r="AD16" i="6"/>
  <c r="AB16" i="6"/>
  <c r="AD15" i="6"/>
  <c r="AB15" i="6"/>
  <c r="AD14" i="6"/>
  <c r="AB14" i="6"/>
  <c r="AD13" i="6"/>
  <c r="AB13" i="6"/>
  <c r="AD12" i="6"/>
  <c r="AB12" i="6"/>
  <c r="AD11" i="6"/>
  <c r="AB11" i="6"/>
  <c r="AD10" i="6"/>
  <c r="AB10" i="6"/>
  <c r="AD9" i="6"/>
  <c r="AB9" i="6"/>
  <c r="AF6" i="6"/>
  <c r="AF5" i="6"/>
  <c r="AF4" i="6"/>
  <c r="AF3" i="6"/>
  <c r="AF2" i="6"/>
  <c r="H21" i="5"/>
  <c r="I51" i="1" s="1"/>
  <c r="G21" i="5"/>
  <c r="H51" i="1" s="1"/>
  <c r="F21" i="5"/>
  <c r="G51" i="1" s="1"/>
  <c r="E21" i="5"/>
  <c r="F51" i="1" s="1"/>
  <c r="D21" i="5"/>
  <c r="E51" i="1" s="1"/>
  <c r="AD18" i="5"/>
  <c r="F46" i="1" s="1"/>
  <c r="AB18" i="5"/>
  <c r="AD17" i="5"/>
  <c r="F45" i="1" s="1"/>
  <c r="AB17" i="5"/>
  <c r="AD16" i="5"/>
  <c r="F44" i="1" s="1"/>
  <c r="AB16" i="5"/>
  <c r="AD15" i="5"/>
  <c r="F43" i="1" s="1"/>
  <c r="AB15" i="5"/>
  <c r="AD14" i="5"/>
  <c r="F42" i="1" s="1"/>
  <c r="AB14" i="5"/>
  <c r="AD13" i="5"/>
  <c r="F41" i="1" s="1"/>
  <c r="AB13" i="5"/>
  <c r="AD12" i="5"/>
  <c r="F40" i="1" s="1"/>
  <c r="AB12" i="5"/>
  <c r="AD11" i="5"/>
  <c r="F39" i="1" s="1"/>
  <c r="AB11" i="5"/>
  <c r="AD10" i="5"/>
  <c r="F38" i="1" s="1"/>
  <c r="AB10" i="5"/>
  <c r="AD9" i="5"/>
  <c r="F37" i="1" s="1"/>
  <c r="AB9" i="5"/>
  <c r="AD8" i="5"/>
  <c r="F36" i="1" s="1"/>
  <c r="AB8" i="5"/>
  <c r="AD7" i="5"/>
  <c r="F35" i="1" s="1"/>
  <c r="AB7" i="5"/>
  <c r="AD6" i="5"/>
  <c r="F34" i="1" s="1"/>
  <c r="AB6" i="5"/>
  <c r="AF4" i="5"/>
  <c r="AF3" i="5"/>
  <c r="AF2" i="5"/>
  <c r="H21" i="4"/>
  <c r="I50" i="1" s="1"/>
  <c r="G21" i="4"/>
  <c r="H50" i="1" s="1"/>
  <c r="F21" i="4"/>
  <c r="G50" i="1" s="1"/>
  <c r="E21" i="4"/>
  <c r="F50" i="1" s="1"/>
  <c r="D21" i="4"/>
  <c r="E50" i="1" s="1"/>
  <c r="AD18" i="4"/>
  <c r="E46" i="1" s="1"/>
  <c r="AB18" i="4"/>
  <c r="AD17" i="4"/>
  <c r="E45" i="1" s="1"/>
  <c r="AB17" i="4"/>
  <c r="AD16" i="4"/>
  <c r="E44" i="1" s="1"/>
  <c r="AB16" i="4"/>
  <c r="AD15" i="4"/>
  <c r="E43" i="1" s="1"/>
  <c r="AB15" i="4"/>
  <c r="AD14" i="4"/>
  <c r="E42" i="1" s="1"/>
  <c r="AB14" i="4"/>
  <c r="AD13" i="4"/>
  <c r="E41" i="1" s="1"/>
  <c r="AB13" i="4"/>
  <c r="AD12" i="4"/>
  <c r="E40" i="1" s="1"/>
  <c r="AB12" i="4"/>
  <c r="AD11" i="4"/>
  <c r="E39" i="1" s="1"/>
  <c r="AB11" i="4"/>
  <c r="AD10" i="4"/>
  <c r="E38" i="1" s="1"/>
  <c r="AB10" i="4"/>
  <c r="AD9" i="4"/>
  <c r="E37" i="1" s="1"/>
  <c r="AB9" i="4"/>
  <c r="AD8" i="4"/>
  <c r="E36" i="1" s="1"/>
  <c r="AB8" i="4"/>
  <c r="AD7" i="4"/>
  <c r="E35" i="1" s="1"/>
  <c r="AB7" i="4"/>
  <c r="AD6" i="4"/>
  <c r="E34" i="1" s="1"/>
  <c r="AB6" i="4"/>
  <c r="AF3" i="4"/>
  <c r="AF2" i="4"/>
  <c r="H21" i="3"/>
  <c r="I25" i="1" s="1"/>
  <c r="G21" i="3"/>
  <c r="H25" i="1" s="1"/>
  <c r="F21" i="3"/>
  <c r="G25" i="1" s="1"/>
  <c r="E21" i="3"/>
  <c r="F25" i="1" s="1"/>
  <c r="D21" i="3"/>
  <c r="E25" i="1" s="1"/>
  <c r="AD18" i="3"/>
  <c r="F19" i="1" s="1"/>
  <c r="AB18" i="3"/>
  <c r="AD17" i="3"/>
  <c r="F18" i="1" s="1"/>
  <c r="AB17" i="3"/>
  <c r="AD16" i="3"/>
  <c r="F17" i="1" s="1"/>
  <c r="AB16" i="3"/>
  <c r="AD15" i="3"/>
  <c r="F16" i="1" s="1"/>
  <c r="AB15" i="3"/>
  <c r="AD14" i="3"/>
  <c r="F15" i="1" s="1"/>
  <c r="AB14" i="3"/>
  <c r="AD13" i="3"/>
  <c r="F14" i="1" s="1"/>
  <c r="AB13" i="3"/>
  <c r="AD12" i="3"/>
  <c r="F13" i="1" s="1"/>
  <c r="AB12" i="3"/>
  <c r="AD11" i="3"/>
  <c r="F12" i="1" s="1"/>
  <c r="AB11" i="3"/>
  <c r="AD10" i="3"/>
  <c r="F11" i="1" s="1"/>
  <c r="AB10" i="3"/>
  <c r="AD9" i="3"/>
  <c r="F10" i="1" s="1"/>
  <c r="AB9" i="3"/>
  <c r="AD8" i="3"/>
  <c r="F9" i="1" s="1"/>
  <c r="AB8" i="3"/>
  <c r="AD7" i="3"/>
  <c r="F8" i="1" s="1"/>
  <c r="AB7" i="3"/>
  <c r="AD6" i="3"/>
  <c r="F7" i="1" s="1"/>
  <c r="AB6" i="3"/>
  <c r="AF4" i="3"/>
  <c r="AF3" i="3"/>
  <c r="AF2" i="3"/>
  <c r="H21" i="2"/>
  <c r="I52" i="1" s="1"/>
  <c r="G21" i="2"/>
  <c r="H52" i="1" s="1"/>
  <c r="F21" i="2"/>
  <c r="G52" i="1" s="1"/>
  <c r="E21" i="2"/>
  <c r="F52" i="1" s="1"/>
  <c r="D21" i="2"/>
  <c r="E52" i="1" s="1"/>
  <c r="AD18" i="2"/>
  <c r="G46" i="1" s="1"/>
  <c r="AB18" i="2"/>
  <c r="AD17" i="2"/>
  <c r="G45" i="1" s="1"/>
  <c r="AB17" i="2"/>
  <c r="AD16" i="2"/>
  <c r="G44" i="1" s="1"/>
  <c r="AB16" i="2"/>
  <c r="AD15" i="2"/>
  <c r="G43" i="1" s="1"/>
  <c r="AB15" i="2"/>
  <c r="AD14" i="2"/>
  <c r="G42" i="1" s="1"/>
  <c r="AB14" i="2"/>
  <c r="AD13" i="2"/>
  <c r="G41" i="1" s="1"/>
  <c r="AB13" i="2"/>
  <c r="AD12" i="2"/>
  <c r="G40" i="1" s="1"/>
  <c r="AB12" i="2"/>
  <c r="AD11" i="2"/>
  <c r="G39" i="1" s="1"/>
  <c r="AB11" i="2"/>
  <c r="AD10" i="2"/>
  <c r="G38" i="1" s="1"/>
  <c r="AB10" i="2"/>
  <c r="AD9" i="2"/>
  <c r="G37" i="1" s="1"/>
  <c r="AB9" i="2"/>
  <c r="AD8" i="2"/>
  <c r="G36" i="1" s="1"/>
  <c r="AB8" i="2"/>
  <c r="AD7" i="2"/>
  <c r="G35" i="1" s="1"/>
  <c r="AB7" i="2"/>
  <c r="AD6" i="2"/>
  <c r="G34" i="1" s="1"/>
  <c r="AB6" i="2"/>
  <c r="AF4" i="2"/>
  <c r="AF3" i="2"/>
  <c r="AF2" i="2"/>
</calcChain>
</file>

<file path=xl/sharedStrings.xml><?xml version="1.0" encoding="utf-8"?>
<sst xmlns="http://schemas.openxmlformats.org/spreadsheetml/2006/main" count="268" uniqueCount="42">
  <si>
    <t>RUN nº</t>
  </si>
  <si>
    <t>Best</t>
  </si>
  <si>
    <t>Closed in run</t>
  </si>
  <si>
    <t>Worst</t>
  </si>
  <si>
    <t>Best result</t>
  </si>
  <si>
    <t>Mean</t>
  </si>
  <si>
    <t>Worst result</t>
  </si>
  <si>
    <t>stdv</t>
  </si>
  <si>
    <t>Mean result</t>
  </si>
  <si>
    <t>median</t>
  </si>
  <si>
    <t>Median result</t>
  </si>
  <si>
    <t>Parcials</t>
  </si>
  <si>
    <t>Erro para FES=0,0*MaxFES</t>
  </si>
  <si>
    <t>Erro para FES=0,001*MaxFES</t>
  </si>
  <si>
    <t>Erro para FES=0,01*MaxFES</t>
  </si>
  <si>
    <t>Erro para FES=0,1*MaxFES</t>
  </si>
  <si>
    <t>Erro para FES=0,2*MaxFES</t>
  </si>
  <si>
    <t>Erro para FES=0,3*MaxFES</t>
  </si>
  <si>
    <t>Erro para FES=0,4*MaxFES</t>
  </si>
  <si>
    <t>Erro para FES=0,5*MaxFES</t>
  </si>
  <si>
    <t>Erro para FES=0,6*MaxFES</t>
  </si>
  <si>
    <t>Erro para FES=0,7*MaxFES</t>
  </si>
  <si>
    <t>Erro para FES=0,8*MaxFES</t>
  </si>
  <si>
    <t>Erro para FES=0,9*MaxFES</t>
  </si>
  <si>
    <t>Erro para FES=1,0*MaxFES</t>
  </si>
  <si>
    <t>Success rate</t>
  </si>
  <si>
    <t>DE/best/2</t>
  </si>
  <si>
    <t>PSO</t>
  </si>
  <si>
    <t>D = 10</t>
  </si>
  <si>
    <t>D = 30</t>
  </si>
  <si>
    <t>DE/rand/1</t>
  </si>
  <si>
    <t>DE_r1_10</t>
  </si>
  <si>
    <t>DE_b2_10</t>
  </si>
  <si>
    <t>PSO_10</t>
  </si>
  <si>
    <t>DE_r1_30</t>
  </si>
  <si>
    <t>DE_b2_30</t>
  </si>
  <si>
    <t>PSO_30</t>
  </si>
  <si>
    <t>Succes rate</t>
  </si>
  <si>
    <t>Sucesso</t>
  </si>
  <si>
    <t>ED_mod</t>
  </si>
  <si>
    <t>ED_mod_10</t>
  </si>
  <si>
    <t>ED_mod_30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</si>
</sst>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2"/>
      <color theme="1"/>
      <name val="Fonte do Corpo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164" fontId="1" fillId="0" borderId="0" xfId="1" applyNumberForma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11" fontId="2" fillId="0" borderId="0" xfId="0" applyNumberFormat="1" applyFont="1"/>
    <xf numFmtId="0" fontId="4" fillId="0" borderId="0" xfId="1" applyFont="1" applyFill="1" applyBorder="1" applyAlignment="1" applyProtection="1"/>
    <xf numFmtId="0" fontId="4" fillId="0" borderId="0" xfId="1" applyFont="1"/>
    <xf numFmtId="164" fontId="4" fillId="0" borderId="0" xfId="1" applyNumberFormat="1" applyFont="1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4588D2C5-E001-4978-9791-A23046949086}"/>
  </cellStyles>
  <dxfs count="0"/>
  <tableStyles count="0" defaultTableStyle="TableStyleMedium2" defaultPivotStyle="PivotStyleLight16"/>
  <colors>
    <mruColors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Função 1 - 10 D</a:t>
            </a:r>
          </a:p>
          <a:p>
            <a:pPr>
              <a:defRPr sz="1800"/>
            </a:pPr>
            <a:r>
              <a:rPr lang="en-US" sz="1800"/>
              <a:t>(</a:t>
            </a:r>
            <a:r>
              <a:rPr lang="en-US" sz="1800" b="0" i="1" u="none" strike="noStrike" baseline="0">
                <a:effectLst/>
              </a:rPr>
              <a:t>Rotated High Conditioned Elliptic Function</a:t>
            </a:r>
            <a:r>
              <a:rPr lang="en-US" sz="1800"/>
              <a:t>)</a:t>
            </a:r>
          </a:p>
        </c:rich>
      </c:tx>
      <c:layout>
        <c:manualLayout>
          <c:xMode val="edge"/>
          <c:yMode val="edge"/>
          <c:x val="0.24739725556339084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Overview!$E$6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Overview!$E$7:$E$19</c:f>
              <c:numCache>
                <c:formatCode>0.000E+00</c:formatCode>
                <c:ptCount val="13"/>
                <c:pt idx="0">
                  <c:v>273592675.57635617</c:v>
                </c:pt>
                <c:pt idx="1">
                  <c:v>190292474.18153945</c:v>
                </c:pt>
                <c:pt idx="2">
                  <c:v>37355751.260315776</c:v>
                </c:pt>
                <c:pt idx="3">
                  <c:v>87746.237732952577</c:v>
                </c:pt>
                <c:pt idx="4">
                  <c:v>1084.3514740078526</c:v>
                </c:pt>
                <c:pt idx="5">
                  <c:v>15.535739128382055</c:v>
                </c:pt>
                <c:pt idx="6">
                  <c:v>0.21487360919053686</c:v>
                </c:pt>
                <c:pt idx="7">
                  <c:v>3.1303693170292492E-3</c:v>
                </c:pt>
                <c:pt idx="8">
                  <c:v>5.2833112403618545E-5</c:v>
                </c:pt>
                <c:pt idx="9">
                  <c:v>7.2924790003980891E-7</c:v>
                </c:pt>
                <c:pt idx="10">
                  <c:v>1.4497551887870941E-8</c:v>
                </c:pt>
                <c:pt idx="11">
                  <c:v>8.0277902725356401E-9</c:v>
                </c:pt>
                <c:pt idx="12">
                  <c:v>8.0277902725356401E-9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Overview!$F$6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Overview!$F$7:$F$19</c:f>
              <c:numCache>
                <c:formatCode>0.000E+00</c:formatCode>
                <c:ptCount val="13"/>
                <c:pt idx="0">
                  <c:v>379965735.90508467</c:v>
                </c:pt>
                <c:pt idx="1">
                  <c:v>206829682.78316855</c:v>
                </c:pt>
                <c:pt idx="2">
                  <c:v>7839357.2561465492</c:v>
                </c:pt>
                <c:pt idx="3">
                  <c:v>825.04381342544355</c:v>
                </c:pt>
                <c:pt idx="4">
                  <c:v>2.0719417487372879E-2</c:v>
                </c:pt>
                <c:pt idx="5">
                  <c:v>9.319526668605249E-8</c:v>
                </c:pt>
                <c:pt idx="6">
                  <c:v>8.1200136037296038E-9</c:v>
                </c:pt>
                <c:pt idx="7">
                  <c:v>8.1200136037296038E-9</c:v>
                </c:pt>
                <c:pt idx="8">
                  <c:v>8.1200136037296038E-9</c:v>
                </c:pt>
                <c:pt idx="9">
                  <c:v>8.1200136037296038E-9</c:v>
                </c:pt>
                <c:pt idx="10">
                  <c:v>8.1200136037296038E-9</c:v>
                </c:pt>
                <c:pt idx="11">
                  <c:v>8.1200136037296038E-9</c:v>
                </c:pt>
                <c:pt idx="12">
                  <c:v>8.1200136037296038E-9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Overview!$G$6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Overview!$G$7:$G$19</c:f>
              <c:numCache>
                <c:formatCode>0.000E+00</c:formatCode>
                <c:ptCount val="13"/>
                <c:pt idx="0">
                  <c:v>284857262.81137174</c:v>
                </c:pt>
                <c:pt idx="1">
                  <c:v>166495077.19037175</c:v>
                </c:pt>
                <c:pt idx="2">
                  <c:v>21455062.6271245</c:v>
                </c:pt>
                <c:pt idx="3">
                  <c:v>95570.297095615359</c:v>
                </c:pt>
                <c:pt idx="4">
                  <c:v>23139.199347442758</c:v>
                </c:pt>
                <c:pt idx="5">
                  <c:v>2614.4486952898469</c:v>
                </c:pt>
                <c:pt idx="6">
                  <c:v>875.82597307421588</c:v>
                </c:pt>
                <c:pt idx="7">
                  <c:v>656.36351119576034</c:v>
                </c:pt>
                <c:pt idx="8">
                  <c:v>562.62235359659792</c:v>
                </c:pt>
                <c:pt idx="9">
                  <c:v>450.93996193214559</c:v>
                </c:pt>
                <c:pt idx="10">
                  <c:v>386.71886729023885</c:v>
                </c:pt>
                <c:pt idx="11">
                  <c:v>315.02742286242102</c:v>
                </c:pt>
                <c:pt idx="12">
                  <c:v>272.5092953062092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Overview!$D$6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Overview!$D$7:$D$19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Overview!$H$6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Overview!$B$7:$B$19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Overview!$H$7:$H$19</c:f>
              <c:numCache>
                <c:formatCode>General</c:formatCode>
                <c:ptCount val="13"/>
                <c:pt idx="0">
                  <c:v>301326245.86238289</c:v>
                </c:pt>
                <c:pt idx="1">
                  <c:v>140603391.49839422</c:v>
                </c:pt>
                <c:pt idx="2">
                  <c:v>17350594.138371546</c:v>
                </c:pt>
                <c:pt idx="3">
                  <c:v>1150.1791386408818</c:v>
                </c:pt>
                <c:pt idx="4">
                  <c:v>1.9073652932139567E-2</c:v>
                </c:pt>
                <c:pt idx="5">
                  <c:v>1.3011788041694672E-7</c:v>
                </c:pt>
                <c:pt idx="6">
                  <c:v>8.4264360111774291E-9</c:v>
                </c:pt>
                <c:pt idx="7">
                  <c:v>8.4264360111774291E-9</c:v>
                </c:pt>
                <c:pt idx="8">
                  <c:v>8.4264360111774291E-9</c:v>
                </c:pt>
                <c:pt idx="9">
                  <c:v>8.4264360111774291E-9</c:v>
                </c:pt>
                <c:pt idx="10">
                  <c:v>8.4264360111774291E-9</c:v>
                </c:pt>
                <c:pt idx="11">
                  <c:v>8.4264360111774291E-9</c:v>
                </c:pt>
                <c:pt idx="12">
                  <c:v>8.4264360111774291E-9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9-4DC6-B3BF-D63B4F35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Número de Iterações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Evolução do Erro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28171536959487"/>
          <c:y val="0.1591845604853547"/>
          <c:w val="0.5720932209602686"/>
          <c:h val="0.1082069938641684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Função 1 - 30 D</a:t>
            </a:r>
          </a:p>
          <a:p>
            <a:pPr>
              <a:defRPr sz="1800"/>
            </a:pPr>
            <a:r>
              <a:rPr lang="en-US"/>
              <a:t>(Rotated High Conditioned Elliptic Function)</a:t>
            </a:r>
          </a:p>
        </c:rich>
      </c:tx>
      <c:layout>
        <c:manualLayout>
          <c:xMode val="edge"/>
          <c:yMode val="edge"/>
          <c:x val="0.24739725556339084"/>
          <c:y val="2.176616862130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Overview!$E$33</c:f>
              <c:strCache>
                <c:ptCount val="1"/>
                <c:pt idx="0">
                  <c:v>DE/rand/1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Overview!$E$34:$E$46</c:f>
              <c:numCache>
                <c:formatCode>0.000E+00</c:formatCode>
                <c:ptCount val="13"/>
                <c:pt idx="0">
                  <c:v>3502592672.3905983</c:v>
                </c:pt>
                <c:pt idx="1">
                  <c:v>2467172576.3324537</c:v>
                </c:pt>
                <c:pt idx="2">
                  <c:v>460118700.56240809</c:v>
                </c:pt>
                <c:pt idx="3">
                  <c:v>19257556.647729445</c:v>
                </c:pt>
                <c:pt idx="4">
                  <c:v>3670121.2080901922</c:v>
                </c:pt>
                <c:pt idx="5">
                  <c:v>1252373.0289474169</c:v>
                </c:pt>
                <c:pt idx="6">
                  <c:v>638989.4075723571</c:v>
                </c:pt>
                <c:pt idx="7">
                  <c:v>389834.62257771683</c:v>
                </c:pt>
                <c:pt idx="8">
                  <c:v>258667.90293623958</c:v>
                </c:pt>
                <c:pt idx="9">
                  <c:v>188169.97353861167</c:v>
                </c:pt>
                <c:pt idx="10">
                  <c:v>143978.8828945157</c:v>
                </c:pt>
                <c:pt idx="11">
                  <c:v>116971.30557115917</c:v>
                </c:pt>
                <c:pt idx="12">
                  <c:v>96903.603444147011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A36-AFCA-ED028649A83C}"/>
            </c:ext>
          </c:extLst>
        </c:ser>
        <c:ser>
          <c:idx val="1"/>
          <c:order val="1"/>
          <c:tx>
            <c:strRef>
              <c:f>Overview!$F$33</c:f>
              <c:strCache>
                <c:ptCount val="1"/>
                <c:pt idx="0">
                  <c:v>DE/best/2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Overview!$F$34:$F$46</c:f>
              <c:numCache>
                <c:formatCode>0.000E+00</c:formatCode>
                <c:ptCount val="13"/>
                <c:pt idx="0">
                  <c:v>3520536898.3883624</c:v>
                </c:pt>
                <c:pt idx="1">
                  <c:v>1273452353.7897408</c:v>
                </c:pt>
                <c:pt idx="2">
                  <c:v>102903586.74925774</c:v>
                </c:pt>
                <c:pt idx="3">
                  <c:v>3347857.1711819093</c:v>
                </c:pt>
                <c:pt idx="4">
                  <c:v>1123994.204651434</c:v>
                </c:pt>
                <c:pt idx="5">
                  <c:v>577508.80862007628</c:v>
                </c:pt>
                <c:pt idx="6">
                  <c:v>362153.87165483728</c:v>
                </c:pt>
                <c:pt idx="7">
                  <c:v>249704.44787052178</c:v>
                </c:pt>
                <c:pt idx="8">
                  <c:v>171594.99312438918</c:v>
                </c:pt>
                <c:pt idx="9">
                  <c:v>108242.25768342541</c:v>
                </c:pt>
                <c:pt idx="10">
                  <c:v>75745.56103752731</c:v>
                </c:pt>
                <c:pt idx="11">
                  <c:v>51626.648687538363</c:v>
                </c:pt>
                <c:pt idx="12">
                  <c:v>38352.195866674476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52-4A36-AFCA-ED028649A83C}"/>
            </c:ext>
          </c:extLst>
        </c:ser>
        <c:ser>
          <c:idx val="2"/>
          <c:order val="2"/>
          <c:tx>
            <c:strRef>
              <c:f>Overview!$G$33</c:f>
              <c:strCache>
                <c:ptCount val="1"/>
                <c:pt idx="0">
                  <c:v>PSO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Overview!$G$34:$G$46</c:f>
              <c:numCache>
                <c:formatCode>0.000E+00</c:formatCode>
                <c:ptCount val="13"/>
                <c:pt idx="0">
                  <c:v>3474399879.5855269</c:v>
                </c:pt>
                <c:pt idx="1">
                  <c:v>1107829976.4810548</c:v>
                </c:pt>
                <c:pt idx="2">
                  <c:v>125170972.51794329</c:v>
                </c:pt>
                <c:pt idx="3">
                  <c:v>2510387.3527256311</c:v>
                </c:pt>
                <c:pt idx="4">
                  <c:v>550048.88164642837</c:v>
                </c:pt>
                <c:pt idx="5">
                  <c:v>258822.70031163565</c:v>
                </c:pt>
                <c:pt idx="6">
                  <c:v>166761.99569649826</c:v>
                </c:pt>
                <c:pt idx="7">
                  <c:v>110904.62859336966</c:v>
                </c:pt>
                <c:pt idx="8">
                  <c:v>91916.780932686976</c:v>
                </c:pt>
                <c:pt idx="9">
                  <c:v>78559.160034712797</c:v>
                </c:pt>
                <c:pt idx="10">
                  <c:v>76570.649430244288</c:v>
                </c:pt>
                <c:pt idx="11">
                  <c:v>76036.924962286779</c:v>
                </c:pt>
                <c:pt idx="12">
                  <c:v>75965.452245656532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52-4A36-AFCA-ED028649A83C}"/>
            </c:ext>
          </c:extLst>
        </c:ser>
        <c:ser>
          <c:idx val="6"/>
          <c:order val="3"/>
          <c:tx>
            <c:strRef>
              <c:f>Overview!$D$33</c:f>
              <c:strCache>
                <c:ptCount val="1"/>
                <c:pt idx="0">
                  <c:v>Sucesso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dash"/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Overview!$D$34:$D$46</c:f>
              <c:numCache>
                <c:formatCode>0.00E+00</c:formatCode>
                <c:ptCount val="13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9-42AA-A197-4DFEE25D1381}"/>
            </c:ext>
          </c:extLst>
        </c:ser>
        <c:ser>
          <c:idx val="3"/>
          <c:order val="4"/>
          <c:tx>
            <c:strRef>
              <c:f>Overview!$H$33</c:f>
              <c:strCache>
                <c:ptCount val="1"/>
                <c:pt idx="0">
                  <c:v>ED_mod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Overview!$B$34:$B$46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3000</c:v>
                </c:pt>
                <c:pt idx="3">
                  <c:v>30000</c:v>
                </c:pt>
                <c:pt idx="4">
                  <c:v>60000</c:v>
                </c:pt>
                <c:pt idx="5">
                  <c:v>90000</c:v>
                </c:pt>
                <c:pt idx="6">
                  <c:v>120000</c:v>
                </c:pt>
                <c:pt idx="7">
                  <c:v>150000</c:v>
                </c:pt>
                <c:pt idx="8">
                  <c:v>180000</c:v>
                </c:pt>
                <c:pt idx="9">
                  <c:v>210000</c:v>
                </c:pt>
                <c:pt idx="10">
                  <c:v>240000</c:v>
                </c:pt>
                <c:pt idx="11">
                  <c:v>270000</c:v>
                </c:pt>
                <c:pt idx="12">
                  <c:v>300000</c:v>
                </c:pt>
              </c:numCache>
            </c:numRef>
          </c:xVal>
          <c:yVal>
            <c:numRef>
              <c:f>Overview!$H$34:$H$46</c:f>
              <c:numCache>
                <c:formatCode>0.000E+00</c:formatCode>
                <c:ptCount val="13"/>
                <c:pt idx="0">
                  <c:v>2711916781.4029918</c:v>
                </c:pt>
                <c:pt idx="1">
                  <c:v>2047065827.9994397</c:v>
                </c:pt>
                <c:pt idx="2">
                  <c:v>118829993.91857561</c:v>
                </c:pt>
                <c:pt idx="3">
                  <c:v>1211790.1119536872</c:v>
                </c:pt>
                <c:pt idx="4">
                  <c:v>327969.43470540916</c:v>
                </c:pt>
                <c:pt idx="5">
                  <c:v>152929.08123575934</c:v>
                </c:pt>
                <c:pt idx="6">
                  <c:v>86186.48636464795</c:v>
                </c:pt>
                <c:pt idx="7">
                  <c:v>61028.435731429316</c:v>
                </c:pt>
                <c:pt idx="8">
                  <c:v>46120.515174004555</c:v>
                </c:pt>
                <c:pt idx="9">
                  <c:v>35209.498522877402</c:v>
                </c:pt>
                <c:pt idx="10">
                  <c:v>28651.268603288099</c:v>
                </c:pt>
                <c:pt idx="11">
                  <c:v>23577.117223295296</c:v>
                </c:pt>
                <c:pt idx="12">
                  <c:v>20486.547782843347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9-4DC6-B3BF-D63B4F35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0184"/>
        <c:axId val="600891824"/>
      </c:scatterChart>
      <c:valAx>
        <c:axId val="600890184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3966435181592117"/>
              <c:y val="0.9403606979776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1824"/>
        <c:crosses val="autoZero"/>
        <c:crossBetween val="midCat"/>
      </c:valAx>
      <c:valAx>
        <c:axId val="600891824"/>
        <c:scaling>
          <c:logBase val="10"/>
          <c:orientation val="minMax"/>
          <c:max val="1000000000000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089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9042336670727"/>
          <c:y val="0.15700794362322384"/>
          <c:w val="0.5720932209602686"/>
          <c:h val="0.1082069938641684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6801</xdr:colOff>
      <xdr:row>3</xdr:row>
      <xdr:rowOff>84366</xdr:rowOff>
    </xdr:from>
    <xdr:to>
      <xdr:col>22</xdr:col>
      <xdr:colOff>-1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F2D65-C279-480B-A5FC-E991D8FA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13607</xdr:rowOff>
    </xdr:from>
    <xdr:to>
      <xdr:col>21</xdr:col>
      <xdr:colOff>755198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FF9A8-FEFE-4961-80B6-EA6FD886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9D9D-3C54-40EE-A6AC-563C06780001}">
  <sheetPr>
    <tabColor theme="9" tint="0.59999389629810485"/>
    <outlinePr summaryBelow="0" summaryRight="0"/>
  </sheetPr>
  <dimension ref="B2:AF21"/>
  <sheetViews>
    <sheetView zoomScale="85" zoomScaleNormal="85" workbookViewId="0">
      <selection activeCell="G32" sqref="G32"/>
    </sheetView>
  </sheetViews>
  <sheetFormatPr defaultRowHeight="12.75"/>
  <cols>
    <col min="1" max="1" width="8.88671875" style="9"/>
    <col min="2" max="2" width="20.109375" style="9" customWidth="1"/>
    <col min="3" max="16384" width="8.88671875" style="9"/>
  </cols>
  <sheetData>
    <row r="2" spans="2:32">
      <c r="B2" s="8" t="s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8"/>
      <c r="AC2" s="8"/>
      <c r="AD2" s="8">
        <v>100000</v>
      </c>
      <c r="AE2" s="9" t="s">
        <v>1</v>
      </c>
      <c r="AF2" s="9">
        <f>MIN(B3:AA3)</f>
        <v>75700</v>
      </c>
    </row>
    <row r="3" spans="2:32">
      <c r="B3" s="8" t="s">
        <v>2</v>
      </c>
      <c r="C3" s="11">
        <v>77800</v>
      </c>
      <c r="D3" s="11">
        <v>76400</v>
      </c>
      <c r="E3" s="11">
        <v>80800</v>
      </c>
      <c r="F3" s="11">
        <v>81200</v>
      </c>
      <c r="G3" s="11">
        <v>82000</v>
      </c>
      <c r="H3" s="11">
        <v>82500</v>
      </c>
      <c r="I3" s="11">
        <v>75900</v>
      </c>
      <c r="J3" s="11">
        <v>78100</v>
      </c>
      <c r="K3" s="11">
        <v>75900</v>
      </c>
      <c r="L3" s="11">
        <v>77200</v>
      </c>
      <c r="M3" s="11">
        <v>78100</v>
      </c>
      <c r="N3" s="11">
        <v>78800</v>
      </c>
      <c r="O3" s="11">
        <v>78100</v>
      </c>
      <c r="P3" s="11">
        <v>79300</v>
      </c>
      <c r="Q3" s="11">
        <v>83700</v>
      </c>
      <c r="R3" s="11">
        <v>77300</v>
      </c>
      <c r="S3" s="11">
        <v>83900</v>
      </c>
      <c r="T3" s="11">
        <v>75700</v>
      </c>
      <c r="U3" s="11">
        <v>79400</v>
      </c>
      <c r="V3" s="11">
        <v>80200</v>
      </c>
      <c r="W3" s="11">
        <v>80600</v>
      </c>
      <c r="X3" s="11">
        <v>77500</v>
      </c>
      <c r="Y3" s="11">
        <v>76500</v>
      </c>
      <c r="Z3" s="11">
        <v>80200</v>
      </c>
      <c r="AA3" s="11">
        <v>79600</v>
      </c>
      <c r="AB3" s="8"/>
      <c r="AC3" s="8"/>
      <c r="AD3" s="8"/>
      <c r="AE3" s="9" t="s">
        <v>3</v>
      </c>
      <c r="AF3" s="9">
        <f>MAX(B3:AA3)</f>
        <v>83900</v>
      </c>
    </row>
    <row r="4" spans="2:32">
      <c r="B4" s="8" t="s">
        <v>4</v>
      </c>
      <c r="C4" s="11">
        <v>7.5992403480995563E-9</v>
      </c>
      <c r="D4" s="11">
        <v>7.6562116646528011E-9</v>
      </c>
      <c r="E4" s="11">
        <v>7.4796133731069858E-9</v>
      </c>
      <c r="F4" s="11">
        <v>9.618673857403337E-9</v>
      </c>
      <c r="G4" s="11">
        <v>8.811696261545876E-9</v>
      </c>
      <c r="H4" s="11">
        <v>9.9083479199180147E-9</v>
      </c>
      <c r="I4" s="11">
        <v>5.5680544619463035E-9</v>
      </c>
      <c r="J4" s="11">
        <v>8.5602778199245222E-9</v>
      </c>
      <c r="K4" s="11">
        <v>7.1689072456138092E-9</v>
      </c>
      <c r="L4" s="11">
        <v>9.2397272055677604E-9</v>
      </c>
      <c r="M4" s="11">
        <v>9.4049141807772685E-9</v>
      </c>
      <c r="N4" s="11">
        <v>9.71350289091788E-9</v>
      </c>
      <c r="O4" s="11">
        <v>7.218346809167997E-9</v>
      </c>
      <c r="P4" s="11">
        <v>7.9957374055084074E-9</v>
      </c>
      <c r="Q4" s="11">
        <v>9.8449532970334985E-9</v>
      </c>
      <c r="R4" s="11">
        <v>9.4421892526952433E-9</v>
      </c>
      <c r="S4" s="11">
        <v>5.5520814612464164E-9</v>
      </c>
      <c r="T4" s="11">
        <v>8.5939575455995509E-9</v>
      </c>
      <c r="U4" s="11">
        <v>7.2036954179566237E-9</v>
      </c>
      <c r="V4" s="11">
        <v>6.9420735826497548E-9</v>
      </c>
      <c r="W4" s="11">
        <v>7.7074560067558195E-9</v>
      </c>
      <c r="X4" s="11">
        <v>6.808349439779704E-9</v>
      </c>
      <c r="Y4" s="11">
        <v>9.2110354898977675E-9</v>
      </c>
      <c r="Z4" s="11">
        <v>8.4594660165748792E-9</v>
      </c>
      <c r="AA4" s="11">
        <v>4.9862478590512183E-9</v>
      </c>
      <c r="AB4" s="8"/>
      <c r="AC4" s="8"/>
      <c r="AD4" s="8"/>
      <c r="AE4" s="9" t="s">
        <v>5</v>
      </c>
      <c r="AF4" s="9">
        <f>AVERAGE(B3:AA3)</f>
        <v>79068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599549898.67495573</v>
      </c>
      <c r="D6" s="11">
        <v>112345854.76350397</v>
      </c>
      <c r="E6" s="11">
        <v>402066054.1611619</v>
      </c>
      <c r="F6" s="11">
        <v>174408152.34432921</v>
      </c>
      <c r="G6" s="11">
        <v>272156990.19712722</v>
      </c>
      <c r="H6" s="11">
        <v>338391784.23623621</v>
      </c>
      <c r="I6" s="11">
        <v>144406487.7781437</v>
      </c>
      <c r="J6" s="11">
        <v>141801135.70660281</v>
      </c>
      <c r="K6" s="11">
        <v>466596662.85216498</v>
      </c>
      <c r="L6" s="11">
        <v>381420971.25125909</v>
      </c>
      <c r="M6" s="11">
        <v>299586567.92774594</v>
      </c>
      <c r="N6" s="11">
        <v>288009075.55534041</v>
      </c>
      <c r="O6" s="11">
        <v>166242830.96053886</v>
      </c>
      <c r="P6" s="11">
        <v>206106684.89111656</v>
      </c>
      <c r="Q6" s="11">
        <v>85403742.05827184</v>
      </c>
      <c r="R6" s="11">
        <v>40271764.649719931</v>
      </c>
      <c r="S6" s="11">
        <v>261755513.45862782</v>
      </c>
      <c r="T6" s="11">
        <v>228295533.64881524</v>
      </c>
      <c r="U6" s="11">
        <v>402841874.18859828</v>
      </c>
      <c r="V6" s="11">
        <v>405456974.79038978</v>
      </c>
      <c r="W6" s="11">
        <v>507070100.49777019</v>
      </c>
      <c r="X6" s="11">
        <v>431906435.94288868</v>
      </c>
      <c r="Y6" s="11">
        <v>153003732.08858773</v>
      </c>
      <c r="Z6" s="11">
        <v>259054494.29980296</v>
      </c>
      <c r="AA6" s="11">
        <v>71667572.485206574</v>
      </c>
      <c r="AB6" s="8">
        <f t="shared" ref="AB6:AB18" si="0">AC6*$AD$2</f>
        <v>0</v>
      </c>
      <c r="AC6" s="8">
        <v>0</v>
      </c>
      <c r="AD6" s="8">
        <f t="shared" ref="AD6:AD18" si="1">AVERAGE(C6:AA6)</f>
        <v>273592675.57635617</v>
      </c>
    </row>
    <row r="7" spans="2:32">
      <c r="B7" s="8" t="s">
        <v>13</v>
      </c>
      <c r="C7" s="11">
        <v>287761089.08957911</v>
      </c>
      <c r="D7" s="11">
        <v>112345854.76350397</v>
      </c>
      <c r="E7" s="11">
        <v>203268513.55653232</v>
      </c>
      <c r="F7" s="11">
        <v>174408152.34432921</v>
      </c>
      <c r="G7" s="11">
        <v>272156990.19712722</v>
      </c>
      <c r="H7" s="11">
        <v>338391784.23623621</v>
      </c>
      <c r="I7" s="11">
        <v>144406487.7781437</v>
      </c>
      <c r="J7" s="11">
        <v>141801135.70660281</v>
      </c>
      <c r="K7" s="11">
        <v>247218875.43990579</v>
      </c>
      <c r="L7" s="11">
        <v>190831436.2895475</v>
      </c>
      <c r="M7" s="11">
        <v>103030255.25880787</v>
      </c>
      <c r="N7" s="11">
        <v>288009075.55534041</v>
      </c>
      <c r="O7" s="11">
        <v>95843345.299291998</v>
      </c>
      <c r="P7" s="11">
        <v>155883607.49931011</v>
      </c>
      <c r="Q7" s="11">
        <v>85403742.05827184</v>
      </c>
      <c r="R7" s="11">
        <v>40271764.649719931</v>
      </c>
      <c r="S7" s="11">
        <v>106873837.25571436</v>
      </c>
      <c r="T7" s="11">
        <v>228295533.64881524</v>
      </c>
      <c r="U7" s="11">
        <v>96541698.784714639</v>
      </c>
      <c r="V7" s="11">
        <v>405456974.79038978</v>
      </c>
      <c r="W7" s="11">
        <v>337537000.85780215</v>
      </c>
      <c r="X7" s="11">
        <v>217848900.60520431</v>
      </c>
      <c r="Y7" s="11">
        <v>153003732.08858773</v>
      </c>
      <c r="Z7" s="11">
        <v>259054494.29980296</v>
      </c>
      <c r="AA7" s="11">
        <v>71667572.485206574</v>
      </c>
      <c r="AB7" s="8">
        <f t="shared" si="0"/>
        <v>100</v>
      </c>
      <c r="AC7" s="8">
        <v>1E-3</v>
      </c>
      <c r="AD7" s="8">
        <f t="shared" si="1"/>
        <v>190292474.18153945</v>
      </c>
    </row>
    <row r="8" spans="2:32">
      <c r="B8" s="8" t="s">
        <v>14</v>
      </c>
      <c r="C8" s="11">
        <v>66854262.302184924</v>
      </c>
      <c r="D8" s="11">
        <v>30222536.273170002</v>
      </c>
      <c r="E8" s="11">
        <v>35014249.914030939</v>
      </c>
      <c r="F8" s="11">
        <v>47716553.241742603</v>
      </c>
      <c r="G8" s="11">
        <v>34485331.680177137</v>
      </c>
      <c r="H8" s="11">
        <v>15830144.668699976</v>
      </c>
      <c r="I8" s="11">
        <v>33889635.462509654</v>
      </c>
      <c r="J8" s="11">
        <v>41322612.185775943</v>
      </c>
      <c r="K8" s="11">
        <v>15112883.235009901</v>
      </c>
      <c r="L8" s="11">
        <v>76367096.409568429</v>
      </c>
      <c r="M8" s="11">
        <v>36439098.639744036</v>
      </c>
      <c r="N8" s="11">
        <v>13819518.401906457</v>
      </c>
      <c r="O8" s="11">
        <v>37164867.429230213</v>
      </c>
      <c r="P8" s="11">
        <v>36306217.578142002</v>
      </c>
      <c r="Q8" s="11">
        <v>49227735.220396064</v>
      </c>
      <c r="R8" s="11">
        <v>40271764.649719931</v>
      </c>
      <c r="S8" s="11">
        <v>59920744.033185624</v>
      </c>
      <c r="T8" s="11">
        <v>34143507.573917799</v>
      </c>
      <c r="U8" s="11">
        <v>13712633.413853597</v>
      </c>
      <c r="V8" s="11">
        <v>31696670.012690019</v>
      </c>
      <c r="W8" s="11">
        <v>45333538.139126673</v>
      </c>
      <c r="X8" s="11">
        <v>49445028.467308424</v>
      </c>
      <c r="Y8" s="11">
        <v>45895454.791784242</v>
      </c>
      <c r="Z8" s="11">
        <v>36960963.939223051</v>
      </c>
      <c r="AA8" s="11">
        <v>6740733.8447966725</v>
      </c>
      <c r="AB8" s="8">
        <f t="shared" si="0"/>
        <v>1000</v>
      </c>
      <c r="AC8" s="8">
        <v>0.01</v>
      </c>
      <c r="AD8" s="8">
        <f>AVERAGE(C8:AA8)</f>
        <v>37355751.260315776</v>
      </c>
    </row>
    <row r="9" spans="2:32">
      <c r="B9" s="8" t="s">
        <v>15</v>
      </c>
      <c r="C9" s="11">
        <v>50199.740566944063</v>
      </c>
      <c r="D9" s="11">
        <v>69351.1005418274</v>
      </c>
      <c r="E9" s="11">
        <v>95717.192296241992</v>
      </c>
      <c r="F9" s="11">
        <v>59335.711102479429</v>
      </c>
      <c r="G9" s="11">
        <v>97512.355646395255</v>
      </c>
      <c r="H9" s="11">
        <v>128363.41348981099</v>
      </c>
      <c r="I9" s="11">
        <v>101434.95111307919</v>
      </c>
      <c r="J9" s="11">
        <v>92288.775785573293</v>
      </c>
      <c r="K9" s="11">
        <v>35634.964898830804</v>
      </c>
      <c r="L9" s="11">
        <v>56132.24510762417</v>
      </c>
      <c r="M9" s="11">
        <v>174722.27658314616</v>
      </c>
      <c r="N9" s="11">
        <v>87725.789081029245</v>
      </c>
      <c r="O9" s="11">
        <v>46750.132079562325</v>
      </c>
      <c r="P9" s="11">
        <v>63197.77967598036</v>
      </c>
      <c r="Q9" s="11">
        <v>124137.83386053052</v>
      </c>
      <c r="R9" s="11">
        <v>34641.042285646618</v>
      </c>
      <c r="S9" s="11">
        <v>142111.59286181859</v>
      </c>
      <c r="T9" s="11">
        <v>71511.671778382675</v>
      </c>
      <c r="U9" s="11">
        <v>114118.80122807976</v>
      </c>
      <c r="V9" s="11">
        <v>44303.928363054983</v>
      </c>
      <c r="W9" s="11">
        <v>88680.55432305843</v>
      </c>
      <c r="X9" s="11">
        <v>126639.63280840006</v>
      </c>
      <c r="Y9" s="11">
        <v>55674.308263885934</v>
      </c>
      <c r="Z9" s="11">
        <v>156110.21577132479</v>
      </c>
      <c r="AA9" s="11">
        <v>77359.933811107243</v>
      </c>
      <c r="AB9" s="8">
        <f t="shared" si="0"/>
        <v>10000</v>
      </c>
      <c r="AC9" s="8">
        <v>0.1</v>
      </c>
      <c r="AD9" s="8">
        <f t="shared" si="1"/>
        <v>87746.237732952577</v>
      </c>
    </row>
    <row r="10" spans="2:32">
      <c r="B10" s="8" t="s">
        <v>16</v>
      </c>
      <c r="C10" s="11">
        <v>1006.4086153144249</v>
      </c>
      <c r="D10" s="11">
        <v>373.76027589595128</v>
      </c>
      <c r="E10" s="11">
        <v>1129.3671639981785</v>
      </c>
      <c r="F10" s="11">
        <v>446.10789260829529</v>
      </c>
      <c r="G10" s="11">
        <v>1640.7602716831841</v>
      </c>
      <c r="H10" s="11">
        <v>1611.550449074055</v>
      </c>
      <c r="I10" s="11">
        <v>1211.4187102708981</v>
      </c>
      <c r="J10" s="11">
        <v>763.52236348239217</v>
      </c>
      <c r="K10" s="11">
        <v>494.14161442657314</v>
      </c>
      <c r="L10" s="11">
        <v>552.23205345970291</v>
      </c>
      <c r="M10" s="11">
        <v>2399.4331114972183</v>
      </c>
      <c r="N10" s="11">
        <v>903.03708559187839</v>
      </c>
      <c r="O10" s="11">
        <v>1529.5642603631516</v>
      </c>
      <c r="P10" s="11">
        <v>991.095697824019</v>
      </c>
      <c r="Q10" s="11">
        <v>2312.8548472407338</v>
      </c>
      <c r="R10" s="11">
        <v>965.81591520353936</v>
      </c>
      <c r="S10" s="11">
        <v>1590.2676010205969</v>
      </c>
      <c r="T10" s="11">
        <v>582.80659759392859</v>
      </c>
      <c r="U10" s="11">
        <v>1262.5920984351314</v>
      </c>
      <c r="V10" s="11">
        <v>776.84330520635319</v>
      </c>
      <c r="W10" s="11">
        <v>1055.2390956424672</v>
      </c>
      <c r="X10" s="11">
        <v>1057.9036039004704</v>
      </c>
      <c r="Y10" s="11">
        <v>700.22355800641071</v>
      </c>
      <c r="Z10" s="11">
        <v>818.31266433601184</v>
      </c>
      <c r="AA10" s="11">
        <v>933.52799812074272</v>
      </c>
      <c r="AB10" s="8">
        <f t="shared" si="0"/>
        <v>20000</v>
      </c>
      <c r="AC10" s="8">
        <v>0.2</v>
      </c>
      <c r="AD10" s="8">
        <f t="shared" si="1"/>
        <v>1084.3514740078526</v>
      </c>
    </row>
    <row r="11" spans="2:32">
      <c r="B11" s="8" t="s">
        <v>17</v>
      </c>
      <c r="C11" s="11">
        <v>7.6374482383107249</v>
      </c>
      <c r="D11" s="11">
        <v>6.7955318327115037</v>
      </c>
      <c r="E11" s="11">
        <v>30.892695053571913</v>
      </c>
      <c r="F11" s="11">
        <v>8.1096471695635159</v>
      </c>
      <c r="G11" s="11">
        <v>30.739493331395636</v>
      </c>
      <c r="H11" s="11">
        <v>24.672807984940121</v>
      </c>
      <c r="I11" s="11">
        <v>11.678467770969164</v>
      </c>
      <c r="J11" s="11">
        <v>12.106189521704465</v>
      </c>
      <c r="K11" s="11">
        <v>4.3566493501580084</v>
      </c>
      <c r="L11" s="11">
        <v>4.3650341350243309</v>
      </c>
      <c r="M11" s="11">
        <v>24.226043535657851</v>
      </c>
      <c r="N11" s="11">
        <v>16.071113673886686</v>
      </c>
      <c r="O11" s="11">
        <v>25.836689138784024</v>
      </c>
      <c r="P11" s="11">
        <v>3.5803346435249921</v>
      </c>
      <c r="Q11" s="11">
        <v>8.8388297264219347</v>
      </c>
      <c r="R11" s="11">
        <v>9.2085789544937739</v>
      </c>
      <c r="S11" s="11">
        <v>39.883643209814011</v>
      </c>
      <c r="T11" s="11">
        <v>5.522992671523312</v>
      </c>
      <c r="U11" s="11">
        <v>23.132569518716295</v>
      </c>
      <c r="V11" s="11">
        <v>16.490278033990592</v>
      </c>
      <c r="W11" s="11">
        <v>16.433186672717994</v>
      </c>
      <c r="X11" s="11">
        <v>17.922182778168093</v>
      </c>
      <c r="Y11" s="11">
        <v>8.8440668201180301</v>
      </c>
      <c r="Z11" s="11">
        <v>15.444057523094884</v>
      </c>
      <c r="AA11" s="11">
        <v>15.604946920289436</v>
      </c>
      <c r="AB11" s="8">
        <f t="shared" si="0"/>
        <v>30000</v>
      </c>
      <c r="AC11" s="8">
        <v>0.3</v>
      </c>
      <c r="AD11" s="8">
        <f t="shared" si="1"/>
        <v>15.535739128382055</v>
      </c>
    </row>
    <row r="12" spans="2:32">
      <c r="B12" s="8" t="s">
        <v>18</v>
      </c>
      <c r="C12" s="11">
        <v>0.12844980623877689</v>
      </c>
      <c r="D12" s="11">
        <v>0.11015416444618609</v>
      </c>
      <c r="E12" s="11">
        <v>0.17136287695497288</v>
      </c>
      <c r="F12" s="11">
        <v>0.15232166888277732</v>
      </c>
      <c r="G12" s="11">
        <v>0.17302488640693525</v>
      </c>
      <c r="H12" s="11">
        <v>0.5657287110735183</v>
      </c>
      <c r="I12" s="11">
        <v>0.15130227321074585</v>
      </c>
      <c r="J12" s="11">
        <v>9.7447625868028354E-2</v>
      </c>
      <c r="K12" s="11">
        <v>6.6750339346342003E-2</v>
      </c>
      <c r="L12" s="11">
        <v>6.5231369202948031E-2</v>
      </c>
      <c r="M12" s="11">
        <v>0.57255705428505621</v>
      </c>
      <c r="N12" s="11">
        <v>0.34839480095526199</v>
      </c>
      <c r="O12" s="11">
        <v>0.43459863608183014</v>
      </c>
      <c r="P12" s="11">
        <v>0.10290123452010391</v>
      </c>
      <c r="Q12" s="11">
        <v>0.28199094372894251</v>
      </c>
      <c r="R12" s="11">
        <v>0.10520629032686202</v>
      </c>
      <c r="S12" s="11">
        <v>0.42186785120203751</v>
      </c>
      <c r="T12" s="11">
        <v>7.9785259749101556E-2</v>
      </c>
      <c r="U12" s="11">
        <v>0.364201933957645</v>
      </c>
      <c r="V12" s="11">
        <v>0.1176980634429583</v>
      </c>
      <c r="W12" s="11">
        <v>0.1775717303651021</v>
      </c>
      <c r="X12" s="11">
        <v>0.18410719553168065</v>
      </c>
      <c r="Y12" s="11">
        <v>0.12582066581387608</v>
      </c>
      <c r="Z12" s="11">
        <v>0.20423423795766382</v>
      </c>
      <c r="AA12" s="11">
        <v>0.16913061021406861</v>
      </c>
      <c r="AB12" s="8">
        <f t="shared" si="0"/>
        <v>40000</v>
      </c>
      <c r="AC12" s="8">
        <v>0.4</v>
      </c>
      <c r="AD12" s="8">
        <f t="shared" si="1"/>
        <v>0.21487360919053686</v>
      </c>
    </row>
    <row r="13" spans="2:32">
      <c r="B13" s="8" t="s">
        <v>19</v>
      </c>
      <c r="C13" s="11">
        <v>1.3414456848721557E-3</v>
      </c>
      <c r="D13" s="11">
        <v>5.1351956028611312E-4</v>
      </c>
      <c r="E13" s="11">
        <v>3.5320220218579834E-3</v>
      </c>
      <c r="F13" s="11">
        <v>1.7550692778769417E-3</v>
      </c>
      <c r="G13" s="11">
        <v>5.8764554256356405E-3</v>
      </c>
      <c r="H13" s="11">
        <v>5.2887386249267365E-3</v>
      </c>
      <c r="I13" s="11">
        <v>2.4138800814199612E-3</v>
      </c>
      <c r="J13" s="11">
        <v>1.9876337567410474E-3</v>
      </c>
      <c r="K13" s="11">
        <v>1.3695675241365279E-3</v>
      </c>
      <c r="L13" s="11">
        <v>1.0143760563892101E-3</v>
      </c>
      <c r="M13" s="11">
        <v>2.8033916955791938E-3</v>
      </c>
      <c r="N13" s="11">
        <v>3.9265997353226112E-3</v>
      </c>
      <c r="O13" s="11">
        <v>5.9506429691111862E-3</v>
      </c>
      <c r="P13" s="11">
        <v>9.7165862055703656E-4</v>
      </c>
      <c r="Q13" s="11">
        <v>4.4374495966081895E-3</v>
      </c>
      <c r="R13" s="11">
        <v>2.3498948497575611E-3</v>
      </c>
      <c r="S13" s="11">
        <v>1.0484050297705494E-2</v>
      </c>
      <c r="T13" s="11">
        <v>1.0269632557253772E-3</v>
      </c>
      <c r="U13" s="11">
        <v>3.4601923022563597E-3</v>
      </c>
      <c r="V13" s="11">
        <v>2.1437992900672498E-3</v>
      </c>
      <c r="W13" s="11">
        <v>3.9338630623433346E-3</v>
      </c>
      <c r="X13" s="11">
        <v>3.6635892410430415E-3</v>
      </c>
      <c r="Y13" s="11">
        <v>1.2914877032557115E-3</v>
      </c>
      <c r="Z13" s="11">
        <v>3.4389695579051249E-3</v>
      </c>
      <c r="AA13" s="11">
        <v>3.2839727343514369E-3</v>
      </c>
      <c r="AB13" s="8">
        <f t="shared" si="0"/>
        <v>50000</v>
      </c>
      <c r="AC13" s="8">
        <v>0.5</v>
      </c>
      <c r="AD13" s="8">
        <f t="shared" si="1"/>
        <v>3.1303693170292492E-3</v>
      </c>
    </row>
    <row r="14" spans="2:32">
      <c r="B14" s="8" t="s">
        <v>20</v>
      </c>
      <c r="C14" s="11">
        <v>2.1569897498352475E-5</v>
      </c>
      <c r="D14" s="11">
        <v>1.5578595707665954E-5</v>
      </c>
      <c r="E14" s="11">
        <v>7.1978704610842215E-5</v>
      </c>
      <c r="F14" s="11">
        <v>1.8704379812106708E-5</v>
      </c>
      <c r="G14" s="11">
        <v>1.2539050237592164E-4</v>
      </c>
      <c r="H14" s="11">
        <v>9.9677605575720918E-5</v>
      </c>
      <c r="I14" s="11">
        <v>2.6014065099388972E-5</v>
      </c>
      <c r="J14" s="11">
        <v>4.1921253995269581E-5</v>
      </c>
      <c r="K14" s="11">
        <v>1.744934633052253E-5</v>
      </c>
      <c r="L14" s="11">
        <v>1.1633110048592243E-5</v>
      </c>
      <c r="M14" s="11">
        <v>3.7009718141689518E-5</v>
      </c>
      <c r="N14" s="11">
        <v>5.9853170725432392E-5</v>
      </c>
      <c r="O14" s="11">
        <v>7.8809879198615818E-5</v>
      </c>
      <c r="P14" s="11">
        <v>7.1785017752290514E-6</v>
      </c>
      <c r="Q14" s="11">
        <v>8.5637932556892338E-5</v>
      </c>
      <c r="R14" s="11">
        <v>4.1807541379057511E-5</v>
      </c>
      <c r="S14" s="11">
        <v>2.0525174842589422E-4</v>
      </c>
      <c r="T14" s="11">
        <v>1.2003354854073223E-5</v>
      </c>
      <c r="U14" s="11">
        <v>5.3634854253914455E-5</v>
      </c>
      <c r="V14" s="11">
        <v>4.2751845654720455E-5</v>
      </c>
      <c r="W14" s="11">
        <v>9.6167404947777868E-5</v>
      </c>
      <c r="X14" s="11">
        <v>2.6173691395570131E-5</v>
      </c>
      <c r="Y14" s="11">
        <v>2.9371186741400379E-5</v>
      </c>
      <c r="Z14" s="11">
        <v>6.2917900606862531E-5</v>
      </c>
      <c r="AA14" s="11">
        <v>3.2341618378950443E-5</v>
      </c>
      <c r="AB14" s="8">
        <f t="shared" si="0"/>
        <v>60000</v>
      </c>
      <c r="AC14" s="8">
        <v>0.6</v>
      </c>
      <c r="AD14" s="8">
        <f t="shared" si="1"/>
        <v>5.2833112403618545E-5</v>
      </c>
    </row>
    <row r="15" spans="2:32">
      <c r="B15" s="8" t="s">
        <v>21</v>
      </c>
      <c r="C15" s="11">
        <v>3.7210529058029351E-7</v>
      </c>
      <c r="D15" s="11">
        <v>1.4929401004337706E-7</v>
      </c>
      <c r="E15" s="11">
        <v>9.0935205321329704E-7</v>
      </c>
      <c r="F15" s="11">
        <v>2.8825408548982523E-7</v>
      </c>
      <c r="G15" s="11">
        <v>2.9840290380889201E-6</v>
      </c>
      <c r="H15" s="11">
        <v>9.7888045047511696E-7</v>
      </c>
      <c r="I15" s="11">
        <v>3.4908910606645804E-7</v>
      </c>
      <c r="J15" s="11">
        <v>4.4704235335757403E-7</v>
      </c>
      <c r="K15" s="11">
        <v>1.5845355960664165E-7</v>
      </c>
      <c r="L15" s="11">
        <v>2.9922547639671393E-7</v>
      </c>
      <c r="M15" s="11">
        <v>4.9037367944038124E-7</v>
      </c>
      <c r="N15" s="11">
        <v>5.5807230125992646E-7</v>
      </c>
      <c r="O15" s="11">
        <v>4.1402164185910806E-7</v>
      </c>
      <c r="P15" s="11">
        <v>2.9160584347209806E-7</v>
      </c>
      <c r="Q15" s="11">
        <v>1.7692856886242225E-6</v>
      </c>
      <c r="R15" s="11">
        <v>3.963943129292602E-7</v>
      </c>
      <c r="S15" s="11">
        <v>2.9159500201103583E-6</v>
      </c>
      <c r="T15" s="11">
        <v>1.5534514830051194E-7</v>
      </c>
      <c r="U15" s="11">
        <v>6.4013681821961654E-7</v>
      </c>
      <c r="V15" s="11">
        <v>4.0934264688985422E-7</v>
      </c>
      <c r="W15" s="11">
        <v>1.748446905480705E-6</v>
      </c>
      <c r="X15" s="11">
        <v>2.3850999752994539E-7</v>
      </c>
      <c r="Y15" s="11">
        <v>2.8859969347649894E-7</v>
      </c>
      <c r="Z15" s="11">
        <v>5.6570101492070535E-7</v>
      </c>
      <c r="AA15" s="11">
        <v>4.136863651638123E-7</v>
      </c>
      <c r="AB15" s="8">
        <f t="shared" si="0"/>
        <v>70000</v>
      </c>
      <c r="AC15" s="8">
        <v>0.7</v>
      </c>
      <c r="AD15" s="8">
        <f t="shared" si="1"/>
        <v>7.2924790003980891E-7</v>
      </c>
    </row>
    <row r="16" spans="2:32">
      <c r="B16" s="8" t="s">
        <v>22</v>
      </c>
      <c r="C16" s="11">
        <v>7.5992403480995563E-9</v>
      </c>
      <c r="D16" s="11">
        <v>7.6562116646528011E-9</v>
      </c>
      <c r="E16" s="11">
        <v>1.8086225850311166E-8</v>
      </c>
      <c r="F16" s="11">
        <v>1.5202033409877913E-8</v>
      </c>
      <c r="G16" s="11">
        <v>2.2633741991739953E-8</v>
      </c>
      <c r="H16" s="11">
        <v>2.3415040573127044E-8</v>
      </c>
      <c r="I16" s="11">
        <v>5.5680544619463035E-9</v>
      </c>
      <c r="J16" s="11">
        <v>8.5602778199245222E-9</v>
      </c>
      <c r="K16" s="11">
        <v>7.1689072456138092E-9</v>
      </c>
      <c r="L16" s="11">
        <v>9.2397272055677604E-9</v>
      </c>
      <c r="M16" s="11">
        <v>9.4049141807772685E-9</v>
      </c>
      <c r="N16" s="11">
        <v>9.71350289091788E-9</v>
      </c>
      <c r="O16" s="11">
        <v>7.218346809167997E-9</v>
      </c>
      <c r="P16" s="11">
        <v>7.9957374055084074E-9</v>
      </c>
      <c r="Q16" s="11">
        <v>2.6347549919591984E-8</v>
      </c>
      <c r="R16" s="11">
        <v>9.4421892526952433E-9</v>
      </c>
      <c r="S16" s="11">
        <v>8.6521140474360436E-8</v>
      </c>
      <c r="T16" s="11">
        <v>8.5939575455995509E-9</v>
      </c>
      <c r="U16" s="11">
        <v>7.2036954179566237E-9</v>
      </c>
      <c r="V16" s="11">
        <v>1.3329412240636884E-8</v>
      </c>
      <c r="W16" s="11">
        <v>1.7128030549429241E-8</v>
      </c>
      <c r="X16" s="11">
        <v>6.808349439779704E-9</v>
      </c>
      <c r="Y16" s="11">
        <v>9.2110354898977675E-9</v>
      </c>
      <c r="Z16" s="11">
        <v>1.3405227150542487E-8</v>
      </c>
      <c r="AA16" s="11">
        <v>4.9862478590512183E-9</v>
      </c>
      <c r="AB16" s="8">
        <f t="shared" si="0"/>
        <v>80000</v>
      </c>
      <c r="AC16" s="8">
        <v>0.8</v>
      </c>
      <c r="AD16" s="8">
        <f t="shared" si="1"/>
        <v>1.4497551887870941E-8</v>
      </c>
    </row>
    <row r="17" spans="2:30">
      <c r="B17" s="8" t="s">
        <v>23</v>
      </c>
      <c r="C17" s="11">
        <v>7.5992403480995563E-9</v>
      </c>
      <c r="D17" s="11">
        <v>7.6562116646528011E-9</v>
      </c>
      <c r="E17" s="11">
        <v>7.4796133731069858E-9</v>
      </c>
      <c r="F17" s="11">
        <v>9.618673857403337E-9</v>
      </c>
      <c r="G17" s="11">
        <v>8.811696261545876E-9</v>
      </c>
      <c r="H17" s="11">
        <v>9.9083479199180147E-9</v>
      </c>
      <c r="I17" s="11">
        <v>5.5680544619463035E-9</v>
      </c>
      <c r="J17" s="11">
        <v>8.5602778199245222E-9</v>
      </c>
      <c r="K17" s="11">
        <v>7.1689072456138092E-9</v>
      </c>
      <c r="L17" s="11">
        <v>9.2397272055677604E-9</v>
      </c>
      <c r="M17" s="11">
        <v>9.4049141807772685E-9</v>
      </c>
      <c r="N17" s="11">
        <v>9.71350289091788E-9</v>
      </c>
      <c r="O17" s="11">
        <v>7.218346809167997E-9</v>
      </c>
      <c r="P17" s="11">
        <v>7.9957374055084074E-9</v>
      </c>
      <c r="Q17" s="11">
        <v>9.8449532970334985E-9</v>
      </c>
      <c r="R17" s="11">
        <v>9.4421892526952433E-9</v>
      </c>
      <c r="S17" s="11">
        <v>5.5520814612464164E-9</v>
      </c>
      <c r="T17" s="11">
        <v>8.5939575455995509E-9</v>
      </c>
      <c r="U17" s="11">
        <v>7.2036954179566237E-9</v>
      </c>
      <c r="V17" s="11">
        <v>6.9420735826497548E-9</v>
      </c>
      <c r="W17" s="11">
        <v>7.7074560067558195E-9</v>
      </c>
      <c r="X17" s="11">
        <v>6.808349439779704E-9</v>
      </c>
      <c r="Y17" s="11">
        <v>9.2110354898977675E-9</v>
      </c>
      <c r="Z17" s="11">
        <v>8.4594660165748792E-9</v>
      </c>
      <c r="AA17" s="11">
        <v>4.9862478590512183E-9</v>
      </c>
      <c r="AB17" s="8">
        <f t="shared" si="0"/>
        <v>90000</v>
      </c>
      <c r="AC17" s="8">
        <v>0.9</v>
      </c>
      <c r="AD17" s="8">
        <f t="shared" si="1"/>
        <v>8.0277902725356401E-9</v>
      </c>
    </row>
    <row r="18" spans="2:30">
      <c r="B18" s="8" t="s">
        <v>24</v>
      </c>
      <c r="C18" s="11">
        <v>7.5992403480995563E-9</v>
      </c>
      <c r="D18" s="11">
        <v>7.6562116646528011E-9</v>
      </c>
      <c r="E18" s="11">
        <v>7.4796133731069858E-9</v>
      </c>
      <c r="F18" s="11">
        <v>9.618673857403337E-9</v>
      </c>
      <c r="G18" s="11">
        <v>8.811696261545876E-9</v>
      </c>
      <c r="H18" s="11">
        <v>9.9083479199180147E-9</v>
      </c>
      <c r="I18" s="11">
        <v>5.5680544619463035E-9</v>
      </c>
      <c r="J18" s="11">
        <v>8.5602778199245222E-9</v>
      </c>
      <c r="K18" s="11">
        <v>7.1689072456138092E-9</v>
      </c>
      <c r="L18" s="11">
        <v>9.2397272055677604E-9</v>
      </c>
      <c r="M18" s="11">
        <v>9.4049141807772685E-9</v>
      </c>
      <c r="N18" s="11">
        <v>9.71350289091788E-9</v>
      </c>
      <c r="O18" s="11">
        <v>7.218346809167997E-9</v>
      </c>
      <c r="P18" s="11">
        <v>7.9957374055084074E-9</v>
      </c>
      <c r="Q18" s="11">
        <v>9.8449532970334985E-9</v>
      </c>
      <c r="R18" s="11">
        <v>9.4421892526952433E-9</v>
      </c>
      <c r="S18" s="11">
        <v>5.5520814612464164E-9</v>
      </c>
      <c r="T18" s="11">
        <v>8.5939575455995509E-9</v>
      </c>
      <c r="U18" s="11">
        <v>7.2036954179566237E-9</v>
      </c>
      <c r="V18" s="11">
        <v>6.9420735826497548E-9</v>
      </c>
      <c r="W18" s="11">
        <v>7.7074560067558195E-9</v>
      </c>
      <c r="X18" s="11">
        <v>6.808349439779704E-9</v>
      </c>
      <c r="Y18" s="11">
        <v>9.2110354898977675E-9</v>
      </c>
      <c r="Z18" s="11">
        <v>8.4594660165748792E-9</v>
      </c>
      <c r="AA18" s="11">
        <v>4.9862478590512183E-9</v>
      </c>
      <c r="AB18" s="8">
        <f t="shared" si="0"/>
        <v>100000</v>
      </c>
      <c r="AC18" s="8">
        <v>1</v>
      </c>
      <c r="AD18" s="8">
        <f t="shared" si="1"/>
        <v>8.0277902725356401E-9</v>
      </c>
    </row>
    <row r="19" spans="2:30" ht="15">
      <c r="B19" s="8" t="s">
        <v>25</v>
      </c>
      <c r="C19" s="11">
        <v>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4.9862478590512183E-9</v>
      </c>
      <c r="E21" s="10">
        <f>MAX(C18:AA18)</f>
        <v>9.9083479199180147E-9</v>
      </c>
      <c r="F21" s="10">
        <f>MEDIAN(C18:AA18)</f>
        <v>7.9957374055084074E-9</v>
      </c>
      <c r="G21" s="10">
        <f>AVERAGE(C18:AA18)</f>
        <v>8.0277902725356401E-9</v>
      </c>
      <c r="H21" s="10">
        <f>_xlfn.STDEV.S(C18:AA18)</f>
        <v>1.4035078020301328E-9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8553-E70C-4B55-A1C7-99311E5995E6}">
  <dimension ref="B5:J53"/>
  <sheetViews>
    <sheetView tabSelected="1" zoomScale="70" zoomScaleNormal="70" workbookViewId="0">
      <selection activeCell="J40" sqref="J40"/>
    </sheetView>
  </sheetViews>
  <sheetFormatPr defaultRowHeight="15.75"/>
  <cols>
    <col min="1" max="1" width="8.88671875" style="4"/>
    <col min="2" max="3" width="9" style="4" bestFit="1" customWidth="1"/>
    <col min="4" max="4" width="11.109375" style="4" customWidth="1"/>
    <col min="5" max="9" width="10.21875" style="4" customWidth="1"/>
    <col min="10" max="10" width="11.6640625" style="4" bestFit="1" customWidth="1"/>
    <col min="11" max="16384" width="8.88671875" style="4"/>
  </cols>
  <sheetData>
    <row r="5" spans="2:8">
      <c r="E5" s="13" t="s">
        <v>28</v>
      </c>
      <c r="F5" s="13"/>
      <c r="G5" s="13"/>
    </row>
    <row r="6" spans="2:8">
      <c r="D6" s="4" t="s">
        <v>38</v>
      </c>
      <c r="E6" s="4" t="s">
        <v>30</v>
      </c>
      <c r="F6" s="4" t="s">
        <v>26</v>
      </c>
      <c r="G6" s="4" t="s">
        <v>27</v>
      </c>
      <c r="H6" s="4" t="s">
        <v>39</v>
      </c>
    </row>
    <row r="7" spans="2:8">
      <c r="B7" s="4">
        <v>0</v>
      </c>
      <c r="C7" s="4">
        <v>0</v>
      </c>
      <c r="D7" s="7">
        <v>1E-8</v>
      </c>
      <c r="E7" s="6">
        <f>DE_r1_10!AD6</f>
        <v>273592675.57635617</v>
      </c>
      <c r="F7" s="6">
        <f>DE_b2_10!AD6</f>
        <v>379965735.90508467</v>
      </c>
      <c r="G7" s="6">
        <f>PSO_10!AD6</f>
        <v>284857262.81137174</v>
      </c>
      <c r="H7" s="4">
        <f>ED_mod_10!AD6</f>
        <v>301326245.86238289</v>
      </c>
    </row>
    <row r="8" spans="2:8">
      <c r="B8" s="4">
        <v>100</v>
      </c>
      <c r="C8" s="4">
        <v>1E-3</v>
      </c>
      <c r="D8" s="7">
        <v>1E-8</v>
      </c>
      <c r="E8" s="6">
        <f>DE_r1_10!AD7</f>
        <v>190292474.18153945</v>
      </c>
      <c r="F8" s="6">
        <f>DE_b2_10!AD7</f>
        <v>206829682.78316855</v>
      </c>
      <c r="G8" s="6">
        <f>PSO_10!AD7</f>
        <v>166495077.19037175</v>
      </c>
      <c r="H8" s="4">
        <f>ED_mod_10!AD7</f>
        <v>140603391.49839422</v>
      </c>
    </row>
    <row r="9" spans="2:8">
      <c r="B9" s="4">
        <v>1000</v>
      </c>
      <c r="C9" s="4">
        <v>0.01</v>
      </c>
      <c r="D9" s="7">
        <v>1E-8</v>
      </c>
      <c r="E9" s="6">
        <f>DE_r1_10!AD8</f>
        <v>37355751.260315776</v>
      </c>
      <c r="F9" s="6">
        <f>DE_b2_10!AD8</f>
        <v>7839357.2561465492</v>
      </c>
      <c r="G9" s="6">
        <f>PSO_10!AD8</f>
        <v>21455062.6271245</v>
      </c>
      <c r="H9" s="4">
        <f>ED_mod_10!AD8</f>
        <v>17350594.138371546</v>
      </c>
    </row>
    <row r="10" spans="2:8">
      <c r="B10" s="4">
        <v>10000</v>
      </c>
      <c r="C10" s="4">
        <v>0.1</v>
      </c>
      <c r="D10" s="7">
        <v>1E-8</v>
      </c>
      <c r="E10" s="6">
        <f>DE_r1_10!AD9</f>
        <v>87746.237732952577</v>
      </c>
      <c r="F10" s="6">
        <f>DE_b2_10!AD9</f>
        <v>825.04381342544355</v>
      </c>
      <c r="G10" s="6">
        <f>PSO_10!AD9</f>
        <v>95570.297095615359</v>
      </c>
      <c r="H10" s="4">
        <f>ED_mod_10!AD9</f>
        <v>1150.1791386408818</v>
      </c>
    </row>
    <row r="11" spans="2:8">
      <c r="B11" s="4">
        <v>20000</v>
      </c>
      <c r="C11" s="4">
        <v>0.2</v>
      </c>
      <c r="D11" s="7">
        <v>1E-8</v>
      </c>
      <c r="E11" s="6">
        <f>DE_r1_10!AD10</f>
        <v>1084.3514740078526</v>
      </c>
      <c r="F11" s="6">
        <f>DE_b2_10!AD10</f>
        <v>2.0719417487372879E-2</v>
      </c>
      <c r="G11" s="6">
        <f>PSO_10!AD10</f>
        <v>23139.199347442758</v>
      </c>
      <c r="H11" s="4">
        <f>ED_mod_10!AD10</f>
        <v>1.9073652932139567E-2</v>
      </c>
    </row>
    <row r="12" spans="2:8">
      <c r="B12" s="4">
        <v>30000</v>
      </c>
      <c r="C12" s="4">
        <v>0.3</v>
      </c>
      <c r="D12" s="7">
        <v>1E-8</v>
      </c>
      <c r="E12" s="6">
        <f>DE_r1_10!AD11</f>
        <v>15.535739128382055</v>
      </c>
      <c r="F12" s="6">
        <f>DE_b2_10!AD11</f>
        <v>9.319526668605249E-8</v>
      </c>
      <c r="G12" s="6">
        <f>PSO_10!AD11</f>
        <v>2614.4486952898469</v>
      </c>
      <c r="H12" s="4">
        <f>ED_mod_10!AD11</f>
        <v>1.3011788041694672E-7</v>
      </c>
    </row>
    <row r="13" spans="2:8">
      <c r="B13" s="4">
        <v>40000</v>
      </c>
      <c r="C13" s="4">
        <v>0.4</v>
      </c>
      <c r="D13" s="7">
        <v>1E-8</v>
      </c>
      <c r="E13" s="6">
        <f>DE_r1_10!AD12</f>
        <v>0.21487360919053686</v>
      </c>
      <c r="F13" s="6">
        <f>DE_b2_10!AD12</f>
        <v>8.1200136037296038E-9</v>
      </c>
      <c r="G13" s="6">
        <f>PSO_10!AD12</f>
        <v>875.82597307421588</v>
      </c>
      <c r="H13" s="4">
        <f>ED_mod_10!AD12</f>
        <v>8.4264360111774291E-9</v>
      </c>
    </row>
    <row r="14" spans="2:8">
      <c r="B14" s="4">
        <v>50000</v>
      </c>
      <c r="C14" s="4">
        <v>0.5</v>
      </c>
      <c r="D14" s="7">
        <v>1E-8</v>
      </c>
      <c r="E14" s="6">
        <f>DE_r1_10!AD13</f>
        <v>3.1303693170292492E-3</v>
      </c>
      <c r="F14" s="6">
        <f>DE_b2_10!AD13</f>
        <v>8.1200136037296038E-9</v>
      </c>
      <c r="G14" s="6">
        <f>PSO_10!AD13</f>
        <v>656.36351119576034</v>
      </c>
      <c r="H14" s="4">
        <f>ED_mod_10!AD13</f>
        <v>8.4264360111774291E-9</v>
      </c>
    </row>
    <row r="15" spans="2:8">
      <c r="B15" s="4">
        <v>60000</v>
      </c>
      <c r="C15" s="4">
        <v>0.6</v>
      </c>
      <c r="D15" s="7">
        <v>1E-8</v>
      </c>
      <c r="E15" s="6">
        <f>DE_r1_10!AD14</f>
        <v>5.2833112403618545E-5</v>
      </c>
      <c r="F15" s="6">
        <f>DE_b2_10!AD14</f>
        <v>8.1200136037296038E-9</v>
      </c>
      <c r="G15" s="6">
        <f>PSO_10!AD14</f>
        <v>562.62235359659792</v>
      </c>
      <c r="H15" s="4">
        <f>ED_mod_10!AD14</f>
        <v>8.4264360111774291E-9</v>
      </c>
    </row>
    <row r="16" spans="2:8">
      <c r="B16" s="4">
        <v>70000</v>
      </c>
      <c r="C16" s="4">
        <v>0.7</v>
      </c>
      <c r="D16" s="7">
        <v>1E-8</v>
      </c>
      <c r="E16" s="6">
        <f>DE_r1_10!AD15</f>
        <v>7.2924790003980891E-7</v>
      </c>
      <c r="F16" s="6">
        <f>DE_b2_10!AD15</f>
        <v>8.1200136037296038E-9</v>
      </c>
      <c r="G16" s="6">
        <f>PSO_10!AD15</f>
        <v>450.93996193214559</v>
      </c>
      <c r="H16" s="4">
        <f>ED_mod_10!AD15</f>
        <v>8.4264360111774291E-9</v>
      </c>
    </row>
    <row r="17" spans="2:10">
      <c r="B17" s="4">
        <v>80000</v>
      </c>
      <c r="C17" s="4">
        <v>0.8</v>
      </c>
      <c r="D17" s="7">
        <v>1E-8</v>
      </c>
      <c r="E17" s="6">
        <f>DE_r1_10!AD16</f>
        <v>1.4497551887870941E-8</v>
      </c>
      <c r="F17" s="6">
        <f>DE_b2_10!AD16</f>
        <v>8.1200136037296038E-9</v>
      </c>
      <c r="G17" s="6">
        <f>PSO_10!AD16</f>
        <v>386.71886729023885</v>
      </c>
      <c r="H17" s="4">
        <f>ED_mod_10!AD16</f>
        <v>8.4264360111774291E-9</v>
      </c>
    </row>
    <row r="18" spans="2:10">
      <c r="B18" s="4">
        <v>90000</v>
      </c>
      <c r="C18" s="4">
        <v>0.9</v>
      </c>
      <c r="D18" s="7">
        <v>1E-8</v>
      </c>
      <c r="E18" s="6">
        <f>DE_r1_10!AD17</f>
        <v>8.0277902725356401E-9</v>
      </c>
      <c r="F18" s="6">
        <f>DE_b2_10!AD17</f>
        <v>8.1200136037296038E-9</v>
      </c>
      <c r="G18" s="6">
        <f>PSO_10!AD17</f>
        <v>315.02742286242102</v>
      </c>
      <c r="H18" s="4">
        <f>ED_mod_10!AD17</f>
        <v>8.4264360111774291E-9</v>
      </c>
    </row>
    <row r="19" spans="2:10">
      <c r="B19" s="4">
        <v>100000</v>
      </c>
      <c r="C19" s="4">
        <v>1</v>
      </c>
      <c r="D19" s="7">
        <v>1E-8</v>
      </c>
      <c r="E19" s="6">
        <f>DE_r1_10!AD18</f>
        <v>8.0277902725356401E-9</v>
      </c>
      <c r="F19" s="6">
        <f>DE_b2_10!AD18</f>
        <v>8.1200136037296038E-9</v>
      </c>
      <c r="G19" s="6">
        <f>PSO_10!AD18</f>
        <v>272.5092953062092</v>
      </c>
      <c r="H19" s="4">
        <f>ED_mod_10!AD18</f>
        <v>8.4264360111774291E-9</v>
      </c>
    </row>
    <row r="22" spans="2:10">
      <c r="E22" s="5" t="s">
        <v>1</v>
      </c>
      <c r="F22" s="5" t="s">
        <v>3</v>
      </c>
      <c r="G22" s="5" t="s">
        <v>9</v>
      </c>
      <c r="H22" s="5" t="s">
        <v>5</v>
      </c>
      <c r="I22" s="5" t="s">
        <v>7</v>
      </c>
      <c r="J22" s="4" t="s">
        <v>37</v>
      </c>
    </row>
    <row r="23" spans="2:10">
      <c r="C23" s="4" t="s">
        <v>28</v>
      </c>
      <c r="D23" s="4" t="s">
        <v>33</v>
      </c>
      <c r="E23" s="6">
        <f>PSO_10!D21</f>
        <v>2.1468751044650958E-2</v>
      </c>
      <c r="F23" s="6">
        <f>PSO_10!E21</f>
        <v>1486.325011851588</v>
      </c>
      <c r="G23" s="6">
        <f>PSO_10!F21</f>
        <v>145.91957433018322</v>
      </c>
      <c r="H23" s="6">
        <f>PSO_10!G21</f>
        <v>272.5092953062092</v>
      </c>
      <c r="I23" s="6">
        <f>PSO_10!H21</f>
        <v>349.83981114273786</v>
      </c>
      <c r="J23" s="12">
        <f>PSO_10!C19</f>
        <v>0</v>
      </c>
    </row>
    <row r="24" spans="2:10">
      <c r="D24" s="4" t="s">
        <v>31</v>
      </c>
      <c r="E24" s="6">
        <f>DE_r1_10!D21</f>
        <v>4.9862478590512183E-9</v>
      </c>
      <c r="F24" s="6">
        <f>DE_r1_10!E21</f>
        <v>9.9083479199180147E-9</v>
      </c>
      <c r="G24" s="6">
        <f>DE_r1_10!F21</f>
        <v>7.9957374055084074E-9</v>
      </c>
      <c r="H24" s="6">
        <f>DE_r1_10!G21</f>
        <v>8.0277902725356401E-9</v>
      </c>
      <c r="I24" s="6">
        <f>DE_r1_10!H21</f>
        <v>1.4035078020301328E-9</v>
      </c>
      <c r="J24" s="12">
        <f>DE_r1_10!C19</f>
        <v>1</v>
      </c>
    </row>
    <row r="25" spans="2:10">
      <c r="D25" s="4" t="s">
        <v>32</v>
      </c>
      <c r="E25" s="6">
        <f>DE_b2_10!D21</f>
        <v>5.5354831829390605E-9</v>
      </c>
      <c r="F25" s="6">
        <f>DE_b2_10!E21</f>
        <v>9.9861523494837456E-9</v>
      </c>
      <c r="G25" s="6">
        <f>DE_b2_10!F21</f>
        <v>8.2747249052772531E-9</v>
      </c>
      <c r="H25" s="6">
        <f>DE_b2_10!G21</f>
        <v>8.1200136037296038E-9</v>
      </c>
      <c r="I25" s="6">
        <f>DE_b2_10!H21</f>
        <v>1.3264220004884659E-9</v>
      </c>
      <c r="J25" s="12">
        <f>DE_b2_10!C19</f>
        <v>1</v>
      </c>
    </row>
    <row r="26" spans="2:10">
      <c r="D26" s="4" t="s">
        <v>40</v>
      </c>
      <c r="E26" s="4">
        <f>ED_mod_10!D21</f>
        <v>4.79150230603409E-9</v>
      </c>
      <c r="F26" s="4">
        <f>ED_mod_10!E21</f>
        <v>9.998700534197269E-9</v>
      </c>
      <c r="G26" s="4">
        <f>ED_mod_10!F21</f>
        <v>8.6468361359948176E-9</v>
      </c>
      <c r="H26" s="4">
        <f>ED_mod_10!G21</f>
        <v>8.4264360111774291E-9</v>
      </c>
      <c r="I26" s="4">
        <f>ED_mod_10!H21</f>
        <v>1.2856709451602546E-9</v>
      </c>
      <c r="J26" s="12">
        <f>ED_mod_10!C19</f>
        <v>1</v>
      </c>
    </row>
    <row r="29" spans="2:10">
      <c r="F29" s="6"/>
      <c r="G29" s="6"/>
      <c r="H29" s="6"/>
      <c r="I29" s="6"/>
      <c r="J29" s="6"/>
    </row>
    <row r="32" spans="2:10">
      <c r="E32" s="13" t="s">
        <v>29</v>
      </c>
      <c r="F32" s="13"/>
      <c r="G32" s="13"/>
    </row>
    <row r="33" spans="2:8">
      <c r="D33" s="4" t="s">
        <v>38</v>
      </c>
      <c r="E33" s="4" t="s">
        <v>30</v>
      </c>
      <c r="F33" s="4" t="s">
        <v>26</v>
      </c>
      <c r="G33" s="4" t="s">
        <v>27</v>
      </c>
      <c r="H33" s="4" t="s">
        <v>39</v>
      </c>
    </row>
    <row r="34" spans="2:8">
      <c r="B34" s="4">
        <f>C34*300000</f>
        <v>0</v>
      </c>
      <c r="C34" s="4">
        <v>0</v>
      </c>
      <c r="D34" s="7">
        <v>1E-8</v>
      </c>
      <c r="E34" s="6">
        <f>DE_r1_30!AD6</f>
        <v>3502592672.3905983</v>
      </c>
      <c r="F34" s="6">
        <f>DE_b2_30!AD6</f>
        <v>3520536898.3883624</v>
      </c>
      <c r="G34" s="6">
        <f>PSO_30!AD6</f>
        <v>3474399879.5855269</v>
      </c>
      <c r="H34" s="6">
        <f>ED_mod_30!AD6</f>
        <v>2711916781.4029918</v>
      </c>
    </row>
    <row r="35" spans="2:8">
      <c r="B35" s="4">
        <f t="shared" ref="B35:B46" si="0">C35*300000</f>
        <v>300</v>
      </c>
      <c r="C35" s="4">
        <v>1E-3</v>
      </c>
      <c r="D35" s="7">
        <v>1E-8</v>
      </c>
      <c r="E35" s="6">
        <f>DE_r1_30!AD7</f>
        <v>2467172576.3324537</v>
      </c>
      <c r="F35" s="6">
        <f>DE_b2_30!AD7</f>
        <v>1273452353.7897408</v>
      </c>
      <c r="G35" s="6">
        <f>PSO_30!AD7</f>
        <v>1107829976.4810548</v>
      </c>
      <c r="H35" s="6">
        <f>ED_mod_30!AD7</f>
        <v>2047065827.9994397</v>
      </c>
    </row>
    <row r="36" spans="2:8">
      <c r="B36" s="4">
        <f t="shared" si="0"/>
        <v>3000</v>
      </c>
      <c r="C36" s="4">
        <v>0.01</v>
      </c>
      <c r="D36" s="7">
        <v>1E-8</v>
      </c>
      <c r="E36" s="6">
        <f>DE_r1_30!AD8</f>
        <v>460118700.56240809</v>
      </c>
      <c r="F36" s="6">
        <f>DE_b2_30!AD8</f>
        <v>102903586.74925774</v>
      </c>
      <c r="G36" s="6">
        <f>PSO_30!AD8</f>
        <v>125170972.51794329</v>
      </c>
      <c r="H36" s="6">
        <f>ED_mod_30!AD8</f>
        <v>118829993.91857561</v>
      </c>
    </row>
    <row r="37" spans="2:8">
      <c r="B37" s="4">
        <f t="shared" si="0"/>
        <v>30000</v>
      </c>
      <c r="C37" s="4">
        <v>0.1</v>
      </c>
      <c r="D37" s="7">
        <v>1E-8</v>
      </c>
      <c r="E37" s="6">
        <f>DE_r1_30!AD9</f>
        <v>19257556.647729445</v>
      </c>
      <c r="F37" s="6">
        <f>DE_b2_30!AD9</f>
        <v>3347857.1711819093</v>
      </c>
      <c r="G37" s="6">
        <f>PSO_30!AD9</f>
        <v>2510387.3527256311</v>
      </c>
      <c r="H37" s="6">
        <f>ED_mod_30!AD9</f>
        <v>1211790.1119536872</v>
      </c>
    </row>
    <row r="38" spans="2:8">
      <c r="B38" s="4">
        <f t="shared" si="0"/>
        <v>60000</v>
      </c>
      <c r="C38" s="4">
        <v>0.2</v>
      </c>
      <c r="D38" s="7">
        <v>1E-8</v>
      </c>
      <c r="E38" s="6">
        <f>DE_r1_30!AD10</f>
        <v>3670121.2080901922</v>
      </c>
      <c r="F38" s="6">
        <f>DE_b2_30!AD10</f>
        <v>1123994.204651434</v>
      </c>
      <c r="G38" s="6">
        <f>PSO_30!AD10</f>
        <v>550048.88164642837</v>
      </c>
      <c r="H38" s="6">
        <f>ED_mod_30!AD10</f>
        <v>327969.43470540916</v>
      </c>
    </row>
    <row r="39" spans="2:8">
      <c r="B39" s="4">
        <f t="shared" si="0"/>
        <v>90000</v>
      </c>
      <c r="C39" s="4">
        <v>0.3</v>
      </c>
      <c r="D39" s="7">
        <v>1E-8</v>
      </c>
      <c r="E39" s="6">
        <f>DE_r1_30!AD11</f>
        <v>1252373.0289474169</v>
      </c>
      <c r="F39" s="6">
        <f>DE_b2_30!AD11</f>
        <v>577508.80862007628</v>
      </c>
      <c r="G39" s="6">
        <f>PSO_30!AD11</f>
        <v>258822.70031163565</v>
      </c>
      <c r="H39" s="6">
        <f>ED_mod_30!AD11</f>
        <v>152929.08123575934</v>
      </c>
    </row>
    <row r="40" spans="2:8">
      <c r="B40" s="4">
        <f t="shared" si="0"/>
        <v>120000</v>
      </c>
      <c r="C40" s="4">
        <v>0.4</v>
      </c>
      <c r="D40" s="7">
        <v>1E-8</v>
      </c>
      <c r="E40" s="6">
        <f>DE_r1_30!AD12</f>
        <v>638989.4075723571</v>
      </c>
      <c r="F40" s="6">
        <f>DE_b2_30!AD12</f>
        <v>362153.87165483728</v>
      </c>
      <c r="G40" s="6">
        <f>PSO_30!AD12</f>
        <v>166761.99569649826</v>
      </c>
      <c r="H40" s="6">
        <f>ED_mod_30!AD12</f>
        <v>86186.48636464795</v>
      </c>
    </row>
    <row r="41" spans="2:8">
      <c r="B41" s="4">
        <f t="shared" si="0"/>
        <v>150000</v>
      </c>
      <c r="C41" s="4">
        <v>0.5</v>
      </c>
      <c r="D41" s="7">
        <v>1E-8</v>
      </c>
      <c r="E41" s="6">
        <f>DE_r1_30!AD13</f>
        <v>389834.62257771683</v>
      </c>
      <c r="F41" s="6">
        <f>DE_b2_30!AD13</f>
        <v>249704.44787052178</v>
      </c>
      <c r="G41" s="6">
        <f>PSO_30!AD13</f>
        <v>110904.62859336966</v>
      </c>
      <c r="H41" s="6">
        <f>ED_mod_30!AD13</f>
        <v>61028.435731429316</v>
      </c>
    </row>
    <row r="42" spans="2:8">
      <c r="B42" s="4">
        <f t="shared" si="0"/>
        <v>180000</v>
      </c>
      <c r="C42" s="4">
        <v>0.6</v>
      </c>
      <c r="D42" s="7">
        <v>1E-8</v>
      </c>
      <c r="E42" s="6">
        <f>DE_r1_30!AD14</f>
        <v>258667.90293623958</v>
      </c>
      <c r="F42" s="6">
        <f>DE_b2_30!AD14</f>
        <v>171594.99312438918</v>
      </c>
      <c r="G42" s="6">
        <f>PSO_30!AD14</f>
        <v>91916.780932686976</v>
      </c>
      <c r="H42" s="6">
        <f>ED_mod_30!AD14</f>
        <v>46120.515174004555</v>
      </c>
    </row>
    <row r="43" spans="2:8">
      <c r="B43" s="4">
        <f t="shared" si="0"/>
        <v>210000</v>
      </c>
      <c r="C43" s="4">
        <v>0.7</v>
      </c>
      <c r="D43" s="7">
        <v>1E-8</v>
      </c>
      <c r="E43" s="6">
        <f>DE_r1_30!AD15</f>
        <v>188169.97353861167</v>
      </c>
      <c r="F43" s="6">
        <f>DE_b2_30!AD15</f>
        <v>108242.25768342541</v>
      </c>
      <c r="G43" s="6">
        <f>PSO_30!AD15</f>
        <v>78559.160034712797</v>
      </c>
      <c r="H43" s="6">
        <f>ED_mod_30!AD15</f>
        <v>35209.498522877402</v>
      </c>
    </row>
    <row r="44" spans="2:8">
      <c r="B44" s="4">
        <f t="shared" si="0"/>
        <v>240000</v>
      </c>
      <c r="C44" s="4">
        <v>0.8</v>
      </c>
      <c r="D44" s="7">
        <v>1E-8</v>
      </c>
      <c r="E44" s="6">
        <f>DE_r1_30!AD16</f>
        <v>143978.8828945157</v>
      </c>
      <c r="F44" s="6">
        <f>DE_b2_30!AD16</f>
        <v>75745.56103752731</v>
      </c>
      <c r="G44" s="6">
        <f>PSO_30!AD16</f>
        <v>76570.649430244288</v>
      </c>
      <c r="H44" s="6">
        <f>ED_mod_30!AD16</f>
        <v>28651.268603288099</v>
      </c>
    </row>
    <row r="45" spans="2:8">
      <c r="B45" s="4">
        <f t="shared" si="0"/>
        <v>270000</v>
      </c>
      <c r="C45" s="4">
        <v>0.9</v>
      </c>
      <c r="D45" s="7">
        <v>1E-8</v>
      </c>
      <c r="E45" s="6">
        <f>DE_r1_30!AD17</f>
        <v>116971.30557115917</v>
      </c>
      <c r="F45" s="6">
        <f>DE_b2_30!AD17</f>
        <v>51626.648687538363</v>
      </c>
      <c r="G45" s="6">
        <f>PSO_30!AD17</f>
        <v>76036.924962286779</v>
      </c>
      <c r="H45" s="6">
        <f>ED_mod_30!AD17</f>
        <v>23577.117223295296</v>
      </c>
    </row>
    <row r="46" spans="2:8">
      <c r="B46" s="4">
        <f t="shared" si="0"/>
        <v>300000</v>
      </c>
      <c r="C46" s="4">
        <v>1</v>
      </c>
      <c r="D46" s="7">
        <v>1E-8</v>
      </c>
      <c r="E46" s="6">
        <f>DE_r1_30!AD18</f>
        <v>96903.603444147011</v>
      </c>
      <c r="F46" s="6">
        <f>DE_b2_30!AD18</f>
        <v>38352.195866674476</v>
      </c>
      <c r="G46" s="6">
        <f>PSO_30!AD18</f>
        <v>75965.452245656532</v>
      </c>
      <c r="H46" s="6">
        <f>ED_mod_30!AD18</f>
        <v>20486.547782843347</v>
      </c>
    </row>
    <row r="49" spans="3:10">
      <c r="J49" s="4" t="s">
        <v>37</v>
      </c>
    </row>
    <row r="50" spans="3:10">
      <c r="C50" s="4" t="s">
        <v>29</v>
      </c>
      <c r="D50" s="4" t="s">
        <v>34</v>
      </c>
      <c r="E50" s="6">
        <f>DE_r1_30!D21</f>
        <v>12808.271628497554</v>
      </c>
      <c r="F50" s="6">
        <f>DE_r1_30!E21</f>
        <v>448676.74608880596</v>
      </c>
      <c r="G50" s="6">
        <f>DE_r1_30!F21</f>
        <v>65990.884176777647</v>
      </c>
      <c r="H50" s="6">
        <f>DE_r1_30!G21</f>
        <v>96903.603444147011</v>
      </c>
      <c r="I50" s="6">
        <f>DE_r1_30!H21</f>
        <v>95688.842928735787</v>
      </c>
      <c r="J50" s="12">
        <f>DE_r1_30!C19</f>
        <v>0</v>
      </c>
    </row>
    <row r="51" spans="3:10">
      <c r="D51" s="4" t="s">
        <v>35</v>
      </c>
      <c r="E51" s="6">
        <f>DE_b2_30!D21</f>
        <v>4917.960684657708</v>
      </c>
      <c r="F51" s="6">
        <f>DE_b2_30!E21</f>
        <v>114635.3247552493</v>
      </c>
      <c r="G51" s="6">
        <f>DE_b2_30!F21</f>
        <v>39542.948130329314</v>
      </c>
      <c r="H51" s="6">
        <f>DE_b2_30!G21</f>
        <v>38352.195866674476</v>
      </c>
      <c r="I51" s="6">
        <f>DE_b2_30!H21</f>
        <v>23598.613131068923</v>
      </c>
      <c r="J51" s="12">
        <f>DE_b2_30!C19</f>
        <v>0</v>
      </c>
    </row>
    <row r="52" spans="3:10">
      <c r="D52" s="4" t="s">
        <v>36</v>
      </c>
      <c r="E52" s="6">
        <f>PSO_30!D21</f>
        <v>8966.5674162157156</v>
      </c>
      <c r="F52" s="6">
        <f>PSO_30!E21</f>
        <v>186062.61093601712</v>
      </c>
      <c r="G52" s="6">
        <f>PSO_30!F21</f>
        <v>60779.007916605951</v>
      </c>
      <c r="H52" s="6">
        <f>PSO_30!G21</f>
        <v>75965.452245656532</v>
      </c>
      <c r="I52" s="6">
        <f>PSO_30!H21</f>
        <v>49470.728536279377</v>
      </c>
      <c r="J52" s="12">
        <f>PSO_30!C19</f>
        <v>0</v>
      </c>
    </row>
    <row r="53" spans="3:10">
      <c r="D53" s="4" t="s">
        <v>41</v>
      </c>
      <c r="E53" s="6">
        <f>ED_mod_30!D21</f>
        <v>4740.0403943470592</v>
      </c>
      <c r="F53" s="6">
        <f>ED_mod_30!E21</f>
        <v>43440.413085406952</v>
      </c>
      <c r="G53" s="6">
        <f>ED_mod_30!F21</f>
        <v>14403.847843606705</v>
      </c>
      <c r="H53" s="6">
        <f>ED_mod_30!G21</f>
        <v>20486.547782843347</v>
      </c>
      <c r="I53" s="6">
        <f>ED_mod_30!H21</f>
        <v>12816.781981094495</v>
      </c>
      <c r="J53" s="12">
        <f>ED_mod_30!C19</f>
        <v>0</v>
      </c>
    </row>
  </sheetData>
  <mergeCells count="2">
    <mergeCell ref="E5:G5"/>
    <mergeCell ref="E32:G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FA39-43D3-4FCA-A130-438011252BEE}">
  <sheetPr>
    <tabColor theme="9" tint="0.59999389629810485"/>
    <outlinePr summaryBelow="0" summaryRight="0"/>
  </sheetPr>
  <dimension ref="B2:AF21"/>
  <sheetViews>
    <sheetView topLeftCell="B1" workbookViewId="0">
      <selection activeCell="D20" sqref="D20:H21"/>
    </sheetView>
  </sheetViews>
  <sheetFormatPr defaultRowHeight="12.75"/>
  <cols>
    <col min="1" max="1" width="8.88671875" style="9"/>
    <col min="2" max="2" width="18.664062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26750</v>
      </c>
    </row>
    <row r="3" spans="2:32">
      <c r="B3" s="8" t="s">
        <v>2</v>
      </c>
      <c r="C3" s="8">
        <v>28900</v>
      </c>
      <c r="D3" s="8">
        <v>29150</v>
      </c>
      <c r="E3" s="8">
        <v>29550</v>
      </c>
      <c r="F3" s="8">
        <v>31800</v>
      </c>
      <c r="G3" s="8">
        <v>31550</v>
      </c>
      <c r="H3" s="8">
        <v>28100</v>
      </c>
      <c r="I3" s="8">
        <v>30850</v>
      </c>
      <c r="J3" s="8">
        <v>29650</v>
      </c>
      <c r="K3" s="8">
        <v>26750</v>
      </c>
      <c r="L3" s="8">
        <v>29750</v>
      </c>
      <c r="M3" s="8">
        <v>28700</v>
      </c>
      <c r="N3" s="8">
        <v>33050</v>
      </c>
      <c r="O3" s="8">
        <v>31300</v>
      </c>
      <c r="P3" s="8">
        <v>29200</v>
      </c>
      <c r="Q3" s="8">
        <v>33250</v>
      </c>
      <c r="R3" s="8">
        <v>28500</v>
      </c>
      <c r="S3" s="8">
        <v>28450</v>
      </c>
      <c r="T3" s="8">
        <v>31550</v>
      </c>
      <c r="U3" s="8">
        <v>30150</v>
      </c>
      <c r="V3" s="8">
        <v>27950</v>
      </c>
      <c r="W3" s="8">
        <v>29200</v>
      </c>
      <c r="X3" s="8">
        <v>27250</v>
      </c>
      <c r="Y3" s="8">
        <v>29900</v>
      </c>
      <c r="Z3" s="8">
        <v>30150</v>
      </c>
      <c r="AA3" s="8">
        <v>33050</v>
      </c>
      <c r="AB3" s="8"/>
      <c r="AC3" s="8"/>
      <c r="AD3" s="8"/>
      <c r="AE3" s="9" t="s">
        <v>3</v>
      </c>
      <c r="AF3" s="9">
        <f>MAX(B3:AA3)</f>
        <v>33250</v>
      </c>
    </row>
    <row r="4" spans="2:32">
      <c r="B4" s="8" t="s">
        <v>4</v>
      </c>
      <c r="C4" s="8">
        <v>6.0748988062186982E-9</v>
      </c>
      <c r="D4" s="8">
        <v>5.8869602526101517E-9</v>
      </c>
      <c r="E4" s="8">
        <v>9.2056211542512756E-9</v>
      </c>
      <c r="F4" s="8">
        <v>6.7392846858638222E-9</v>
      </c>
      <c r="G4" s="8">
        <v>8.6342879512812942E-9</v>
      </c>
      <c r="H4" s="8">
        <v>9.9861523494837456E-9</v>
      </c>
      <c r="I4" s="8">
        <v>7.1334227413899498E-9</v>
      </c>
      <c r="J4" s="8">
        <v>7.5816473099621362E-9</v>
      </c>
      <c r="K4" s="8">
        <v>9.837251013777859E-9</v>
      </c>
      <c r="L4" s="8">
        <v>8.5583735653926851E-9</v>
      </c>
      <c r="M4" s="8">
        <v>7.6477419952425407E-9</v>
      </c>
      <c r="N4" s="8">
        <v>8.2747249052772531E-9</v>
      </c>
      <c r="O4" s="8">
        <v>5.5354831829390605E-9</v>
      </c>
      <c r="P4" s="8">
        <v>9.6605532462490373E-9</v>
      </c>
      <c r="Q4" s="8">
        <v>8.3269071637914749E-9</v>
      </c>
      <c r="R4" s="8">
        <v>5.7272728781754267E-9</v>
      </c>
      <c r="S4" s="8">
        <v>8.0062818597070873E-9</v>
      </c>
      <c r="T4" s="8">
        <v>9.1081062691955594E-9</v>
      </c>
      <c r="U4" s="8">
        <v>9.7272589982821955E-9</v>
      </c>
      <c r="V4" s="8">
        <v>8.587278443883406E-9</v>
      </c>
      <c r="W4" s="8">
        <v>9.1341121333243791E-9</v>
      </c>
      <c r="X4" s="8">
        <v>9.4982510745467152E-9</v>
      </c>
      <c r="Y4" s="8">
        <v>7.964899850776419E-9</v>
      </c>
      <c r="Z4" s="8">
        <v>8.1387554473622004E-9</v>
      </c>
      <c r="AA4" s="8">
        <v>8.0248128142557107E-9</v>
      </c>
      <c r="AB4" s="8"/>
      <c r="AC4" s="8"/>
      <c r="AD4" s="8"/>
      <c r="AE4" s="9" t="s">
        <v>5</v>
      </c>
      <c r="AF4" s="9">
        <f>AVERAGE(B3:AA3)</f>
        <v>29908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525936594.94068891</v>
      </c>
      <c r="D6" s="8">
        <v>440728916.35729849</v>
      </c>
      <c r="E6" s="8">
        <v>550340058.04788387</v>
      </c>
      <c r="F6" s="8">
        <v>463260286.4227258</v>
      </c>
      <c r="G6" s="8">
        <v>246792992.20835003</v>
      </c>
      <c r="H6" s="8">
        <v>454700325.94947058</v>
      </c>
      <c r="I6" s="8">
        <v>125894762.22014803</v>
      </c>
      <c r="J6" s="8">
        <v>277748274.62827957</v>
      </c>
      <c r="K6" s="8">
        <v>534969329.38948959</v>
      </c>
      <c r="L6" s="8">
        <v>473912488.37341076</v>
      </c>
      <c r="M6" s="8">
        <v>246787204.84238505</v>
      </c>
      <c r="N6" s="8">
        <v>393642915.63049865</v>
      </c>
      <c r="O6" s="8">
        <v>246699977.5086751</v>
      </c>
      <c r="P6" s="8">
        <v>323006016.91092956</v>
      </c>
      <c r="Q6" s="8">
        <v>242377434.99468657</v>
      </c>
      <c r="R6" s="8">
        <v>1204357271.704982</v>
      </c>
      <c r="S6" s="8">
        <v>192239965.90343049</v>
      </c>
      <c r="T6" s="8">
        <v>298209945.01599813</v>
      </c>
      <c r="U6" s="8">
        <v>186687546.1785956</v>
      </c>
      <c r="V6" s="8">
        <v>125270681.1894228</v>
      </c>
      <c r="W6" s="8">
        <v>784913538.42220736</v>
      </c>
      <c r="X6" s="8">
        <v>264012536.14995158</v>
      </c>
      <c r="Y6" s="8">
        <v>455964858.33383751</v>
      </c>
      <c r="Z6" s="8">
        <v>120328347.73056167</v>
      </c>
      <c r="AA6" s="8">
        <v>320361128.57320994</v>
      </c>
      <c r="AB6" s="8">
        <f t="shared" ref="AB6:AB18" si="0">AC6*$AD$2</f>
        <v>0</v>
      </c>
      <c r="AC6" s="8">
        <v>0</v>
      </c>
      <c r="AD6" s="8">
        <f t="shared" ref="AD6:AD18" si="1">AVERAGE(C6:AA6)</f>
        <v>379965735.90508467</v>
      </c>
    </row>
    <row r="7" spans="2:32">
      <c r="B7" s="8" t="s">
        <v>13</v>
      </c>
      <c r="C7" s="8">
        <v>106533686.56622989</v>
      </c>
      <c r="D7" s="8">
        <v>238967263.79120013</v>
      </c>
      <c r="E7" s="8">
        <v>253655718.7491982</v>
      </c>
      <c r="F7" s="8">
        <v>222384997.03774375</v>
      </c>
      <c r="G7" s="8">
        <v>190372527.70331082</v>
      </c>
      <c r="H7" s="8">
        <v>165033280.52992687</v>
      </c>
      <c r="I7" s="8">
        <v>125894762.22014803</v>
      </c>
      <c r="J7" s="8">
        <v>182369851.37249142</v>
      </c>
      <c r="K7" s="8">
        <v>106806900.9285268</v>
      </c>
      <c r="L7" s="8">
        <v>162404781.77521819</v>
      </c>
      <c r="M7" s="8">
        <v>246787204.84238505</v>
      </c>
      <c r="N7" s="8">
        <v>130392287.21665172</v>
      </c>
      <c r="O7" s="8">
        <v>107196352.59668688</v>
      </c>
      <c r="P7" s="8">
        <v>252234712.93767172</v>
      </c>
      <c r="Q7" s="8">
        <v>119085724.2706743</v>
      </c>
      <c r="R7" s="8">
        <v>275880684.26948196</v>
      </c>
      <c r="S7" s="8">
        <v>192239965.90343049</v>
      </c>
      <c r="T7" s="8">
        <v>217019821.76249477</v>
      </c>
      <c r="U7" s="8">
        <v>186687546.1785956</v>
      </c>
      <c r="V7" s="8">
        <v>125270681.1894228</v>
      </c>
      <c r="W7" s="8">
        <v>543412683.05729771</v>
      </c>
      <c r="X7" s="8">
        <v>243048134.30381569</v>
      </c>
      <c r="Y7" s="8">
        <v>336373024.07284105</v>
      </c>
      <c r="Z7" s="8">
        <v>120328347.73056167</v>
      </c>
      <c r="AA7" s="8">
        <v>320361128.57320994</v>
      </c>
      <c r="AB7" s="8">
        <f t="shared" si="0"/>
        <v>100</v>
      </c>
      <c r="AC7" s="8">
        <v>1E-3</v>
      </c>
      <c r="AD7" s="8">
        <f t="shared" si="1"/>
        <v>206829682.78316855</v>
      </c>
    </row>
    <row r="8" spans="2:32">
      <c r="B8" s="8" t="s">
        <v>14</v>
      </c>
      <c r="C8" s="8">
        <v>3951025.3033399615</v>
      </c>
      <c r="D8" s="8">
        <v>5402012.5152840512</v>
      </c>
      <c r="E8" s="8">
        <v>5384462.7946679518</v>
      </c>
      <c r="F8" s="8">
        <v>5225798.7234946862</v>
      </c>
      <c r="G8" s="8">
        <v>6740810.7428989559</v>
      </c>
      <c r="H8" s="8">
        <v>5187554.5256139571</v>
      </c>
      <c r="I8" s="8">
        <v>10136097.542620571</v>
      </c>
      <c r="J8" s="8">
        <v>3878776.0286882082</v>
      </c>
      <c r="K8" s="8">
        <v>3490158.5701276679</v>
      </c>
      <c r="L8" s="8">
        <v>11861431.159820497</v>
      </c>
      <c r="M8" s="8">
        <v>2242417.5912081958</v>
      </c>
      <c r="N8" s="8">
        <v>6450511.5623157248</v>
      </c>
      <c r="O8" s="8">
        <v>14176218.966966996</v>
      </c>
      <c r="P8" s="8">
        <v>34864844.486128539</v>
      </c>
      <c r="Q8" s="8">
        <v>4086387.7010440272</v>
      </c>
      <c r="R8" s="8">
        <v>5667276.5875763558</v>
      </c>
      <c r="S8" s="8">
        <v>4769837.964217457</v>
      </c>
      <c r="T8" s="8">
        <v>15627592.488546692</v>
      </c>
      <c r="U8" s="8">
        <v>9609743.0645592734</v>
      </c>
      <c r="V8" s="8">
        <v>9809347.0055944435</v>
      </c>
      <c r="W8" s="8">
        <v>2753836.1891559083</v>
      </c>
      <c r="X8" s="8">
        <v>11082081.477841454</v>
      </c>
      <c r="Y8" s="8">
        <v>3551095.1511216126</v>
      </c>
      <c r="Z8" s="8">
        <v>5182186.3496362409</v>
      </c>
      <c r="AA8" s="8">
        <v>4852426.9111942993</v>
      </c>
      <c r="AB8" s="8">
        <f t="shared" si="0"/>
        <v>1000</v>
      </c>
      <c r="AC8" s="8">
        <v>0.01</v>
      </c>
      <c r="AD8" s="8">
        <f t="shared" si="1"/>
        <v>7839357.2561465492</v>
      </c>
    </row>
    <row r="9" spans="2:32">
      <c r="B9" s="8" t="s">
        <v>15</v>
      </c>
      <c r="C9" s="8">
        <v>19.922882274253055</v>
      </c>
      <c r="D9" s="8">
        <v>26.563131779472926</v>
      </c>
      <c r="E9" s="8">
        <v>138.62232582770071</v>
      </c>
      <c r="F9" s="8">
        <v>603.33736730298631</v>
      </c>
      <c r="G9" s="8">
        <v>1470.872567308365</v>
      </c>
      <c r="H9" s="8">
        <v>135.55256547994671</v>
      </c>
      <c r="I9" s="8">
        <v>177.77547512594668</v>
      </c>
      <c r="J9" s="8">
        <v>75.111506362672287</v>
      </c>
      <c r="K9" s="8">
        <v>10.729359598204539</v>
      </c>
      <c r="L9" s="8">
        <v>134.47171022247144</v>
      </c>
      <c r="M9" s="8">
        <v>152.50529296766615</v>
      </c>
      <c r="N9" s="8">
        <v>2440.3456637847557</v>
      </c>
      <c r="O9" s="8">
        <v>549.53296839941083</v>
      </c>
      <c r="P9" s="8">
        <v>159.67170672185932</v>
      </c>
      <c r="Q9" s="8">
        <v>11071.217538435665</v>
      </c>
      <c r="R9" s="8">
        <v>42.412339053704642</v>
      </c>
      <c r="S9" s="8">
        <v>49.792950935039983</v>
      </c>
      <c r="T9" s="8">
        <v>1653.9523225993155</v>
      </c>
      <c r="U9" s="8">
        <v>212.44028736089916</v>
      </c>
      <c r="V9" s="8">
        <v>50.349511809728568</v>
      </c>
      <c r="W9" s="8">
        <v>125.42940395008782</v>
      </c>
      <c r="X9" s="8">
        <v>21.093618760517501</v>
      </c>
      <c r="Y9" s="8">
        <v>49.372424555068108</v>
      </c>
      <c r="Z9" s="8">
        <v>156.47237814648395</v>
      </c>
      <c r="AA9" s="8">
        <v>1098.5480368738595</v>
      </c>
      <c r="AB9" s="8">
        <f t="shared" si="0"/>
        <v>10000</v>
      </c>
      <c r="AC9" s="8">
        <v>0.1</v>
      </c>
      <c r="AD9" s="8">
        <f t="shared" si="1"/>
        <v>825.04381342544355</v>
      </c>
    </row>
    <row r="10" spans="2:32">
      <c r="B10" s="8" t="s">
        <v>16</v>
      </c>
      <c r="C10" s="8">
        <v>1.5416916227195543E-4</v>
      </c>
      <c r="D10" s="8">
        <v>1.7731658944342144E-4</v>
      </c>
      <c r="E10" s="8">
        <v>2.338116530651746E-3</v>
      </c>
      <c r="F10" s="8">
        <v>1.1815185170263476E-2</v>
      </c>
      <c r="G10" s="8">
        <v>2.2105120144431112E-3</v>
      </c>
      <c r="H10" s="8">
        <v>2.4905820066578599E-4</v>
      </c>
      <c r="I10" s="8">
        <v>7.1240340609790564E-4</v>
      </c>
      <c r="J10" s="8">
        <v>1.1922954946754771E-3</v>
      </c>
      <c r="K10" s="8">
        <v>1.4892739670813171E-4</v>
      </c>
      <c r="L10" s="8">
        <v>9.6329159974573031E-4</v>
      </c>
      <c r="M10" s="8">
        <v>3.806060859687932E-4</v>
      </c>
      <c r="N10" s="8">
        <v>5.9009914871737124E-2</v>
      </c>
      <c r="O10" s="8">
        <v>6.4423661185912806E-3</v>
      </c>
      <c r="P10" s="8">
        <v>7.3793707962011013E-4</v>
      </c>
      <c r="Q10" s="8">
        <v>0.38506737542576275</v>
      </c>
      <c r="R10" s="8">
        <v>8.2611352721073672E-4</v>
      </c>
      <c r="S10" s="8">
        <v>2.2789390384048147E-4</v>
      </c>
      <c r="T10" s="8">
        <v>2.135497104889339E-2</v>
      </c>
      <c r="U10" s="8">
        <v>7.6672215041639902E-4</v>
      </c>
      <c r="V10" s="8">
        <v>6.9579317425905174E-5</v>
      </c>
      <c r="W10" s="8">
        <v>2.7378486456086648E-4</v>
      </c>
      <c r="X10" s="8">
        <v>3.3559506221081392E-5</v>
      </c>
      <c r="Y10" s="8">
        <v>5.6505260707240268E-4</v>
      </c>
      <c r="Z10" s="8">
        <v>7.6914787977955257E-4</v>
      </c>
      <c r="AA10" s="8">
        <v>2.1499137232254384E-2</v>
      </c>
      <c r="AB10" s="8">
        <f t="shared" si="0"/>
        <v>20000</v>
      </c>
      <c r="AC10" s="8">
        <v>0.2</v>
      </c>
      <c r="AD10" s="8">
        <f t="shared" si="1"/>
        <v>2.0719417487372879E-2</v>
      </c>
    </row>
    <row r="11" spans="2:32">
      <c r="B11" s="8" t="s">
        <v>17</v>
      </c>
      <c r="C11" s="8">
        <v>6.0748988062186982E-9</v>
      </c>
      <c r="D11" s="8">
        <v>5.8869602526101517E-9</v>
      </c>
      <c r="E11" s="8">
        <v>9.2056211542512756E-9</v>
      </c>
      <c r="F11" s="8">
        <v>4.7291166538343532E-8</v>
      </c>
      <c r="G11" s="8">
        <v>8.0269217050954467E-8</v>
      </c>
      <c r="H11" s="8">
        <v>9.9861523494837456E-9</v>
      </c>
      <c r="I11" s="8">
        <v>3.8586762229897431E-8</v>
      </c>
      <c r="J11" s="8">
        <v>7.5816473099621362E-9</v>
      </c>
      <c r="K11" s="8">
        <v>9.837251013777859E-9</v>
      </c>
      <c r="L11" s="8">
        <v>8.5583735653926851E-9</v>
      </c>
      <c r="M11" s="8">
        <v>7.6477419952425407E-9</v>
      </c>
      <c r="N11" s="8">
        <v>2.8952845809726568E-7</v>
      </c>
      <c r="O11" s="8">
        <v>4.8247244421872892E-8</v>
      </c>
      <c r="P11" s="8">
        <v>9.6605532462490373E-9</v>
      </c>
      <c r="Q11" s="8">
        <v>1.0321983268113399E-6</v>
      </c>
      <c r="R11" s="8">
        <v>5.7272728781754267E-9</v>
      </c>
      <c r="S11" s="8">
        <v>8.0062818597070873E-9</v>
      </c>
      <c r="T11" s="8">
        <v>1.3932722708887013E-7</v>
      </c>
      <c r="U11" s="8">
        <v>1.4192011121849646E-8</v>
      </c>
      <c r="V11" s="8">
        <v>8.587278443883406E-9</v>
      </c>
      <c r="W11" s="8">
        <v>9.1341121333243791E-9</v>
      </c>
      <c r="X11" s="8">
        <v>9.4982510745467152E-9</v>
      </c>
      <c r="Y11" s="8">
        <v>7.964899850776419E-9</v>
      </c>
      <c r="Z11" s="8">
        <v>1.8786636246659327E-8</v>
      </c>
      <c r="AA11" s="8">
        <v>4.9809732161065767E-7</v>
      </c>
      <c r="AB11" s="8">
        <f t="shared" si="0"/>
        <v>30000</v>
      </c>
      <c r="AC11" s="8">
        <v>0.3</v>
      </c>
      <c r="AD11" s="8">
        <f t="shared" si="1"/>
        <v>9.319526668605249E-8</v>
      </c>
    </row>
    <row r="12" spans="2:32">
      <c r="B12" s="8" t="s">
        <v>18</v>
      </c>
      <c r="C12" s="8">
        <v>6.0748988062186982E-9</v>
      </c>
      <c r="D12" s="8">
        <v>5.8869602526101517E-9</v>
      </c>
      <c r="E12" s="8">
        <v>9.2056211542512756E-9</v>
      </c>
      <c r="F12" s="8">
        <v>6.7392846858638222E-9</v>
      </c>
      <c r="G12" s="8">
        <v>8.6342879512812942E-9</v>
      </c>
      <c r="H12" s="8">
        <v>9.9861523494837456E-9</v>
      </c>
      <c r="I12" s="8">
        <v>7.1334227413899498E-9</v>
      </c>
      <c r="J12" s="8">
        <v>7.5816473099621362E-9</v>
      </c>
      <c r="K12" s="8">
        <v>9.837251013777859E-9</v>
      </c>
      <c r="L12" s="8">
        <v>8.5583735653926851E-9</v>
      </c>
      <c r="M12" s="8">
        <v>7.6477419952425407E-9</v>
      </c>
      <c r="N12" s="8">
        <v>8.2747249052772531E-9</v>
      </c>
      <c r="O12" s="8">
        <v>5.5354831829390605E-9</v>
      </c>
      <c r="P12" s="8">
        <v>9.6605532462490373E-9</v>
      </c>
      <c r="Q12" s="8">
        <v>8.3269071637914749E-9</v>
      </c>
      <c r="R12" s="8">
        <v>5.7272728781754267E-9</v>
      </c>
      <c r="S12" s="8">
        <v>8.0062818597070873E-9</v>
      </c>
      <c r="T12" s="8">
        <v>9.1081062691955594E-9</v>
      </c>
      <c r="U12" s="8">
        <v>9.7272589982821955E-9</v>
      </c>
      <c r="V12" s="8">
        <v>8.587278443883406E-9</v>
      </c>
      <c r="W12" s="8">
        <v>9.1341121333243791E-9</v>
      </c>
      <c r="X12" s="8">
        <v>9.4982510745467152E-9</v>
      </c>
      <c r="Y12" s="8">
        <v>7.964899850776419E-9</v>
      </c>
      <c r="Z12" s="8">
        <v>8.1387554473622004E-9</v>
      </c>
      <c r="AA12" s="8">
        <v>8.0248128142557107E-9</v>
      </c>
      <c r="AB12" s="8">
        <f t="shared" si="0"/>
        <v>40000</v>
      </c>
      <c r="AC12" s="8">
        <v>0.4</v>
      </c>
      <c r="AD12" s="8">
        <f t="shared" si="1"/>
        <v>8.1200136037296038E-9</v>
      </c>
    </row>
    <row r="13" spans="2:32">
      <c r="B13" s="8" t="s">
        <v>19</v>
      </c>
      <c r="C13" s="8">
        <v>6.0748988062186982E-9</v>
      </c>
      <c r="D13" s="8">
        <v>5.8869602526101517E-9</v>
      </c>
      <c r="E13" s="8">
        <v>9.2056211542512756E-9</v>
      </c>
      <c r="F13" s="8">
        <v>6.7392846858638222E-9</v>
      </c>
      <c r="G13" s="8">
        <v>8.6342879512812942E-9</v>
      </c>
      <c r="H13" s="8">
        <v>9.9861523494837456E-9</v>
      </c>
      <c r="I13" s="8">
        <v>7.1334227413899498E-9</v>
      </c>
      <c r="J13" s="8">
        <v>7.5816473099621362E-9</v>
      </c>
      <c r="K13" s="8">
        <v>9.837251013777859E-9</v>
      </c>
      <c r="L13" s="8">
        <v>8.5583735653926851E-9</v>
      </c>
      <c r="M13" s="8">
        <v>7.6477419952425407E-9</v>
      </c>
      <c r="N13" s="8">
        <v>8.2747249052772531E-9</v>
      </c>
      <c r="O13" s="8">
        <v>5.5354831829390605E-9</v>
      </c>
      <c r="P13" s="8">
        <v>9.6605532462490373E-9</v>
      </c>
      <c r="Q13" s="8">
        <v>8.3269071637914749E-9</v>
      </c>
      <c r="R13" s="8">
        <v>5.7272728781754267E-9</v>
      </c>
      <c r="S13" s="8">
        <v>8.0062818597070873E-9</v>
      </c>
      <c r="T13" s="8">
        <v>9.1081062691955594E-9</v>
      </c>
      <c r="U13" s="8">
        <v>9.7272589982821955E-9</v>
      </c>
      <c r="V13" s="8">
        <v>8.587278443883406E-9</v>
      </c>
      <c r="W13" s="8">
        <v>9.1341121333243791E-9</v>
      </c>
      <c r="X13" s="8">
        <v>9.4982510745467152E-9</v>
      </c>
      <c r="Y13" s="8">
        <v>7.964899850776419E-9</v>
      </c>
      <c r="Z13" s="8">
        <v>8.1387554473622004E-9</v>
      </c>
      <c r="AA13" s="8">
        <v>8.0248128142557107E-9</v>
      </c>
      <c r="AB13" s="8">
        <f t="shared" si="0"/>
        <v>50000</v>
      </c>
      <c r="AC13" s="8">
        <v>0.5</v>
      </c>
      <c r="AD13" s="8">
        <f t="shared" si="1"/>
        <v>8.1200136037296038E-9</v>
      </c>
    </row>
    <row r="14" spans="2:32">
      <c r="B14" s="8" t="s">
        <v>20</v>
      </c>
      <c r="C14" s="8">
        <v>6.0748988062186982E-9</v>
      </c>
      <c r="D14" s="8">
        <v>5.8869602526101517E-9</v>
      </c>
      <c r="E14" s="8">
        <v>9.2056211542512756E-9</v>
      </c>
      <c r="F14" s="8">
        <v>6.7392846858638222E-9</v>
      </c>
      <c r="G14" s="8">
        <v>8.6342879512812942E-9</v>
      </c>
      <c r="H14" s="8">
        <v>9.9861523494837456E-9</v>
      </c>
      <c r="I14" s="8">
        <v>7.1334227413899498E-9</v>
      </c>
      <c r="J14" s="8">
        <v>7.5816473099621362E-9</v>
      </c>
      <c r="K14" s="8">
        <v>9.837251013777859E-9</v>
      </c>
      <c r="L14" s="8">
        <v>8.5583735653926851E-9</v>
      </c>
      <c r="M14" s="8">
        <v>7.6477419952425407E-9</v>
      </c>
      <c r="N14" s="8">
        <v>8.2747249052772531E-9</v>
      </c>
      <c r="O14" s="8">
        <v>5.5354831829390605E-9</v>
      </c>
      <c r="P14" s="8">
        <v>9.6605532462490373E-9</v>
      </c>
      <c r="Q14" s="8">
        <v>8.3269071637914749E-9</v>
      </c>
      <c r="R14" s="8">
        <v>5.7272728781754267E-9</v>
      </c>
      <c r="S14" s="8">
        <v>8.0062818597070873E-9</v>
      </c>
      <c r="T14" s="8">
        <v>9.1081062691955594E-9</v>
      </c>
      <c r="U14" s="8">
        <v>9.7272589982821955E-9</v>
      </c>
      <c r="V14" s="8">
        <v>8.587278443883406E-9</v>
      </c>
      <c r="W14" s="8">
        <v>9.1341121333243791E-9</v>
      </c>
      <c r="X14" s="8">
        <v>9.4982510745467152E-9</v>
      </c>
      <c r="Y14" s="8">
        <v>7.964899850776419E-9</v>
      </c>
      <c r="Z14" s="8">
        <v>8.1387554473622004E-9</v>
      </c>
      <c r="AA14" s="8">
        <v>8.0248128142557107E-9</v>
      </c>
      <c r="AB14" s="8">
        <f t="shared" si="0"/>
        <v>60000</v>
      </c>
      <c r="AC14" s="8">
        <v>0.6</v>
      </c>
      <c r="AD14" s="8">
        <f t="shared" si="1"/>
        <v>8.1200136037296038E-9</v>
      </c>
    </row>
    <row r="15" spans="2:32">
      <c r="B15" s="8" t="s">
        <v>21</v>
      </c>
      <c r="C15" s="8">
        <v>6.0748988062186982E-9</v>
      </c>
      <c r="D15" s="8">
        <v>5.8869602526101517E-9</v>
      </c>
      <c r="E15" s="8">
        <v>9.2056211542512756E-9</v>
      </c>
      <c r="F15" s="8">
        <v>6.7392846858638222E-9</v>
      </c>
      <c r="G15" s="8">
        <v>8.6342879512812942E-9</v>
      </c>
      <c r="H15" s="8">
        <v>9.9861523494837456E-9</v>
      </c>
      <c r="I15" s="8">
        <v>7.1334227413899498E-9</v>
      </c>
      <c r="J15" s="8">
        <v>7.5816473099621362E-9</v>
      </c>
      <c r="K15" s="8">
        <v>9.837251013777859E-9</v>
      </c>
      <c r="L15" s="8">
        <v>8.5583735653926851E-9</v>
      </c>
      <c r="M15" s="8">
        <v>7.6477419952425407E-9</v>
      </c>
      <c r="N15" s="8">
        <v>8.2747249052772531E-9</v>
      </c>
      <c r="O15" s="8">
        <v>5.5354831829390605E-9</v>
      </c>
      <c r="P15" s="8">
        <v>9.6605532462490373E-9</v>
      </c>
      <c r="Q15" s="8">
        <v>8.3269071637914749E-9</v>
      </c>
      <c r="R15" s="8">
        <v>5.7272728781754267E-9</v>
      </c>
      <c r="S15" s="8">
        <v>8.0062818597070873E-9</v>
      </c>
      <c r="T15" s="8">
        <v>9.1081062691955594E-9</v>
      </c>
      <c r="U15" s="8">
        <v>9.7272589982821955E-9</v>
      </c>
      <c r="V15" s="8">
        <v>8.587278443883406E-9</v>
      </c>
      <c r="W15" s="8">
        <v>9.1341121333243791E-9</v>
      </c>
      <c r="X15" s="8">
        <v>9.4982510745467152E-9</v>
      </c>
      <c r="Y15" s="8">
        <v>7.964899850776419E-9</v>
      </c>
      <c r="Z15" s="8">
        <v>8.1387554473622004E-9</v>
      </c>
      <c r="AA15" s="8">
        <v>8.0248128142557107E-9</v>
      </c>
      <c r="AB15" s="8">
        <f t="shared" si="0"/>
        <v>70000</v>
      </c>
      <c r="AC15" s="8">
        <v>0.7</v>
      </c>
      <c r="AD15" s="8">
        <f t="shared" si="1"/>
        <v>8.1200136037296038E-9</v>
      </c>
    </row>
    <row r="16" spans="2:32">
      <c r="B16" s="8" t="s">
        <v>22</v>
      </c>
      <c r="C16" s="8">
        <v>6.0748988062186982E-9</v>
      </c>
      <c r="D16" s="8">
        <v>5.8869602526101517E-9</v>
      </c>
      <c r="E16" s="8">
        <v>9.2056211542512756E-9</v>
      </c>
      <c r="F16" s="8">
        <v>6.7392846858638222E-9</v>
      </c>
      <c r="G16" s="8">
        <v>8.6342879512812942E-9</v>
      </c>
      <c r="H16" s="8">
        <v>9.9861523494837456E-9</v>
      </c>
      <c r="I16" s="8">
        <v>7.1334227413899498E-9</v>
      </c>
      <c r="J16" s="8">
        <v>7.5816473099621362E-9</v>
      </c>
      <c r="K16" s="8">
        <v>9.837251013777859E-9</v>
      </c>
      <c r="L16" s="8">
        <v>8.5583735653926851E-9</v>
      </c>
      <c r="M16" s="8">
        <v>7.6477419952425407E-9</v>
      </c>
      <c r="N16" s="8">
        <v>8.2747249052772531E-9</v>
      </c>
      <c r="O16" s="8">
        <v>5.5354831829390605E-9</v>
      </c>
      <c r="P16" s="8">
        <v>9.6605532462490373E-9</v>
      </c>
      <c r="Q16" s="8">
        <v>8.3269071637914749E-9</v>
      </c>
      <c r="R16" s="8">
        <v>5.7272728781754267E-9</v>
      </c>
      <c r="S16" s="8">
        <v>8.0062818597070873E-9</v>
      </c>
      <c r="T16" s="8">
        <v>9.1081062691955594E-9</v>
      </c>
      <c r="U16" s="8">
        <v>9.7272589982821955E-9</v>
      </c>
      <c r="V16" s="8">
        <v>8.587278443883406E-9</v>
      </c>
      <c r="W16" s="8">
        <v>9.1341121333243791E-9</v>
      </c>
      <c r="X16" s="8">
        <v>9.4982510745467152E-9</v>
      </c>
      <c r="Y16" s="8">
        <v>7.964899850776419E-9</v>
      </c>
      <c r="Z16" s="8">
        <v>8.1387554473622004E-9</v>
      </c>
      <c r="AA16" s="8">
        <v>8.0248128142557107E-9</v>
      </c>
      <c r="AB16" s="8">
        <f t="shared" si="0"/>
        <v>80000</v>
      </c>
      <c r="AC16" s="8">
        <v>0.8</v>
      </c>
      <c r="AD16" s="8">
        <f t="shared" si="1"/>
        <v>8.1200136037296038E-9</v>
      </c>
    </row>
    <row r="17" spans="2:30">
      <c r="B17" s="8" t="s">
        <v>23</v>
      </c>
      <c r="C17" s="8">
        <v>6.0748988062186982E-9</v>
      </c>
      <c r="D17" s="8">
        <v>5.8869602526101517E-9</v>
      </c>
      <c r="E17" s="8">
        <v>9.2056211542512756E-9</v>
      </c>
      <c r="F17" s="8">
        <v>6.7392846858638222E-9</v>
      </c>
      <c r="G17" s="8">
        <v>8.6342879512812942E-9</v>
      </c>
      <c r="H17" s="8">
        <v>9.9861523494837456E-9</v>
      </c>
      <c r="I17" s="8">
        <v>7.1334227413899498E-9</v>
      </c>
      <c r="J17" s="8">
        <v>7.5816473099621362E-9</v>
      </c>
      <c r="K17" s="8">
        <v>9.837251013777859E-9</v>
      </c>
      <c r="L17" s="8">
        <v>8.5583735653926851E-9</v>
      </c>
      <c r="M17" s="8">
        <v>7.6477419952425407E-9</v>
      </c>
      <c r="N17" s="8">
        <v>8.2747249052772531E-9</v>
      </c>
      <c r="O17" s="8">
        <v>5.5354831829390605E-9</v>
      </c>
      <c r="P17" s="8">
        <v>9.6605532462490373E-9</v>
      </c>
      <c r="Q17" s="8">
        <v>8.3269071637914749E-9</v>
      </c>
      <c r="R17" s="8">
        <v>5.7272728781754267E-9</v>
      </c>
      <c r="S17" s="8">
        <v>8.0062818597070873E-9</v>
      </c>
      <c r="T17" s="8">
        <v>9.1081062691955594E-9</v>
      </c>
      <c r="U17" s="8">
        <v>9.7272589982821955E-9</v>
      </c>
      <c r="V17" s="8">
        <v>8.587278443883406E-9</v>
      </c>
      <c r="W17" s="8">
        <v>9.1341121333243791E-9</v>
      </c>
      <c r="X17" s="8">
        <v>9.4982510745467152E-9</v>
      </c>
      <c r="Y17" s="8">
        <v>7.964899850776419E-9</v>
      </c>
      <c r="Z17" s="8">
        <v>8.1387554473622004E-9</v>
      </c>
      <c r="AA17" s="8">
        <v>8.0248128142557107E-9</v>
      </c>
      <c r="AB17" s="8">
        <f t="shared" si="0"/>
        <v>90000</v>
      </c>
      <c r="AC17" s="8">
        <v>0.9</v>
      </c>
      <c r="AD17" s="8">
        <f t="shared" si="1"/>
        <v>8.1200136037296038E-9</v>
      </c>
    </row>
    <row r="18" spans="2:30">
      <c r="B18" s="8" t="s">
        <v>24</v>
      </c>
      <c r="C18" s="8">
        <v>6.0748988062186982E-9</v>
      </c>
      <c r="D18" s="8">
        <v>5.8869602526101517E-9</v>
      </c>
      <c r="E18" s="8">
        <v>9.2056211542512756E-9</v>
      </c>
      <c r="F18" s="8">
        <v>6.7392846858638222E-9</v>
      </c>
      <c r="G18" s="8">
        <v>8.6342879512812942E-9</v>
      </c>
      <c r="H18" s="8">
        <v>9.9861523494837456E-9</v>
      </c>
      <c r="I18" s="8">
        <v>7.1334227413899498E-9</v>
      </c>
      <c r="J18" s="8">
        <v>7.5816473099621362E-9</v>
      </c>
      <c r="K18" s="8">
        <v>9.837251013777859E-9</v>
      </c>
      <c r="L18" s="8">
        <v>8.5583735653926851E-9</v>
      </c>
      <c r="M18" s="8">
        <v>7.6477419952425407E-9</v>
      </c>
      <c r="N18" s="8">
        <v>8.2747249052772531E-9</v>
      </c>
      <c r="O18" s="8">
        <v>5.5354831829390605E-9</v>
      </c>
      <c r="P18" s="8">
        <v>9.6605532462490373E-9</v>
      </c>
      <c r="Q18" s="8">
        <v>8.3269071637914749E-9</v>
      </c>
      <c r="R18" s="8">
        <v>5.7272728781754267E-9</v>
      </c>
      <c r="S18" s="8">
        <v>8.0062818597070873E-9</v>
      </c>
      <c r="T18" s="8">
        <v>9.1081062691955594E-9</v>
      </c>
      <c r="U18" s="8">
        <v>9.7272589982821955E-9</v>
      </c>
      <c r="V18" s="8">
        <v>8.587278443883406E-9</v>
      </c>
      <c r="W18" s="8">
        <v>9.1341121333243791E-9</v>
      </c>
      <c r="X18" s="8">
        <v>9.4982510745467152E-9</v>
      </c>
      <c r="Y18" s="8">
        <v>7.964899850776419E-9</v>
      </c>
      <c r="Z18" s="8">
        <v>8.1387554473622004E-9</v>
      </c>
      <c r="AA18" s="8">
        <v>8.0248128142557107E-9</v>
      </c>
      <c r="AB18" s="8">
        <f t="shared" si="0"/>
        <v>100000</v>
      </c>
      <c r="AC18" s="8">
        <v>1</v>
      </c>
      <c r="AD18" s="8">
        <f t="shared" si="1"/>
        <v>8.1200136037296038E-9</v>
      </c>
    </row>
    <row r="19" spans="2:30">
      <c r="B19" s="8" t="s">
        <v>25</v>
      </c>
      <c r="C19" s="8">
        <v>1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5.5354831829390605E-9</v>
      </c>
      <c r="E21" s="10">
        <f>MAX(C18:AA18)</f>
        <v>9.9861523494837456E-9</v>
      </c>
      <c r="F21" s="10">
        <f>MEDIAN(C18:AA18)</f>
        <v>8.2747249052772531E-9</v>
      </c>
      <c r="G21" s="10">
        <f>AVERAGE(C18:AA18)</f>
        <v>8.1200136037296038E-9</v>
      </c>
      <c r="H21" s="10">
        <f>_xlfn.STDEV.S(C18:AA18)</f>
        <v>1.3264220004884659E-9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53F-2BD7-44DC-9FC3-38ED127502C2}">
  <sheetPr>
    <tabColor theme="9" tint="0.59999389629810485"/>
    <outlinePr summaryBelow="0" summaryRight="0"/>
  </sheetPr>
  <dimension ref="B2:AF21"/>
  <sheetViews>
    <sheetView topLeftCell="P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20.21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100000</v>
      </c>
    </row>
    <row r="3" spans="2:32">
      <c r="B3" s="8" t="s">
        <v>2</v>
      </c>
      <c r="C3" s="8">
        <v>100000</v>
      </c>
      <c r="D3" s="8">
        <v>100000</v>
      </c>
      <c r="E3" s="8">
        <v>100000</v>
      </c>
      <c r="F3" s="8">
        <v>100000</v>
      </c>
      <c r="G3" s="8">
        <v>100000</v>
      </c>
      <c r="H3" s="8">
        <v>100000</v>
      </c>
      <c r="I3" s="8">
        <v>100000</v>
      </c>
      <c r="J3" s="8">
        <v>100000</v>
      </c>
      <c r="K3" s="8">
        <v>100000</v>
      </c>
      <c r="L3" s="8">
        <v>100000</v>
      </c>
      <c r="M3" s="8">
        <v>100000</v>
      </c>
      <c r="N3" s="8">
        <v>100000</v>
      </c>
      <c r="O3" s="8">
        <v>100000</v>
      </c>
      <c r="P3" s="8">
        <v>100000</v>
      </c>
      <c r="Q3" s="8">
        <v>100000</v>
      </c>
      <c r="R3" s="8">
        <v>100000</v>
      </c>
      <c r="S3" s="8">
        <v>100000</v>
      </c>
      <c r="T3" s="8">
        <v>100000</v>
      </c>
      <c r="U3" s="8">
        <v>100000</v>
      </c>
      <c r="V3" s="8">
        <v>100000</v>
      </c>
      <c r="W3" s="8">
        <v>100000</v>
      </c>
      <c r="X3" s="8">
        <v>100000</v>
      </c>
      <c r="Y3" s="8">
        <v>100000</v>
      </c>
      <c r="Z3" s="8">
        <v>100000</v>
      </c>
      <c r="AA3" s="8">
        <v>100000</v>
      </c>
      <c r="AB3" s="8"/>
      <c r="AC3" s="8"/>
      <c r="AD3" s="8"/>
      <c r="AE3" s="9" t="s">
        <v>3</v>
      </c>
      <c r="AF3" s="9">
        <f>MAX(B3:AA3)</f>
        <v>100000</v>
      </c>
    </row>
    <row r="4" spans="2:32">
      <c r="B4" s="8" t="s">
        <v>4</v>
      </c>
      <c r="C4" s="8">
        <v>28.904245053596526</v>
      </c>
      <c r="D4" s="8">
        <v>191.48972988663559</v>
      </c>
      <c r="E4" s="8">
        <v>1.3860584371918492</v>
      </c>
      <c r="F4" s="8">
        <v>360.97638064737646</v>
      </c>
      <c r="G4" s="8">
        <v>5.3529357412333951</v>
      </c>
      <c r="H4" s="8">
        <v>511.67036189760711</v>
      </c>
      <c r="I4" s="8">
        <v>160.80285050011304</v>
      </c>
      <c r="J4" s="8">
        <v>43.898887429996563</v>
      </c>
      <c r="K4" s="8">
        <v>575.7792386354796</v>
      </c>
      <c r="L4" s="8">
        <v>512.67083521185316</v>
      </c>
      <c r="M4" s="8">
        <v>59.420800470447432</v>
      </c>
      <c r="N4" s="8">
        <v>89.078025642640853</v>
      </c>
      <c r="O4" s="8">
        <v>2.1468751044650958E-2</v>
      </c>
      <c r="P4" s="8">
        <v>102.84887885901801</v>
      </c>
      <c r="Q4" s="8">
        <v>357.28019787463285</v>
      </c>
      <c r="R4" s="8">
        <v>13.338210009485095</v>
      </c>
      <c r="S4" s="8">
        <v>1486.325011851588</v>
      </c>
      <c r="T4" s="8">
        <v>37.086977622227039</v>
      </c>
      <c r="U4" s="8">
        <v>328.20467875792968</v>
      </c>
      <c r="V4" s="8">
        <v>226.43602093390086</v>
      </c>
      <c r="W4" s="8">
        <v>2.8837301972882585</v>
      </c>
      <c r="X4" s="8">
        <v>145.91957433018322</v>
      </c>
      <c r="Y4" s="8">
        <v>890.35512095411889</v>
      </c>
      <c r="Z4" s="8">
        <v>637.80506362821347</v>
      </c>
      <c r="AA4" s="8">
        <v>42.797099331428484</v>
      </c>
      <c r="AB4" s="8"/>
      <c r="AC4" s="8"/>
      <c r="AD4" s="8"/>
      <c r="AE4" s="9" t="s">
        <v>5</v>
      </c>
      <c r="AF4" s="9">
        <f>AVERAGE(B3:AA3)</f>
        <v>100000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135534649.16024789</v>
      </c>
      <c r="D6" s="8">
        <v>263443475.5705826</v>
      </c>
      <c r="E6" s="8">
        <v>568753543.38241196</v>
      </c>
      <c r="F6" s="8">
        <v>112032086.99928743</v>
      </c>
      <c r="G6" s="8">
        <v>245625658.45244619</v>
      </c>
      <c r="H6" s="8">
        <v>229704461.46841407</v>
      </c>
      <c r="I6" s="8">
        <v>374916296.18999469</v>
      </c>
      <c r="J6" s="8">
        <v>370311647.10514855</v>
      </c>
      <c r="K6" s="8">
        <v>390832121.79525626</v>
      </c>
      <c r="L6" s="8">
        <v>144288701.73265254</v>
      </c>
      <c r="M6" s="8">
        <v>172970801.16919884</v>
      </c>
      <c r="N6" s="8">
        <v>105575081.86078793</v>
      </c>
      <c r="O6" s="8">
        <v>440671797.14899111</v>
      </c>
      <c r="P6" s="8">
        <v>337005325.95516139</v>
      </c>
      <c r="Q6" s="8">
        <v>206791220.50680929</v>
      </c>
      <c r="R6" s="8">
        <v>113825528.88906769</v>
      </c>
      <c r="S6" s="8">
        <v>245432991.9478246</v>
      </c>
      <c r="T6" s="8">
        <v>294118575.54600626</v>
      </c>
      <c r="U6" s="8">
        <v>192005955.39979941</v>
      </c>
      <c r="V6" s="8">
        <v>243569535.98551524</v>
      </c>
      <c r="W6" s="8">
        <v>228756862.88017783</v>
      </c>
      <c r="X6" s="8">
        <v>635665668.52853131</v>
      </c>
      <c r="Y6" s="8">
        <v>458358505.63138765</v>
      </c>
      <c r="Z6" s="8">
        <v>85632673.235949948</v>
      </c>
      <c r="AA6" s="8">
        <v>525608403.74264395</v>
      </c>
      <c r="AB6" s="8">
        <f t="shared" ref="AB6:AB18" si="0">AC6*$AD$2</f>
        <v>0</v>
      </c>
      <c r="AC6" s="8">
        <v>0</v>
      </c>
      <c r="AD6" s="8">
        <f t="shared" ref="AD6:AD18" si="1">AVERAGE(C6:AA6)</f>
        <v>284857262.81137174</v>
      </c>
    </row>
    <row r="7" spans="2:32">
      <c r="B7" s="8" t="s">
        <v>13</v>
      </c>
      <c r="C7" s="8">
        <v>121482557.90257683</v>
      </c>
      <c r="D7" s="8">
        <v>71719444.854384303</v>
      </c>
      <c r="E7" s="8">
        <v>151469529.81214979</v>
      </c>
      <c r="F7" s="8">
        <v>157755584.55715096</v>
      </c>
      <c r="G7" s="8">
        <v>194774711.4556115</v>
      </c>
      <c r="H7" s="8">
        <v>96378190.863441721</v>
      </c>
      <c r="I7" s="8">
        <v>332771858.5938313</v>
      </c>
      <c r="J7" s="8">
        <v>132042068.94506447</v>
      </c>
      <c r="K7" s="8">
        <v>161203518.80166945</v>
      </c>
      <c r="L7" s="8">
        <v>159430968.29583007</v>
      </c>
      <c r="M7" s="8">
        <v>67649746.642804414</v>
      </c>
      <c r="N7" s="8">
        <v>95033296.414241388</v>
      </c>
      <c r="O7" s="8">
        <v>97024384.552000031</v>
      </c>
      <c r="P7" s="8">
        <v>183915034.82702583</v>
      </c>
      <c r="Q7" s="8">
        <v>216319780.73168939</v>
      </c>
      <c r="R7" s="8">
        <v>106650296.8778915</v>
      </c>
      <c r="S7" s="8">
        <v>139497488.1019862</v>
      </c>
      <c r="T7" s="8">
        <v>198458209.69280967</v>
      </c>
      <c r="U7" s="8">
        <v>106189800.53803708</v>
      </c>
      <c r="V7" s="8">
        <v>216539809.17816445</v>
      </c>
      <c r="W7" s="8">
        <v>200710461.88046873</v>
      </c>
      <c r="X7" s="8">
        <v>275988303.30319154</v>
      </c>
      <c r="Y7" s="8">
        <v>424123043.58082008</v>
      </c>
      <c r="Z7" s="8">
        <v>52466652.076124698</v>
      </c>
      <c r="AA7" s="8">
        <v>202782187.28032798</v>
      </c>
      <c r="AB7" s="8">
        <f t="shared" si="0"/>
        <v>100</v>
      </c>
      <c r="AC7" s="8">
        <v>1E-3</v>
      </c>
      <c r="AD7" s="8">
        <f t="shared" si="1"/>
        <v>166495077.19037175</v>
      </c>
    </row>
    <row r="8" spans="2:32">
      <c r="B8" s="8" t="s">
        <v>14</v>
      </c>
      <c r="C8" s="8">
        <v>14653424.736469017</v>
      </c>
      <c r="D8" s="8">
        <v>7793394.5015947102</v>
      </c>
      <c r="E8" s="8">
        <v>13709613.538599083</v>
      </c>
      <c r="F8" s="8">
        <v>15039759.768819012</v>
      </c>
      <c r="G8" s="8">
        <v>23329705.884701721</v>
      </c>
      <c r="H8" s="8">
        <v>55881113.367570028</v>
      </c>
      <c r="I8" s="8">
        <v>21137232.780034102</v>
      </c>
      <c r="J8" s="8">
        <v>11024364.47886496</v>
      </c>
      <c r="K8" s="8">
        <v>16946763.163145464</v>
      </c>
      <c r="L8" s="8">
        <v>21856324.964140303</v>
      </c>
      <c r="M8" s="8">
        <v>43285334.250198178</v>
      </c>
      <c r="N8" s="8">
        <v>12521588.860071769</v>
      </c>
      <c r="O8" s="8">
        <v>18094891.14645917</v>
      </c>
      <c r="P8" s="8">
        <v>3850339.7268618606</v>
      </c>
      <c r="Q8" s="8">
        <v>47750721.991650075</v>
      </c>
      <c r="R8" s="8">
        <v>27498423.916642465</v>
      </c>
      <c r="S8" s="8">
        <v>7304755.0101567786</v>
      </c>
      <c r="T8" s="8">
        <v>16553644.505256156</v>
      </c>
      <c r="U8" s="8">
        <v>8103646.8437781911</v>
      </c>
      <c r="V8" s="8">
        <v>14957203.476555575</v>
      </c>
      <c r="W8" s="8">
        <v>43167058.042892553</v>
      </c>
      <c r="X8" s="8">
        <v>22544998.840574466</v>
      </c>
      <c r="Y8" s="8">
        <v>20805137.721670046</v>
      </c>
      <c r="Z8" s="8">
        <v>13690062.327232063</v>
      </c>
      <c r="AA8" s="8">
        <v>34877061.834174745</v>
      </c>
      <c r="AB8" s="8">
        <f t="shared" si="0"/>
        <v>1000</v>
      </c>
      <c r="AC8" s="8">
        <v>0.01</v>
      </c>
      <c r="AD8" s="8">
        <f t="shared" si="1"/>
        <v>21455062.6271245</v>
      </c>
    </row>
    <row r="9" spans="2:32">
      <c r="B9" s="8" t="s">
        <v>15</v>
      </c>
      <c r="C9" s="8">
        <v>12059.596807631575</v>
      </c>
      <c r="D9" s="8">
        <v>17434.203599264605</v>
      </c>
      <c r="E9" s="8">
        <v>134503.03061789789</v>
      </c>
      <c r="F9" s="8">
        <v>147148.15344108955</v>
      </c>
      <c r="G9" s="8">
        <v>141024.75043329934</v>
      </c>
      <c r="H9" s="8">
        <v>140410.29347154067</v>
      </c>
      <c r="I9" s="8">
        <v>36081.106305633562</v>
      </c>
      <c r="J9" s="8">
        <v>240990.56482000029</v>
      </c>
      <c r="K9" s="8">
        <v>61419.67050571095</v>
      </c>
      <c r="L9" s="8">
        <v>28685.347220915479</v>
      </c>
      <c r="M9" s="8">
        <v>243994.17251082446</v>
      </c>
      <c r="N9" s="8">
        <v>98802.711688123993</v>
      </c>
      <c r="O9" s="8">
        <v>127958.98450358397</v>
      </c>
      <c r="P9" s="8">
        <v>8654.8162952078092</v>
      </c>
      <c r="Q9" s="8">
        <v>49728.928354610965</v>
      </c>
      <c r="R9" s="8">
        <v>86958.409592369368</v>
      </c>
      <c r="S9" s="8">
        <v>185883.72649379025</v>
      </c>
      <c r="T9" s="8">
        <v>96133.37095909538</v>
      </c>
      <c r="U9" s="8">
        <v>98197.543917242685</v>
      </c>
      <c r="V9" s="8">
        <v>32256.436319344331</v>
      </c>
      <c r="W9" s="8">
        <v>170957.12953844611</v>
      </c>
      <c r="X9" s="8">
        <v>28022.02959108576</v>
      </c>
      <c r="Y9" s="8">
        <v>9880.5995804247414</v>
      </c>
      <c r="Z9" s="8">
        <v>41233.885766488187</v>
      </c>
      <c r="AA9" s="8">
        <v>150837.9650567619</v>
      </c>
      <c r="AB9" s="8">
        <f t="shared" si="0"/>
        <v>10000</v>
      </c>
      <c r="AC9" s="8">
        <v>0.1</v>
      </c>
      <c r="AD9" s="8">
        <f t="shared" si="1"/>
        <v>95570.297095615359</v>
      </c>
    </row>
    <row r="10" spans="2:32">
      <c r="B10" s="8" t="s">
        <v>16</v>
      </c>
      <c r="C10" s="8">
        <v>1216.9258515377426</v>
      </c>
      <c r="D10" s="8">
        <v>2530.2037244232911</v>
      </c>
      <c r="E10" s="8">
        <v>8158.2892596017155</v>
      </c>
      <c r="F10" s="8">
        <v>26864.015218361488</v>
      </c>
      <c r="G10" s="8">
        <v>7307.3876013311947</v>
      </c>
      <c r="H10" s="8">
        <v>31473.020779047623</v>
      </c>
      <c r="I10" s="8">
        <v>26512.687617829833</v>
      </c>
      <c r="J10" s="8">
        <v>60098.531166068438</v>
      </c>
      <c r="K10" s="8">
        <v>7624.0139494761434</v>
      </c>
      <c r="L10" s="8">
        <v>2222.5667792018921</v>
      </c>
      <c r="M10" s="8">
        <v>58248.399513389602</v>
      </c>
      <c r="N10" s="8">
        <v>67269.865453020742</v>
      </c>
      <c r="O10" s="8">
        <v>18939.504031990986</v>
      </c>
      <c r="P10" s="8">
        <v>940.53763279473151</v>
      </c>
      <c r="Q10" s="8">
        <v>10808.055689651945</v>
      </c>
      <c r="R10" s="8">
        <v>22568.14228779075</v>
      </c>
      <c r="S10" s="8">
        <v>54139.067010093022</v>
      </c>
      <c r="T10" s="8">
        <v>19275.456397078924</v>
      </c>
      <c r="U10" s="8">
        <v>20846.917342045861</v>
      </c>
      <c r="V10" s="8">
        <v>23552.379333574376</v>
      </c>
      <c r="W10" s="8">
        <v>32423.950886175109</v>
      </c>
      <c r="X10" s="8">
        <v>7186.8727802907924</v>
      </c>
      <c r="Y10" s="8">
        <v>6067.6581962849759</v>
      </c>
      <c r="Z10" s="8">
        <v>16935.361409718091</v>
      </c>
      <c r="AA10" s="8">
        <v>45270.173775289571</v>
      </c>
      <c r="AB10" s="8">
        <f t="shared" si="0"/>
        <v>20000</v>
      </c>
      <c r="AC10" s="8">
        <v>0.2</v>
      </c>
      <c r="AD10" s="8">
        <f t="shared" si="1"/>
        <v>23139.199347442758</v>
      </c>
    </row>
    <row r="11" spans="2:32">
      <c r="B11" s="8" t="s">
        <v>17</v>
      </c>
      <c r="C11" s="8">
        <v>189.16843408473699</v>
      </c>
      <c r="D11" s="8">
        <v>687.29266588864766</v>
      </c>
      <c r="E11" s="8">
        <v>941.2925297543643</v>
      </c>
      <c r="F11" s="8">
        <v>6592.8133306297423</v>
      </c>
      <c r="G11" s="8">
        <v>237.57696026176171</v>
      </c>
      <c r="H11" s="8">
        <v>3107.0662012756216</v>
      </c>
      <c r="I11" s="8">
        <v>1917.6188941003461</v>
      </c>
      <c r="J11" s="8">
        <v>5009.2459821323037</v>
      </c>
      <c r="K11" s="8">
        <v>2902.0087615841644</v>
      </c>
      <c r="L11" s="8">
        <v>785.00963244212323</v>
      </c>
      <c r="M11" s="8">
        <v>4246.0173924620431</v>
      </c>
      <c r="N11" s="8">
        <v>3661.0773575275798</v>
      </c>
      <c r="O11" s="8">
        <v>4377.4237898860729</v>
      </c>
      <c r="P11" s="8">
        <v>556.92441503761245</v>
      </c>
      <c r="Q11" s="8">
        <v>3727.3627205550524</v>
      </c>
      <c r="R11" s="8">
        <v>2494.7715234417756</v>
      </c>
      <c r="S11" s="8">
        <v>5364.4611062637032</v>
      </c>
      <c r="T11" s="8">
        <v>1476.7984544372659</v>
      </c>
      <c r="U11" s="8">
        <v>834.11945327440696</v>
      </c>
      <c r="V11" s="8">
        <v>2377.5013767115888</v>
      </c>
      <c r="W11" s="8">
        <v>3223.5390082109034</v>
      </c>
      <c r="X11" s="8">
        <v>1987.2578585733309</v>
      </c>
      <c r="Y11" s="8">
        <v>2480.8653129397057</v>
      </c>
      <c r="Z11" s="8">
        <v>2969.0335998694695</v>
      </c>
      <c r="AA11" s="8">
        <v>3214.9706209018536</v>
      </c>
      <c r="AB11" s="8">
        <f t="shared" si="0"/>
        <v>30000</v>
      </c>
      <c r="AC11" s="8">
        <v>0.3</v>
      </c>
      <c r="AD11" s="8">
        <f t="shared" si="1"/>
        <v>2614.4486952898469</v>
      </c>
    </row>
    <row r="12" spans="2:32">
      <c r="B12" s="8" t="s">
        <v>18</v>
      </c>
      <c r="C12" s="8">
        <v>78.38589782020631</v>
      </c>
      <c r="D12" s="8">
        <v>194.52546151899605</v>
      </c>
      <c r="E12" s="8">
        <v>63.834181813937761</v>
      </c>
      <c r="F12" s="8">
        <v>2204.3821859693803</v>
      </c>
      <c r="G12" s="8">
        <v>41.398398231607871</v>
      </c>
      <c r="H12" s="8">
        <v>2416.445514545107</v>
      </c>
      <c r="I12" s="8">
        <v>761.40808520951521</v>
      </c>
      <c r="J12" s="8">
        <v>236.07078341243596</v>
      </c>
      <c r="K12" s="8">
        <v>1502.3624134970478</v>
      </c>
      <c r="L12" s="8">
        <v>540.00319907483902</v>
      </c>
      <c r="M12" s="8">
        <v>530.28258895664726</v>
      </c>
      <c r="N12" s="8">
        <v>951.79845770453358</v>
      </c>
      <c r="O12" s="8">
        <v>241.73440434819247</v>
      </c>
      <c r="P12" s="8">
        <v>525.89510638586773</v>
      </c>
      <c r="Q12" s="8">
        <v>1771.3528686026796</v>
      </c>
      <c r="R12" s="8">
        <v>166.60621963542934</v>
      </c>
      <c r="S12" s="8">
        <v>2877.1880109651634</v>
      </c>
      <c r="T12" s="8">
        <v>91.511663197624273</v>
      </c>
      <c r="U12" s="8">
        <v>595.45014061463996</v>
      </c>
      <c r="V12" s="8">
        <v>424.3433876898946</v>
      </c>
      <c r="W12" s="8">
        <v>450.73949206146222</v>
      </c>
      <c r="X12" s="8">
        <v>634.70124103907028</v>
      </c>
      <c r="Y12" s="8">
        <v>2437.5040551498823</v>
      </c>
      <c r="Z12" s="8">
        <v>1948.6307230676248</v>
      </c>
      <c r="AA12" s="8">
        <v>209.09484634361598</v>
      </c>
      <c r="AB12" s="8">
        <f t="shared" si="0"/>
        <v>40000</v>
      </c>
      <c r="AC12" s="8">
        <v>0.4</v>
      </c>
      <c r="AD12" s="8">
        <f t="shared" si="1"/>
        <v>875.82597307421588</v>
      </c>
    </row>
    <row r="13" spans="2:32">
      <c r="B13" s="8" t="s">
        <v>19</v>
      </c>
      <c r="C13" s="8">
        <v>68.940988853577693</v>
      </c>
      <c r="D13" s="8">
        <v>191.55361397834918</v>
      </c>
      <c r="E13" s="8">
        <v>22.804763532569837</v>
      </c>
      <c r="F13" s="8">
        <v>1813.0824260855061</v>
      </c>
      <c r="G13" s="8">
        <v>12.196950444744971</v>
      </c>
      <c r="H13" s="8">
        <v>2348.3027178217108</v>
      </c>
      <c r="I13" s="8">
        <v>620.22498173520967</v>
      </c>
      <c r="J13" s="8">
        <v>52.314259507193242</v>
      </c>
      <c r="K13" s="8">
        <v>1449.3484771976719</v>
      </c>
      <c r="L13" s="8">
        <v>513.55574131953711</v>
      </c>
      <c r="M13" s="8">
        <v>268.98792417859738</v>
      </c>
      <c r="N13" s="8">
        <v>323.30949854138981</v>
      </c>
      <c r="O13" s="8">
        <v>40.855856357804868</v>
      </c>
      <c r="P13" s="8">
        <v>376.15734531929621</v>
      </c>
      <c r="Q13" s="8">
        <v>1318.4421998946643</v>
      </c>
      <c r="R13" s="8">
        <v>39.672904374751795</v>
      </c>
      <c r="S13" s="8">
        <v>2218.4202793490986</v>
      </c>
      <c r="T13" s="8">
        <v>42.461133866343488</v>
      </c>
      <c r="U13" s="8">
        <v>529.92573006506143</v>
      </c>
      <c r="V13" s="8">
        <v>245.16789065802874</v>
      </c>
      <c r="W13" s="8">
        <v>33.215296238722487</v>
      </c>
      <c r="X13" s="8">
        <v>569.52033855511377</v>
      </c>
      <c r="Y13" s="8">
        <v>2436.9203524260492</v>
      </c>
      <c r="Z13" s="8">
        <v>814.07594011826745</v>
      </c>
      <c r="AA13" s="8">
        <v>59.63016947475171</v>
      </c>
      <c r="AB13" s="8">
        <f t="shared" si="0"/>
        <v>50000</v>
      </c>
      <c r="AC13" s="8">
        <v>0.5</v>
      </c>
      <c r="AD13" s="8">
        <f t="shared" si="1"/>
        <v>656.36351119576034</v>
      </c>
    </row>
    <row r="14" spans="2:32">
      <c r="B14" s="8" t="s">
        <v>20</v>
      </c>
      <c r="C14" s="8">
        <v>68.81948271954252</v>
      </c>
      <c r="D14" s="8">
        <v>191.51246258296311</v>
      </c>
      <c r="E14" s="8">
        <v>1.5570551553012564</v>
      </c>
      <c r="F14" s="8">
        <v>1125.5475554012858</v>
      </c>
      <c r="G14" s="8">
        <v>5.5096470540717917</v>
      </c>
      <c r="H14" s="8">
        <v>1850.2405716163385</v>
      </c>
      <c r="I14" s="8">
        <v>488.13324795052176</v>
      </c>
      <c r="J14" s="8">
        <v>44.458436683723363</v>
      </c>
      <c r="K14" s="8">
        <v>1443.5581767519059</v>
      </c>
      <c r="L14" s="8">
        <v>513.11106491484622</v>
      </c>
      <c r="M14" s="8">
        <v>148.26239382255829</v>
      </c>
      <c r="N14" s="8">
        <v>264.02587882579388</v>
      </c>
      <c r="O14" s="8">
        <v>0.1026507676069599</v>
      </c>
      <c r="P14" s="8">
        <v>256.59635597835904</v>
      </c>
      <c r="Q14" s="8">
        <v>938.51859704264371</v>
      </c>
      <c r="R14" s="8">
        <v>31.714078282096779</v>
      </c>
      <c r="S14" s="8">
        <v>2212.869980311687</v>
      </c>
      <c r="T14" s="8">
        <v>37.153679594743892</v>
      </c>
      <c r="U14" s="8">
        <v>529.29318976448201</v>
      </c>
      <c r="V14" s="8">
        <v>228.52428759418126</v>
      </c>
      <c r="W14" s="8">
        <v>2.9922113486064745</v>
      </c>
      <c r="X14" s="8">
        <v>511.42494304345246</v>
      </c>
      <c r="Y14" s="8">
        <v>2305.4304519710067</v>
      </c>
      <c r="Z14" s="8">
        <v>811.89205090450764</v>
      </c>
      <c r="AA14" s="8">
        <v>54.310389832725264</v>
      </c>
      <c r="AB14" s="8">
        <f t="shared" si="0"/>
        <v>60000</v>
      </c>
      <c r="AC14" s="8">
        <v>0.6</v>
      </c>
      <c r="AD14" s="8">
        <f t="shared" si="1"/>
        <v>562.62235359659792</v>
      </c>
    </row>
    <row r="15" spans="2:32">
      <c r="B15" s="8" t="s">
        <v>21</v>
      </c>
      <c r="C15" s="8">
        <v>62.587069666079913</v>
      </c>
      <c r="D15" s="8">
        <v>191.51094410033545</v>
      </c>
      <c r="E15" s="8">
        <v>1.5466222614759175</v>
      </c>
      <c r="F15" s="8">
        <v>669.98192443230948</v>
      </c>
      <c r="G15" s="8">
        <v>5.355650419740158</v>
      </c>
      <c r="H15" s="8">
        <v>1112.1622853467002</v>
      </c>
      <c r="I15" s="8">
        <v>364.35742803797422</v>
      </c>
      <c r="J15" s="8">
        <v>44.263417573983361</v>
      </c>
      <c r="K15" s="8">
        <v>1115.4325198943968</v>
      </c>
      <c r="L15" s="8">
        <v>512.67931342687541</v>
      </c>
      <c r="M15" s="8">
        <v>122.15346012609405</v>
      </c>
      <c r="N15" s="8">
        <v>192.46534854228776</v>
      </c>
      <c r="O15" s="8">
        <v>2.1606254154477256E-2</v>
      </c>
      <c r="P15" s="8">
        <v>199.4585966929634</v>
      </c>
      <c r="Q15" s="8">
        <v>684.82495476574002</v>
      </c>
      <c r="R15" s="8">
        <v>23.340124681279946</v>
      </c>
      <c r="S15" s="8">
        <v>2200.513397197783</v>
      </c>
      <c r="T15" s="8">
        <v>37.087031223050758</v>
      </c>
      <c r="U15" s="8">
        <v>524.68396552321929</v>
      </c>
      <c r="V15" s="8">
        <v>228.46548107593708</v>
      </c>
      <c r="W15" s="8">
        <v>2.9156647724508247</v>
      </c>
      <c r="X15" s="8">
        <v>363.70392888849364</v>
      </c>
      <c r="Y15" s="8">
        <v>1751.5471853821768</v>
      </c>
      <c r="Z15" s="8">
        <v>811.85520545155555</v>
      </c>
      <c r="AA15" s="8">
        <v>50.585922566583889</v>
      </c>
      <c r="AB15" s="8">
        <f t="shared" si="0"/>
        <v>70000</v>
      </c>
      <c r="AC15" s="8">
        <v>0.7</v>
      </c>
      <c r="AD15" s="8">
        <f t="shared" si="1"/>
        <v>450.93996193214559</v>
      </c>
    </row>
    <row r="16" spans="2:32">
      <c r="B16" s="8" t="s">
        <v>22</v>
      </c>
      <c r="C16" s="8">
        <v>48.627582033233836</v>
      </c>
      <c r="D16" s="8">
        <v>191.48992735813567</v>
      </c>
      <c r="E16" s="8">
        <v>1.4221130771638286</v>
      </c>
      <c r="F16" s="8">
        <v>539.18069208722193</v>
      </c>
      <c r="G16" s="8">
        <v>5.3532388610389461</v>
      </c>
      <c r="H16" s="8">
        <v>791.89263263362068</v>
      </c>
      <c r="I16" s="8">
        <v>282.39021698402422</v>
      </c>
      <c r="J16" s="8">
        <v>44.124686563874207</v>
      </c>
      <c r="K16" s="8">
        <v>890.70869317170366</v>
      </c>
      <c r="L16" s="8">
        <v>512.67132490042422</v>
      </c>
      <c r="M16" s="8">
        <v>90.630126106886394</v>
      </c>
      <c r="N16" s="8">
        <v>139.49861714998568</v>
      </c>
      <c r="O16" s="8">
        <v>2.1469149263680265E-2</v>
      </c>
      <c r="P16" s="8">
        <v>155.2794183509512</v>
      </c>
      <c r="Q16" s="8">
        <v>535.69591421195719</v>
      </c>
      <c r="R16" s="8">
        <v>17.98179945897013</v>
      </c>
      <c r="S16" s="8">
        <v>2157.1233078446326</v>
      </c>
      <c r="T16" s="8">
        <v>37.08697788218214</v>
      </c>
      <c r="U16" s="8">
        <v>505.59830198934469</v>
      </c>
      <c r="V16" s="8">
        <v>228.46508691082124</v>
      </c>
      <c r="W16" s="8">
        <v>2.9152121891786038</v>
      </c>
      <c r="X16" s="8">
        <v>247.97633972272558</v>
      </c>
      <c r="Y16" s="8">
        <v>1388.1212067184688</v>
      </c>
      <c r="Z16" s="8">
        <v>807.04544478569039</v>
      </c>
      <c r="AA16" s="8">
        <v>46.67135211447146</v>
      </c>
      <c r="AB16" s="8">
        <f t="shared" si="0"/>
        <v>80000</v>
      </c>
      <c r="AC16" s="8">
        <v>0.8</v>
      </c>
      <c r="AD16" s="8">
        <f t="shared" si="1"/>
        <v>386.71886729023885</v>
      </c>
    </row>
    <row r="17" spans="2:30">
      <c r="B17" s="8" t="s">
        <v>23</v>
      </c>
      <c r="C17" s="8">
        <v>36.185229383717257</v>
      </c>
      <c r="D17" s="8">
        <v>191.48972988795947</v>
      </c>
      <c r="E17" s="8">
        <v>1.4131240020533795</v>
      </c>
      <c r="F17" s="8">
        <v>426.46456456787269</v>
      </c>
      <c r="G17" s="8">
        <v>5.3529371863020287</v>
      </c>
      <c r="H17" s="8">
        <v>585.12404017820302</v>
      </c>
      <c r="I17" s="8">
        <v>198.21189484065394</v>
      </c>
      <c r="J17" s="8">
        <v>43.899118103914304</v>
      </c>
      <c r="K17" s="8">
        <v>718.60396664284929</v>
      </c>
      <c r="L17" s="8">
        <v>512.67083521185418</v>
      </c>
      <c r="M17" s="8">
        <v>75.361789535872987</v>
      </c>
      <c r="N17" s="8">
        <v>108.49852527535512</v>
      </c>
      <c r="O17" s="8">
        <v>2.1468759740486121E-2</v>
      </c>
      <c r="P17" s="8">
        <v>118.97090345262791</v>
      </c>
      <c r="Q17" s="8">
        <v>416.21068510470514</v>
      </c>
      <c r="R17" s="8">
        <v>14.73354269235746</v>
      </c>
      <c r="S17" s="8">
        <v>1720.1471286559376</v>
      </c>
      <c r="T17" s="8">
        <v>37.086977622518674</v>
      </c>
      <c r="U17" s="8">
        <v>381.76467452449089</v>
      </c>
      <c r="V17" s="8">
        <v>226.44353281460963</v>
      </c>
      <c r="W17" s="8">
        <v>2.8837302183805633</v>
      </c>
      <c r="X17" s="8">
        <v>179.1344951135514</v>
      </c>
      <c r="Y17" s="8">
        <v>1064.2847071731285</v>
      </c>
      <c r="Z17" s="8">
        <v>765.70995354246884</v>
      </c>
      <c r="AA17" s="8">
        <v>45.018017069399775</v>
      </c>
      <c r="AB17" s="8">
        <f t="shared" si="0"/>
        <v>90000</v>
      </c>
      <c r="AC17" s="8">
        <v>0.9</v>
      </c>
      <c r="AD17" s="8">
        <f t="shared" si="1"/>
        <v>315.02742286242102</v>
      </c>
    </row>
    <row r="18" spans="2:30">
      <c r="B18" s="8" t="s">
        <v>24</v>
      </c>
      <c r="C18" s="8">
        <v>28.904245053596526</v>
      </c>
      <c r="D18" s="8">
        <v>191.48972988663559</v>
      </c>
      <c r="E18" s="8">
        <v>1.3860584371918492</v>
      </c>
      <c r="F18" s="8">
        <v>360.97638064737646</v>
      </c>
      <c r="G18" s="8">
        <v>5.3529357412333951</v>
      </c>
      <c r="H18" s="8">
        <v>511.67036189760711</v>
      </c>
      <c r="I18" s="8">
        <v>160.80285050011304</v>
      </c>
      <c r="J18" s="8">
        <v>43.898887429996563</v>
      </c>
      <c r="K18" s="8">
        <v>575.7792386354796</v>
      </c>
      <c r="L18" s="8">
        <v>512.67083521185316</v>
      </c>
      <c r="M18" s="8">
        <v>59.420800470447432</v>
      </c>
      <c r="N18" s="8">
        <v>89.078025642640853</v>
      </c>
      <c r="O18" s="8">
        <v>2.1468751044650958E-2</v>
      </c>
      <c r="P18" s="8">
        <v>102.84887885901801</v>
      </c>
      <c r="Q18" s="8">
        <v>357.28019787463285</v>
      </c>
      <c r="R18" s="8">
        <v>13.338210009485095</v>
      </c>
      <c r="S18" s="8">
        <v>1486.325011851588</v>
      </c>
      <c r="T18" s="8">
        <v>37.086977622227039</v>
      </c>
      <c r="U18" s="8">
        <v>328.20467875792968</v>
      </c>
      <c r="V18" s="8">
        <v>226.43602093390086</v>
      </c>
      <c r="W18" s="8">
        <v>2.8837301972882585</v>
      </c>
      <c r="X18" s="8">
        <v>145.91957433018322</v>
      </c>
      <c r="Y18" s="8">
        <v>890.35512095411889</v>
      </c>
      <c r="Z18" s="8">
        <v>637.80506362821347</v>
      </c>
      <c r="AA18" s="8">
        <v>42.797099331428484</v>
      </c>
      <c r="AB18" s="8">
        <f t="shared" si="0"/>
        <v>100000</v>
      </c>
      <c r="AC18" s="8">
        <v>1</v>
      </c>
      <c r="AD18" s="8">
        <f t="shared" si="1"/>
        <v>272.5092953062092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2.1468751044650958E-2</v>
      </c>
      <c r="E21" s="10">
        <f>MAX(C18:AA18)</f>
        <v>1486.325011851588</v>
      </c>
      <c r="F21" s="10">
        <f>MEDIAN(C18:AA18)</f>
        <v>145.91957433018322</v>
      </c>
      <c r="G21" s="10">
        <f>AVERAGE(C18:AA18)</f>
        <v>272.5092953062092</v>
      </c>
      <c r="H21" s="10">
        <f>_xlfn.STDEV.S(C18:AA18)</f>
        <v>349.83981114273786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C48C-566A-4278-B0D2-3E87CE8EB217}">
  <sheetPr>
    <outlinePr summaryBelow="0" summaryRight="0"/>
  </sheetPr>
  <dimension ref="B2:AF21"/>
  <sheetViews>
    <sheetView zoomScale="85" zoomScaleNormal="85" workbookViewId="0">
      <selection activeCell="D20" sqref="D20:H21"/>
    </sheetView>
  </sheetViews>
  <sheetFormatPr defaultRowHeight="12.75"/>
  <cols>
    <col min="1" max="16384" width="8.88671875" style="9"/>
  </cols>
  <sheetData>
    <row r="2" spans="2:32" s="9" customFormat="1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100000</v>
      </c>
      <c r="AE2" s="9" t="s">
        <v>1</v>
      </c>
      <c r="AF2" s="9">
        <f>MIN(B3:AA3)</f>
        <v>30000</v>
      </c>
    </row>
    <row r="3" spans="2:32" s="9" customFormat="1">
      <c r="B3" s="8" t="s">
        <v>2</v>
      </c>
      <c r="C3" s="8">
        <v>33300</v>
      </c>
      <c r="D3" s="8">
        <v>31300</v>
      </c>
      <c r="E3" s="8">
        <v>30700</v>
      </c>
      <c r="F3" s="8">
        <v>32500</v>
      </c>
      <c r="G3" s="8">
        <v>33000</v>
      </c>
      <c r="H3" s="8">
        <v>30600</v>
      </c>
      <c r="I3" s="8">
        <v>31700</v>
      </c>
      <c r="J3" s="8">
        <v>31800</v>
      </c>
      <c r="K3" s="8">
        <v>31500</v>
      </c>
      <c r="L3" s="8">
        <v>30400</v>
      </c>
      <c r="M3" s="8">
        <v>32000</v>
      </c>
      <c r="N3" s="8">
        <v>31800</v>
      </c>
      <c r="O3" s="8">
        <v>32200</v>
      </c>
      <c r="P3" s="8">
        <v>33500</v>
      </c>
      <c r="Q3" s="8">
        <v>32700</v>
      </c>
      <c r="R3" s="8">
        <v>31300</v>
      </c>
      <c r="S3" s="8">
        <v>30800</v>
      </c>
      <c r="T3" s="8">
        <v>30200</v>
      </c>
      <c r="U3" s="8">
        <v>31900</v>
      </c>
      <c r="V3" s="8">
        <v>30900</v>
      </c>
      <c r="W3" s="8">
        <v>30000</v>
      </c>
      <c r="X3" s="8">
        <v>32100</v>
      </c>
      <c r="Y3" s="8">
        <v>31800</v>
      </c>
      <c r="Z3" s="8">
        <v>30000</v>
      </c>
      <c r="AA3" s="8">
        <v>32100</v>
      </c>
      <c r="AB3" s="8"/>
      <c r="AC3" s="8"/>
      <c r="AD3" s="8"/>
      <c r="AE3" s="9" t="s">
        <v>3</v>
      </c>
      <c r="AF3" s="9">
        <f>MAX(B3:AA3)</f>
        <v>33500</v>
      </c>
    </row>
    <row r="4" spans="2:32" s="9" customFormat="1">
      <c r="B4" s="8" t="s">
        <v>4</v>
      </c>
      <c r="C4" s="8">
        <v>9.5327123972310801E-9</v>
      </c>
      <c r="D4" s="8">
        <v>9.417121304977627E-9</v>
      </c>
      <c r="E4" s="8">
        <v>9.8319077324049431E-9</v>
      </c>
      <c r="F4" s="8">
        <v>7.3479355933159241E-9</v>
      </c>
      <c r="G4" s="8">
        <v>9.4263299388330779E-9</v>
      </c>
      <c r="H4" s="8">
        <v>6.8144174747430952E-9</v>
      </c>
      <c r="I4" s="8">
        <v>7.8414927884296048E-9</v>
      </c>
      <c r="J4" s="8">
        <v>8.0372331012767972E-9</v>
      </c>
      <c r="K4" s="8">
        <v>9.616911711418652E-9</v>
      </c>
      <c r="L4" s="8">
        <v>9.6208623290294781E-9</v>
      </c>
      <c r="M4" s="8">
        <v>9.398547717864858E-9</v>
      </c>
      <c r="N4" s="8">
        <v>6.967127319512656E-9</v>
      </c>
      <c r="O4" s="8">
        <v>9.2206988711041049E-9</v>
      </c>
      <c r="P4" s="8">
        <v>9.571962777954468E-9</v>
      </c>
      <c r="Q4" s="8">
        <v>4.79150230603409E-9</v>
      </c>
      <c r="R4" s="8">
        <v>9.998700534197269E-9</v>
      </c>
      <c r="S4" s="8">
        <v>7.9803612607065588E-9</v>
      </c>
      <c r="T4" s="8">
        <v>8.7031679640858783E-9</v>
      </c>
      <c r="U4" s="8">
        <v>8.1127780049428111E-9</v>
      </c>
      <c r="V4" s="8">
        <v>7.0012333708291408E-9</v>
      </c>
      <c r="W4" s="8">
        <v>9.8304724360787077E-9</v>
      </c>
      <c r="X4" s="8">
        <v>8.6468361359948176E-9</v>
      </c>
      <c r="Y4" s="8">
        <v>8.2005868762280443E-9</v>
      </c>
      <c r="Z4" s="8">
        <v>7.3471682071613031E-9</v>
      </c>
      <c r="AA4" s="8">
        <v>7.4028321250807494E-9</v>
      </c>
      <c r="AB4" s="8"/>
      <c r="AC4" s="8"/>
      <c r="AD4" s="8"/>
      <c r="AE4" s="9" t="s">
        <v>5</v>
      </c>
      <c r="AF4" s="9">
        <f>AVERAGE(B3:AA3)</f>
        <v>31604</v>
      </c>
    </row>
    <row r="5" spans="2:32" s="9" customFormat="1">
      <c r="B5" s="8" t="s">
        <v>11</v>
      </c>
      <c r="AC5" s="8"/>
      <c r="AD5" s="8"/>
    </row>
    <row r="6" spans="2:32" s="9" customFormat="1">
      <c r="B6" s="8" t="s">
        <v>12</v>
      </c>
      <c r="C6" s="8">
        <v>48543044.779023267</v>
      </c>
      <c r="D6" s="8">
        <v>440965944.05828911</v>
      </c>
      <c r="E6" s="8">
        <v>139437465.61686981</v>
      </c>
      <c r="F6" s="8">
        <v>537671725.12354457</v>
      </c>
      <c r="G6" s="8">
        <v>539227033.53005528</v>
      </c>
      <c r="H6" s="8">
        <v>42575530.617021546</v>
      </c>
      <c r="I6" s="8">
        <v>121440555.0111334</v>
      </c>
      <c r="J6" s="8">
        <v>109908567.93229206</v>
      </c>
      <c r="K6" s="8">
        <v>164036442.13123453</v>
      </c>
      <c r="L6" s="8">
        <v>309302607.72098023</v>
      </c>
      <c r="M6" s="8">
        <v>168377124.76551652</v>
      </c>
      <c r="N6" s="8">
        <v>283264584.33755958</v>
      </c>
      <c r="O6" s="8">
        <v>110818392.46011251</v>
      </c>
      <c r="P6" s="8">
        <v>202630241.50515515</v>
      </c>
      <c r="Q6" s="8">
        <v>197120752.54779553</v>
      </c>
      <c r="R6" s="8">
        <v>803829333.07808065</v>
      </c>
      <c r="S6" s="8">
        <v>603915848.06740665</v>
      </c>
      <c r="T6" s="8">
        <v>224301284.26496711</v>
      </c>
      <c r="U6" s="8">
        <v>250206286.4189468</v>
      </c>
      <c r="V6" s="8">
        <v>670836511.8579495</v>
      </c>
      <c r="W6" s="8">
        <v>665898093.070925</v>
      </c>
      <c r="X6" s="8">
        <v>308018634.14915228</v>
      </c>
      <c r="Y6" s="8">
        <v>141308731.42438978</v>
      </c>
      <c r="Z6" s="8">
        <v>188604622.85755244</v>
      </c>
      <c r="AA6" s="8">
        <v>260916789.2336196</v>
      </c>
      <c r="AB6" s="8">
        <f t="shared" ref="AB6:AB18" si="0">AC6*$AD$2</f>
        <v>0</v>
      </c>
      <c r="AC6" s="8">
        <v>0</v>
      </c>
      <c r="AD6" s="8">
        <f t="shared" ref="AD6:AD18" si="1">AVERAGE(C6:AA6)</f>
        <v>301326245.86238289</v>
      </c>
    </row>
    <row r="7" spans="2:32" s="9" customFormat="1">
      <c r="B7" s="8" t="s">
        <v>13</v>
      </c>
      <c r="C7" s="8">
        <v>48543044.779023267</v>
      </c>
      <c r="D7" s="8">
        <v>181060728.35435241</v>
      </c>
      <c r="E7" s="8">
        <v>118844556.53423336</v>
      </c>
      <c r="F7" s="8">
        <v>34247796.707656525</v>
      </c>
      <c r="G7" s="8">
        <v>130976230.30957827</v>
      </c>
      <c r="H7" s="8">
        <v>42575530.617021546</v>
      </c>
      <c r="I7" s="8">
        <v>75791642.723753199</v>
      </c>
      <c r="J7" s="8">
        <v>109908567.93229206</v>
      </c>
      <c r="K7" s="8">
        <v>164036442.13123453</v>
      </c>
      <c r="L7" s="8">
        <v>133603941.21611875</v>
      </c>
      <c r="M7" s="8">
        <v>122211225.92837822</v>
      </c>
      <c r="N7" s="8">
        <v>153010695.74841154</v>
      </c>
      <c r="O7" s="8">
        <v>90597003.765433967</v>
      </c>
      <c r="P7" s="8">
        <v>185021787.62110785</v>
      </c>
      <c r="Q7" s="8">
        <v>197120752.54779553</v>
      </c>
      <c r="R7" s="8">
        <v>162552834.82753199</v>
      </c>
      <c r="S7" s="8">
        <v>78887989.140113011</v>
      </c>
      <c r="T7" s="8">
        <v>120756037.24598894</v>
      </c>
      <c r="U7" s="8">
        <v>222642369.06077194</v>
      </c>
      <c r="V7" s="8">
        <v>86327150.92937088</v>
      </c>
      <c r="W7" s="8">
        <v>495424443.4161526</v>
      </c>
      <c r="X7" s="8">
        <v>66878782.038440786</v>
      </c>
      <c r="Y7" s="8">
        <v>141308731.42438978</v>
      </c>
      <c r="Z7" s="8">
        <v>188604622.85755244</v>
      </c>
      <c r="AA7" s="8">
        <v>164151879.60315198</v>
      </c>
      <c r="AB7" s="8">
        <f t="shared" si="0"/>
        <v>100</v>
      </c>
      <c r="AC7" s="8">
        <v>1E-3</v>
      </c>
      <c r="AD7" s="8">
        <f t="shared" si="1"/>
        <v>140603391.49839422</v>
      </c>
    </row>
    <row r="8" spans="2:32" s="9" customFormat="1">
      <c r="B8" s="8" t="s">
        <v>14</v>
      </c>
      <c r="C8" s="8">
        <v>10793728.411518106</v>
      </c>
      <c r="D8" s="8">
        <v>24170819.356839068</v>
      </c>
      <c r="E8" s="8">
        <v>22455801.981099088</v>
      </c>
      <c r="F8" s="8">
        <v>10966721.656411262</v>
      </c>
      <c r="G8" s="8">
        <v>14172733.238516981</v>
      </c>
      <c r="H8" s="8">
        <v>3835732.6696206937</v>
      </c>
      <c r="I8" s="8">
        <v>17157748.223026443</v>
      </c>
      <c r="J8" s="8">
        <v>23323621.261726562</v>
      </c>
      <c r="K8" s="8">
        <v>14393598.259548772</v>
      </c>
      <c r="L8" s="8">
        <v>13853066.908961775</v>
      </c>
      <c r="M8" s="8">
        <v>22021676.658357814</v>
      </c>
      <c r="N8" s="8">
        <v>20225324.220590346</v>
      </c>
      <c r="O8" s="8">
        <v>26645967.513015691</v>
      </c>
      <c r="P8" s="8">
        <v>18309677.708495636</v>
      </c>
      <c r="Q8" s="8">
        <v>3888738.1311489744</v>
      </c>
      <c r="R8" s="8">
        <v>20163940.599972539</v>
      </c>
      <c r="S8" s="8">
        <v>16586585.49459596</v>
      </c>
      <c r="T8" s="8">
        <v>10546369.557765318</v>
      </c>
      <c r="U8" s="8">
        <v>26512147.605000906</v>
      </c>
      <c r="V8" s="8">
        <v>20858856.053911313</v>
      </c>
      <c r="W8" s="8">
        <v>35805680.486445978</v>
      </c>
      <c r="X8" s="8">
        <v>9010341.1620875765</v>
      </c>
      <c r="Y8" s="8">
        <v>16245628.923660997</v>
      </c>
      <c r="Z8" s="8">
        <v>18165336.590881392</v>
      </c>
      <c r="AA8" s="8">
        <v>13655010.786089487</v>
      </c>
      <c r="AB8" s="8">
        <f t="shared" si="0"/>
        <v>1000</v>
      </c>
      <c r="AC8" s="8">
        <v>0.01</v>
      </c>
      <c r="AD8" s="8">
        <f t="shared" si="1"/>
        <v>17350594.138371546</v>
      </c>
    </row>
    <row r="9" spans="2:32" s="9" customFormat="1">
      <c r="B9" s="8" t="s">
        <v>15</v>
      </c>
      <c r="C9" s="8">
        <v>1148.8608781458258</v>
      </c>
      <c r="D9" s="8">
        <v>993.2760491129834</v>
      </c>
      <c r="E9" s="8">
        <v>1395.533359101157</v>
      </c>
      <c r="F9" s="8">
        <v>1124.1678537252762</v>
      </c>
      <c r="G9" s="8">
        <v>2587.7141546751836</v>
      </c>
      <c r="H9" s="8">
        <v>639.7633421503275</v>
      </c>
      <c r="I9" s="8">
        <v>1384.8543659719608</v>
      </c>
      <c r="J9" s="8">
        <v>623.67054746998849</v>
      </c>
      <c r="K9" s="8">
        <v>923.42903896002974</v>
      </c>
      <c r="L9" s="8">
        <v>840.68502157604212</v>
      </c>
      <c r="M9" s="8">
        <v>722.35346517389155</v>
      </c>
      <c r="N9" s="8">
        <v>1591.6760871699648</v>
      </c>
      <c r="O9" s="8">
        <v>1997.0215305544407</v>
      </c>
      <c r="P9" s="8">
        <v>2293.6762477994857</v>
      </c>
      <c r="Q9" s="8">
        <v>1555.1481553692752</v>
      </c>
      <c r="R9" s="8">
        <v>1840.2492100335323</v>
      </c>
      <c r="S9" s="8">
        <v>472.13485564662165</v>
      </c>
      <c r="T9" s="8">
        <v>256.46069116770133</v>
      </c>
      <c r="U9" s="8">
        <v>2048.0336766042501</v>
      </c>
      <c r="V9" s="8">
        <v>202.10263751158152</v>
      </c>
      <c r="W9" s="8">
        <v>516.50139378189886</v>
      </c>
      <c r="X9" s="8">
        <v>1659.309446221592</v>
      </c>
      <c r="Y9" s="8">
        <v>922.34465886957628</v>
      </c>
      <c r="Z9" s="8">
        <v>264.00630264832807</v>
      </c>
      <c r="AA9" s="8">
        <v>751.50549658113255</v>
      </c>
      <c r="AB9" s="8">
        <f t="shared" si="0"/>
        <v>10000</v>
      </c>
      <c r="AC9" s="8">
        <v>0.1</v>
      </c>
      <c r="AD9" s="8">
        <f t="shared" si="1"/>
        <v>1150.1791386408818</v>
      </c>
    </row>
    <row r="10" spans="2:32" s="9" customFormat="1">
      <c r="B10" s="8" t="s">
        <v>16</v>
      </c>
      <c r="C10" s="8">
        <v>4.2600768699884384E-2</v>
      </c>
      <c r="D10" s="8">
        <v>2.5778638587468095E-3</v>
      </c>
      <c r="E10" s="8">
        <v>1.2482464205589849E-2</v>
      </c>
      <c r="F10" s="8">
        <v>1.7771534599958727E-2</v>
      </c>
      <c r="G10" s="8">
        <v>4.0768520174907508E-2</v>
      </c>
      <c r="H10" s="8">
        <v>5.7978743465412208E-3</v>
      </c>
      <c r="I10" s="8">
        <v>4.1831658130845994E-2</v>
      </c>
      <c r="J10" s="8">
        <v>1.0392304821436937E-2</v>
      </c>
      <c r="K10" s="8">
        <v>6.8065390497054068E-3</v>
      </c>
      <c r="L10" s="8">
        <v>9.3314931505545928E-3</v>
      </c>
      <c r="M10" s="8">
        <v>1.9441007287539946E-2</v>
      </c>
      <c r="N10" s="8">
        <v>2.3828140639935214E-2</v>
      </c>
      <c r="O10" s="8">
        <v>2.3755665387170666E-2</v>
      </c>
      <c r="P10" s="8">
        <v>6.782345299008341E-2</v>
      </c>
      <c r="Q10" s="8">
        <v>2.2850417288665881E-2</v>
      </c>
      <c r="R10" s="8">
        <v>1.0101269423202552E-2</v>
      </c>
      <c r="S10" s="8">
        <v>3.6297958427695676E-3</v>
      </c>
      <c r="T10" s="8">
        <v>2.305131128650828E-3</v>
      </c>
      <c r="U10" s="8">
        <v>3.7092695236637496E-2</v>
      </c>
      <c r="V10" s="8">
        <v>6.0550475523513114E-3</v>
      </c>
      <c r="W10" s="8">
        <v>4.0790453043655361E-3</v>
      </c>
      <c r="X10" s="8">
        <v>1.6277146578957513E-2</v>
      </c>
      <c r="Y10" s="8">
        <v>2.3638287369692534E-2</v>
      </c>
      <c r="Z10" s="8">
        <v>1.314627089583098E-2</v>
      </c>
      <c r="AA10" s="8">
        <v>1.2456929339464295E-2</v>
      </c>
      <c r="AB10" s="8">
        <f t="shared" si="0"/>
        <v>20000</v>
      </c>
      <c r="AC10" s="8">
        <v>0.2</v>
      </c>
      <c r="AD10" s="8">
        <f t="shared" si="1"/>
        <v>1.9073652932139567E-2</v>
      </c>
    </row>
    <row r="11" spans="2:32" s="9" customFormat="1">
      <c r="B11" s="8" t="s">
        <v>17</v>
      </c>
      <c r="C11" s="8">
        <v>7.4734353461280989E-7</v>
      </c>
      <c r="D11" s="8">
        <v>2.7636261279440077E-8</v>
      </c>
      <c r="E11" s="8">
        <v>4.7740286390762776E-8</v>
      </c>
      <c r="F11" s="8">
        <v>2.0098163133752678E-7</v>
      </c>
      <c r="G11" s="8">
        <v>1.5032088640509755E-7</v>
      </c>
      <c r="H11" s="8">
        <v>2.0043728454766097E-8</v>
      </c>
      <c r="I11" s="8">
        <v>7.4499808988548466E-8</v>
      </c>
      <c r="J11" s="8">
        <v>5.6058155450955383E-8</v>
      </c>
      <c r="K11" s="8">
        <v>9.5794348453637213E-8</v>
      </c>
      <c r="L11" s="8">
        <v>9.3889624963594542E-8</v>
      </c>
      <c r="M11" s="8">
        <v>1.2841344698699686E-7</v>
      </c>
      <c r="N11" s="8">
        <v>6.6256404807063518E-8</v>
      </c>
      <c r="O11" s="8">
        <v>9.6316242093053006E-8</v>
      </c>
      <c r="P11" s="8">
        <v>7.1207487906121969E-7</v>
      </c>
      <c r="Q11" s="8">
        <v>2.4255099617676024E-7</v>
      </c>
      <c r="R11" s="8">
        <v>4.5954450911267486E-8</v>
      </c>
      <c r="S11" s="8">
        <v>1.0296261621078884E-8</v>
      </c>
      <c r="T11" s="8">
        <v>1.2694570727944665E-8</v>
      </c>
      <c r="U11" s="8">
        <v>5.0580041488501593E-8</v>
      </c>
      <c r="V11" s="8">
        <v>3.1703336844657315E-8</v>
      </c>
      <c r="W11" s="8">
        <v>9.8304724360787077E-9</v>
      </c>
      <c r="X11" s="8">
        <v>9.2267754325803253E-8</v>
      </c>
      <c r="Y11" s="8">
        <v>1.2464917631405115E-7</v>
      </c>
      <c r="Z11" s="8">
        <v>7.3471682071613031E-9</v>
      </c>
      <c r="AA11" s="8">
        <v>1.0770354208489152E-7</v>
      </c>
      <c r="AB11" s="8">
        <f t="shared" si="0"/>
        <v>30000</v>
      </c>
      <c r="AC11" s="8">
        <v>0.3</v>
      </c>
      <c r="AD11" s="8">
        <f t="shared" si="1"/>
        <v>1.3011788041694672E-7</v>
      </c>
    </row>
    <row r="12" spans="2:32" s="9" customFormat="1">
      <c r="B12" s="8" t="s">
        <v>18</v>
      </c>
      <c r="C12" s="8">
        <v>9.5327123972310801E-9</v>
      </c>
      <c r="D12" s="8">
        <v>9.417121304977627E-9</v>
      </c>
      <c r="E12" s="8">
        <v>9.8319077324049431E-9</v>
      </c>
      <c r="F12" s="8">
        <v>7.3479355933159241E-9</v>
      </c>
      <c r="G12" s="8">
        <v>9.4263299388330779E-9</v>
      </c>
      <c r="H12" s="8">
        <v>6.8144174747430952E-9</v>
      </c>
      <c r="I12" s="8">
        <v>7.8414927884296048E-9</v>
      </c>
      <c r="J12" s="8">
        <v>8.0372331012767972E-9</v>
      </c>
      <c r="K12" s="8">
        <v>9.616911711418652E-9</v>
      </c>
      <c r="L12" s="8">
        <v>9.6208623290294781E-9</v>
      </c>
      <c r="M12" s="8">
        <v>9.398547717864858E-9</v>
      </c>
      <c r="N12" s="8">
        <v>6.967127319512656E-9</v>
      </c>
      <c r="O12" s="8">
        <v>9.2206988711041049E-9</v>
      </c>
      <c r="P12" s="8">
        <v>9.571962777954468E-9</v>
      </c>
      <c r="Q12" s="8">
        <v>4.79150230603409E-9</v>
      </c>
      <c r="R12" s="8">
        <v>9.998700534197269E-9</v>
      </c>
      <c r="S12" s="8">
        <v>7.9803612607065588E-9</v>
      </c>
      <c r="T12" s="8">
        <v>8.7031679640858783E-9</v>
      </c>
      <c r="U12" s="8">
        <v>8.1127780049428111E-9</v>
      </c>
      <c r="V12" s="8">
        <v>7.0012333708291408E-9</v>
      </c>
      <c r="W12" s="8">
        <v>9.8304724360787077E-9</v>
      </c>
      <c r="X12" s="8">
        <v>8.6468361359948176E-9</v>
      </c>
      <c r="Y12" s="8">
        <v>8.2005868762280443E-9</v>
      </c>
      <c r="Z12" s="8">
        <v>7.3471682071613031E-9</v>
      </c>
      <c r="AA12" s="8">
        <v>7.4028321250807494E-9</v>
      </c>
      <c r="AB12" s="8">
        <f t="shared" si="0"/>
        <v>40000</v>
      </c>
      <c r="AC12" s="8">
        <v>0.4</v>
      </c>
      <c r="AD12" s="8">
        <f t="shared" si="1"/>
        <v>8.4264360111774291E-9</v>
      </c>
    </row>
    <row r="13" spans="2:32" s="9" customFormat="1">
      <c r="B13" s="8" t="s">
        <v>19</v>
      </c>
      <c r="C13" s="8">
        <v>9.5327123972310801E-9</v>
      </c>
      <c r="D13" s="8">
        <v>9.417121304977627E-9</v>
      </c>
      <c r="E13" s="8">
        <v>9.8319077324049431E-9</v>
      </c>
      <c r="F13" s="8">
        <v>7.3479355933159241E-9</v>
      </c>
      <c r="G13" s="8">
        <v>9.4263299388330779E-9</v>
      </c>
      <c r="H13" s="8">
        <v>6.8144174747430952E-9</v>
      </c>
      <c r="I13" s="8">
        <v>7.8414927884296048E-9</v>
      </c>
      <c r="J13" s="8">
        <v>8.0372331012767972E-9</v>
      </c>
      <c r="K13" s="8">
        <v>9.616911711418652E-9</v>
      </c>
      <c r="L13" s="8">
        <v>9.6208623290294781E-9</v>
      </c>
      <c r="M13" s="8">
        <v>9.398547717864858E-9</v>
      </c>
      <c r="N13" s="8">
        <v>6.967127319512656E-9</v>
      </c>
      <c r="O13" s="8">
        <v>9.2206988711041049E-9</v>
      </c>
      <c r="P13" s="8">
        <v>9.571962777954468E-9</v>
      </c>
      <c r="Q13" s="8">
        <v>4.79150230603409E-9</v>
      </c>
      <c r="R13" s="8">
        <v>9.998700534197269E-9</v>
      </c>
      <c r="S13" s="8">
        <v>7.9803612607065588E-9</v>
      </c>
      <c r="T13" s="8">
        <v>8.7031679640858783E-9</v>
      </c>
      <c r="U13" s="8">
        <v>8.1127780049428111E-9</v>
      </c>
      <c r="V13" s="8">
        <v>7.0012333708291408E-9</v>
      </c>
      <c r="W13" s="8">
        <v>9.8304724360787077E-9</v>
      </c>
      <c r="X13" s="8">
        <v>8.6468361359948176E-9</v>
      </c>
      <c r="Y13" s="8">
        <v>8.2005868762280443E-9</v>
      </c>
      <c r="Z13" s="8">
        <v>7.3471682071613031E-9</v>
      </c>
      <c r="AA13" s="8">
        <v>7.4028321250807494E-9</v>
      </c>
      <c r="AB13" s="8">
        <f t="shared" si="0"/>
        <v>50000</v>
      </c>
      <c r="AC13" s="8">
        <v>0.5</v>
      </c>
      <c r="AD13" s="8">
        <f t="shared" si="1"/>
        <v>8.4264360111774291E-9</v>
      </c>
    </row>
    <row r="14" spans="2:32" s="9" customFormat="1">
      <c r="B14" s="8" t="s">
        <v>20</v>
      </c>
      <c r="C14" s="8">
        <v>9.5327123972310801E-9</v>
      </c>
      <c r="D14" s="8">
        <v>9.417121304977627E-9</v>
      </c>
      <c r="E14" s="8">
        <v>9.8319077324049431E-9</v>
      </c>
      <c r="F14" s="8">
        <v>7.3479355933159241E-9</v>
      </c>
      <c r="G14" s="8">
        <v>9.4263299388330779E-9</v>
      </c>
      <c r="H14" s="8">
        <v>6.8144174747430952E-9</v>
      </c>
      <c r="I14" s="8">
        <v>7.8414927884296048E-9</v>
      </c>
      <c r="J14" s="8">
        <v>8.0372331012767972E-9</v>
      </c>
      <c r="K14" s="8">
        <v>9.616911711418652E-9</v>
      </c>
      <c r="L14" s="8">
        <v>9.6208623290294781E-9</v>
      </c>
      <c r="M14" s="8">
        <v>9.398547717864858E-9</v>
      </c>
      <c r="N14" s="8">
        <v>6.967127319512656E-9</v>
      </c>
      <c r="O14" s="8">
        <v>9.2206988711041049E-9</v>
      </c>
      <c r="P14" s="8">
        <v>9.571962777954468E-9</v>
      </c>
      <c r="Q14" s="8">
        <v>4.79150230603409E-9</v>
      </c>
      <c r="R14" s="8">
        <v>9.998700534197269E-9</v>
      </c>
      <c r="S14" s="8">
        <v>7.9803612607065588E-9</v>
      </c>
      <c r="T14" s="8">
        <v>8.7031679640858783E-9</v>
      </c>
      <c r="U14" s="8">
        <v>8.1127780049428111E-9</v>
      </c>
      <c r="V14" s="8">
        <v>7.0012333708291408E-9</v>
      </c>
      <c r="W14" s="8">
        <v>9.8304724360787077E-9</v>
      </c>
      <c r="X14" s="8">
        <v>8.6468361359948176E-9</v>
      </c>
      <c r="Y14" s="8">
        <v>8.2005868762280443E-9</v>
      </c>
      <c r="Z14" s="8">
        <v>7.3471682071613031E-9</v>
      </c>
      <c r="AA14" s="8">
        <v>7.4028321250807494E-9</v>
      </c>
      <c r="AB14" s="8">
        <f t="shared" si="0"/>
        <v>60000</v>
      </c>
      <c r="AC14" s="8">
        <v>0.6</v>
      </c>
      <c r="AD14" s="8">
        <f t="shared" si="1"/>
        <v>8.4264360111774291E-9</v>
      </c>
    </row>
    <row r="15" spans="2:32" s="9" customFormat="1">
      <c r="B15" s="8" t="s">
        <v>21</v>
      </c>
      <c r="C15" s="8">
        <v>9.5327123972310801E-9</v>
      </c>
      <c r="D15" s="8">
        <v>9.417121304977627E-9</v>
      </c>
      <c r="E15" s="8">
        <v>9.8319077324049431E-9</v>
      </c>
      <c r="F15" s="8">
        <v>7.3479355933159241E-9</v>
      </c>
      <c r="G15" s="8">
        <v>9.4263299388330779E-9</v>
      </c>
      <c r="H15" s="8">
        <v>6.8144174747430952E-9</v>
      </c>
      <c r="I15" s="8">
        <v>7.8414927884296048E-9</v>
      </c>
      <c r="J15" s="8">
        <v>8.0372331012767972E-9</v>
      </c>
      <c r="K15" s="8">
        <v>9.616911711418652E-9</v>
      </c>
      <c r="L15" s="8">
        <v>9.6208623290294781E-9</v>
      </c>
      <c r="M15" s="8">
        <v>9.398547717864858E-9</v>
      </c>
      <c r="N15" s="8">
        <v>6.967127319512656E-9</v>
      </c>
      <c r="O15" s="8">
        <v>9.2206988711041049E-9</v>
      </c>
      <c r="P15" s="8">
        <v>9.571962777954468E-9</v>
      </c>
      <c r="Q15" s="8">
        <v>4.79150230603409E-9</v>
      </c>
      <c r="R15" s="8">
        <v>9.998700534197269E-9</v>
      </c>
      <c r="S15" s="8">
        <v>7.9803612607065588E-9</v>
      </c>
      <c r="T15" s="8">
        <v>8.7031679640858783E-9</v>
      </c>
      <c r="U15" s="8">
        <v>8.1127780049428111E-9</v>
      </c>
      <c r="V15" s="8">
        <v>7.0012333708291408E-9</v>
      </c>
      <c r="W15" s="8">
        <v>9.8304724360787077E-9</v>
      </c>
      <c r="X15" s="8">
        <v>8.6468361359948176E-9</v>
      </c>
      <c r="Y15" s="8">
        <v>8.2005868762280443E-9</v>
      </c>
      <c r="Z15" s="8">
        <v>7.3471682071613031E-9</v>
      </c>
      <c r="AA15" s="8">
        <v>7.4028321250807494E-9</v>
      </c>
      <c r="AB15" s="8">
        <f t="shared" si="0"/>
        <v>70000</v>
      </c>
      <c r="AC15" s="8">
        <v>0.7</v>
      </c>
      <c r="AD15" s="8">
        <f t="shared" si="1"/>
        <v>8.4264360111774291E-9</v>
      </c>
    </row>
    <row r="16" spans="2:32" s="9" customFormat="1">
      <c r="B16" s="8" t="s">
        <v>22</v>
      </c>
      <c r="C16" s="8">
        <v>9.5327123972310801E-9</v>
      </c>
      <c r="D16" s="8">
        <v>9.417121304977627E-9</v>
      </c>
      <c r="E16" s="8">
        <v>9.8319077324049431E-9</v>
      </c>
      <c r="F16" s="8">
        <v>7.3479355933159241E-9</v>
      </c>
      <c r="G16" s="8">
        <v>9.4263299388330779E-9</v>
      </c>
      <c r="H16" s="8">
        <v>6.8144174747430952E-9</v>
      </c>
      <c r="I16" s="8">
        <v>7.8414927884296048E-9</v>
      </c>
      <c r="J16" s="8">
        <v>8.0372331012767972E-9</v>
      </c>
      <c r="K16" s="8">
        <v>9.616911711418652E-9</v>
      </c>
      <c r="L16" s="8">
        <v>9.6208623290294781E-9</v>
      </c>
      <c r="M16" s="8">
        <v>9.398547717864858E-9</v>
      </c>
      <c r="N16" s="8">
        <v>6.967127319512656E-9</v>
      </c>
      <c r="O16" s="8">
        <v>9.2206988711041049E-9</v>
      </c>
      <c r="P16" s="8">
        <v>9.571962777954468E-9</v>
      </c>
      <c r="Q16" s="8">
        <v>4.79150230603409E-9</v>
      </c>
      <c r="R16" s="8">
        <v>9.998700534197269E-9</v>
      </c>
      <c r="S16" s="8">
        <v>7.9803612607065588E-9</v>
      </c>
      <c r="T16" s="8">
        <v>8.7031679640858783E-9</v>
      </c>
      <c r="U16" s="8">
        <v>8.1127780049428111E-9</v>
      </c>
      <c r="V16" s="8">
        <v>7.0012333708291408E-9</v>
      </c>
      <c r="W16" s="8">
        <v>9.8304724360787077E-9</v>
      </c>
      <c r="X16" s="8">
        <v>8.6468361359948176E-9</v>
      </c>
      <c r="Y16" s="8">
        <v>8.2005868762280443E-9</v>
      </c>
      <c r="Z16" s="8">
        <v>7.3471682071613031E-9</v>
      </c>
      <c r="AA16" s="8">
        <v>7.4028321250807494E-9</v>
      </c>
      <c r="AB16" s="8">
        <f t="shared" si="0"/>
        <v>80000</v>
      </c>
      <c r="AC16" s="8">
        <v>0.8</v>
      </c>
      <c r="AD16" s="8">
        <f t="shared" si="1"/>
        <v>8.4264360111774291E-9</v>
      </c>
    </row>
    <row r="17" spans="2:30" s="9" customFormat="1">
      <c r="B17" s="8" t="s">
        <v>23</v>
      </c>
      <c r="C17" s="8">
        <v>9.5327123972310801E-9</v>
      </c>
      <c r="D17" s="8">
        <v>9.417121304977627E-9</v>
      </c>
      <c r="E17" s="8">
        <v>9.8319077324049431E-9</v>
      </c>
      <c r="F17" s="8">
        <v>7.3479355933159241E-9</v>
      </c>
      <c r="G17" s="8">
        <v>9.4263299388330779E-9</v>
      </c>
      <c r="H17" s="8">
        <v>6.8144174747430952E-9</v>
      </c>
      <c r="I17" s="8">
        <v>7.8414927884296048E-9</v>
      </c>
      <c r="J17" s="8">
        <v>8.0372331012767972E-9</v>
      </c>
      <c r="K17" s="8">
        <v>9.616911711418652E-9</v>
      </c>
      <c r="L17" s="8">
        <v>9.6208623290294781E-9</v>
      </c>
      <c r="M17" s="8">
        <v>9.398547717864858E-9</v>
      </c>
      <c r="N17" s="8">
        <v>6.967127319512656E-9</v>
      </c>
      <c r="O17" s="8">
        <v>9.2206988711041049E-9</v>
      </c>
      <c r="P17" s="8">
        <v>9.571962777954468E-9</v>
      </c>
      <c r="Q17" s="8">
        <v>4.79150230603409E-9</v>
      </c>
      <c r="R17" s="8">
        <v>9.998700534197269E-9</v>
      </c>
      <c r="S17" s="8">
        <v>7.9803612607065588E-9</v>
      </c>
      <c r="T17" s="8">
        <v>8.7031679640858783E-9</v>
      </c>
      <c r="U17" s="8">
        <v>8.1127780049428111E-9</v>
      </c>
      <c r="V17" s="8">
        <v>7.0012333708291408E-9</v>
      </c>
      <c r="W17" s="8">
        <v>9.8304724360787077E-9</v>
      </c>
      <c r="X17" s="8">
        <v>8.6468361359948176E-9</v>
      </c>
      <c r="Y17" s="8">
        <v>8.2005868762280443E-9</v>
      </c>
      <c r="Z17" s="8">
        <v>7.3471682071613031E-9</v>
      </c>
      <c r="AA17" s="8">
        <v>7.4028321250807494E-9</v>
      </c>
      <c r="AB17" s="8">
        <f t="shared" si="0"/>
        <v>90000</v>
      </c>
      <c r="AC17" s="8">
        <v>0.9</v>
      </c>
      <c r="AD17" s="8">
        <f t="shared" si="1"/>
        <v>8.4264360111774291E-9</v>
      </c>
    </row>
    <row r="18" spans="2:30" s="9" customFormat="1">
      <c r="B18" s="8" t="s">
        <v>24</v>
      </c>
      <c r="C18" s="8">
        <v>9.5327123972310801E-9</v>
      </c>
      <c r="D18" s="8">
        <v>9.417121304977627E-9</v>
      </c>
      <c r="E18" s="8">
        <v>9.8319077324049431E-9</v>
      </c>
      <c r="F18" s="8">
        <v>7.3479355933159241E-9</v>
      </c>
      <c r="G18" s="8">
        <v>9.4263299388330779E-9</v>
      </c>
      <c r="H18" s="8">
        <v>6.8144174747430952E-9</v>
      </c>
      <c r="I18" s="8">
        <v>7.8414927884296048E-9</v>
      </c>
      <c r="J18" s="8">
        <v>8.0372331012767972E-9</v>
      </c>
      <c r="K18" s="8">
        <v>9.616911711418652E-9</v>
      </c>
      <c r="L18" s="8">
        <v>9.6208623290294781E-9</v>
      </c>
      <c r="M18" s="8">
        <v>9.398547717864858E-9</v>
      </c>
      <c r="N18" s="8">
        <v>6.967127319512656E-9</v>
      </c>
      <c r="O18" s="8">
        <v>9.2206988711041049E-9</v>
      </c>
      <c r="P18" s="8">
        <v>9.571962777954468E-9</v>
      </c>
      <c r="Q18" s="8">
        <v>4.79150230603409E-9</v>
      </c>
      <c r="R18" s="8">
        <v>9.998700534197269E-9</v>
      </c>
      <c r="S18" s="8">
        <v>7.9803612607065588E-9</v>
      </c>
      <c r="T18" s="8">
        <v>8.7031679640858783E-9</v>
      </c>
      <c r="U18" s="8">
        <v>8.1127780049428111E-9</v>
      </c>
      <c r="V18" s="8">
        <v>7.0012333708291408E-9</v>
      </c>
      <c r="W18" s="8">
        <v>9.8304724360787077E-9</v>
      </c>
      <c r="X18" s="8">
        <v>8.6468361359948176E-9</v>
      </c>
      <c r="Y18" s="8">
        <v>8.2005868762280443E-9</v>
      </c>
      <c r="Z18" s="8">
        <v>7.3471682071613031E-9</v>
      </c>
      <c r="AA18" s="8">
        <v>7.4028321250807494E-9</v>
      </c>
      <c r="AB18" s="8">
        <f t="shared" si="0"/>
        <v>100000</v>
      </c>
      <c r="AC18" s="8">
        <v>1</v>
      </c>
      <c r="AD18" s="8">
        <f t="shared" si="1"/>
        <v>8.4264360111774291E-9</v>
      </c>
    </row>
    <row r="19" spans="2:30" s="9" customFormat="1">
      <c r="B19" s="8" t="s">
        <v>25</v>
      </c>
      <c r="C19" s="8">
        <v>1</v>
      </c>
    </row>
    <row r="20" spans="2:30" s="9" customFormat="1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 s="9" customFormat="1">
      <c r="D21" s="10">
        <f>MIN(C18:AA18)</f>
        <v>4.79150230603409E-9</v>
      </c>
      <c r="E21" s="10">
        <f>MAX(C18:AA18)</f>
        <v>9.998700534197269E-9</v>
      </c>
      <c r="F21" s="10">
        <f>MEDIAN(C18:AA18)</f>
        <v>8.6468361359948176E-9</v>
      </c>
      <c r="G21" s="10">
        <f>AVERAGE(C18:AA18)</f>
        <v>8.4264360111774291E-9</v>
      </c>
      <c r="H21" s="10">
        <f>_xlfn.STDEV.S(C18:AA18)</f>
        <v>1.2856709451602546E-9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015B-E50B-4DA3-8460-09648BBE2258}">
  <sheetPr>
    <tabColor theme="9" tint="0.59999389629810485"/>
    <outlinePr summaryBelow="0" summaryRight="0"/>
  </sheetPr>
  <dimension ref="B2:AF21"/>
  <sheetViews>
    <sheetView workbookViewId="0">
      <selection activeCell="D20" sqref="D20:H21"/>
    </sheetView>
  </sheetViews>
  <sheetFormatPr defaultRowHeight="12.75"/>
  <cols>
    <col min="1" max="1" width="8.88671875" style="9"/>
    <col min="2" max="2" width="18.55468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110804.53744665136</v>
      </c>
      <c r="D4" s="8">
        <v>74891.744019803155</v>
      </c>
      <c r="E4" s="8">
        <v>448676.74608880596</v>
      </c>
      <c r="F4" s="8">
        <v>114952.91174381426</v>
      </c>
      <c r="G4" s="8">
        <v>125734.37371187325</v>
      </c>
      <c r="H4" s="8">
        <v>51956.819520730234</v>
      </c>
      <c r="I4" s="8">
        <v>33579.463066175747</v>
      </c>
      <c r="J4" s="8">
        <v>88731.980238175835</v>
      </c>
      <c r="K4" s="8">
        <v>45191.68023608526</v>
      </c>
      <c r="L4" s="8">
        <v>119100.03586586734</v>
      </c>
      <c r="M4" s="8">
        <v>56152.937088446517</v>
      </c>
      <c r="N4" s="8">
        <v>27876.49932140153</v>
      </c>
      <c r="O4" s="8">
        <v>65990.884176777647</v>
      </c>
      <c r="P4" s="8">
        <v>58611.72710198244</v>
      </c>
      <c r="Q4" s="8">
        <v>218797.18934610885</v>
      </c>
      <c r="R4" s="8">
        <v>87842.229851144104</v>
      </c>
      <c r="S4" s="8">
        <v>282978.87692445662</v>
      </c>
      <c r="T4" s="8">
        <v>21441.870510296278</v>
      </c>
      <c r="U4" s="8">
        <v>22690.713814400682</v>
      </c>
      <c r="V4" s="8">
        <v>36616.320770752085</v>
      </c>
      <c r="W4" s="8">
        <v>50381.883921909459</v>
      </c>
      <c r="X4" s="8">
        <v>125634.74239174247</v>
      </c>
      <c r="Y4" s="8">
        <v>60245.218217281472</v>
      </c>
      <c r="Z4" s="8">
        <v>80900.429100495414</v>
      </c>
      <c r="AA4" s="8">
        <v>12808.271628497554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3954596004.3422322</v>
      </c>
      <c r="D6" s="8">
        <v>3014094209.4079475</v>
      </c>
      <c r="E6" s="8">
        <v>5534212951.5551224</v>
      </c>
      <c r="F6" s="8">
        <v>3541783424.0971255</v>
      </c>
      <c r="G6" s="8">
        <v>2722819077.0954685</v>
      </c>
      <c r="H6" s="8">
        <v>4785909247.1496696</v>
      </c>
      <c r="I6" s="8">
        <v>3023253684.8102193</v>
      </c>
      <c r="J6" s="8">
        <v>3077652458.0219965</v>
      </c>
      <c r="K6" s="8">
        <v>3578571507.5174174</v>
      </c>
      <c r="L6" s="8">
        <v>2513535063.9526672</v>
      </c>
      <c r="M6" s="8">
        <v>2668529988.0519938</v>
      </c>
      <c r="N6" s="8">
        <v>2614996690.0095906</v>
      </c>
      <c r="O6" s="8">
        <v>3708422988.1164937</v>
      </c>
      <c r="P6" s="8">
        <v>3054600969.8615189</v>
      </c>
      <c r="Q6" s="8">
        <v>2047367786.3947248</v>
      </c>
      <c r="R6" s="8">
        <v>2987694295.6197691</v>
      </c>
      <c r="S6" s="8">
        <v>3822693510.3747382</v>
      </c>
      <c r="T6" s="8">
        <v>4806351987.2960224</v>
      </c>
      <c r="U6" s="8">
        <v>2975633931.0943055</v>
      </c>
      <c r="V6" s="8">
        <v>3987958466.1744103</v>
      </c>
      <c r="W6" s="8">
        <v>4631095690.8060293</v>
      </c>
      <c r="X6" s="8">
        <v>4278284171.0320921</v>
      </c>
      <c r="Y6" s="8">
        <v>2876173945.5989313</v>
      </c>
      <c r="Z6" s="8">
        <v>3190597716.4465246</v>
      </c>
      <c r="AA6" s="8">
        <v>4167987044.9379549</v>
      </c>
      <c r="AB6" s="8">
        <f t="shared" ref="AB6:AB18" si="0">AC6*$AD$2</f>
        <v>0</v>
      </c>
      <c r="AC6" s="8">
        <v>0</v>
      </c>
      <c r="AD6" s="8">
        <f t="shared" ref="AD6:AD18" si="1">AVERAGE(C6:AA6)</f>
        <v>3502592672.3905983</v>
      </c>
    </row>
    <row r="7" spans="2:32">
      <c r="B7" s="8" t="s">
        <v>13</v>
      </c>
      <c r="C7" s="8">
        <v>2447023037.9392052</v>
      </c>
      <c r="D7" s="8">
        <v>3014094209.4079475</v>
      </c>
      <c r="E7" s="8">
        <v>2848181660.8099217</v>
      </c>
      <c r="F7" s="8">
        <v>3155346391.2628412</v>
      </c>
      <c r="G7" s="8">
        <v>2376540379.6883569</v>
      </c>
      <c r="H7" s="8">
        <v>3371438966.3655133</v>
      </c>
      <c r="I7" s="8">
        <v>3023253684.8102193</v>
      </c>
      <c r="J7" s="8">
        <v>2478425800.0772352</v>
      </c>
      <c r="K7" s="8">
        <v>2836815548.6803603</v>
      </c>
      <c r="L7" s="8">
        <v>2465413376.1014051</v>
      </c>
      <c r="M7" s="8">
        <v>2668529988.0519938</v>
      </c>
      <c r="N7" s="8">
        <v>2614996690.0095906</v>
      </c>
      <c r="O7" s="8">
        <v>3192994609.0616856</v>
      </c>
      <c r="P7" s="8">
        <v>2218870266.0959287</v>
      </c>
      <c r="Q7" s="8">
        <v>2047367786.3947248</v>
      </c>
      <c r="R7" s="8">
        <v>1558476403.9742322</v>
      </c>
      <c r="S7" s="8">
        <v>1671001138.6658275</v>
      </c>
      <c r="T7" s="8">
        <v>2016527268.3347375</v>
      </c>
      <c r="U7" s="8">
        <v>2733706969.9237976</v>
      </c>
      <c r="V7" s="8">
        <v>1977049557.5190916</v>
      </c>
      <c r="W7" s="8">
        <v>3789640389.7910519</v>
      </c>
      <c r="X7" s="8">
        <v>2469117870.6987529</v>
      </c>
      <c r="Y7" s="8">
        <v>2040792823.2967002</v>
      </c>
      <c r="Z7" s="8">
        <v>1566862498.2343795</v>
      </c>
      <c r="AA7" s="8">
        <v>1096847093.1158457</v>
      </c>
      <c r="AB7" s="8">
        <f t="shared" si="0"/>
        <v>300</v>
      </c>
      <c r="AC7" s="8">
        <v>1E-3</v>
      </c>
      <c r="AD7" s="8">
        <f t="shared" si="1"/>
        <v>2467172576.3324537</v>
      </c>
    </row>
    <row r="8" spans="2:32">
      <c r="B8" s="8" t="s">
        <v>14</v>
      </c>
      <c r="C8" s="8">
        <v>568660479.27339721</v>
      </c>
      <c r="D8" s="8">
        <v>398118511.86175376</v>
      </c>
      <c r="E8" s="8">
        <v>550505967.59250009</v>
      </c>
      <c r="F8" s="8">
        <v>491696825.08086932</v>
      </c>
      <c r="G8" s="8">
        <v>261596532.07700783</v>
      </c>
      <c r="H8" s="8">
        <v>516138813.07395113</v>
      </c>
      <c r="I8" s="8">
        <v>546129633.35685241</v>
      </c>
      <c r="J8" s="8">
        <v>404243410.898278</v>
      </c>
      <c r="K8" s="8">
        <v>336492670.79118532</v>
      </c>
      <c r="L8" s="8">
        <v>561385062.52645159</v>
      </c>
      <c r="M8" s="8">
        <v>338335878.72518969</v>
      </c>
      <c r="N8" s="8">
        <v>697105312.13849998</v>
      </c>
      <c r="O8" s="8">
        <v>359927291.70598423</v>
      </c>
      <c r="P8" s="8">
        <v>494792535.35832036</v>
      </c>
      <c r="Q8" s="8">
        <v>567846112.29570782</v>
      </c>
      <c r="R8" s="8">
        <v>566809452.50989282</v>
      </c>
      <c r="S8" s="8">
        <v>486936545.38617498</v>
      </c>
      <c r="T8" s="8">
        <v>596055733.80044591</v>
      </c>
      <c r="U8" s="8">
        <v>381307727.77555174</v>
      </c>
      <c r="V8" s="8">
        <v>563363442.69427633</v>
      </c>
      <c r="W8" s="8">
        <v>361119675.45527893</v>
      </c>
      <c r="X8" s="8">
        <v>363459174.52168584</v>
      </c>
      <c r="Y8" s="8">
        <v>236079404.09969682</v>
      </c>
      <c r="Z8" s="8">
        <v>496988592.35532331</v>
      </c>
      <c r="AA8" s="8">
        <v>357872728.70592439</v>
      </c>
      <c r="AB8" s="8">
        <f t="shared" si="0"/>
        <v>3000</v>
      </c>
      <c r="AC8" s="8">
        <v>0.01</v>
      </c>
      <c r="AD8" s="8">
        <f t="shared" si="1"/>
        <v>460118700.56240809</v>
      </c>
    </row>
    <row r="9" spans="2:32">
      <c r="B9" s="8" t="s">
        <v>15</v>
      </c>
      <c r="C9" s="8">
        <v>24423987.871059742</v>
      </c>
      <c r="D9" s="8">
        <v>17153198.961884551</v>
      </c>
      <c r="E9" s="8">
        <v>13245430.759385832</v>
      </c>
      <c r="F9" s="8">
        <v>17024494.774390958</v>
      </c>
      <c r="G9" s="8">
        <v>18218019.715546638</v>
      </c>
      <c r="H9" s="8">
        <v>27736451.718134779</v>
      </c>
      <c r="I9" s="8">
        <v>32367251.739041205</v>
      </c>
      <c r="J9" s="8">
        <v>21300085.535718646</v>
      </c>
      <c r="K9" s="8">
        <v>18696161.008189715</v>
      </c>
      <c r="L9" s="8">
        <v>21619783.019468579</v>
      </c>
      <c r="M9" s="8">
        <v>27151716.066809103</v>
      </c>
      <c r="N9" s="8">
        <v>9714163.3601539824</v>
      </c>
      <c r="O9" s="8">
        <v>17376788.851393234</v>
      </c>
      <c r="P9" s="8">
        <v>16386556.975451771</v>
      </c>
      <c r="Q9" s="8">
        <v>16814778.69275387</v>
      </c>
      <c r="R9" s="8">
        <v>17548175.935942788</v>
      </c>
      <c r="S9" s="8">
        <v>26332761.488366961</v>
      </c>
      <c r="T9" s="8">
        <v>12025735.987025138</v>
      </c>
      <c r="U9" s="8">
        <v>23728087.466888957</v>
      </c>
      <c r="V9" s="8">
        <v>18202266.570542093</v>
      </c>
      <c r="W9" s="8">
        <v>19361949.283236202</v>
      </c>
      <c r="X9" s="8">
        <v>14878482.602982</v>
      </c>
      <c r="Y9" s="8">
        <v>16678494.271790026</v>
      </c>
      <c r="Z9" s="8">
        <v>18765265.305605318</v>
      </c>
      <c r="AA9" s="8">
        <v>14688828.231474137</v>
      </c>
      <c r="AB9" s="8">
        <f t="shared" si="0"/>
        <v>30000</v>
      </c>
      <c r="AC9" s="8">
        <v>0.1</v>
      </c>
      <c r="AD9" s="8">
        <f t="shared" si="1"/>
        <v>19257556.647729445</v>
      </c>
    </row>
    <row r="10" spans="2:32">
      <c r="B10" s="8" t="s">
        <v>16</v>
      </c>
      <c r="C10" s="8">
        <v>3087839.9720394453</v>
      </c>
      <c r="D10" s="8">
        <v>5964524.4572119545</v>
      </c>
      <c r="E10" s="8">
        <v>4208690.9485713271</v>
      </c>
      <c r="F10" s="8">
        <v>2731795.8360982398</v>
      </c>
      <c r="G10" s="8">
        <v>3490469.5661800005</v>
      </c>
      <c r="H10" s="8">
        <v>5132430.5300097819</v>
      </c>
      <c r="I10" s="8">
        <v>9370189.6156171914</v>
      </c>
      <c r="J10" s="8">
        <v>3227522.1409021579</v>
      </c>
      <c r="K10" s="8">
        <v>3514916.9182458892</v>
      </c>
      <c r="L10" s="8">
        <v>1742792.0167589784</v>
      </c>
      <c r="M10" s="8">
        <v>4833925.628152607</v>
      </c>
      <c r="N10" s="8">
        <v>1278305.0821592778</v>
      </c>
      <c r="O10" s="8">
        <v>2807186.14224162</v>
      </c>
      <c r="P10" s="8">
        <v>2620310.3088960671</v>
      </c>
      <c r="Q10" s="8">
        <v>4649504.6375561357</v>
      </c>
      <c r="R10" s="8">
        <v>2683714.9916755818</v>
      </c>
      <c r="S10" s="8">
        <v>6926019.3582549207</v>
      </c>
      <c r="T10" s="8">
        <v>1789724.7648183638</v>
      </c>
      <c r="U10" s="8">
        <v>3572115.0747956471</v>
      </c>
      <c r="V10" s="8">
        <v>4205682.4455865109</v>
      </c>
      <c r="W10" s="8">
        <v>2704952.6727389647</v>
      </c>
      <c r="X10" s="8">
        <v>2906068.0871253405</v>
      </c>
      <c r="Y10" s="8">
        <v>2806292.7817087481</v>
      </c>
      <c r="Z10" s="8">
        <v>3320970.3082170482</v>
      </c>
      <c r="AA10" s="8">
        <v>2177085.9166929722</v>
      </c>
      <c r="AB10" s="8">
        <f t="shared" si="0"/>
        <v>60000</v>
      </c>
      <c r="AC10" s="8">
        <v>0.2</v>
      </c>
      <c r="AD10" s="8">
        <f t="shared" si="1"/>
        <v>3670121.2080901922</v>
      </c>
    </row>
    <row r="11" spans="2:32">
      <c r="B11" s="8" t="s">
        <v>17</v>
      </c>
      <c r="C11" s="8">
        <v>1463781.3512251687</v>
      </c>
      <c r="D11" s="8">
        <v>1631809.7819866487</v>
      </c>
      <c r="E11" s="8">
        <v>1588602.9694777105</v>
      </c>
      <c r="F11" s="8">
        <v>1347582.7421839605</v>
      </c>
      <c r="G11" s="8">
        <v>1464133.7388745693</v>
      </c>
      <c r="H11" s="8">
        <v>1682684.8690397891</v>
      </c>
      <c r="I11" s="8">
        <v>2839240.4734376618</v>
      </c>
      <c r="J11" s="8">
        <v>1149297.1233109413</v>
      </c>
      <c r="K11" s="8">
        <v>1569153.6986052652</v>
      </c>
      <c r="L11" s="8">
        <v>803921.84209943423</v>
      </c>
      <c r="M11" s="8">
        <v>1094565.7307614116</v>
      </c>
      <c r="N11" s="8">
        <v>465607.55422131927</v>
      </c>
      <c r="O11" s="8">
        <v>1219884.5636829964</v>
      </c>
      <c r="P11" s="8">
        <v>758520.03065919469</v>
      </c>
      <c r="Q11" s="8">
        <v>2195666.3335038326</v>
      </c>
      <c r="R11" s="8">
        <v>772490.02043906064</v>
      </c>
      <c r="S11" s="8">
        <v>2025160.7396489019</v>
      </c>
      <c r="T11" s="8">
        <v>603337.40667601686</v>
      </c>
      <c r="U11" s="8">
        <v>1406293.0962906673</v>
      </c>
      <c r="V11" s="8">
        <v>1126351.3290689047</v>
      </c>
      <c r="W11" s="8">
        <v>954257.92154653044</v>
      </c>
      <c r="X11" s="8">
        <v>963446.32788539398</v>
      </c>
      <c r="Y11" s="8">
        <v>692775.40640453936</v>
      </c>
      <c r="Z11" s="8">
        <v>1169334.1527139361</v>
      </c>
      <c r="AA11" s="8">
        <v>321426.5199415735</v>
      </c>
      <c r="AB11" s="8">
        <f t="shared" si="0"/>
        <v>90000</v>
      </c>
      <c r="AC11" s="8">
        <v>0.3</v>
      </c>
      <c r="AD11" s="8">
        <f t="shared" si="1"/>
        <v>1252373.0289474169</v>
      </c>
    </row>
    <row r="12" spans="2:32">
      <c r="B12" s="8" t="s">
        <v>18</v>
      </c>
      <c r="C12" s="8">
        <v>846061.29872289475</v>
      </c>
      <c r="D12" s="8">
        <v>702566.50012156717</v>
      </c>
      <c r="E12" s="8">
        <v>1049190.4200054442</v>
      </c>
      <c r="F12" s="8">
        <v>651244.60089441389</v>
      </c>
      <c r="G12" s="8">
        <v>963797.96927598235</v>
      </c>
      <c r="H12" s="8">
        <v>953367.48522846936</v>
      </c>
      <c r="I12" s="8">
        <v>923458.63774232287</v>
      </c>
      <c r="J12" s="8">
        <v>456255.30013291189</v>
      </c>
      <c r="K12" s="8">
        <v>894916.21735195152</v>
      </c>
      <c r="L12" s="8">
        <v>342784.31336122053</v>
      </c>
      <c r="M12" s="8">
        <v>386226.40398224222</v>
      </c>
      <c r="N12" s="8">
        <v>133786.71138840722</v>
      </c>
      <c r="O12" s="8">
        <v>715455.57632282865</v>
      </c>
      <c r="P12" s="8">
        <v>305142.39988736046</v>
      </c>
      <c r="Q12" s="8">
        <v>1476050.0777900429</v>
      </c>
      <c r="R12" s="8">
        <v>421755.66018228786</v>
      </c>
      <c r="S12" s="8">
        <v>1186854.511542164</v>
      </c>
      <c r="T12" s="8">
        <v>306147.86753948848</v>
      </c>
      <c r="U12" s="8">
        <v>513173.49129776971</v>
      </c>
      <c r="V12" s="8">
        <v>485263.18267404812</v>
      </c>
      <c r="W12" s="8">
        <v>499901.47098749498</v>
      </c>
      <c r="X12" s="8">
        <v>604281.3684742552</v>
      </c>
      <c r="Y12" s="8">
        <v>333673.11215897882</v>
      </c>
      <c r="Z12" s="8">
        <v>734556.38338491402</v>
      </c>
      <c r="AA12" s="8">
        <v>88824.228859467417</v>
      </c>
      <c r="AB12" s="8">
        <f t="shared" si="0"/>
        <v>120000</v>
      </c>
      <c r="AC12" s="8">
        <v>0.4</v>
      </c>
      <c r="AD12" s="8">
        <f t="shared" si="1"/>
        <v>638989.4075723571</v>
      </c>
    </row>
    <row r="13" spans="2:32">
      <c r="B13" s="8" t="s">
        <v>19</v>
      </c>
      <c r="C13" s="8">
        <v>517921.31875118776</v>
      </c>
      <c r="D13" s="8">
        <v>423558.55987671565</v>
      </c>
      <c r="E13" s="8">
        <v>847915.30414323532</v>
      </c>
      <c r="F13" s="8">
        <v>470416.90358627442</v>
      </c>
      <c r="G13" s="8">
        <v>619918.01309863292</v>
      </c>
      <c r="H13" s="8">
        <v>593434.94704363612</v>
      </c>
      <c r="I13" s="8">
        <v>375962.3179556643</v>
      </c>
      <c r="J13" s="8">
        <v>282482.23123095831</v>
      </c>
      <c r="K13" s="8">
        <v>434338.11776177079</v>
      </c>
      <c r="L13" s="8">
        <v>230530.12881239443</v>
      </c>
      <c r="M13" s="8">
        <v>231745.24672362325</v>
      </c>
      <c r="N13" s="8">
        <v>78555.52834487689</v>
      </c>
      <c r="O13" s="8">
        <v>442998.60049846012</v>
      </c>
      <c r="P13" s="8">
        <v>200692.89971104622</v>
      </c>
      <c r="Q13" s="8">
        <v>995191.72004617937</v>
      </c>
      <c r="R13" s="8">
        <v>248360.56500157085</v>
      </c>
      <c r="S13" s="8">
        <v>820316.68027352018</v>
      </c>
      <c r="T13" s="8">
        <v>144073.80253264707</v>
      </c>
      <c r="U13" s="8">
        <v>151008.77717678132</v>
      </c>
      <c r="V13" s="8">
        <v>177141.09596866541</v>
      </c>
      <c r="W13" s="8">
        <v>236809.99480672</v>
      </c>
      <c r="X13" s="8">
        <v>420776.40604258905</v>
      </c>
      <c r="Y13" s="8">
        <v>192992.06642312024</v>
      </c>
      <c r="Z13" s="8">
        <v>567164.1177073064</v>
      </c>
      <c r="AA13" s="8">
        <v>41560.220925344307</v>
      </c>
      <c r="AB13" s="8">
        <f t="shared" si="0"/>
        <v>150000</v>
      </c>
      <c r="AC13" s="8">
        <v>0.5</v>
      </c>
      <c r="AD13" s="8">
        <f t="shared" si="1"/>
        <v>389834.62257771683</v>
      </c>
    </row>
    <row r="14" spans="2:32">
      <c r="B14" s="8" t="s">
        <v>20</v>
      </c>
      <c r="C14" s="8">
        <v>331898.46779960347</v>
      </c>
      <c r="D14" s="8">
        <v>221256.46182130865</v>
      </c>
      <c r="E14" s="8">
        <v>746387.61069164623</v>
      </c>
      <c r="F14" s="8">
        <v>286027.16731190385</v>
      </c>
      <c r="G14" s="8">
        <v>364566.02875250758</v>
      </c>
      <c r="H14" s="8">
        <v>351877.1324452734</v>
      </c>
      <c r="I14" s="8">
        <v>164595.96226127507</v>
      </c>
      <c r="J14" s="8">
        <v>219136.59471865068</v>
      </c>
      <c r="K14" s="8">
        <v>206336.86502827983</v>
      </c>
      <c r="L14" s="8">
        <v>176206.03160350121</v>
      </c>
      <c r="M14" s="8">
        <v>175521.12135802145</v>
      </c>
      <c r="N14" s="8">
        <v>57596.652913898557</v>
      </c>
      <c r="O14" s="8">
        <v>252735.54624018923</v>
      </c>
      <c r="P14" s="8">
        <v>136031.93341630045</v>
      </c>
      <c r="Q14" s="8">
        <v>714232.03326237004</v>
      </c>
      <c r="R14" s="8">
        <v>184745.14315444999</v>
      </c>
      <c r="S14" s="8">
        <v>690429.17295561871</v>
      </c>
      <c r="T14" s="8">
        <v>82407.453408413785</v>
      </c>
      <c r="U14" s="8">
        <v>99144.08012948191</v>
      </c>
      <c r="V14" s="8">
        <v>91125.671581288945</v>
      </c>
      <c r="W14" s="8">
        <v>150785.24659661876</v>
      </c>
      <c r="X14" s="8">
        <v>303118.82805267611</v>
      </c>
      <c r="Y14" s="8">
        <v>149623.49990315206</v>
      </c>
      <c r="Z14" s="8">
        <v>285386.82682937686</v>
      </c>
      <c r="AA14" s="8">
        <v>25526.041170184297</v>
      </c>
      <c r="AB14" s="8">
        <f t="shared" si="0"/>
        <v>180000</v>
      </c>
      <c r="AC14" s="8">
        <v>0.6</v>
      </c>
      <c r="AD14" s="8">
        <f t="shared" si="1"/>
        <v>258667.90293623958</v>
      </c>
    </row>
    <row r="15" spans="2:32">
      <c r="B15" s="8" t="s">
        <v>21</v>
      </c>
      <c r="C15" s="8">
        <v>205237.44792210782</v>
      </c>
      <c r="D15" s="8">
        <v>141018.43749076207</v>
      </c>
      <c r="E15" s="8">
        <v>701626.71671642642</v>
      </c>
      <c r="F15" s="8">
        <v>187020.52473545162</v>
      </c>
      <c r="G15" s="8">
        <v>248649.35091171871</v>
      </c>
      <c r="H15" s="8">
        <v>236775.97504824688</v>
      </c>
      <c r="I15" s="8">
        <v>82108.213769888913</v>
      </c>
      <c r="J15" s="8">
        <v>173133.30349165076</v>
      </c>
      <c r="K15" s="8">
        <v>131266.93182707077</v>
      </c>
      <c r="L15" s="8">
        <v>151340.13892241591</v>
      </c>
      <c r="M15" s="8">
        <v>116470.34258366079</v>
      </c>
      <c r="N15" s="8">
        <v>48875.242198282875</v>
      </c>
      <c r="O15" s="8">
        <v>143430.21113967529</v>
      </c>
      <c r="P15" s="8">
        <v>95964.649312729307</v>
      </c>
      <c r="Q15" s="8">
        <v>531108.98358435265</v>
      </c>
      <c r="R15" s="8">
        <v>157779.41084972373</v>
      </c>
      <c r="S15" s="8">
        <v>558187.4164039928</v>
      </c>
      <c r="T15" s="8">
        <v>51603.138421172116</v>
      </c>
      <c r="U15" s="8">
        <v>56908.63111666029</v>
      </c>
      <c r="V15" s="8">
        <v>59528.308802574655</v>
      </c>
      <c r="W15" s="8">
        <v>113227.88551052786</v>
      </c>
      <c r="X15" s="8">
        <v>209642.50609935512</v>
      </c>
      <c r="Y15" s="8">
        <v>116587.19792415666</v>
      </c>
      <c r="Z15" s="8">
        <v>169233.57201071054</v>
      </c>
      <c r="AA15" s="8">
        <v>17524.801671975973</v>
      </c>
      <c r="AB15" s="8">
        <f t="shared" si="0"/>
        <v>210000</v>
      </c>
      <c r="AC15" s="8">
        <v>0.7</v>
      </c>
      <c r="AD15" s="8">
        <f t="shared" si="1"/>
        <v>188169.97353861167</v>
      </c>
    </row>
    <row r="16" spans="2:32">
      <c r="B16" s="8" t="s">
        <v>22</v>
      </c>
      <c r="C16" s="8">
        <v>164685.49172447241</v>
      </c>
      <c r="D16" s="8">
        <v>107947.64834929125</v>
      </c>
      <c r="E16" s="8">
        <v>651645.91296071687</v>
      </c>
      <c r="F16" s="8">
        <v>153971.83493502028</v>
      </c>
      <c r="G16" s="8">
        <v>204646.67135433553</v>
      </c>
      <c r="H16" s="8">
        <v>141531.79219507822</v>
      </c>
      <c r="I16" s="8">
        <v>46447.229474580243</v>
      </c>
      <c r="J16" s="8">
        <v>126350.91482595501</v>
      </c>
      <c r="K16" s="8">
        <v>88992.610698826029</v>
      </c>
      <c r="L16" s="8">
        <v>137914.84427478773</v>
      </c>
      <c r="M16" s="8">
        <v>89585.374498738543</v>
      </c>
      <c r="N16" s="8">
        <v>43781.459178710124</v>
      </c>
      <c r="O16" s="8">
        <v>104020.39260423511</v>
      </c>
      <c r="P16" s="8">
        <v>74273.076208312632</v>
      </c>
      <c r="Q16" s="8">
        <v>316745.37822032982</v>
      </c>
      <c r="R16" s="8">
        <v>129248.61870716841</v>
      </c>
      <c r="S16" s="8">
        <v>396133.97531536507</v>
      </c>
      <c r="T16" s="8">
        <v>45071.155636894182</v>
      </c>
      <c r="U16" s="8">
        <v>42629.350204022303</v>
      </c>
      <c r="V16" s="8">
        <v>47777.77181643009</v>
      </c>
      <c r="W16" s="8">
        <v>83817.057192538312</v>
      </c>
      <c r="X16" s="8">
        <v>168391.75101433921</v>
      </c>
      <c r="Y16" s="8">
        <v>96307.130976697081</v>
      </c>
      <c r="Z16" s="8">
        <v>122476.7458429437</v>
      </c>
      <c r="AA16" s="8">
        <v>15077.8841531046</v>
      </c>
      <c r="AB16" s="8">
        <f t="shared" si="0"/>
        <v>240000</v>
      </c>
      <c r="AC16" s="8">
        <v>0.8</v>
      </c>
      <c r="AD16" s="8">
        <f t="shared" si="1"/>
        <v>143978.8828945157</v>
      </c>
    </row>
    <row r="17" spans="2:30">
      <c r="B17" s="8" t="s">
        <v>23</v>
      </c>
      <c r="C17" s="8">
        <v>138364.95924059677</v>
      </c>
      <c r="D17" s="8">
        <v>91189.415986941429</v>
      </c>
      <c r="E17" s="8">
        <v>585174.88294858707</v>
      </c>
      <c r="F17" s="8">
        <v>135330.10255725219</v>
      </c>
      <c r="G17" s="8">
        <v>164356.00027639337</v>
      </c>
      <c r="H17" s="8">
        <v>83746.113109196885</v>
      </c>
      <c r="I17" s="8">
        <v>36489.678798384732</v>
      </c>
      <c r="J17" s="8">
        <v>97439.329718176406</v>
      </c>
      <c r="K17" s="8">
        <v>55260.855512950118</v>
      </c>
      <c r="L17" s="8">
        <v>129275.18619885098</v>
      </c>
      <c r="M17" s="8">
        <v>71747.729758009897</v>
      </c>
      <c r="N17" s="8">
        <v>34140.243003349322</v>
      </c>
      <c r="O17" s="8">
        <v>83898.583557119739</v>
      </c>
      <c r="P17" s="8">
        <v>63525.42268399398</v>
      </c>
      <c r="Q17" s="8">
        <v>257427.40203272502</v>
      </c>
      <c r="R17" s="8">
        <v>106594.48381785231</v>
      </c>
      <c r="S17" s="8">
        <v>308206.62378800678</v>
      </c>
      <c r="T17" s="8">
        <v>29454.030703907294</v>
      </c>
      <c r="U17" s="8">
        <v>29011.480464801745</v>
      </c>
      <c r="V17" s="8">
        <v>38697.294923740716</v>
      </c>
      <c r="W17" s="8">
        <v>56886.677290400286</v>
      </c>
      <c r="X17" s="8">
        <v>137413.68759678767</v>
      </c>
      <c r="Y17" s="8">
        <v>73067.853923241753</v>
      </c>
      <c r="Z17" s="8">
        <v>103498.57052486374</v>
      </c>
      <c r="AA17" s="8">
        <v>14086.030862849091</v>
      </c>
      <c r="AB17" s="8">
        <f t="shared" si="0"/>
        <v>270000</v>
      </c>
      <c r="AC17" s="8">
        <v>0.9</v>
      </c>
      <c r="AD17" s="8">
        <f t="shared" si="1"/>
        <v>116971.30557115917</v>
      </c>
    </row>
    <row r="18" spans="2:30">
      <c r="B18" s="8" t="s">
        <v>24</v>
      </c>
      <c r="C18" s="8">
        <v>110804.53744665136</v>
      </c>
      <c r="D18" s="8">
        <v>74891.744019803155</v>
      </c>
      <c r="E18" s="8">
        <v>448676.74608880596</v>
      </c>
      <c r="F18" s="8">
        <v>114952.91174381426</v>
      </c>
      <c r="G18" s="8">
        <v>125734.37371187325</v>
      </c>
      <c r="H18" s="8">
        <v>51956.819520730234</v>
      </c>
      <c r="I18" s="8">
        <v>33579.463066175747</v>
      </c>
      <c r="J18" s="8">
        <v>88731.980238175835</v>
      </c>
      <c r="K18" s="8">
        <v>45191.68023608526</v>
      </c>
      <c r="L18" s="8">
        <v>119100.03586586734</v>
      </c>
      <c r="M18" s="8">
        <v>56152.937088446517</v>
      </c>
      <c r="N18" s="8">
        <v>27876.49932140153</v>
      </c>
      <c r="O18" s="8">
        <v>65990.884176777647</v>
      </c>
      <c r="P18" s="8">
        <v>58611.72710198244</v>
      </c>
      <c r="Q18" s="8">
        <v>218797.18934610885</v>
      </c>
      <c r="R18" s="8">
        <v>87842.229851144104</v>
      </c>
      <c r="S18" s="8">
        <v>282978.87692445662</v>
      </c>
      <c r="T18" s="8">
        <v>21441.870510296278</v>
      </c>
      <c r="U18" s="8">
        <v>22690.713814400682</v>
      </c>
      <c r="V18" s="8">
        <v>36616.320770752085</v>
      </c>
      <c r="W18" s="8">
        <v>50381.883921909459</v>
      </c>
      <c r="X18" s="8">
        <v>125634.74239174247</v>
      </c>
      <c r="Y18" s="8">
        <v>60245.218217281472</v>
      </c>
      <c r="Z18" s="8">
        <v>80900.429100495414</v>
      </c>
      <c r="AA18" s="8">
        <v>12808.271628497554</v>
      </c>
      <c r="AB18" s="8">
        <f t="shared" si="0"/>
        <v>300000</v>
      </c>
      <c r="AC18" s="8">
        <v>1</v>
      </c>
      <c r="AD18" s="8">
        <f t="shared" si="1"/>
        <v>96903.603444147011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12808.271628497554</v>
      </c>
      <c r="E21" s="10">
        <f>MAX(C18:AA18)</f>
        <v>448676.74608880596</v>
      </c>
      <c r="F21" s="10">
        <f>MEDIAN(C18:AA18)</f>
        <v>65990.884176777647</v>
      </c>
      <c r="G21" s="10">
        <f>AVERAGE(C18:AA18)</f>
        <v>96903.603444147011</v>
      </c>
      <c r="H21" s="10">
        <f>_xlfn.STDEV.S(C18:AA18)</f>
        <v>95688.842928735787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487B-59B1-417A-B4C9-106B668A4894}">
  <sheetPr>
    <tabColor theme="9" tint="0.59999389629810485"/>
    <outlinePr summaryBelow="0" summaryRight="0"/>
  </sheetPr>
  <dimension ref="B2:AF21"/>
  <sheetViews>
    <sheetView topLeftCell="B1" zoomScale="85" zoomScaleNormal="85" workbookViewId="0">
      <selection activeCell="D20" sqref="D20:H21"/>
    </sheetView>
  </sheetViews>
  <sheetFormatPr defaultRowHeight="12.75"/>
  <cols>
    <col min="1" max="1" width="8.88671875" style="9"/>
    <col min="2" max="2" width="20.44140625" style="9" customWidth="1"/>
    <col min="3" max="4" width="9.6640625" style="9" bestFit="1" customWidth="1"/>
    <col min="5" max="5" width="9" style="9" bestFit="1" customWidth="1"/>
    <col min="6" max="17" width="9.6640625" style="9" bestFit="1" customWidth="1"/>
    <col min="18" max="18" width="9" style="9" bestFit="1" customWidth="1"/>
    <col min="19" max="27" width="9.6640625" style="9" bestFit="1" customWidth="1"/>
    <col min="28" max="29" width="7.44140625" style="9" bestFit="1" customWidth="1"/>
    <col min="30" max="30" width="9.6640625" style="9" bestFit="1" customWidth="1"/>
    <col min="31" max="31" width="9.88671875" style="9" bestFit="1" customWidth="1"/>
    <col min="32" max="32" width="7.88671875" style="9" bestFit="1" customWidth="1"/>
    <col min="33" max="257" width="8.88671875" style="9"/>
    <col min="258" max="258" width="22.21875" style="9" customWidth="1"/>
    <col min="259" max="283" width="8.88671875" style="9"/>
    <col min="284" max="285" width="7.33203125" style="9" bestFit="1" customWidth="1"/>
    <col min="286" max="286" width="7.77734375" style="9" bestFit="1" customWidth="1"/>
    <col min="287" max="287" width="9.77734375" style="9" bestFit="1" customWidth="1"/>
    <col min="288" max="288" width="7.77734375" style="9" bestFit="1" customWidth="1"/>
    <col min="289" max="513" width="8.88671875" style="9"/>
    <col min="514" max="514" width="22.21875" style="9" customWidth="1"/>
    <col min="515" max="539" width="8.88671875" style="9"/>
    <col min="540" max="541" width="7.33203125" style="9" bestFit="1" customWidth="1"/>
    <col min="542" max="542" width="7.77734375" style="9" bestFit="1" customWidth="1"/>
    <col min="543" max="543" width="9.77734375" style="9" bestFit="1" customWidth="1"/>
    <col min="544" max="544" width="7.77734375" style="9" bestFit="1" customWidth="1"/>
    <col min="545" max="769" width="8.88671875" style="9"/>
    <col min="770" max="770" width="22.21875" style="9" customWidth="1"/>
    <col min="771" max="795" width="8.88671875" style="9"/>
    <col min="796" max="797" width="7.33203125" style="9" bestFit="1" customWidth="1"/>
    <col min="798" max="798" width="7.77734375" style="9" bestFit="1" customWidth="1"/>
    <col min="799" max="799" width="9.77734375" style="9" bestFit="1" customWidth="1"/>
    <col min="800" max="800" width="7.77734375" style="9" bestFit="1" customWidth="1"/>
    <col min="801" max="1025" width="8.88671875" style="9"/>
    <col min="1026" max="1026" width="22.21875" style="9" customWidth="1"/>
    <col min="1027" max="1051" width="8.88671875" style="9"/>
    <col min="1052" max="1053" width="7.33203125" style="9" bestFit="1" customWidth="1"/>
    <col min="1054" max="1054" width="7.77734375" style="9" bestFit="1" customWidth="1"/>
    <col min="1055" max="1055" width="9.77734375" style="9" bestFit="1" customWidth="1"/>
    <col min="1056" max="1056" width="7.77734375" style="9" bestFit="1" customWidth="1"/>
    <col min="1057" max="1281" width="8.88671875" style="9"/>
    <col min="1282" max="1282" width="22.21875" style="9" customWidth="1"/>
    <col min="1283" max="1307" width="8.88671875" style="9"/>
    <col min="1308" max="1309" width="7.33203125" style="9" bestFit="1" customWidth="1"/>
    <col min="1310" max="1310" width="7.77734375" style="9" bestFit="1" customWidth="1"/>
    <col min="1311" max="1311" width="9.77734375" style="9" bestFit="1" customWidth="1"/>
    <col min="1312" max="1312" width="7.77734375" style="9" bestFit="1" customWidth="1"/>
    <col min="1313" max="1537" width="8.88671875" style="9"/>
    <col min="1538" max="1538" width="22.21875" style="9" customWidth="1"/>
    <col min="1539" max="1563" width="8.88671875" style="9"/>
    <col min="1564" max="1565" width="7.33203125" style="9" bestFit="1" customWidth="1"/>
    <col min="1566" max="1566" width="7.77734375" style="9" bestFit="1" customWidth="1"/>
    <col min="1567" max="1567" width="9.77734375" style="9" bestFit="1" customWidth="1"/>
    <col min="1568" max="1568" width="7.77734375" style="9" bestFit="1" customWidth="1"/>
    <col min="1569" max="1793" width="8.88671875" style="9"/>
    <col min="1794" max="1794" width="22.21875" style="9" customWidth="1"/>
    <col min="1795" max="1819" width="8.88671875" style="9"/>
    <col min="1820" max="1821" width="7.33203125" style="9" bestFit="1" customWidth="1"/>
    <col min="1822" max="1822" width="7.77734375" style="9" bestFit="1" customWidth="1"/>
    <col min="1823" max="1823" width="9.77734375" style="9" bestFit="1" customWidth="1"/>
    <col min="1824" max="1824" width="7.77734375" style="9" bestFit="1" customWidth="1"/>
    <col min="1825" max="2049" width="8.88671875" style="9"/>
    <col min="2050" max="2050" width="22.21875" style="9" customWidth="1"/>
    <col min="2051" max="2075" width="8.88671875" style="9"/>
    <col min="2076" max="2077" width="7.33203125" style="9" bestFit="1" customWidth="1"/>
    <col min="2078" max="2078" width="7.77734375" style="9" bestFit="1" customWidth="1"/>
    <col min="2079" max="2079" width="9.77734375" style="9" bestFit="1" customWidth="1"/>
    <col min="2080" max="2080" width="7.77734375" style="9" bestFit="1" customWidth="1"/>
    <col min="2081" max="2305" width="8.88671875" style="9"/>
    <col min="2306" max="2306" width="22.21875" style="9" customWidth="1"/>
    <col min="2307" max="2331" width="8.88671875" style="9"/>
    <col min="2332" max="2333" width="7.33203125" style="9" bestFit="1" customWidth="1"/>
    <col min="2334" max="2334" width="7.77734375" style="9" bestFit="1" customWidth="1"/>
    <col min="2335" max="2335" width="9.77734375" style="9" bestFit="1" customWidth="1"/>
    <col min="2336" max="2336" width="7.77734375" style="9" bestFit="1" customWidth="1"/>
    <col min="2337" max="2561" width="8.88671875" style="9"/>
    <col min="2562" max="2562" width="22.21875" style="9" customWidth="1"/>
    <col min="2563" max="2587" width="8.88671875" style="9"/>
    <col min="2588" max="2589" width="7.33203125" style="9" bestFit="1" customWidth="1"/>
    <col min="2590" max="2590" width="7.77734375" style="9" bestFit="1" customWidth="1"/>
    <col min="2591" max="2591" width="9.77734375" style="9" bestFit="1" customWidth="1"/>
    <col min="2592" max="2592" width="7.77734375" style="9" bestFit="1" customWidth="1"/>
    <col min="2593" max="2817" width="8.88671875" style="9"/>
    <col min="2818" max="2818" width="22.21875" style="9" customWidth="1"/>
    <col min="2819" max="2843" width="8.88671875" style="9"/>
    <col min="2844" max="2845" width="7.33203125" style="9" bestFit="1" customWidth="1"/>
    <col min="2846" max="2846" width="7.77734375" style="9" bestFit="1" customWidth="1"/>
    <col min="2847" max="2847" width="9.77734375" style="9" bestFit="1" customWidth="1"/>
    <col min="2848" max="2848" width="7.77734375" style="9" bestFit="1" customWidth="1"/>
    <col min="2849" max="3073" width="8.88671875" style="9"/>
    <col min="3074" max="3074" width="22.21875" style="9" customWidth="1"/>
    <col min="3075" max="3099" width="8.88671875" style="9"/>
    <col min="3100" max="3101" width="7.33203125" style="9" bestFit="1" customWidth="1"/>
    <col min="3102" max="3102" width="7.77734375" style="9" bestFit="1" customWidth="1"/>
    <col min="3103" max="3103" width="9.77734375" style="9" bestFit="1" customWidth="1"/>
    <col min="3104" max="3104" width="7.77734375" style="9" bestFit="1" customWidth="1"/>
    <col min="3105" max="3329" width="8.88671875" style="9"/>
    <col min="3330" max="3330" width="22.21875" style="9" customWidth="1"/>
    <col min="3331" max="3355" width="8.88671875" style="9"/>
    <col min="3356" max="3357" width="7.33203125" style="9" bestFit="1" customWidth="1"/>
    <col min="3358" max="3358" width="7.77734375" style="9" bestFit="1" customWidth="1"/>
    <col min="3359" max="3359" width="9.77734375" style="9" bestFit="1" customWidth="1"/>
    <col min="3360" max="3360" width="7.77734375" style="9" bestFit="1" customWidth="1"/>
    <col min="3361" max="3585" width="8.88671875" style="9"/>
    <col min="3586" max="3586" width="22.21875" style="9" customWidth="1"/>
    <col min="3587" max="3611" width="8.88671875" style="9"/>
    <col min="3612" max="3613" width="7.33203125" style="9" bestFit="1" customWidth="1"/>
    <col min="3614" max="3614" width="7.77734375" style="9" bestFit="1" customWidth="1"/>
    <col min="3615" max="3615" width="9.77734375" style="9" bestFit="1" customWidth="1"/>
    <col min="3616" max="3616" width="7.77734375" style="9" bestFit="1" customWidth="1"/>
    <col min="3617" max="3841" width="8.88671875" style="9"/>
    <col min="3842" max="3842" width="22.21875" style="9" customWidth="1"/>
    <col min="3843" max="3867" width="8.88671875" style="9"/>
    <col min="3868" max="3869" width="7.33203125" style="9" bestFit="1" customWidth="1"/>
    <col min="3870" max="3870" width="7.77734375" style="9" bestFit="1" customWidth="1"/>
    <col min="3871" max="3871" width="9.77734375" style="9" bestFit="1" customWidth="1"/>
    <col min="3872" max="3872" width="7.77734375" style="9" bestFit="1" customWidth="1"/>
    <col min="3873" max="4097" width="8.88671875" style="9"/>
    <col min="4098" max="4098" width="22.21875" style="9" customWidth="1"/>
    <col min="4099" max="4123" width="8.88671875" style="9"/>
    <col min="4124" max="4125" width="7.33203125" style="9" bestFit="1" customWidth="1"/>
    <col min="4126" max="4126" width="7.77734375" style="9" bestFit="1" customWidth="1"/>
    <col min="4127" max="4127" width="9.77734375" style="9" bestFit="1" customWidth="1"/>
    <col min="4128" max="4128" width="7.77734375" style="9" bestFit="1" customWidth="1"/>
    <col min="4129" max="4353" width="8.88671875" style="9"/>
    <col min="4354" max="4354" width="22.21875" style="9" customWidth="1"/>
    <col min="4355" max="4379" width="8.88671875" style="9"/>
    <col min="4380" max="4381" width="7.33203125" style="9" bestFit="1" customWidth="1"/>
    <col min="4382" max="4382" width="7.77734375" style="9" bestFit="1" customWidth="1"/>
    <col min="4383" max="4383" width="9.77734375" style="9" bestFit="1" customWidth="1"/>
    <col min="4384" max="4384" width="7.77734375" style="9" bestFit="1" customWidth="1"/>
    <col min="4385" max="4609" width="8.88671875" style="9"/>
    <col min="4610" max="4610" width="22.21875" style="9" customWidth="1"/>
    <col min="4611" max="4635" width="8.88671875" style="9"/>
    <col min="4636" max="4637" width="7.33203125" style="9" bestFit="1" customWidth="1"/>
    <col min="4638" max="4638" width="7.77734375" style="9" bestFit="1" customWidth="1"/>
    <col min="4639" max="4639" width="9.77734375" style="9" bestFit="1" customWidth="1"/>
    <col min="4640" max="4640" width="7.77734375" style="9" bestFit="1" customWidth="1"/>
    <col min="4641" max="4865" width="8.88671875" style="9"/>
    <col min="4866" max="4866" width="22.21875" style="9" customWidth="1"/>
    <col min="4867" max="4891" width="8.88671875" style="9"/>
    <col min="4892" max="4893" width="7.33203125" style="9" bestFit="1" customWidth="1"/>
    <col min="4894" max="4894" width="7.77734375" style="9" bestFit="1" customWidth="1"/>
    <col min="4895" max="4895" width="9.77734375" style="9" bestFit="1" customWidth="1"/>
    <col min="4896" max="4896" width="7.77734375" style="9" bestFit="1" customWidth="1"/>
    <col min="4897" max="5121" width="8.88671875" style="9"/>
    <col min="5122" max="5122" width="22.21875" style="9" customWidth="1"/>
    <col min="5123" max="5147" width="8.88671875" style="9"/>
    <col min="5148" max="5149" width="7.33203125" style="9" bestFit="1" customWidth="1"/>
    <col min="5150" max="5150" width="7.77734375" style="9" bestFit="1" customWidth="1"/>
    <col min="5151" max="5151" width="9.77734375" style="9" bestFit="1" customWidth="1"/>
    <col min="5152" max="5152" width="7.77734375" style="9" bestFit="1" customWidth="1"/>
    <col min="5153" max="5377" width="8.88671875" style="9"/>
    <col min="5378" max="5378" width="22.21875" style="9" customWidth="1"/>
    <col min="5379" max="5403" width="8.88671875" style="9"/>
    <col min="5404" max="5405" width="7.33203125" style="9" bestFit="1" customWidth="1"/>
    <col min="5406" max="5406" width="7.77734375" style="9" bestFit="1" customWidth="1"/>
    <col min="5407" max="5407" width="9.77734375" style="9" bestFit="1" customWidth="1"/>
    <col min="5408" max="5408" width="7.77734375" style="9" bestFit="1" customWidth="1"/>
    <col min="5409" max="5633" width="8.88671875" style="9"/>
    <col min="5634" max="5634" width="22.21875" style="9" customWidth="1"/>
    <col min="5635" max="5659" width="8.88671875" style="9"/>
    <col min="5660" max="5661" width="7.33203125" style="9" bestFit="1" customWidth="1"/>
    <col min="5662" max="5662" width="7.77734375" style="9" bestFit="1" customWidth="1"/>
    <col min="5663" max="5663" width="9.77734375" style="9" bestFit="1" customWidth="1"/>
    <col min="5664" max="5664" width="7.77734375" style="9" bestFit="1" customWidth="1"/>
    <col min="5665" max="5889" width="8.88671875" style="9"/>
    <col min="5890" max="5890" width="22.21875" style="9" customWidth="1"/>
    <col min="5891" max="5915" width="8.88671875" style="9"/>
    <col min="5916" max="5917" width="7.33203125" style="9" bestFit="1" customWidth="1"/>
    <col min="5918" max="5918" width="7.77734375" style="9" bestFit="1" customWidth="1"/>
    <col min="5919" max="5919" width="9.77734375" style="9" bestFit="1" customWidth="1"/>
    <col min="5920" max="5920" width="7.77734375" style="9" bestFit="1" customWidth="1"/>
    <col min="5921" max="6145" width="8.88671875" style="9"/>
    <col min="6146" max="6146" width="22.21875" style="9" customWidth="1"/>
    <col min="6147" max="6171" width="8.88671875" style="9"/>
    <col min="6172" max="6173" width="7.33203125" style="9" bestFit="1" customWidth="1"/>
    <col min="6174" max="6174" width="7.77734375" style="9" bestFit="1" customWidth="1"/>
    <col min="6175" max="6175" width="9.77734375" style="9" bestFit="1" customWidth="1"/>
    <col min="6176" max="6176" width="7.77734375" style="9" bestFit="1" customWidth="1"/>
    <col min="6177" max="6401" width="8.88671875" style="9"/>
    <col min="6402" max="6402" width="22.21875" style="9" customWidth="1"/>
    <col min="6403" max="6427" width="8.88671875" style="9"/>
    <col min="6428" max="6429" width="7.33203125" style="9" bestFit="1" customWidth="1"/>
    <col min="6430" max="6430" width="7.77734375" style="9" bestFit="1" customWidth="1"/>
    <col min="6431" max="6431" width="9.77734375" style="9" bestFit="1" customWidth="1"/>
    <col min="6432" max="6432" width="7.77734375" style="9" bestFit="1" customWidth="1"/>
    <col min="6433" max="6657" width="8.88671875" style="9"/>
    <col min="6658" max="6658" width="22.21875" style="9" customWidth="1"/>
    <col min="6659" max="6683" width="8.88671875" style="9"/>
    <col min="6684" max="6685" width="7.33203125" style="9" bestFit="1" customWidth="1"/>
    <col min="6686" max="6686" width="7.77734375" style="9" bestFit="1" customWidth="1"/>
    <col min="6687" max="6687" width="9.77734375" style="9" bestFit="1" customWidth="1"/>
    <col min="6688" max="6688" width="7.77734375" style="9" bestFit="1" customWidth="1"/>
    <col min="6689" max="6913" width="8.88671875" style="9"/>
    <col min="6914" max="6914" width="22.21875" style="9" customWidth="1"/>
    <col min="6915" max="6939" width="8.88671875" style="9"/>
    <col min="6940" max="6941" width="7.33203125" style="9" bestFit="1" customWidth="1"/>
    <col min="6942" max="6942" width="7.77734375" style="9" bestFit="1" customWidth="1"/>
    <col min="6943" max="6943" width="9.77734375" style="9" bestFit="1" customWidth="1"/>
    <col min="6944" max="6944" width="7.77734375" style="9" bestFit="1" customWidth="1"/>
    <col min="6945" max="7169" width="8.88671875" style="9"/>
    <col min="7170" max="7170" width="22.21875" style="9" customWidth="1"/>
    <col min="7171" max="7195" width="8.88671875" style="9"/>
    <col min="7196" max="7197" width="7.33203125" style="9" bestFit="1" customWidth="1"/>
    <col min="7198" max="7198" width="7.77734375" style="9" bestFit="1" customWidth="1"/>
    <col min="7199" max="7199" width="9.77734375" style="9" bestFit="1" customWidth="1"/>
    <col min="7200" max="7200" width="7.77734375" style="9" bestFit="1" customWidth="1"/>
    <col min="7201" max="7425" width="8.88671875" style="9"/>
    <col min="7426" max="7426" width="22.21875" style="9" customWidth="1"/>
    <col min="7427" max="7451" width="8.88671875" style="9"/>
    <col min="7452" max="7453" width="7.33203125" style="9" bestFit="1" customWidth="1"/>
    <col min="7454" max="7454" width="7.77734375" style="9" bestFit="1" customWidth="1"/>
    <col min="7455" max="7455" width="9.77734375" style="9" bestFit="1" customWidth="1"/>
    <col min="7456" max="7456" width="7.77734375" style="9" bestFit="1" customWidth="1"/>
    <col min="7457" max="7681" width="8.88671875" style="9"/>
    <col min="7682" max="7682" width="22.21875" style="9" customWidth="1"/>
    <col min="7683" max="7707" width="8.88671875" style="9"/>
    <col min="7708" max="7709" width="7.33203125" style="9" bestFit="1" customWidth="1"/>
    <col min="7710" max="7710" width="7.77734375" style="9" bestFit="1" customWidth="1"/>
    <col min="7711" max="7711" width="9.77734375" style="9" bestFit="1" customWidth="1"/>
    <col min="7712" max="7712" width="7.77734375" style="9" bestFit="1" customWidth="1"/>
    <col min="7713" max="7937" width="8.88671875" style="9"/>
    <col min="7938" max="7938" width="22.21875" style="9" customWidth="1"/>
    <col min="7939" max="7963" width="8.88671875" style="9"/>
    <col min="7964" max="7965" width="7.33203125" style="9" bestFit="1" customWidth="1"/>
    <col min="7966" max="7966" width="7.77734375" style="9" bestFit="1" customWidth="1"/>
    <col min="7967" max="7967" width="9.77734375" style="9" bestFit="1" customWidth="1"/>
    <col min="7968" max="7968" width="7.77734375" style="9" bestFit="1" customWidth="1"/>
    <col min="7969" max="8193" width="8.88671875" style="9"/>
    <col min="8194" max="8194" width="22.21875" style="9" customWidth="1"/>
    <col min="8195" max="8219" width="8.88671875" style="9"/>
    <col min="8220" max="8221" width="7.33203125" style="9" bestFit="1" customWidth="1"/>
    <col min="8222" max="8222" width="7.77734375" style="9" bestFit="1" customWidth="1"/>
    <col min="8223" max="8223" width="9.77734375" style="9" bestFit="1" customWidth="1"/>
    <col min="8224" max="8224" width="7.77734375" style="9" bestFit="1" customWidth="1"/>
    <col min="8225" max="8449" width="8.88671875" style="9"/>
    <col min="8450" max="8450" width="22.21875" style="9" customWidth="1"/>
    <col min="8451" max="8475" width="8.88671875" style="9"/>
    <col min="8476" max="8477" width="7.33203125" style="9" bestFit="1" customWidth="1"/>
    <col min="8478" max="8478" width="7.77734375" style="9" bestFit="1" customWidth="1"/>
    <col min="8479" max="8479" width="9.77734375" style="9" bestFit="1" customWidth="1"/>
    <col min="8480" max="8480" width="7.77734375" style="9" bestFit="1" customWidth="1"/>
    <col min="8481" max="8705" width="8.88671875" style="9"/>
    <col min="8706" max="8706" width="22.21875" style="9" customWidth="1"/>
    <col min="8707" max="8731" width="8.88671875" style="9"/>
    <col min="8732" max="8733" width="7.33203125" style="9" bestFit="1" customWidth="1"/>
    <col min="8734" max="8734" width="7.77734375" style="9" bestFit="1" customWidth="1"/>
    <col min="8735" max="8735" width="9.77734375" style="9" bestFit="1" customWidth="1"/>
    <col min="8736" max="8736" width="7.77734375" style="9" bestFit="1" customWidth="1"/>
    <col min="8737" max="8961" width="8.88671875" style="9"/>
    <col min="8962" max="8962" width="22.21875" style="9" customWidth="1"/>
    <col min="8963" max="8987" width="8.88671875" style="9"/>
    <col min="8988" max="8989" width="7.33203125" style="9" bestFit="1" customWidth="1"/>
    <col min="8990" max="8990" width="7.77734375" style="9" bestFit="1" customWidth="1"/>
    <col min="8991" max="8991" width="9.77734375" style="9" bestFit="1" customWidth="1"/>
    <col min="8992" max="8992" width="7.77734375" style="9" bestFit="1" customWidth="1"/>
    <col min="8993" max="9217" width="8.88671875" style="9"/>
    <col min="9218" max="9218" width="22.21875" style="9" customWidth="1"/>
    <col min="9219" max="9243" width="8.88671875" style="9"/>
    <col min="9244" max="9245" width="7.33203125" style="9" bestFit="1" customWidth="1"/>
    <col min="9246" max="9246" width="7.77734375" style="9" bestFit="1" customWidth="1"/>
    <col min="9247" max="9247" width="9.77734375" style="9" bestFit="1" customWidth="1"/>
    <col min="9248" max="9248" width="7.77734375" style="9" bestFit="1" customWidth="1"/>
    <col min="9249" max="9473" width="8.88671875" style="9"/>
    <col min="9474" max="9474" width="22.21875" style="9" customWidth="1"/>
    <col min="9475" max="9499" width="8.88671875" style="9"/>
    <col min="9500" max="9501" width="7.33203125" style="9" bestFit="1" customWidth="1"/>
    <col min="9502" max="9502" width="7.77734375" style="9" bestFit="1" customWidth="1"/>
    <col min="9503" max="9503" width="9.77734375" style="9" bestFit="1" customWidth="1"/>
    <col min="9504" max="9504" width="7.77734375" style="9" bestFit="1" customWidth="1"/>
    <col min="9505" max="9729" width="8.88671875" style="9"/>
    <col min="9730" max="9730" width="22.21875" style="9" customWidth="1"/>
    <col min="9731" max="9755" width="8.88671875" style="9"/>
    <col min="9756" max="9757" width="7.33203125" style="9" bestFit="1" customWidth="1"/>
    <col min="9758" max="9758" width="7.77734375" style="9" bestFit="1" customWidth="1"/>
    <col min="9759" max="9759" width="9.77734375" style="9" bestFit="1" customWidth="1"/>
    <col min="9760" max="9760" width="7.77734375" style="9" bestFit="1" customWidth="1"/>
    <col min="9761" max="9985" width="8.88671875" style="9"/>
    <col min="9986" max="9986" width="22.21875" style="9" customWidth="1"/>
    <col min="9987" max="10011" width="8.88671875" style="9"/>
    <col min="10012" max="10013" width="7.33203125" style="9" bestFit="1" customWidth="1"/>
    <col min="10014" max="10014" width="7.77734375" style="9" bestFit="1" customWidth="1"/>
    <col min="10015" max="10015" width="9.77734375" style="9" bestFit="1" customWidth="1"/>
    <col min="10016" max="10016" width="7.77734375" style="9" bestFit="1" customWidth="1"/>
    <col min="10017" max="10241" width="8.88671875" style="9"/>
    <col min="10242" max="10242" width="22.21875" style="9" customWidth="1"/>
    <col min="10243" max="10267" width="8.88671875" style="9"/>
    <col min="10268" max="10269" width="7.33203125" style="9" bestFit="1" customWidth="1"/>
    <col min="10270" max="10270" width="7.77734375" style="9" bestFit="1" customWidth="1"/>
    <col min="10271" max="10271" width="9.77734375" style="9" bestFit="1" customWidth="1"/>
    <col min="10272" max="10272" width="7.77734375" style="9" bestFit="1" customWidth="1"/>
    <col min="10273" max="10497" width="8.88671875" style="9"/>
    <col min="10498" max="10498" width="22.21875" style="9" customWidth="1"/>
    <col min="10499" max="10523" width="8.88671875" style="9"/>
    <col min="10524" max="10525" width="7.33203125" style="9" bestFit="1" customWidth="1"/>
    <col min="10526" max="10526" width="7.77734375" style="9" bestFit="1" customWidth="1"/>
    <col min="10527" max="10527" width="9.77734375" style="9" bestFit="1" customWidth="1"/>
    <col min="10528" max="10528" width="7.77734375" style="9" bestFit="1" customWidth="1"/>
    <col min="10529" max="10753" width="8.88671875" style="9"/>
    <col min="10754" max="10754" width="22.21875" style="9" customWidth="1"/>
    <col min="10755" max="10779" width="8.88671875" style="9"/>
    <col min="10780" max="10781" width="7.33203125" style="9" bestFit="1" customWidth="1"/>
    <col min="10782" max="10782" width="7.77734375" style="9" bestFit="1" customWidth="1"/>
    <col min="10783" max="10783" width="9.77734375" style="9" bestFit="1" customWidth="1"/>
    <col min="10784" max="10784" width="7.77734375" style="9" bestFit="1" customWidth="1"/>
    <col min="10785" max="11009" width="8.88671875" style="9"/>
    <col min="11010" max="11010" width="22.21875" style="9" customWidth="1"/>
    <col min="11011" max="11035" width="8.88671875" style="9"/>
    <col min="11036" max="11037" width="7.33203125" style="9" bestFit="1" customWidth="1"/>
    <col min="11038" max="11038" width="7.77734375" style="9" bestFit="1" customWidth="1"/>
    <col min="11039" max="11039" width="9.77734375" style="9" bestFit="1" customWidth="1"/>
    <col min="11040" max="11040" width="7.77734375" style="9" bestFit="1" customWidth="1"/>
    <col min="11041" max="11265" width="8.88671875" style="9"/>
    <col min="11266" max="11266" width="22.21875" style="9" customWidth="1"/>
    <col min="11267" max="11291" width="8.88671875" style="9"/>
    <col min="11292" max="11293" width="7.33203125" style="9" bestFit="1" customWidth="1"/>
    <col min="11294" max="11294" width="7.77734375" style="9" bestFit="1" customWidth="1"/>
    <col min="11295" max="11295" width="9.77734375" style="9" bestFit="1" customWidth="1"/>
    <col min="11296" max="11296" width="7.77734375" style="9" bestFit="1" customWidth="1"/>
    <col min="11297" max="11521" width="8.88671875" style="9"/>
    <col min="11522" max="11522" width="22.21875" style="9" customWidth="1"/>
    <col min="11523" max="11547" width="8.88671875" style="9"/>
    <col min="11548" max="11549" width="7.33203125" style="9" bestFit="1" customWidth="1"/>
    <col min="11550" max="11550" width="7.77734375" style="9" bestFit="1" customWidth="1"/>
    <col min="11551" max="11551" width="9.77734375" style="9" bestFit="1" customWidth="1"/>
    <col min="11552" max="11552" width="7.77734375" style="9" bestFit="1" customWidth="1"/>
    <col min="11553" max="11777" width="8.88671875" style="9"/>
    <col min="11778" max="11778" width="22.21875" style="9" customWidth="1"/>
    <col min="11779" max="11803" width="8.88671875" style="9"/>
    <col min="11804" max="11805" width="7.33203125" style="9" bestFit="1" customWidth="1"/>
    <col min="11806" max="11806" width="7.77734375" style="9" bestFit="1" customWidth="1"/>
    <col min="11807" max="11807" width="9.77734375" style="9" bestFit="1" customWidth="1"/>
    <col min="11808" max="11808" width="7.77734375" style="9" bestFit="1" customWidth="1"/>
    <col min="11809" max="12033" width="8.88671875" style="9"/>
    <col min="12034" max="12034" width="22.21875" style="9" customWidth="1"/>
    <col min="12035" max="12059" width="8.88671875" style="9"/>
    <col min="12060" max="12061" width="7.33203125" style="9" bestFit="1" customWidth="1"/>
    <col min="12062" max="12062" width="7.77734375" style="9" bestFit="1" customWidth="1"/>
    <col min="12063" max="12063" width="9.77734375" style="9" bestFit="1" customWidth="1"/>
    <col min="12064" max="12064" width="7.77734375" style="9" bestFit="1" customWidth="1"/>
    <col min="12065" max="12289" width="8.88671875" style="9"/>
    <col min="12290" max="12290" width="22.21875" style="9" customWidth="1"/>
    <col min="12291" max="12315" width="8.88671875" style="9"/>
    <col min="12316" max="12317" width="7.33203125" style="9" bestFit="1" customWidth="1"/>
    <col min="12318" max="12318" width="7.77734375" style="9" bestFit="1" customWidth="1"/>
    <col min="12319" max="12319" width="9.77734375" style="9" bestFit="1" customWidth="1"/>
    <col min="12320" max="12320" width="7.77734375" style="9" bestFit="1" customWidth="1"/>
    <col min="12321" max="12545" width="8.88671875" style="9"/>
    <col min="12546" max="12546" width="22.21875" style="9" customWidth="1"/>
    <col min="12547" max="12571" width="8.88671875" style="9"/>
    <col min="12572" max="12573" width="7.33203125" style="9" bestFit="1" customWidth="1"/>
    <col min="12574" max="12574" width="7.77734375" style="9" bestFit="1" customWidth="1"/>
    <col min="12575" max="12575" width="9.77734375" style="9" bestFit="1" customWidth="1"/>
    <col min="12576" max="12576" width="7.77734375" style="9" bestFit="1" customWidth="1"/>
    <col min="12577" max="12801" width="8.88671875" style="9"/>
    <col min="12802" max="12802" width="22.21875" style="9" customWidth="1"/>
    <col min="12803" max="12827" width="8.88671875" style="9"/>
    <col min="12828" max="12829" width="7.33203125" style="9" bestFit="1" customWidth="1"/>
    <col min="12830" max="12830" width="7.77734375" style="9" bestFit="1" customWidth="1"/>
    <col min="12831" max="12831" width="9.77734375" style="9" bestFit="1" customWidth="1"/>
    <col min="12832" max="12832" width="7.77734375" style="9" bestFit="1" customWidth="1"/>
    <col min="12833" max="13057" width="8.88671875" style="9"/>
    <col min="13058" max="13058" width="22.21875" style="9" customWidth="1"/>
    <col min="13059" max="13083" width="8.88671875" style="9"/>
    <col min="13084" max="13085" width="7.33203125" style="9" bestFit="1" customWidth="1"/>
    <col min="13086" max="13086" width="7.77734375" style="9" bestFit="1" customWidth="1"/>
    <col min="13087" max="13087" width="9.77734375" style="9" bestFit="1" customWidth="1"/>
    <col min="13088" max="13088" width="7.77734375" style="9" bestFit="1" customWidth="1"/>
    <col min="13089" max="13313" width="8.88671875" style="9"/>
    <col min="13314" max="13314" width="22.21875" style="9" customWidth="1"/>
    <col min="13315" max="13339" width="8.88671875" style="9"/>
    <col min="13340" max="13341" width="7.33203125" style="9" bestFit="1" customWidth="1"/>
    <col min="13342" max="13342" width="7.77734375" style="9" bestFit="1" customWidth="1"/>
    <col min="13343" max="13343" width="9.77734375" style="9" bestFit="1" customWidth="1"/>
    <col min="13344" max="13344" width="7.77734375" style="9" bestFit="1" customWidth="1"/>
    <col min="13345" max="13569" width="8.88671875" style="9"/>
    <col min="13570" max="13570" width="22.21875" style="9" customWidth="1"/>
    <col min="13571" max="13595" width="8.88671875" style="9"/>
    <col min="13596" max="13597" width="7.33203125" style="9" bestFit="1" customWidth="1"/>
    <col min="13598" max="13598" width="7.77734375" style="9" bestFit="1" customWidth="1"/>
    <col min="13599" max="13599" width="9.77734375" style="9" bestFit="1" customWidth="1"/>
    <col min="13600" max="13600" width="7.77734375" style="9" bestFit="1" customWidth="1"/>
    <col min="13601" max="13825" width="8.88671875" style="9"/>
    <col min="13826" max="13826" width="22.21875" style="9" customWidth="1"/>
    <col min="13827" max="13851" width="8.88671875" style="9"/>
    <col min="13852" max="13853" width="7.33203125" style="9" bestFit="1" customWidth="1"/>
    <col min="13854" max="13854" width="7.77734375" style="9" bestFit="1" customWidth="1"/>
    <col min="13855" max="13855" width="9.77734375" style="9" bestFit="1" customWidth="1"/>
    <col min="13856" max="13856" width="7.77734375" style="9" bestFit="1" customWidth="1"/>
    <col min="13857" max="14081" width="8.88671875" style="9"/>
    <col min="14082" max="14082" width="22.21875" style="9" customWidth="1"/>
    <col min="14083" max="14107" width="8.88671875" style="9"/>
    <col min="14108" max="14109" width="7.33203125" style="9" bestFit="1" customWidth="1"/>
    <col min="14110" max="14110" width="7.77734375" style="9" bestFit="1" customWidth="1"/>
    <col min="14111" max="14111" width="9.77734375" style="9" bestFit="1" customWidth="1"/>
    <col min="14112" max="14112" width="7.77734375" style="9" bestFit="1" customWidth="1"/>
    <col min="14113" max="14337" width="8.88671875" style="9"/>
    <col min="14338" max="14338" width="22.21875" style="9" customWidth="1"/>
    <col min="14339" max="14363" width="8.88671875" style="9"/>
    <col min="14364" max="14365" width="7.33203125" style="9" bestFit="1" customWidth="1"/>
    <col min="14366" max="14366" width="7.77734375" style="9" bestFit="1" customWidth="1"/>
    <col min="14367" max="14367" width="9.77734375" style="9" bestFit="1" customWidth="1"/>
    <col min="14368" max="14368" width="7.77734375" style="9" bestFit="1" customWidth="1"/>
    <col min="14369" max="14593" width="8.88671875" style="9"/>
    <col min="14594" max="14594" width="22.21875" style="9" customWidth="1"/>
    <col min="14595" max="14619" width="8.88671875" style="9"/>
    <col min="14620" max="14621" width="7.33203125" style="9" bestFit="1" customWidth="1"/>
    <col min="14622" max="14622" width="7.77734375" style="9" bestFit="1" customWidth="1"/>
    <col min="14623" max="14623" width="9.77734375" style="9" bestFit="1" customWidth="1"/>
    <col min="14624" max="14624" width="7.77734375" style="9" bestFit="1" customWidth="1"/>
    <col min="14625" max="14849" width="8.88671875" style="9"/>
    <col min="14850" max="14850" width="22.21875" style="9" customWidth="1"/>
    <col min="14851" max="14875" width="8.88671875" style="9"/>
    <col min="14876" max="14877" width="7.33203125" style="9" bestFit="1" customWidth="1"/>
    <col min="14878" max="14878" width="7.77734375" style="9" bestFit="1" customWidth="1"/>
    <col min="14879" max="14879" width="9.77734375" style="9" bestFit="1" customWidth="1"/>
    <col min="14880" max="14880" width="7.77734375" style="9" bestFit="1" customWidth="1"/>
    <col min="14881" max="15105" width="8.88671875" style="9"/>
    <col min="15106" max="15106" width="22.21875" style="9" customWidth="1"/>
    <col min="15107" max="15131" width="8.88671875" style="9"/>
    <col min="15132" max="15133" width="7.33203125" style="9" bestFit="1" customWidth="1"/>
    <col min="15134" max="15134" width="7.77734375" style="9" bestFit="1" customWidth="1"/>
    <col min="15135" max="15135" width="9.77734375" style="9" bestFit="1" customWidth="1"/>
    <col min="15136" max="15136" width="7.77734375" style="9" bestFit="1" customWidth="1"/>
    <col min="15137" max="15361" width="8.88671875" style="9"/>
    <col min="15362" max="15362" width="22.21875" style="9" customWidth="1"/>
    <col min="15363" max="15387" width="8.88671875" style="9"/>
    <col min="15388" max="15389" width="7.33203125" style="9" bestFit="1" customWidth="1"/>
    <col min="15390" max="15390" width="7.77734375" style="9" bestFit="1" customWidth="1"/>
    <col min="15391" max="15391" width="9.77734375" style="9" bestFit="1" customWidth="1"/>
    <col min="15392" max="15392" width="7.77734375" style="9" bestFit="1" customWidth="1"/>
    <col min="15393" max="15617" width="8.88671875" style="9"/>
    <col min="15618" max="15618" width="22.21875" style="9" customWidth="1"/>
    <col min="15619" max="15643" width="8.88671875" style="9"/>
    <col min="15644" max="15645" width="7.33203125" style="9" bestFit="1" customWidth="1"/>
    <col min="15646" max="15646" width="7.77734375" style="9" bestFit="1" customWidth="1"/>
    <col min="15647" max="15647" width="9.77734375" style="9" bestFit="1" customWidth="1"/>
    <col min="15648" max="15648" width="7.77734375" style="9" bestFit="1" customWidth="1"/>
    <col min="15649" max="15873" width="8.88671875" style="9"/>
    <col min="15874" max="15874" width="22.21875" style="9" customWidth="1"/>
    <col min="15875" max="15899" width="8.88671875" style="9"/>
    <col min="15900" max="15901" width="7.33203125" style="9" bestFit="1" customWidth="1"/>
    <col min="15902" max="15902" width="7.77734375" style="9" bestFit="1" customWidth="1"/>
    <col min="15903" max="15903" width="9.77734375" style="9" bestFit="1" customWidth="1"/>
    <col min="15904" max="15904" width="7.77734375" style="9" bestFit="1" customWidth="1"/>
    <col min="15905" max="16129" width="8.88671875" style="9"/>
    <col min="16130" max="16130" width="22.21875" style="9" customWidth="1"/>
    <col min="16131" max="16155" width="8.88671875" style="9"/>
    <col min="16156" max="16157" width="7.33203125" style="9" bestFit="1" customWidth="1"/>
    <col min="16158" max="16158" width="7.77734375" style="9" bestFit="1" customWidth="1"/>
    <col min="16159" max="16159" width="9.77734375" style="9" bestFit="1" customWidth="1"/>
    <col min="16160" max="16160" width="7.77734375" style="9" bestFit="1" customWidth="1"/>
    <col min="1616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4917.960684657708</v>
      </c>
      <c r="D4" s="8">
        <v>64707.81404389716</v>
      </c>
      <c r="E4" s="8">
        <v>46698.748765789627</v>
      </c>
      <c r="F4" s="8">
        <v>39107.97947404228</v>
      </c>
      <c r="G4" s="8">
        <v>47947.25404093237</v>
      </c>
      <c r="H4" s="8">
        <v>47792.886818654661</v>
      </c>
      <c r="I4" s="8">
        <v>48142.802141580927</v>
      </c>
      <c r="J4" s="8">
        <v>5126.8772461643885</v>
      </c>
      <c r="K4" s="8">
        <v>58962.07252574122</v>
      </c>
      <c r="L4" s="8">
        <v>45836.519782810203</v>
      </c>
      <c r="M4" s="8">
        <v>49865.726693001045</v>
      </c>
      <c r="N4" s="8">
        <v>16494.226877451398</v>
      </c>
      <c r="O4" s="8">
        <v>52696.858131596942</v>
      </c>
      <c r="P4" s="8">
        <v>114635.3247552493</v>
      </c>
      <c r="Q4" s="8">
        <v>11571.692554746374</v>
      </c>
      <c r="R4" s="8">
        <v>21996.183706445321</v>
      </c>
      <c r="S4" s="8">
        <v>55285.190431234456</v>
      </c>
      <c r="T4" s="8">
        <v>13854.930447443488</v>
      </c>
      <c r="U4" s="8">
        <v>16212.496191992894</v>
      </c>
      <c r="V4" s="8">
        <v>39542.948130329314</v>
      </c>
      <c r="W4" s="8">
        <v>18905.855793108651</v>
      </c>
      <c r="X4" s="8">
        <v>32675.096273467003</v>
      </c>
      <c r="Y4" s="8">
        <v>37236.773855971776</v>
      </c>
      <c r="Z4" s="8">
        <v>24858.542613306061</v>
      </c>
      <c r="AA4" s="8">
        <v>43732.134687247388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3259598749.5272746</v>
      </c>
      <c r="D6" s="8">
        <v>3727256033.3255024</v>
      </c>
      <c r="E6" s="8">
        <v>4573350953.578516</v>
      </c>
      <c r="F6" s="8">
        <v>3263497667.3093057</v>
      </c>
      <c r="G6" s="8">
        <v>1779940393.0115209</v>
      </c>
      <c r="H6" s="8">
        <v>3078419806.8713708</v>
      </c>
      <c r="I6" s="8">
        <v>4591006636.5972281</v>
      </c>
      <c r="J6" s="8">
        <v>3580058523.80055</v>
      </c>
      <c r="K6" s="8">
        <v>4001254515.4711132</v>
      </c>
      <c r="L6" s="8">
        <v>3266553180.067821</v>
      </c>
      <c r="M6" s="8">
        <v>3036765836.2650175</v>
      </c>
      <c r="N6" s="8">
        <v>3530056141.4329643</v>
      </c>
      <c r="O6" s="8">
        <v>3668401854.4998474</v>
      </c>
      <c r="P6" s="8">
        <v>4768549858.6736555</v>
      </c>
      <c r="Q6" s="8">
        <v>3706789552.1254258</v>
      </c>
      <c r="R6" s="8">
        <v>2897635810.1304221</v>
      </c>
      <c r="S6" s="8">
        <v>4757445759.1937218</v>
      </c>
      <c r="T6" s="8">
        <v>2474660200.5597196</v>
      </c>
      <c r="U6" s="8">
        <v>2822758836.9400353</v>
      </c>
      <c r="V6" s="8">
        <v>4791620842.7600269</v>
      </c>
      <c r="W6" s="8">
        <v>2856707233.1172385</v>
      </c>
      <c r="X6" s="8">
        <v>4294658245.5653262</v>
      </c>
      <c r="Y6" s="8">
        <v>2901000068.8255377</v>
      </c>
      <c r="Z6" s="8">
        <v>2667304939.6174979</v>
      </c>
      <c r="AA6" s="8">
        <v>3718130820.4424491</v>
      </c>
      <c r="AB6" s="8">
        <f t="shared" ref="AB6:AB18" si="0">AC6*$AD$2</f>
        <v>0</v>
      </c>
      <c r="AC6" s="8">
        <v>0</v>
      </c>
      <c r="AD6" s="8">
        <f t="shared" ref="AD6:AD18" si="1">AVERAGE(C6:AA6)</f>
        <v>3520536898.3883624</v>
      </c>
    </row>
    <row r="7" spans="2:32">
      <c r="B7" s="8" t="s">
        <v>13</v>
      </c>
      <c r="C7" s="8">
        <v>1106958417.3996663</v>
      </c>
      <c r="D7" s="8">
        <v>1448730170.3701341</v>
      </c>
      <c r="E7" s="8">
        <v>1050792668.7145612</v>
      </c>
      <c r="F7" s="8">
        <v>1603567572.6738095</v>
      </c>
      <c r="G7" s="8">
        <v>1354091321.13519</v>
      </c>
      <c r="H7" s="8">
        <v>1192716381.2551398</v>
      </c>
      <c r="I7" s="8">
        <v>1022734505.4422531</v>
      </c>
      <c r="J7" s="8">
        <v>1091451599.7770541</v>
      </c>
      <c r="K7" s="8">
        <v>1077278333.7057703</v>
      </c>
      <c r="L7" s="8">
        <v>1380967148.0916514</v>
      </c>
      <c r="M7" s="8">
        <v>2106343237.3188968</v>
      </c>
      <c r="N7" s="8">
        <v>1305598703.483494</v>
      </c>
      <c r="O7" s="8">
        <v>1057304100.9844941</v>
      </c>
      <c r="P7" s="8">
        <v>1245208310.1107821</v>
      </c>
      <c r="Q7" s="8">
        <v>1546390453.5531003</v>
      </c>
      <c r="R7" s="8">
        <v>1726385441.4588737</v>
      </c>
      <c r="S7" s="8">
        <v>1285119938.5418401</v>
      </c>
      <c r="T7" s="8">
        <v>1179257737.8204801</v>
      </c>
      <c r="U7" s="8">
        <v>1072583575.7606001</v>
      </c>
      <c r="V7" s="8">
        <v>1149791156.0037732</v>
      </c>
      <c r="W7" s="8">
        <v>1311251767.9653203</v>
      </c>
      <c r="X7" s="8">
        <v>804384430.39442372</v>
      </c>
      <c r="Y7" s="8">
        <v>374302732.36832029</v>
      </c>
      <c r="Z7" s="8">
        <v>1762727439.0444145</v>
      </c>
      <c r="AA7" s="8">
        <v>1580371701.3694775</v>
      </c>
      <c r="AB7" s="8">
        <f t="shared" si="0"/>
        <v>300</v>
      </c>
      <c r="AC7" s="8">
        <v>1E-3</v>
      </c>
      <c r="AD7" s="8">
        <f t="shared" si="1"/>
        <v>1273452353.7897408</v>
      </c>
    </row>
    <row r="8" spans="2:32">
      <c r="B8" s="8" t="s">
        <v>14</v>
      </c>
      <c r="C8" s="8">
        <v>120530442.50383925</v>
      </c>
      <c r="D8" s="8">
        <v>120471056.0697608</v>
      </c>
      <c r="E8" s="8">
        <v>79774912.662997276</v>
      </c>
      <c r="F8" s="8">
        <v>101167586.69265366</v>
      </c>
      <c r="G8" s="8">
        <v>97584329.626796827</v>
      </c>
      <c r="H8" s="8">
        <v>106375316.82211934</v>
      </c>
      <c r="I8" s="8">
        <v>141293037.30155677</v>
      </c>
      <c r="J8" s="8">
        <v>244049629.03991973</v>
      </c>
      <c r="K8" s="8">
        <v>166079251.32046315</v>
      </c>
      <c r="L8" s="8">
        <v>111627762.67134809</v>
      </c>
      <c r="M8" s="8">
        <v>101812157.4652379</v>
      </c>
      <c r="N8" s="8">
        <v>69774471.823660493</v>
      </c>
      <c r="O8" s="8">
        <v>62273791.803892352</v>
      </c>
      <c r="P8" s="8">
        <v>88516158.501368955</v>
      </c>
      <c r="Q8" s="8">
        <v>49049926.10179919</v>
      </c>
      <c r="R8" s="8">
        <v>131726155.72835721</v>
      </c>
      <c r="S8" s="8">
        <v>63876926.163765959</v>
      </c>
      <c r="T8" s="8">
        <v>96645096.968683749</v>
      </c>
      <c r="U8" s="8">
        <v>49422346.91793339</v>
      </c>
      <c r="V8" s="8">
        <v>155112279.29749459</v>
      </c>
      <c r="W8" s="8">
        <v>74469315.808000207</v>
      </c>
      <c r="X8" s="8">
        <v>34754046.520985827</v>
      </c>
      <c r="Y8" s="8">
        <v>82124868.783253431</v>
      </c>
      <c r="Z8" s="8">
        <v>117064400.99343069</v>
      </c>
      <c r="AA8" s="8">
        <v>107014401.14212486</v>
      </c>
      <c r="AB8" s="8">
        <f t="shared" si="0"/>
        <v>3000</v>
      </c>
      <c r="AC8" s="8">
        <v>0.01</v>
      </c>
      <c r="AD8" s="8">
        <f t="shared" si="1"/>
        <v>102903586.74925774</v>
      </c>
    </row>
    <row r="9" spans="2:32">
      <c r="B9" s="8" t="s">
        <v>15</v>
      </c>
      <c r="C9" s="8">
        <v>1245431.6934895152</v>
      </c>
      <c r="D9" s="8">
        <v>3264699.9749696725</v>
      </c>
      <c r="E9" s="8">
        <v>2371135.7993471879</v>
      </c>
      <c r="F9" s="8">
        <v>5279219.0437117759</v>
      </c>
      <c r="G9" s="8">
        <v>6450981.9405609425</v>
      </c>
      <c r="H9" s="8">
        <v>17540751.653457869</v>
      </c>
      <c r="I9" s="8">
        <v>2812298.9627575758</v>
      </c>
      <c r="J9" s="8">
        <v>4003497.2167306328</v>
      </c>
      <c r="K9" s="8">
        <v>2141913.9714204245</v>
      </c>
      <c r="L9" s="8">
        <v>2306540.4697139524</v>
      </c>
      <c r="M9" s="8">
        <v>1683228.0560468403</v>
      </c>
      <c r="N9" s="8">
        <v>3389880.0096842521</v>
      </c>
      <c r="O9" s="8">
        <v>2143160.7136060935</v>
      </c>
      <c r="P9" s="8">
        <v>2794504.646526271</v>
      </c>
      <c r="Q9" s="8">
        <v>1692281.4594189057</v>
      </c>
      <c r="R9" s="8">
        <v>2041246.9911450907</v>
      </c>
      <c r="S9" s="8">
        <v>2087430.3162069516</v>
      </c>
      <c r="T9" s="8">
        <v>1093822.524198147</v>
      </c>
      <c r="U9" s="8">
        <v>1711631.9248008151</v>
      </c>
      <c r="V9" s="8">
        <v>2445493.277999029</v>
      </c>
      <c r="W9" s="8">
        <v>1486192.494179578</v>
      </c>
      <c r="X9" s="8">
        <v>1745210.4724812452</v>
      </c>
      <c r="Y9" s="8">
        <v>7663595.8178106612</v>
      </c>
      <c r="Z9" s="8">
        <v>1478278.7013387501</v>
      </c>
      <c r="AA9" s="8">
        <v>2824001.14794556</v>
      </c>
      <c r="AB9" s="8">
        <f t="shared" si="0"/>
        <v>30000</v>
      </c>
      <c r="AC9" s="8">
        <v>0.1</v>
      </c>
      <c r="AD9" s="8">
        <f t="shared" si="1"/>
        <v>3347857.1711819093</v>
      </c>
    </row>
    <row r="10" spans="2:32">
      <c r="B10" s="8" t="s">
        <v>16</v>
      </c>
      <c r="C10" s="8">
        <v>647515.78544165858</v>
      </c>
      <c r="D10" s="8">
        <v>1415951.290726959</v>
      </c>
      <c r="E10" s="8">
        <v>1500170.3703975573</v>
      </c>
      <c r="F10" s="8">
        <v>1546273.4702132575</v>
      </c>
      <c r="G10" s="8">
        <v>3188839.9757592622</v>
      </c>
      <c r="H10" s="8">
        <v>3373267.2564765541</v>
      </c>
      <c r="I10" s="8">
        <v>1568135.1642625146</v>
      </c>
      <c r="J10" s="8">
        <v>490318.78469244449</v>
      </c>
      <c r="K10" s="8">
        <v>665651.46804488695</v>
      </c>
      <c r="L10" s="8">
        <v>556384.25108395994</v>
      </c>
      <c r="M10" s="8">
        <v>1315098.3865379421</v>
      </c>
      <c r="N10" s="8">
        <v>712996.47256374708</v>
      </c>
      <c r="O10" s="8">
        <v>1351005.4437140622</v>
      </c>
      <c r="P10" s="8">
        <v>1006510.0884497111</v>
      </c>
      <c r="Q10" s="8">
        <v>489475.33091078373</v>
      </c>
      <c r="R10" s="8">
        <v>993632.74504515249</v>
      </c>
      <c r="S10" s="8">
        <v>917535.77625851473</v>
      </c>
      <c r="T10" s="8">
        <v>173611.00200063887</v>
      </c>
      <c r="U10" s="8">
        <v>840365.61855570727</v>
      </c>
      <c r="V10" s="8">
        <v>904933.59890070127</v>
      </c>
      <c r="W10" s="8">
        <v>664688.17660438863</v>
      </c>
      <c r="X10" s="8">
        <v>346399.35764929134</v>
      </c>
      <c r="Y10" s="8">
        <v>1099970.0380473481</v>
      </c>
      <c r="Z10" s="8">
        <v>478266.77655594941</v>
      </c>
      <c r="AA10" s="8">
        <v>1852858.4873928565</v>
      </c>
      <c r="AB10" s="8">
        <f t="shared" si="0"/>
        <v>60000</v>
      </c>
      <c r="AC10" s="8">
        <v>0.2</v>
      </c>
      <c r="AD10" s="8">
        <f t="shared" si="1"/>
        <v>1123994.204651434</v>
      </c>
    </row>
    <row r="11" spans="2:32">
      <c r="B11" s="8" t="s">
        <v>17</v>
      </c>
      <c r="C11" s="8">
        <v>126327.94567420578</v>
      </c>
      <c r="D11" s="8">
        <v>287194.503038608</v>
      </c>
      <c r="E11" s="8">
        <v>989176.91031135293</v>
      </c>
      <c r="F11" s="8">
        <v>727011.4811806936</v>
      </c>
      <c r="G11" s="8">
        <v>2208104.9703539885</v>
      </c>
      <c r="H11" s="8">
        <v>402054.11200029479</v>
      </c>
      <c r="I11" s="8">
        <v>771046.28137157951</v>
      </c>
      <c r="J11" s="8">
        <v>339528.30882275343</v>
      </c>
      <c r="K11" s="8">
        <v>452638.1795201787</v>
      </c>
      <c r="L11" s="8">
        <v>394730.62358699623</v>
      </c>
      <c r="M11" s="8">
        <v>989932.30987811065</v>
      </c>
      <c r="N11" s="8">
        <v>289364.11881698004</v>
      </c>
      <c r="O11" s="8">
        <v>840257.13432223955</v>
      </c>
      <c r="P11" s="8">
        <v>698392.89785924111</v>
      </c>
      <c r="Q11" s="8">
        <v>166644.45031587168</v>
      </c>
      <c r="R11" s="8">
        <v>586684.74184494698</v>
      </c>
      <c r="S11" s="8">
        <v>670103.20896742702</v>
      </c>
      <c r="T11" s="8">
        <v>98786.291095185865</v>
      </c>
      <c r="U11" s="8">
        <v>666078.7185391587</v>
      </c>
      <c r="V11" s="8">
        <v>840188.02505727764</v>
      </c>
      <c r="W11" s="8">
        <v>309505.38506051124</v>
      </c>
      <c r="X11" s="8">
        <v>155356.04490902129</v>
      </c>
      <c r="Y11" s="8">
        <v>696572.68219809968</v>
      </c>
      <c r="Z11" s="8">
        <v>251380.18600452287</v>
      </c>
      <c r="AA11" s="8">
        <v>480660.70477265836</v>
      </c>
      <c r="AB11" s="8">
        <f t="shared" si="0"/>
        <v>90000</v>
      </c>
      <c r="AC11" s="8">
        <v>0.3</v>
      </c>
      <c r="AD11" s="8">
        <f t="shared" si="1"/>
        <v>577508.80862007628</v>
      </c>
    </row>
    <row r="12" spans="2:32">
      <c r="B12" s="8" t="s">
        <v>18</v>
      </c>
      <c r="C12" s="8">
        <v>54679.056923223274</v>
      </c>
      <c r="D12" s="8">
        <v>210116.84850320814</v>
      </c>
      <c r="E12" s="8">
        <v>429084.58253929653</v>
      </c>
      <c r="F12" s="8">
        <v>406206.67733492644</v>
      </c>
      <c r="G12" s="8">
        <v>1542821.9122626157</v>
      </c>
      <c r="H12" s="8">
        <v>256526.80386561702</v>
      </c>
      <c r="I12" s="8">
        <v>551474.34003871668</v>
      </c>
      <c r="J12" s="8">
        <v>215923.4859186917</v>
      </c>
      <c r="K12" s="8">
        <v>290628.46469446563</v>
      </c>
      <c r="L12" s="8">
        <v>292589.58983791777</v>
      </c>
      <c r="M12" s="8">
        <v>754960.05814296834</v>
      </c>
      <c r="N12" s="8">
        <v>167023.17594489831</v>
      </c>
      <c r="O12" s="8">
        <v>403252.83873168082</v>
      </c>
      <c r="P12" s="8">
        <v>520723.73737489863</v>
      </c>
      <c r="Q12" s="8">
        <v>97115.771872064986</v>
      </c>
      <c r="R12" s="8">
        <v>363619.63757655508</v>
      </c>
      <c r="S12" s="8">
        <v>537992.48538348859</v>
      </c>
      <c r="T12" s="8">
        <v>39636.055829687248</v>
      </c>
      <c r="U12" s="8">
        <v>290826.10750348953</v>
      </c>
      <c r="V12" s="8">
        <v>776780.86966571549</v>
      </c>
      <c r="W12" s="8">
        <v>66246.811943866618</v>
      </c>
      <c r="X12" s="8">
        <v>112474.36197796831</v>
      </c>
      <c r="Y12" s="8">
        <v>263007.20364722749</v>
      </c>
      <c r="Z12" s="8">
        <v>155190.83300560751</v>
      </c>
      <c r="AA12" s="8">
        <v>254945.08085213639</v>
      </c>
      <c r="AB12" s="8">
        <f t="shared" si="0"/>
        <v>120000</v>
      </c>
      <c r="AC12" s="8">
        <v>0.4</v>
      </c>
      <c r="AD12" s="8">
        <f t="shared" si="1"/>
        <v>362153.87165483728</v>
      </c>
    </row>
    <row r="13" spans="2:32">
      <c r="B13" s="8" t="s">
        <v>19</v>
      </c>
      <c r="C13" s="8">
        <v>27518.078834665328</v>
      </c>
      <c r="D13" s="8">
        <v>180409.15691924668</v>
      </c>
      <c r="E13" s="8">
        <v>254919.49960922092</v>
      </c>
      <c r="F13" s="8">
        <v>198708.19786779396</v>
      </c>
      <c r="G13" s="8">
        <v>1032926.4592385587</v>
      </c>
      <c r="H13" s="8">
        <v>223621.5341843997</v>
      </c>
      <c r="I13" s="8">
        <v>445694.46658520488</v>
      </c>
      <c r="J13" s="8">
        <v>121741.71918843107</v>
      </c>
      <c r="K13" s="8">
        <v>248541.05586348716</v>
      </c>
      <c r="L13" s="8">
        <v>214596.3257826851</v>
      </c>
      <c r="M13" s="8">
        <v>495715.81233369315</v>
      </c>
      <c r="N13" s="8">
        <v>111618.18987382103</v>
      </c>
      <c r="O13" s="8">
        <v>177934.40924182226</v>
      </c>
      <c r="P13" s="8">
        <v>455663.06661556195</v>
      </c>
      <c r="Q13" s="8">
        <v>72632.934542363597</v>
      </c>
      <c r="R13" s="8">
        <v>209031.07395846906</v>
      </c>
      <c r="S13" s="8">
        <v>264566.79928047454</v>
      </c>
      <c r="T13" s="8">
        <v>30679.390980448257</v>
      </c>
      <c r="U13" s="8">
        <v>154676.32566429127</v>
      </c>
      <c r="V13" s="8">
        <v>740727.45992659312</v>
      </c>
      <c r="W13" s="8">
        <v>50052.445454942586</v>
      </c>
      <c r="X13" s="8">
        <v>75722.090662718067</v>
      </c>
      <c r="Y13" s="8">
        <v>189487.30938877424</v>
      </c>
      <c r="Z13" s="8">
        <v>87574.413441452169</v>
      </c>
      <c r="AA13" s="8">
        <v>177852.98132392485</v>
      </c>
      <c r="AB13" s="8">
        <f t="shared" si="0"/>
        <v>150000</v>
      </c>
      <c r="AC13" s="8">
        <v>0.5</v>
      </c>
      <c r="AD13" s="8">
        <f t="shared" si="1"/>
        <v>249704.44787052178</v>
      </c>
    </row>
    <row r="14" spans="2:32">
      <c r="B14" s="8" t="s">
        <v>20</v>
      </c>
      <c r="C14" s="8">
        <v>18972.360020646734</v>
      </c>
      <c r="D14" s="8">
        <v>157318.26645271652</v>
      </c>
      <c r="E14" s="8">
        <v>174917.09662554192</v>
      </c>
      <c r="F14" s="8">
        <v>107699.27562325916</v>
      </c>
      <c r="G14" s="8">
        <v>504504.69932860247</v>
      </c>
      <c r="H14" s="8">
        <v>199039.66792014017</v>
      </c>
      <c r="I14" s="8">
        <v>327521.73500107374</v>
      </c>
      <c r="J14" s="8">
        <v>86393.194993996905</v>
      </c>
      <c r="K14" s="8">
        <v>192388.08162339171</v>
      </c>
      <c r="L14" s="8">
        <v>96251.059337700048</v>
      </c>
      <c r="M14" s="8">
        <v>257009.89670442737</v>
      </c>
      <c r="N14" s="8">
        <v>91547.320282203713</v>
      </c>
      <c r="O14" s="8">
        <v>162948.17114144959</v>
      </c>
      <c r="P14" s="8">
        <v>344535.5041357986</v>
      </c>
      <c r="Q14" s="8">
        <v>43435.816193102408</v>
      </c>
      <c r="R14" s="8">
        <v>134090.36345967327</v>
      </c>
      <c r="S14" s="8">
        <v>229755.05447278704</v>
      </c>
      <c r="T14" s="8">
        <v>26143.536685642906</v>
      </c>
      <c r="U14" s="8">
        <v>75137.353124534973</v>
      </c>
      <c r="V14" s="8">
        <v>710508.40922718879</v>
      </c>
      <c r="W14" s="8">
        <v>41245.123413964167</v>
      </c>
      <c r="X14" s="8">
        <v>65894.564351450928</v>
      </c>
      <c r="Y14" s="8">
        <v>83734.707961035965</v>
      </c>
      <c r="Z14" s="8">
        <v>65789.544833326814</v>
      </c>
      <c r="AA14" s="8">
        <v>93094.025196073271</v>
      </c>
      <c r="AB14" s="8">
        <f t="shared" si="0"/>
        <v>180000</v>
      </c>
      <c r="AC14" s="8">
        <v>0.6</v>
      </c>
      <c r="AD14" s="8">
        <f t="shared" si="1"/>
        <v>171594.99312438918</v>
      </c>
    </row>
    <row r="15" spans="2:32">
      <c r="B15" s="8" t="s">
        <v>21</v>
      </c>
      <c r="C15" s="8">
        <v>11772.765554128449</v>
      </c>
      <c r="D15" s="8">
        <v>120156.93804311435</v>
      </c>
      <c r="E15" s="8">
        <v>127841.81414430898</v>
      </c>
      <c r="F15" s="8">
        <v>93792.204172549333</v>
      </c>
      <c r="G15" s="8">
        <v>235052.05163333143</v>
      </c>
      <c r="H15" s="8">
        <v>126650.29791465528</v>
      </c>
      <c r="I15" s="8">
        <v>223358.04911232911</v>
      </c>
      <c r="J15" s="8">
        <v>63394.164506002722</v>
      </c>
      <c r="K15" s="8">
        <v>167588.04064174471</v>
      </c>
      <c r="L15" s="8">
        <v>65728.451623965419</v>
      </c>
      <c r="M15" s="8">
        <v>178526.37235871307</v>
      </c>
      <c r="N15" s="8">
        <v>68661.378812569194</v>
      </c>
      <c r="O15" s="8">
        <v>114527.49380572938</v>
      </c>
      <c r="P15" s="8">
        <v>247474.28812091431</v>
      </c>
      <c r="Q15" s="8">
        <v>27484.03005124773</v>
      </c>
      <c r="R15" s="8">
        <v>89117.089063022402</v>
      </c>
      <c r="S15" s="8">
        <v>178742.34189041605</v>
      </c>
      <c r="T15" s="8">
        <v>19776.605979352986</v>
      </c>
      <c r="U15" s="8">
        <v>53660.310955565554</v>
      </c>
      <c r="V15" s="8">
        <v>229941.7302880323</v>
      </c>
      <c r="W15" s="8">
        <v>35855.034148066756</v>
      </c>
      <c r="X15" s="8">
        <v>52749.408813273796</v>
      </c>
      <c r="Y15" s="8">
        <v>55650.0805637675</v>
      </c>
      <c r="Z15" s="8">
        <v>45663.668145875046</v>
      </c>
      <c r="AA15" s="8">
        <v>72891.831742958893</v>
      </c>
      <c r="AB15" s="8">
        <f t="shared" si="0"/>
        <v>210000</v>
      </c>
      <c r="AC15" s="8">
        <v>0.7</v>
      </c>
      <c r="AD15" s="8">
        <f t="shared" si="1"/>
        <v>108242.25768342541</v>
      </c>
    </row>
    <row r="16" spans="2:32">
      <c r="B16" s="8" t="s">
        <v>22</v>
      </c>
      <c r="C16" s="8">
        <v>6067.1389766638895</v>
      </c>
      <c r="D16" s="8">
        <v>105435.74778043242</v>
      </c>
      <c r="E16" s="8">
        <v>72562.586407510549</v>
      </c>
      <c r="F16" s="8">
        <v>74799.322760525087</v>
      </c>
      <c r="G16" s="8">
        <v>151817.70507387572</v>
      </c>
      <c r="H16" s="8">
        <v>82201.162222297469</v>
      </c>
      <c r="I16" s="8">
        <v>137178.89306596783</v>
      </c>
      <c r="J16" s="8">
        <v>21203.383186357602</v>
      </c>
      <c r="K16" s="8">
        <v>135934.33063691284</v>
      </c>
      <c r="L16" s="8">
        <v>54882.566022293453</v>
      </c>
      <c r="M16" s="8">
        <v>152687.81184943969</v>
      </c>
      <c r="N16" s="8">
        <v>50390.475486297597</v>
      </c>
      <c r="O16" s="8">
        <v>97982.774391953819</v>
      </c>
      <c r="P16" s="8">
        <v>197594.59843193856</v>
      </c>
      <c r="Q16" s="8">
        <v>20463.247942563303</v>
      </c>
      <c r="R16" s="8">
        <v>44407.739097638165</v>
      </c>
      <c r="S16" s="8">
        <v>93432.847816686335</v>
      </c>
      <c r="T16" s="8">
        <v>17818.993042588994</v>
      </c>
      <c r="U16" s="8">
        <v>42991.141722630062</v>
      </c>
      <c r="V16" s="8">
        <v>120195.90435833276</v>
      </c>
      <c r="W16" s="8">
        <v>26765.138368407228</v>
      </c>
      <c r="X16" s="8">
        <v>44854.035138732805</v>
      </c>
      <c r="Y16" s="8">
        <v>45623.5848998168</v>
      </c>
      <c r="Z16" s="8">
        <v>38450.38451944619</v>
      </c>
      <c r="AA16" s="8">
        <v>57897.512738873636</v>
      </c>
      <c r="AB16" s="8">
        <f t="shared" si="0"/>
        <v>240000</v>
      </c>
      <c r="AC16" s="8">
        <v>0.8</v>
      </c>
      <c r="AD16" s="8">
        <f t="shared" si="1"/>
        <v>75745.56103752731</v>
      </c>
    </row>
    <row r="17" spans="2:30">
      <c r="B17" s="8" t="s">
        <v>23</v>
      </c>
      <c r="C17" s="8">
        <v>5470.062885766557</v>
      </c>
      <c r="D17" s="8">
        <v>88511.864200479511</v>
      </c>
      <c r="E17" s="8">
        <v>61026.771226045159</v>
      </c>
      <c r="F17" s="8">
        <v>52712.490002848914</v>
      </c>
      <c r="G17" s="8">
        <v>82122.127634118806</v>
      </c>
      <c r="H17" s="8">
        <v>59224.401548478403</v>
      </c>
      <c r="I17" s="8">
        <v>63591.440865737706</v>
      </c>
      <c r="J17" s="8">
        <v>6912.9009176619902</v>
      </c>
      <c r="K17" s="8">
        <v>86860.506434763403</v>
      </c>
      <c r="L17" s="8">
        <v>47156.10249105913</v>
      </c>
      <c r="M17" s="8">
        <v>73794.394908088914</v>
      </c>
      <c r="N17" s="8">
        <v>22659.892700954861</v>
      </c>
      <c r="O17" s="8">
        <v>69231.059576386411</v>
      </c>
      <c r="P17" s="8">
        <v>141329.32619088201</v>
      </c>
      <c r="Q17" s="8">
        <v>15430.472741036687</v>
      </c>
      <c r="R17" s="8">
        <v>28172.187466698826</v>
      </c>
      <c r="S17" s="8">
        <v>66169.960899115409</v>
      </c>
      <c r="T17" s="8">
        <v>15119.196443472316</v>
      </c>
      <c r="U17" s="8">
        <v>36009.629121922655</v>
      </c>
      <c r="V17" s="8">
        <v>88099.263095477509</v>
      </c>
      <c r="W17" s="8">
        <v>23908.251650577731</v>
      </c>
      <c r="X17" s="8">
        <v>37781.01761565698</v>
      </c>
      <c r="Y17" s="8">
        <v>40468.094175526443</v>
      </c>
      <c r="Z17" s="8">
        <v>27679.639961934277</v>
      </c>
      <c r="AA17" s="8">
        <v>51225.162433768666</v>
      </c>
      <c r="AB17" s="8">
        <f t="shared" si="0"/>
        <v>270000</v>
      </c>
      <c r="AC17" s="8">
        <v>0.9</v>
      </c>
      <c r="AD17" s="8">
        <f t="shared" si="1"/>
        <v>51626.648687538363</v>
      </c>
    </row>
    <row r="18" spans="2:30">
      <c r="B18" s="8" t="s">
        <v>24</v>
      </c>
      <c r="C18" s="8">
        <v>4917.960684657708</v>
      </c>
      <c r="D18" s="8">
        <v>64707.81404389716</v>
      </c>
      <c r="E18" s="8">
        <v>46698.748765789627</v>
      </c>
      <c r="F18" s="8">
        <v>39107.97947404228</v>
      </c>
      <c r="G18" s="8">
        <v>47947.25404093237</v>
      </c>
      <c r="H18" s="8">
        <v>47792.886818654661</v>
      </c>
      <c r="I18" s="8">
        <v>48142.802141580927</v>
      </c>
      <c r="J18" s="8">
        <v>5126.8772461643885</v>
      </c>
      <c r="K18" s="8">
        <v>58962.07252574122</v>
      </c>
      <c r="L18" s="8">
        <v>45836.519782810203</v>
      </c>
      <c r="M18" s="8">
        <v>49865.726693001045</v>
      </c>
      <c r="N18" s="8">
        <v>16494.226877451398</v>
      </c>
      <c r="O18" s="8">
        <v>52696.858131596942</v>
      </c>
      <c r="P18" s="8">
        <v>114635.3247552493</v>
      </c>
      <c r="Q18" s="8">
        <v>11571.692554746374</v>
      </c>
      <c r="R18" s="8">
        <v>21996.183706445321</v>
      </c>
      <c r="S18" s="8">
        <v>55285.190431234456</v>
      </c>
      <c r="T18" s="8">
        <v>13854.930447443488</v>
      </c>
      <c r="U18" s="8">
        <v>16212.496191992894</v>
      </c>
      <c r="V18" s="8">
        <v>39542.948130329314</v>
      </c>
      <c r="W18" s="8">
        <v>18905.855793108651</v>
      </c>
      <c r="X18" s="8">
        <v>32675.096273467003</v>
      </c>
      <c r="Y18" s="8">
        <v>37236.773855971776</v>
      </c>
      <c r="Z18" s="8">
        <v>24858.542613306061</v>
      </c>
      <c r="AA18" s="8">
        <v>43732.134687247388</v>
      </c>
      <c r="AB18" s="8">
        <f t="shared" si="0"/>
        <v>300000</v>
      </c>
      <c r="AC18" s="8">
        <v>1</v>
      </c>
      <c r="AD18" s="8">
        <f t="shared" si="1"/>
        <v>38352.195866674476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4917.960684657708</v>
      </c>
      <c r="E21" s="10">
        <f>MAX(C18:AA18)</f>
        <v>114635.3247552493</v>
      </c>
      <c r="F21" s="10">
        <f>MEDIAN(C18:AA18)</f>
        <v>39542.948130329314</v>
      </c>
      <c r="G21" s="10">
        <f>AVERAGE(C18:AA18)</f>
        <v>38352.195866674476</v>
      </c>
      <c r="H21" s="10">
        <f>_xlfn.STDEV.S(C18:AA18)</f>
        <v>23598.613131068923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A1D1-52F8-4217-A47C-20B98410B168}">
  <sheetPr>
    <tabColor theme="9" tint="0.59999389629810485"/>
    <outlinePr summaryBelow="0" summaryRight="0"/>
  </sheetPr>
  <dimension ref="B2:AF21"/>
  <sheetViews>
    <sheetView topLeftCell="O1" zoomScale="85" zoomScaleNormal="85" workbookViewId="0">
      <selection activeCell="AB2" sqref="AB2:AF18"/>
    </sheetView>
  </sheetViews>
  <sheetFormatPr defaultRowHeight="12.75"/>
  <cols>
    <col min="1" max="1" width="8.88671875" style="9"/>
    <col min="2" max="2" width="19.77734375" style="9" customWidth="1"/>
    <col min="3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11">
        <v>300000</v>
      </c>
      <c r="D3" s="11">
        <v>300000</v>
      </c>
      <c r="E3" s="11">
        <v>300000</v>
      </c>
      <c r="F3" s="11">
        <v>300000</v>
      </c>
      <c r="G3" s="11">
        <v>300000</v>
      </c>
      <c r="H3" s="11">
        <v>300000</v>
      </c>
      <c r="I3" s="11">
        <v>300000</v>
      </c>
      <c r="J3" s="11">
        <v>300000</v>
      </c>
      <c r="K3" s="11">
        <v>300000</v>
      </c>
      <c r="L3" s="11">
        <v>300000</v>
      </c>
      <c r="M3" s="11">
        <v>300000</v>
      </c>
      <c r="N3" s="11">
        <v>300000</v>
      </c>
      <c r="O3" s="11">
        <v>300000</v>
      </c>
      <c r="P3" s="11">
        <v>300000</v>
      </c>
      <c r="Q3" s="11">
        <v>300000</v>
      </c>
      <c r="R3" s="11">
        <v>300000</v>
      </c>
      <c r="S3" s="11">
        <v>300000</v>
      </c>
      <c r="T3" s="11">
        <v>300000</v>
      </c>
      <c r="U3" s="11">
        <v>300000</v>
      </c>
      <c r="V3" s="11">
        <v>300000</v>
      </c>
      <c r="W3" s="11">
        <v>300000</v>
      </c>
      <c r="X3" s="11">
        <v>300000</v>
      </c>
      <c r="Y3" s="11">
        <v>300000</v>
      </c>
      <c r="Z3" s="11">
        <v>300000</v>
      </c>
      <c r="AA3" s="11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11">
        <v>53276.121881635561</v>
      </c>
      <c r="D4" s="11">
        <v>20814.0960622483</v>
      </c>
      <c r="E4" s="11">
        <v>156279.59417297944</v>
      </c>
      <c r="F4" s="11">
        <v>47819.264188758418</v>
      </c>
      <c r="G4" s="11">
        <v>45095.572157253511</v>
      </c>
      <c r="H4" s="11">
        <v>26800.716827142656</v>
      </c>
      <c r="I4" s="11">
        <v>93082.001110626894</v>
      </c>
      <c r="J4" s="11">
        <v>49543.18990074945</v>
      </c>
      <c r="K4" s="11">
        <v>79489.135484281185</v>
      </c>
      <c r="L4" s="11">
        <v>8966.5674162157156</v>
      </c>
      <c r="M4" s="11">
        <v>26471.629952360003</v>
      </c>
      <c r="N4" s="11">
        <v>22877.119133385637</v>
      </c>
      <c r="O4" s="11">
        <v>113659.19517810429</v>
      </c>
      <c r="P4" s="11">
        <v>67676.294045353716</v>
      </c>
      <c r="Q4" s="11">
        <v>34216.288028641415</v>
      </c>
      <c r="R4" s="11">
        <v>55029.457671896584</v>
      </c>
      <c r="S4" s="11">
        <v>47057.512629974844</v>
      </c>
      <c r="T4" s="11">
        <v>102107.95043165966</v>
      </c>
      <c r="U4" s="11">
        <v>186062.61093601712</v>
      </c>
      <c r="V4" s="11">
        <v>89134.197971075395</v>
      </c>
      <c r="W4" s="11">
        <v>60779.007916605951</v>
      </c>
      <c r="X4" s="11">
        <v>174618.70856254103</v>
      </c>
      <c r="Y4" s="11">
        <v>89493.783696777013</v>
      </c>
      <c r="Z4" s="11">
        <v>97138.907487185483</v>
      </c>
      <c r="AA4" s="11">
        <v>151647.38329794409</v>
      </c>
      <c r="AB4" s="8"/>
      <c r="AC4" s="8"/>
      <c r="AD4" s="8"/>
      <c r="AE4" s="9" t="s">
        <v>5</v>
      </c>
      <c r="AF4" s="9">
        <f>AVERAGE(B3:AA3)</f>
        <v>300000</v>
      </c>
    </row>
    <row r="5" spans="2:32" ht="15">
      <c r="B5" s="8" t="s">
        <v>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C5" s="8"/>
      <c r="AD5" s="8"/>
    </row>
    <row r="6" spans="2:32">
      <c r="B6" s="8" t="s">
        <v>12</v>
      </c>
      <c r="C6" s="11">
        <v>2529079387.0080004</v>
      </c>
      <c r="D6" s="11">
        <v>1599384854.8807726</v>
      </c>
      <c r="E6" s="11">
        <v>3219941260.5774999</v>
      </c>
      <c r="F6" s="11">
        <v>3039978529.3218889</v>
      </c>
      <c r="G6" s="11">
        <v>4633765862.4919577</v>
      </c>
      <c r="H6" s="11">
        <v>2995538790.1729574</v>
      </c>
      <c r="I6" s="11">
        <v>3782370080.0314498</v>
      </c>
      <c r="J6" s="11">
        <v>4978348957.9729557</v>
      </c>
      <c r="K6" s="11">
        <v>2104722969.5372767</v>
      </c>
      <c r="L6" s="11">
        <v>3201742084.520505</v>
      </c>
      <c r="M6" s="11">
        <v>4200621538.9154987</v>
      </c>
      <c r="N6" s="11">
        <v>3663344909.5260239</v>
      </c>
      <c r="O6" s="11">
        <v>2008107673.5626638</v>
      </c>
      <c r="P6" s="11">
        <v>2878210912.5745482</v>
      </c>
      <c r="Q6" s="11">
        <v>2733869169.7265573</v>
      </c>
      <c r="R6" s="11">
        <v>3031727900.3315215</v>
      </c>
      <c r="S6" s="11">
        <v>3881837125.4186378</v>
      </c>
      <c r="T6" s="11">
        <v>5431968956.7039928</v>
      </c>
      <c r="U6" s="11">
        <v>4205371247.3647265</v>
      </c>
      <c r="V6" s="11">
        <v>3308442601.9805918</v>
      </c>
      <c r="W6" s="11">
        <v>2614129032.8122191</v>
      </c>
      <c r="X6" s="11">
        <v>3916237042.7962842</v>
      </c>
      <c r="Y6" s="11">
        <v>3471196831.2306967</v>
      </c>
      <c r="Z6" s="11">
        <v>5360773757.0021248</v>
      </c>
      <c r="AA6" s="11">
        <v>4069285513.1768403</v>
      </c>
      <c r="AB6" s="8">
        <f t="shared" ref="AB6:AB18" si="0">AC6*$AD$2</f>
        <v>0</v>
      </c>
      <c r="AC6" s="8">
        <v>0</v>
      </c>
      <c r="AD6" s="8">
        <f t="shared" ref="AD6:AD18" si="1">AVERAGE(C6:AA6)</f>
        <v>3474399879.5855269</v>
      </c>
    </row>
    <row r="7" spans="2:32">
      <c r="B7" s="8" t="s">
        <v>13</v>
      </c>
      <c r="C7" s="11">
        <v>964436513.17271137</v>
      </c>
      <c r="D7" s="11">
        <v>936620346.7135036</v>
      </c>
      <c r="E7" s="11">
        <v>1028040731.3403302</v>
      </c>
      <c r="F7" s="11">
        <v>897653164.32265747</v>
      </c>
      <c r="G7" s="11">
        <v>984142249.71595001</v>
      </c>
      <c r="H7" s="11">
        <v>1376545195.6828086</v>
      </c>
      <c r="I7" s="11">
        <v>964156035.153355</v>
      </c>
      <c r="J7" s="11">
        <v>1132047048.6279957</v>
      </c>
      <c r="K7" s="11">
        <v>922412194.16671753</v>
      </c>
      <c r="L7" s="11">
        <v>1021914656.2120297</v>
      </c>
      <c r="M7" s="11">
        <v>900347324.77273476</v>
      </c>
      <c r="N7" s="11">
        <v>957868797.32198119</v>
      </c>
      <c r="O7" s="11">
        <v>718889310.08296168</v>
      </c>
      <c r="P7" s="11">
        <v>1327725641.8593357</v>
      </c>
      <c r="Q7" s="11">
        <v>1426645222.6217077</v>
      </c>
      <c r="R7" s="11">
        <v>980292707.020702</v>
      </c>
      <c r="S7" s="11">
        <v>756989030.94711852</v>
      </c>
      <c r="T7" s="11">
        <v>1513367937.3751009</v>
      </c>
      <c r="U7" s="11">
        <v>1309116587.029285</v>
      </c>
      <c r="V7" s="11">
        <v>795403522.15069747</v>
      </c>
      <c r="W7" s="11">
        <v>936265736.06853199</v>
      </c>
      <c r="X7" s="11">
        <v>1654679858.2563181</v>
      </c>
      <c r="Y7" s="11">
        <v>1046806015.7252426</v>
      </c>
      <c r="Z7" s="11">
        <v>1801665563.1761949</v>
      </c>
      <c r="AA7" s="11">
        <v>1341718022.5103993</v>
      </c>
      <c r="AB7" s="8">
        <f t="shared" si="0"/>
        <v>300</v>
      </c>
      <c r="AC7" s="8">
        <v>1E-3</v>
      </c>
      <c r="AD7" s="8">
        <f t="shared" si="1"/>
        <v>1107829976.4810548</v>
      </c>
    </row>
    <row r="8" spans="2:32">
      <c r="B8" s="8" t="s">
        <v>14</v>
      </c>
      <c r="C8" s="11">
        <v>86985848.830656677</v>
      </c>
      <c r="D8" s="11">
        <v>140243491.07048425</v>
      </c>
      <c r="E8" s="11">
        <v>138213464.10047668</v>
      </c>
      <c r="F8" s="11">
        <v>86225416.252411544</v>
      </c>
      <c r="G8" s="11">
        <v>125271430.403069</v>
      </c>
      <c r="H8" s="11">
        <v>113801742.74640241</v>
      </c>
      <c r="I8" s="11">
        <v>115892452.18641859</v>
      </c>
      <c r="J8" s="11">
        <v>242548066.17419463</v>
      </c>
      <c r="K8" s="11">
        <v>82102592.11512433</v>
      </c>
      <c r="L8" s="11">
        <v>171119702.56257606</v>
      </c>
      <c r="M8" s="11">
        <v>113610734.78350404</v>
      </c>
      <c r="N8" s="11">
        <v>193926408.76755175</v>
      </c>
      <c r="O8" s="11">
        <v>115975886.55123912</v>
      </c>
      <c r="P8" s="11">
        <v>76744301.805729643</v>
      </c>
      <c r="Q8" s="11">
        <v>69376103.976694837</v>
      </c>
      <c r="R8" s="11">
        <v>147069620.13640043</v>
      </c>
      <c r="S8" s="11">
        <v>147449121.6439209</v>
      </c>
      <c r="T8" s="11">
        <v>113738657.7779533</v>
      </c>
      <c r="U8" s="11">
        <v>116432449.66324249</v>
      </c>
      <c r="V8" s="11">
        <v>119212622.40699416</v>
      </c>
      <c r="W8" s="11">
        <v>79432823.896237954</v>
      </c>
      <c r="X8" s="11">
        <v>183705171.15273744</v>
      </c>
      <c r="Y8" s="11">
        <v>83425137.025920063</v>
      </c>
      <c r="Z8" s="11">
        <v>108351688.87364183</v>
      </c>
      <c r="AA8" s="11">
        <v>158419378.04500073</v>
      </c>
      <c r="AB8" s="8">
        <f t="shared" si="0"/>
        <v>3000</v>
      </c>
      <c r="AC8" s="8">
        <v>0.01</v>
      </c>
      <c r="AD8" s="8">
        <f t="shared" si="1"/>
        <v>125170972.51794329</v>
      </c>
    </row>
    <row r="9" spans="2:32">
      <c r="B9" s="8" t="s">
        <v>15</v>
      </c>
      <c r="C9" s="11">
        <v>5252646.3605363872</v>
      </c>
      <c r="D9" s="11">
        <v>3112052.2846059715</v>
      </c>
      <c r="E9" s="11">
        <v>3958946.1551838745</v>
      </c>
      <c r="F9" s="11">
        <v>2599642.3108256822</v>
      </c>
      <c r="G9" s="11">
        <v>2473938.3085535145</v>
      </c>
      <c r="H9" s="11">
        <v>1904641.8275740237</v>
      </c>
      <c r="I9" s="11">
        <v>1280611.3216953818</v>
      </c>
      <c r="J9" s="11">
        <v>7739770.2978875423</v>
      </c>
      <c r="K9" s="11">
        <v>1260003.2674520547</v>
      </c>
      <c r="L9" s="11">
        <v>906405.28595856647</v>
      </c>
      <c r="M9" s="11">
        <v>2707255.2837469396</v>
      </c>
      <c r="N9" s="11">
        <v>1666800.7557247628</v>
      </c>
      <c r="O9" s="11">
        <v>5315921.0083738118</v>
      </c>
      <c r="P9" s="11">
        <v>1173503.840509508</v>
      </c>
      <c r="Q9" s="11">
        <v>1291503.8624282002</v>
      </c>
      <c r="R9" s="11">
        <v>668381.49865083094</v>
      </c>
      <c r="S9" s="11">
        <v>1117162.7387072237</v>
      </c>
      <c r="T9" s="11">
        <v>4402134.8474771511</v>
      </c>
      <c r="U9" s="11">
        <v>1731525.6699817334</v>
      </c>
      <c r="V9" s="11">
        <v>1495646.1750523066</v>
      </c>
      <c r="W9" s="11">
        <v>4522433.0946756694</v>
      </c>
      <c r="X9" s="11">
        <v>648858.9806181899</v>
      </c>
      <c r="Y9" s="11">
        <v>775829.6078465801</v>
      </c>
      <c r="Z9" s="11">
        <v>1491084.6927973391</v>
      </c>
      <c r="AA9" s="11">
        <v>3262984.3412775309</v>
      </c>
      <c r="AB9" s="8">
        <f t="shared" si="0"/>
        <v>30000</v>
      </c>
      <c r="AC9" s="8">
        <v>0.1</v>
      </c>
      <c r="AD9" s="8">
        <f t="shared" si="1"/>
        <v>2510387.3527256311</v>
      </c>
    </row>
    <row r="10" spans="2:32">
      <c r="B10" s="8" t="s">
        <v>16</v>
      </c>
      <c r="C10" s="11">
        <v>275154.79062976188</v>
      </c>
      <c r="D10" s="11">
        <v>358767.77586296643</v>
      </c>
      <c r="E10" s="11">
        <v>1626235.2203103511</v>
      </c>
      <c r="F10" s="11">
        <v>413355.26980280515</v>
      </c>
      <c r="G10" s="11">
        <v>824317.94882160099</v>
      </c>
      <c r="H10" s="11">
        <v>490908.69466403523</v>
      </c>
      <c r="I10" s="11">
        <v>275474.9741731821</v>
      </c>
      <c r="J10" s="11">
        <v>1926392.5785844596</v>
      </c>
      <c r="K10" s="11">
        <v>540178.77521198045</v>
      </c>
      <c r="L10" s="11">
        <v>299675.18901988643</v>
      </c>
      <c r="M10" s="11">
        <v>207881.47071704097</v>
      </c>
      <c r="N10" s="11">
        <v>180689.8498366506</v>
      </c>
      <c r="O10" s="11">
        <v>970217.77527836303</v>
      </c>
      <c r="P10" s="11">
        <v>468391.03920141683</v>
      </c>
      <c r="Q10" s="11">
        <v>546645.20606203389</v>
      </c>
      <c r="R10" s="11">
        <v>318649.91254577856</v>
      </c>
      <c r="S10" s="11">
        <v>325593.18562074081</v>
      </c>
      <c r="T10" s="11">
        <v>315251.09739911294</v>
      </c>
      <c r="U10" s="11">
        <v>539834.28504431865</v>
      </c>
      <c r="V10" s="11">
        <v>934812.08320263727</v>
      </c>
      <c r="W10" s="11">
        <v>397365.06550985517</v>
      </c>
      <c r="X10" s="11">
        <v>314479.29077667458</v>
      </c>
      <c r="Y10" s="11">
        <v>234553.9516044406</v>
      </c>
      <c r="Z10" s="11">
        <v>213131.38998237642</v>
      </c>
      <c r="AA10" s="11">
        <v>753265.22129824408</v>
      </c>
      <c r="AB10" s="8">
        <f t="shared" si="0"/>
        <v>60000</v>
      </c>
      <c r="AC10" s="8">
        <v>0.2</v>
      </c>
      <c r="AD10" s="8">
        <f t="shared" si="1"/>
        <v>550048.88164642837</v>
      </c>
    </row>
    <row r="11" spans="2:32">
      <c r="B11" s="8" t="s">
        <v>17</v>
      </c>
      <c r="C11" s="11">
        <v>185086.44553636515</v>
      </c>
      <c r="D11" s="11">
        <v>185155.8245959676</v>
      </c>
      <c r="E11" s="11">
        <v>790678.32270837994</v>
      </c>
      <c r="F11" s="11">
        <v>187567.99697947598</v>
      </c>
      <c r="G11" s="11">
        <v>362005.20169398683</v>
      </c>
      <c r="H11" s="11">
        <v>88159.541719423665</v>
      </c>
      <c r="I11" s="11">
        <v>165062.39762461864</v>
      </c>
      <c r="J11" s="11">
        <v>395519.676696165</v>
      </c>
      <c r="K11" s="11">
        <v>369206.86804321269</v>
      </c>
      <c r="L11" s="11">
        <v>98609.864272214531</v>
      </c>
      <c r="M11" s="11">
        <v>110081.77745394947</v>
      </c>
      <c r="N11" s="11">
        <v>39074.377766240694</v>
      </c>
      <c r="O11" s="11">
        <v>631374.5081399543</v>
      </c>
      <c r="P11" s="11">
        <v>268925.9074265259</v>
      </c>
      <c r="Q11" s="11">
        <v>221944.57390214055</v>
      </c>
      <c r="R11" s="11">
        <v>202300.25304668216</v>
      </c>
      <c r="S11" s="11">
        <v>160228.27941023372</v>
      </c>
      <c r="T11" s="11">
        <v>160567.46353681997</v>
      </c>
      <c r="U11" s="11">
        <v>277158.97750449803</v>
      </c>
      <c r="V11" s="11">
        <v>399435.34521800128</v>
      </c>
      <c r="W11" s="11">
        <v>136190.43208183435</v>
      </c>
      <c r="X11" s="11">
        <v>206362.73044744349</v>
      </c>
      <c r="Y11" s="11">
        <v>161129.43915927186</v>
      </c>
      <c r="Z11" s="11">
        <v>143917.06161734406</v>
      </c>
      <c r="AA11" s="11">
        <v>524824.24121014168</v>
      </c>
      <c r="AB11" s="8">
        <f t="shared" si="0"/>
        <v>90000</v>
      </c>
      <c r="AC11" s="8">
        <v>0.3</v>
      </c>
      <c r="AD11" s="8">
        <f t="shared" si="1"/>
        <v>258822.70031163565</v>
      </c>
    </row>
    <row r="12" spans="2:32">
      <c r="B12" s="8" t="s">
        <v>18</v>
      </c>
      <c r="C12" s="11">
        <v>76765.34466670487</v>
      </c>
      <c r="D12" s="11">
        <v>132607.40673495305</v>
      </c>
      <c r="E12" s="11">
        <v>558689.15392654878</v>
      </c>
      <c r="F12" s="11">
        <v>116641.38943538113</v>
      </c>
      <c r="G12" s="11">
        <v>254950.53304008982</v>
      </c>
      <c r="H12" s="11">
        <v>51725.531759278885</v>
      </c>
      <c r="I12" s="11">
        <v>104998.9489716486</v>
      </c>
      <c r="J12" s="11">
        <v>260349.62231587761</v>
      </c>
      <c r="K12" s="11">
        <v>223319.87256351821</v>
      </c>
      <c r="L12" s="11">
        <v>68325.864571393919</v>
      </c>
      <c r="M12" s="11">
        <v>37934.069772300201</v>
      </c>
      <c r="N12" s="11">
        <v>27270.408970205375</v>
      </c>
      <c r="O12" s="11">
        <v>411537.01900812809</v>
      </c>
      <c r="P12" s="11">
        <v>110077.793834914</v>
      </c>
      <c r="Q12" s="11">
        <v>159566.00185171753</v>
      </c>
      <c r="R12" s="11">
        <v>88081.419960200699</v>
      </c>
      <c r="S12" s="11">
        <v>104435.85165936188</v>
      </c>
      <c r="T12" s="11">
        <v>131803.04926200703</v>
      </c>
      <c r="U12" s="11">
        <v>237525.35472237636</v>
      </c>
      <c r="V12" s="11">
        <v>200996.23196026077</v>
      </c>
      <c r="W12" s="11">
        <v>112256.09336894058</v>
      </c>
      <c r="X12" s="11">
        <v>183979.34680327729</v>
      </c>
      <c r="Y12" s="11">
        <v>153574.44430942473</v>
      </c>
      <c r="Z12" s="11">
        <v>111609.67753101177</v>
      </c>
      <c r="AA12" s="11">
        <v>250029.46141293514</v>
      </c>
      <c r="AB12" s="8">
        <f t="shared" si="0"/>
        <v>120000</v>
      </c>
      <c r="AC12" s="8">
        <v>0.4</v>
      </c>
      <c r="AD12" s="8">
        <f t="shared" si="1"/>
        <v>166761.99569649826</v>
      </c>
    </row>
    <row r="13" spans="2:32">
      <c r="B13" s="8" t="s">
        <v>19</v>
      </c>
      <c r="C13" s="11">
        <v>64240.412421176894</v>
      </c>
      <c r="D13" s="11">
        <v>85418.612139556819</v>
      </c>
      <c r="E13" s="11">
        <v>400679.86716131924</v>
      </c>
      <c r="F13" s="11">
        <v>77928.585841043503</v>
      </c>
      <c r="G13" s="11">
        <v>52630.666221434622</v>
      </c>
      <c r="H13" s="11">
        <v>33413.78237790781</v>
      </c>
      <c r="I13" s="11">
        <v>94180.480324922726</v>
      </c>
      <c r="J13" s="11">
        <v>140728.73965867009</v>
      </c>
      <c r="K13" s="11">
        <v>138720.275785584</v>
      </c>
      <c r="L13" s="11">
        <v>40575.550157712139</v>
      </c>
      <c r="M13" s="11">
        <v>27200.420403249955</v>
      </c>
      <c r="N13" s="11">
        <v>24081.178775811655</v>
      </c>
      <c r="O13" s="11">
        <v>224722.87153597365</v>
      </c>
      <c r="P13" s="11">
        <v>89185.097732183902</v>
      </c>
      <c r="Q13" s="11">
        <v>91623.591748698876</v>
      </c>
      <c r="R13" s="11">
        <v>63279.249548396576</v>
      </c>
      <c r="S13" s="11">
        <v>56652.564671596163</v>
      </c>
      <c r="T13" s="11">
        <v>104240.21261799075</v>
      </c>
      <c r="U13" s="11">
        <v>192118.46979153552</v>
      </c>
      <c r="V13" s="11">
        <v>98158.841645337307</v>
      </c>
      <c r="W13" s="11">
        <v>99067.098838033271</v>
      </c>
      <c r="X13" s="11">
        <v>175911.04332803906</v>
      </c>
      <c r="Y13" s="11">
        <v>127044.73911143927</v>
      </c>
      <c r="Z13" s="11">
        <v>99546.835708793922</v>
      </c>
      <c r="AA13" s="11">
        <v>171266.52728783476</v>
      </c>
      <c r="AB13" s="8">
        <f t="shared" si="0"/>
        <v>150000</v>
      </c>
      <c r="AC13" s="8">
        <v>0.5</v>
      </c>
      <c r="AD13" s="8">
        <f t="shared" si="1"/>
        <v>110904.62859336966</v>
      </c>
    </row>
    <row r="14" spans="2:32">
      <c r="B14" s="8" t="s">
        <v>20</v>
      </c>
      <c r="C14" s="11">
        <v>54075.404730918897</v>
      </c>
      <c r="D14" s="11">
        <v>75349.074293895159</v>
      </c>
      <c r="E14" s="11">
        <v>282029.44602257304</v>
      </c>
      <c r="F14" s="11">
        <v>55919.928364489533</v>
      </c>
      <c r="G14" s="11">
        <v>46643.455630745535</v>
      </c>
      <c r="H14" s="11">
        <v>28687.159893084325</v>
      </c>
      <c r="I14" s="11">
        <v>93182.152176387419</v>
      </c>
      <c r="J14" s="11">
        <v>66495.689121914475</v>
      </c>
      <c r="K14" s="11">
        <v>90069.330087003662</v>
      </c>
      <c r="L14" s="11">
        <v>17594.076028928223</v>
      </c>
      <c r="M14" s="11">
        <v>26508.876488524715</v>
      </c>
      <c r="N14" s="11">
        <v>23026.962706557992</v>
      </c>
      <c r="O14" s="11">
        <v>204252.07110606148</v>
      </c>
      <c r="P14" s="11">
        <v>78478.292652711156</v>
      </c>
      <c r="Q14" s="11">
        <v>70927.550450983792</v>
      </c>
      <c r="R14" s="11">
        <v>57236.882211170567</v>
      </c>
      <c r="S14" s="11">
        <v>48131.310101447591</v>
      </c>
      <c r="T14" s="11">
        <v>102140.5735839518</v>
      </c>
      <c r="U14" s="11">
        <v>187937.7157837183</v>
      </c>
      <c r="V14" s="11">
        <v>90751.078040918961</v>
      </c>
      <c r="W14" s="11">
        <v>67606.262983339053</v>
      </c>
      <c r="X14" s="11">
        <v>174642.09432610899</v>
      </c>
      <c r="Y14" s="11">
        <v>107363.45746292926</v>
      </c>
      <c r="Z14" s="11">
        <v>97187.11780287615</v>
      </c>
      <c r="AA14" s="11">
        <v>151683.56126593408</v>
      </c>
      <c r="AB14" s="8">
        <f t="shared" si="0"/>
        <v>180000</v>
      </c>
      <c r="AC14" s="8">
        <v>0.6</v>
      </c>
      <c r="AD14" s="8">
        <f t="shared" si="1"/>
        <v>91916.780932686976</v>
      </c>
    </row>
    <row r="15" spans="2:32">
      <c r="B15" s="8" t="s">
        <v>21</v>
      </c>
      <c r="C15" s="11">
        <v>53353.254933584467</v>
      </c>
      <c r="D15" s="11">
        <v>31498.296689049977</v>
      </c>
      <c r="E15" s="11">
        <v>162004.48860654185</v>
      </c>
      <c r="F15" s="11">
        <v>48356.547502343492</v>
      </c>
      <c r="G15" s="11">
        <v>45987.34728354041</v>
      </c>
      <c r="H15" s="11">
        <v>26811.44512791984</v>
      </c>
      <c r="I15" s="11">
        <v>93082.65245804764</v>
      </c>
      <c r="J15" s="11">
        <v>53452.690675162143</v>
      </c>
      <c r="K15" s="11">
        <v>81590.692156491321</v>
      </c>
      <c r="L15" s="11">
        <v>9702.1702519224364</v>
      </c>
      <c r="M15" s="11">
        <v>26473.347960099392</v>
      </c>
      <c r="N15" s="11">
        <v>22877.691879122292</v>
      </c>
      <c r="O15" s="11">
        <v>138076.41664156824</v>
      </c>
      <c r="P15" s="11">
        <v>78001.931780198996</v>
      </c>
      <c r="Q15" s="11">
        <v>38344.391051775885</v>
      </c>
      <c r="R15" s="11">
        <v>55248.132520214203</v>
      </c>
      <c r="S15" s="11">
        <v>47060.109413578495</v>
      </c>
      <c r="T15" s="11">
        <v>102108.28945645827</v>
      </c>
      <c r="U15" s="11">
        <v>186064.24684232895</v>
      </c>
      <c r="V15" s="11">
        <v>89152.040340622334</v>
      </c>
      <c r="W15" s="11">
        <v>61135.415287313852</v>
      </c>
      <c r="X15" s="11">
        <v>174618.87575547723</v>
      </c>
      <c r="Y15" s="11">
        <v>90186.164095186483</v>
      </c>
      <c r="Z15" s="11">
        <v>97138.915403719904</v>
      </c>
      <c r="AA15" s="11">
        <v>151653.44675555176</v>
      </c>
      <c r="AB15" s="8">
        <f t="shared" si="0"/>
        <v>210000</v>
      </c>
      <c r="AC15" s="8">
        <v>0.7</v>
      </c>
      <c r="AD15" s="8">
        <f t="shared" si="1"/>
        <v>78559.160034712797</v>
      </c>
    </row>
    <row r="16" spans="2:32">
      <c r="B16" s="8" t="s">
        <v>22</v>
      </c>
      <c r="C16" s="11">
        <v>53278.384207300565</v>
      </c>
      <c r="D16" s="11">
        <v>21147.507756881409</v>
      </c>
      <c r="E16" s="11">
        <v>156686.1261917688</v>
      </c>
      <c r="F16" s="11">
        <v>47819.663551200159</v>
      </c>
      <c r="G16" s="11">
        <v>45764.684650899166</v>
      </c>
      <c r="H16" s="11">
        <v>26800.735136441039</v>
      </c>
      <c r="I16" s="11">
        <v>93082.00668844032</v>
      </c>
      <c r="J16" s="11">
        <v>49873.155103324199</v>
      </c>
      <c r="K16" s="11">
        <v>80003.850123447701</v>
      </c>
      <c r="L16" s="11">
        <v>9069.7885539551917</v>
      </c>
      <c r="M16" s="11">
        <v>26471.738880215144</v>
      </c>
      <c r="N16" s="11">
        <v>22877.119134369714</v>
      </c>
      <c r="O16" s="11">
        <v>117128.51754078796</v>
      </c>
      <c r="P16" s="11">
        <v>76431.27596407797</v>
      </c>
      <c r="Q16" s="11">
        <v>34669.168699615679</v>
      </c>
      <c r="R16" s="11">
        <v>55050.032990612635</v>
      </c>
      <c r="S16" s="11">
        <v>47057.521144373248</v>
      </c>
      <c r="T16" s="11">
        <v>102107.96237428433</v>
      </c>
      <c r="U16" s="11">
        <v>186062.61106431379</v>
      </c>
      <c r="V16" s="11">
        <v>89134.207065285416</v>
      </c>
      <c r="W16" s="11">
        <v>60779.903487557334</v>
      </c>
      <c r="X16" s="11">
        <v>174618.7085818722</v>
      </c>
      <c r="Y16" s="11">
        <v>89565.275535773995</v>
      </c>
      <c r="Z16" s="11">
        <v>97138.907487185497</v>
      </c>
      <c r="AA16" s="11">
        <v>151647.38384212399</v>
      </c>
      <c r="AB16" s="8">
        <f t="shared" si="0"/>
        <v>240000</v>
      </c>
      <c r="AC16" s="8">
        <v>0.8</v>
      </c>
      <c r="AD16" s="8">
        <f t="shared" si="1"/>
        <v>76570.649430244288</v>
      </c>
    </row>
    <row r="17" spans="2:30">
      <c r="B17" s="8" t="s">
        <v>23</v>
      </c>
      <c r="C17" s="11">
        <v>53276.165388910762</v>
      </c>
      <c r="D17" s="11">
        <v>20825.597559913218</v>
      </c>
      <c r="E17" s="11">
        <v>156302.18338985293</v>
      </c>
      <c r="F17" s="11">
        <v>47819.264194889831</v>
      </c>
      <c r="G17" s="11">
        <v>45294.459723468906</v>
      </c>
      <c r="H17" s="11">
        <v>26800.716844477676</v>
      </c>
      <c r="I17" s="11">
        <v>93082.001423832116</v>
      </c>
      <c r="J17" s="11">
        <v>49563.799792068785</v>
      </c>
      <c r="K17" s="11">
        <v>79621.967350262508</v>
      </c>
      <c r="L17" s="11">
        <v>8982.1921192356949</v>
      </c>
      <c r="M17" s="11">
        <v>26471.63027697436</v>
      </c>
      <c r="N17" s="11">
        <v>22877.119133385644</v>
      </c>
      <c r="O17" s="11">
        <v>114119.20701638635</v>
      </c>
      <c r="P17" s="11">
        <v>68534.412485100693</v>
      </c>
      <c r="Q17" s="11">
        <v>34275.912282441517</v>
      </c>
      <c r="R17" s="11">
        <v>55033.39842589121</v>
      </c>
      <c r="S17" s="11">
        <v>47057.512629974852</v>
      </c>
      <c r="T17" s="11">
        <v>102107.95043165967</v>
      </c>
      <c r="U17" s="11">
        <v>186062.61093601712</v>
      </c>
      <c r="V17" s="11">
        <v>89134.197989799024</v>
      </c>
      <c r="W17" s="11">
        <v>60779.007947569138</v>
      </c>
      <c r="X17" s="11">
        <v>174618.70856254725</v>
      </c>
      <c r="Y17" s="11">
        <v>89496.817367380514</v>
      </c>
      <c r="Z17" s="11">
        <v>97138.907487185483</v>
      </c>
      <c r="AA17" s="11">
        <v>151647.38329794415</v>
      </c>
      <c r="AB17" s="8">
        <f t="shared" si="0"/>
        <v>270000</v>
      </c>
      <c r="AC17" s="8">
        <v>0.9</v>
      </c>
      <c r="AD17" s="8">
        <f t="shared" si="1"/>
        <v>76036.924962286779</v>
      </c>
    </row>
    <row r="18" spans="2:30">
      <c r="B18" s="8" t="s">
        <v>24</v>
      </c>
      <c r="C18" s="11">
        <v>53276.121881635561</v>
      </c>
      <c r="D18" s="11">
        <v>20814.0960622483</v>
      </c>
      <c r="E18" s="11">
        <v>156279.59417297944</v>
      </c>
      <c r="F18" s="11">
        <v>47819.264188758418</v>
      </c>
      <c r="G18" s="11">
        <v>45095.572157253511</v>
      </c>
      <c r="H18" s="11">
        <v>26800.716827142656</v>
      </c>
      <c r="I18" s="11">
        <v>93082.001110626894</v>
      </c>
      <c r="J18" s="11">
        <v>49543.18990074945</v>
      </c>
      <c r="K18" s="11">
        <v>79489.135484281185</v>
      </c>
      <c r="L18" s="11">
        <v>8966.5674162157156</v>
      </c>
      <c r="M18" s="11">
        <v>26471.629952360003</v>
      </c>
      <c r="N18" s="11">
        <v>22877.119133385637</v>
      </c>
      <c r="O18" s="11">
        <v>113659.19517810429</v>
      </c>
      <c r="P18" s="11">
        <v>67676.294045353716</v>
      </c>
      <c r="Q18" s="11">
        <v>34216.288028641415</v>
      </c>
      <c r="R18" s="11">
        <v>55029.457671896584</v>
      </c>
      <c r="S18" s="11">
        <v>47057.512629974844</v>
      </c>
      <c r="T18" s="11">
        <v>102107.95043165966</v>
      </c>
      <c r="U18" s="11">
        <v>186062.61093601712</v>
      </c>
      <c r="V18" s="11">
        <v>89134.197971075395</v>
      </c>
      <c r="W18" s="11">
        <v>60779.007916605951</v>
      </c>
      <c r="X18" s="11">
        <v>174618.70856254103</v>
      </c>
      <c r="Y18" s="11">
        <v>89493.783696777013</v>
      </c>
      <c r="Z18" s="11">
        <v>97138.907487185483</v>
      </c>
      <c r="AA18" s="11">
        <v>151647.38329794409</v>
      </c>
      <c r="AB18" s="8">
        <f t="shared" si="0"/>
        <v>300000</v>
      </c>
      <c r="AC18" s="8">
        <v>1</v>
      </c>
      <c r="AD18" s="8">
        <f t="shared" si="1"/>
        <v>75965.452245656532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8966.5674162157156</v>
      </c>
      <c r="E21" s="10">
        <f>MAX(C18:AA18)</f>
        <v>186062.61093601712</v>
      </c>
      <c r="F21" s="10">
        <f>MEDIAN(C18:AA18)</f>
        <v>60779.007916605951</v>
      </c>
      <c r="G21" s="10">
        <f>AVERAGE(C18:AA18)</f>
        <v>75965.452245656532</v>
      </c>
      <c r="H21" s="10">
        <f>_xlfn.STDEV.S(C18:AA18)</f>
        <v>49470.728536279377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89A30-A9F0-4610-AD4D-1B58C4ECDF95}">
  <sheetPr>
    <outlinePr summaryBelow="0" summaryRight="0"/>
  </sheetPr>
  <dimension ref="B2:AF23"/>
  <sheetViews>
    <sheetView topLeftCell="L1" workbookViewId="0">
      <selection activeCell="AD9" sqref="AD9:AD21"/>
    </sheetView>
  </sheetViews>
  <sheetFormatPr defaultRowHeight="12.75"/>
  <cols>
    <col min="1" max="16384" width="8.88671875" style="1"/>
  </cols>
  <sheetData>
    <row r="2" spans="2:32"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/>
      <c r="AC2" s="2"/>
      <c r="AD2" s="2">
        <v>100000</v>
      </c>
      <c r="AE2" s="1" t="s">
        <v>1</v>
      </c>
      <c r="AF2" s="1">
        <f>MIN(B3:AA3)</f>
        <v>6600</v>
      </c>
    </row>
    <row r="3" spans="2:32">
      <c r="B3" s="2" t="s">
        <v>2</v>
      </c>
      <c r="C3" s="2">
        <v>9400</v>
      </c>
      <c r="D3" s="2">
        <v>7800</v>
      </c>
      <c r="E3" s="2">
        <v>7200</v>
      </c>
      <c r="F3" s="2">
        <v>7100</v>
      </c>
      <c r="G3" s="2">
        <v>7700</v>
      </c>
      <c r="H3" s="2">
        <v>7000</v>
      </c>
      <c r="I3" s="2">
        <v>7100</v>
      </c>
      <c r="J3" s="2">
        <v>7400</v>
      </c>
      <c r="K3" s="2">
        <v>6800</v>
      </c>
      <c r="L3" s="2">
        <v>7100</v>
      </c>
      <c r="M3" s="2">
        <v>7100</v>
      </c>
      <c r="N3" s="2">
        <v>6900</v>
      </c>
      <c r="O3" s="2">
        <v>7700</v>
      </c>
      <c r="P3" s="2">
        <v>6800</v>
      </c>
      <c r="Q3" s="2">
        <v>6600</v>
      </c>
      <c r="R3" s="2">
        <v>7500</v>
      </c>
      <c r="S3" s="2">
        <v>7200</v>
      </c>
      <c r="T3" s="2">
        <v>6900</v>
      </c>
      <c r="U3" s="2">
        <v>7600</v>
      </c>
      <c r="V3" s="2">
        <v>7500</v>
      </c>
      <c r="W3" s="2">
        <v>7200</v>
      </c>
      <c r="X3" s="2">
        <v>7000</v>
      </c>
      <c r="Y3" s="2">
        <v>8600</v>
      </c>
      <c r="Z3" s="2">
        <v>7600</v>
      </c>
      <c r="AA3" s="2">
        <v>7000</v>
      </c>
      <c r="AB3" s="2"/>
      <c r="AC3" s="2"/>
      <c r="AD3" s="2"/>
      <c r="AE3" s="1" t="s">
        <v>3</v>
      </c>
      <c r="AF3" s="1">
        <f>MAX(B3:AA3)</f>
        <v>9400</v>
      </c>
    </row>
    <row r="4" spans="2:32">
      <c r="B4" s="2" t="s">
        <v>4</v>
      </c>
      <c r="C4" s="2">
        <v>4.9508344091009349E-9</v>
      </c>
      <c r="D4" s="2">
        <v>9.0113303485850338E-9</v>
      </c>
      <c r="E4" s="2">
        <v>8.8074898485501762E-9</v>
      </c>
      <c r="F4" s="2">
        <v>6.7097971623297781E-9</v>
      </c>
      <c r="G4" s="2">
        <v>7.4923036663676612E-9</v>
      </c>
      <c r="H4" s="2">
        <v>4.5810111259925179E-9</v>
      </c>
      <c r="I4" s="2">
        <v>7.5982029557053465E-9</v>
      </c>
      <c r="J4" s="2">
        <v>6.4036385083454661E-9</v>
      </c>
      <c r="K4" s="2">
        <v>9.3025391834089532E-9</v>
      </c>
      <c r="L4" s="2">
        <v>6.5122662817884702E-9</v>
      </c>
      <c r="M4" s="2">
        <v>9.6270014182664454E-9</v>
      </c>
      <c r="N4" s="2">
        <v>7.9826349974609911E-9</v>
      </c>
      <c r="O4" s="2">
        <v>7.2354850999545306E-9</v>
      </c>
      <c r="P4" s="2">
        <v>8.5606757238565478E-9</v>
      </c>
      <c r="Q4" s="2">
        <v>7.6666992754326202E-9</v>
      </c>
      <c r="R4" s="2">
        <v>5.8257683122064918E-9</v>
      </c>
      <c r="S4" s="2">
        <v>6.7273617787577678E-9</v>
      </c>
      <c r="T4" s="2">
        <v>9.9117869467590936E-9</v>
      </c>
      <c r="U4" s="2">
        <v>9.5548102763132192E-9</v>
      </c>
      <c r="V4" s="2">
        <v>7.2873831413744483E-9</v>
      </c>
      <c r="W4" s="2">
        <v>7.5551156442088541E-9</v>
      </c>
      <c r="X4" s="2">
        <v>9.5117798082355876E-9</v>
      </c>
      <c r="Y4" s="2">
        <v>9.4763095148664434E-9</v>
      </c>
      <c r="Z4" s="2">
        <v>9.1258698375895619E-9</v>
      </c>
      <c r="AA4" s="2">
        <v>5.3099142860446591E-9</v>
      </c>
      <c r="AB4" s="2"/>
      <c r="AC4" s="2"/>
      <c r="AD4" s="2"/>
      <c r="AE4" s="1" t="s">
        <v>5</v>
      </c>
      <c r="AF4" s="1">
        <f>AVERAGE(B3:AA3)</f>
        <v>7352</v>
      </c>
    </row>
    <row r="5" spans="2:32">
      <c r="B5" s="2" t="s">
        <v>6</v>
      </c>
      <c r="C5" s="2">
        <v>5.9815988606715109E-8</v>
      </c>
      <c r="D5" s="2">
        <v>2.6538941710896324E-8</v>
      </c>
      <c r="E5" s="2">
        <v>3.4419201710989E-8</v>
      </c>
      <c r="F5" s="2">
        <v>2.958336153824348E-8</v>
      </c>
      <c r="G5" s="2">
        <v>1.7686431874608388E-8</v>
      </c>
      <c r="H5" s="2">
        <v>2.3488382794312201E-8</v>
      </c>
      <c r="I5" s="2">
        <v>2.4066821424639784E-8</v>
      </c>
      <c r="J5" s="2">
        <v>3.4901290746347513E-8</v>
      </c>
      <c r="K5" s="2">
        <v>3.5919470064982306E-8</v>
      </c>
      <c r="L5" s="2">
        <v>1.6689966741978424E-8</v>
      </c>
      <c r="M5" s="2">
        <v>1.8303751403436763E-8</v>
      </c>
      <c r="N5" s="2">
        <v>4.8657454954081913E-8</v>
      </c>
      <c r="O5" s="2">
        <v>3.0758144475839799E-8</v>
      </c>
      <c r="P5" s="2">
        <v>2.7441615202405956E-8</v>
      </c>
      <c r="Q5" s="2">
        <v>4.3427974105725298E-8</v>
      </c>
      <c r="R5" s="2">
        <v>2.5725682917254744E-8</v>
      </c>
      <c r="S5" s="2">
        <v>2.1597031718556536E-8</v>
      </c>
      <c r="T5" s="2">
        <v>3.6138203540758695E-8</v>
      </c>
      <c r="U5" s="2">
        <v>3.167133399983868E-8</v>
      </c>
      <c r="V5" s="2">
        <v>3.3497713047836442E-8</v>
      </c>
      <c r="W5" s="2">
        <v>3.5429252420726698E-8</v>
      </c>
      <c r="X5" s="2">
        <v>3.65873802365968E-8</v>
      </c>
      <c r="Y5" s="2">
        <v>2.1618063783535035E-8</v>
      </c>
      <c r="Z5" s="2">
        <v>3.1293268420995446E-8</v>
      </c>
      <c r="AA5" s="2">
        <v>3.5925836527894717E-8</v>
      </c>
      <c r="AC5" s="2"/>
      <c r="AD5" s="2"/>
      <c r="AE5" s="1" t="s">
        <v>7</v>
      </c>
      <c r="AF5" s="1">
        <f>_xlfn.STDEV.P(B3:AA3)</f>
        <v>587.95918225672779</v>
      </c>
    </row>
    <row r="6" spans="2:32">
      <c r="B6" s="2" t="s">
        <v>8</v>
      </c>
      <c r="C6" s="2">
        <v>4.4810008148488123E-8</v>
      </c>
      <c r="D6" s="2">
        <v>2.071436711048591E-8</v>
      </c>
      <c r="E6" s="2">
        <v>2.3725021947029745E-8</v>
      </c>
      <c r="F6" s="2">
        <v>2.1537800876103574E-8</v>
      </c>
      <c r="G6" s="2">
        <v>1.4094609923631651E-8</v>
      </c>
      <c r="H6" s="2">
        <v>1.611283551028464E-8</v>
      </c>
      <c r="I6" s="2">
        <v>1.8548234947957098E-8</v>
      </c>
      <c r="J6" s="2">
        <v>2.3798975234967656E-8</v>
      </c>
      <c r="K6" s="2">
        <v>2.577394297986757E-8</v>
      </c>
      <c r="L6" s="2">
        <v>1.3695228062715614E-8</v>
      </c>
      <c r="M6" s="2">
        <v>1.4318004559754627E-8</v>
      </c>
      <c r="N6" s="2">
        <v>3.7452139167726273E-8</v>
      </c>
      <c r="O6" s="2">
        <v>1.9494109437800944E-8</v>
      </c>
      <c r="P6" s="2">
        <v>1.9484332369756885E-8</v>
      </c>
      <c r="Q6" s="2">
        <v>3.1168553960014833E-8</v>
      </c>
      <c r="R6" s="2">
        <v>1.8856212591344956E-8</v>
      </c>
      <c r="S6" s="2">
        <v>1.5328566860262072E-8</v>
      </c>
      <c r="T6" s="2">
        <v>2.5336703401990235E-8</v>
      </c>
      <c r="U6" s="2">
        <v>2.3158293060987489E-8</v>
      </c>
      <c r="V6" s="2">
        <v>2.3131860871217214E-8</v>
      </c>
      <c r="W6" s="2">
        <v>2.501769813534338E-8</v>
      </c>
      <c r="X6" s="2">
        <v>2.8040233246429125E-8</v>
      </c>
      <c r="Y6" s="2">
        <v>1.6729529761505546E-8</v>
      </c>
      <c r="Z6" s="2">
        <v>2.1497157831618097E-8</v>
      </c>
      <c r="AA6" s="2">
        <v>2.7571900318434928E-8</v>
      </c>
      <c r="AC6" s="2"/>
      <c r="AD6" s="2"/>
      <c r="AE6" s="1" t="s">
        <v>9</v>
      </c>
      <c r="AF6" s="1">
        <f>MEDIAN(B3:AA3)</f>
        <v>7200</v>
      </c>
    </row>
    <row r="7" spans="2:32">
      <c r="B7" s="2" t="s">
        <v>10</v>
      </c>
      <c r="C7" s="2">
        <v>-449.99999995254808</v>
      </c>
      <c r="D7" s="2">
        <v>-449.99999997811955</v>
      </c>
      <c r="E7" s="2">
        <v>-449.99999997579823</v>
      </c>
      <c r="F7" s="2">
        <v>-449.99999997767679</v>
      </c>
      <c r="G7" s="2">
        <v>-449.99999998546059</v>
      </c>
      <c r="H7" s="2">
        <v>-449.99999998341502</v>
      </c>
      <c r="I7" s="2">
        <v>-449.99999998060002</v>
      </c>
      <c r="J7" s="2">
        <v>-449.99999997528437</v>
      </c>
      <c r="K7" s="2">
        <v>-449.99999997267577</v>
      </c>
      <c r="L7" s="2">
        <v>-449.99999998630534</v>
      </c>
      <c r="M7" s="2">
        <v>-449.99999998552812</v>
      </c>
      <c r="N7" s="2">
        <v>-449.99999995937736</v>
      </c>
      <c r="O7" s="2">
        <v>-449.99999998105955</v>
      </c>
      <c r="P7" s="2">
        <v>-449.99999998039516</v>
      </c>
      <c r="Q7" s="2">
        <v>-449.9999999674402</v>
      </c>
      <c r="R7" s="2">
        <v>-449.99999997967205</v>
      </c>
      <c r="S7" s="2">
        <v>-449.99999998506439</v>
      </c>
      <c r="T7" s="2">
        <v>-449.99999997437146</v>
      </c>
      <c r="U7" s="2">
        <v>-449.99999997495081</v>
      </c>
      <c r="V7" s="2">
        <v>-449.99999997542011</v>
      </c>
      <c r="W7" s="2">
        <v>-449.99999997348334</v>
      </c>
      <c r="X7" s="2">
        <v>-449.99999997005591</v>
      </c>
      <c r="Y7" s="2">
        <v>-449.99999998277963</v>
      </c>
      <c r="Z7" s="2">
        <v>-449.99999997846294</v>
      </c>
      <c r="AA7" s="2">
        <v>-449.99999997275967</v>
      </c>
      <c r="AC7" s="2"/>
      <c r="AD7" s="2"/>
    </row>
    <row r="8" spans="2:32">
      <c r="B8" s="2" t="s">
        <v>11</v>
      </c>
      <c r="AC8" s="2"/>
      <c r="AD8" s="2"/>
    </row>
    <row r="9" spans="2:32">
      <c r="B9" s="2" t="s">
        <v>12</v>
      </c>
      <c r="C9" s="2">
        <v>28480.749844586895</v>
      </c>
      <c r="D9" s="2">
        <v>22820.718681352511</v>
      </c>
      <c r="E9" s="2">
        <v>13329.951394226224</v>
      </c>
      <c r="F9" s="2">
        <v>19200.209565968653</v>
      </c>
      <c r="G9" s="2">
        <v>6345.8547228074058</v>
      </c>
      <c r="H9" s="2">
        <v>9952.550630815922</v>
      </c>
      <c r="I9" s="2">
        <v>14599.745770969434</v>
      </c>
      <c r="J9" s="2">
        <v>23441.687716236182</v>
      </c>
      <c r="K9" s="2">
        <v>19243.645628601527</v>
      </c>
      <c r="L9" s="2">
        <v>24212.563425688444</v>
      </c>
      <c r="M9" s="2">
        <v>17197.878446443538</v>
      </c>
      <c r="N9" s="2">
        <v>25439.943699906464</v>
      </c>
      <c r="O9" s="2">
        <v>29598.418815347264</v>
      </c>
      <c r="P9" s="2">
        <v>13097.495172174911</v>
      </c>
      <c r="Q9" s="2">
        <v>26987.56223472362</v>
      </c>
      <c r="R9" s="2">
        <v>18801.436700647064</v>
      </c>
      <c r="S9" s="2">
        <v>16430.921550536037</v>
      </c>
      <c r="T9" s="2">
        <v>20688.15114545172</v>
      </c>
      <c r="U9" s="2">
        <v>26512.562911996294</v>
      </c>
      <c r="V9" s="2">
        <v>10489.320982619764</v>
      </c>
      <c r="W9" s="2">
        <v>19127.055971091868</v>
      </c>
      <c r="X9" s="2">
        <v>16815.049538544739</v>
      </c>
      <c r="Y9" s="2">
        <v>14508.897232014833</v>
      </c>
      <c r="Z9" s="2">
        <v>29303.933544753341</v>
      </c>
      <c r="AA9" s="2">
        <v>14187.598379678442</v>
      </c>
      <c r="AB9" s="2">
        <f t="shared" ref="AB9:AB21" si="0">AC9*$AD$2</f>
        <v>0</v>
      </c>
      <c r="AC9" s="2">
        <v>0</v>
      </c>
      <c r="AD9" s="2">
        <f t="shared" ref="AD9:AD21" si="1">AVERAGE(C9:AA9)</f>
        <v>19232.556148287324</v>
      </c>
    </row>
    <row r="10" spans="2:32">
      <c r="B10" s="2" t="s">
        <v>13</v>
      </c>
      <c r="C10" s="2">
        <v>16233.910673615894</v>
      </c>
      <c r="D10" s="2">
        <v>15653.786175808529</v>
      </c>
      <c r="E10" s="2">
        <v>10169.109580933109</v>
      </c>
      <c r="F10" s="2">
        <v>13170.610710965137</v>
      </c>
      <c r="G10" s="2">
        <v>4059.4976273475263</v>
      </c>
      <c r="H10" s="2">
        <v>4627.551449444215</v>
      </c>
      <c r="I10" s="2">
        <v>9360.1916523665004</v>
      </c>
      <c r="J10" s="2">
        <v>18597.170249033919</v>
      </c>
      <c r="K10" s="2">
        <v>8657.2395868274525</v>
      </c>
      <c r="L10" s="2">
        <v>15022.436915601804</v>
      </c>
      <c r="M10" s="2">
        <v>8377.5141667015214</v>
      </c>
      <c r="N10" s="2">
        <v>15066.379864376229</v>
      </c>
      <c r="O10" s="2">
        <v>18405.985328628289</v>
      </c>
      <c r="P10" s="2">
        <v>5877.3525306278025</v>
      </c>
      <c r="Q10" s="2">
        <v>17043.921101982942</v>
      </c>
      <c r="R10" s="2">
        <v>16825.801690126849</v>
      </c>
      <c r="S10" s="2">
        <v>10562.168396237379</v>
      </c>
      <c r="T10" s="2">
        <v>11886.831724599355</v>
      </c>
      <c r="U10" s="2">
        <v>19685.468450307981</v>
      </c>
      <c r="V10" s="2">
        <v>8136.855802924033</v>
      </c>
      <c r="W10" s="2">
        <v>11995.157533901769</v>
      </c>
      <c r="X10" s="2">
        <v>10125.189187008833</v>
      </c>
      <c r="Y10" s="2">
        <v>8290.7511470664467</v>
      </c>
      <c r="Z10" s="2">
        <v>15469.618970940999</v>
      </c>
      <c r="AA10" s="2">
        <v>8833.407839984302</v>
      </c>
      <c r="AB10" s="2">
        <f t="shared" si="0"/>
        <v>100</v>
      </c>
      <c r="AC10" s="2">
        <v>1E-3</v>
      </c>
      <c r="AD10" s="2">
        <f t="shared" si="1"/>
        <v>12085.356334294353</v>
      </c>
    </row>
    <row r="11" spans="2:32">
      <c r="B11" s="2" t="s">
        <v>14</v>
      </c>
      <c r="C11" s="2">
        <v>1332.7240858975474</v>
      </c>
      <c r="D11" s="2">
        <v>432.519775692613</v>
      </c>
      <c r="E11" s="2">
        <v>907.03651627610247</v>
      </c>
      <c r="F11" s="2">
        <v>516.60885332546195</v>
      </c>
      <c r="G11" s="2">
        <v>173.05659824454364</v>
      </c>
      <c r="H11" s="2">
        <v>177.56215796169937</v>
      </c>
      <c r="I11" s="2">
        <v>161.11949184297475</v>
      </c>
      <c r="J11" s="2">
        <v>761.45363937131356</v>
      </c>
      <c r="K11" s="2">
        <v>453.21239582170375</v>
      </c>
      <c r="L11" s="2">
        <v>621.59196655523886</v>
      </c>
      <c r="M11" s="2">
        <v>757.25921159474785</v>
      </c>
      <c r="N11" s="2">
        <v>1446.8560550830707</v>
      </c>
      <c r="O11" s="2">
        <v>776.72680444890227</v>
      </c>
      <c r="P11" s="2">
        <v>323.68620454168354</v>
      </c>
      <c r="Q11" s="2">
        <v>159.00807372246538</v>
      </c>
      <c r="R11" s="2">
        <v>560.06528632213178</v>
      </c>
      <c r="S11" s="2">
        <v>235.43508634425189</v>
      </c>
      <c r="T11" s="2">
        <v>188.64719640208426</v>
      </c>
      <c r="U11" s="2">
        <v>1084.3608306541489</v>
      </c>
      <c r="V11" s="2">
        <v>212.62445212697446</v>
      </c>
      <c r="W11" s="2">
        <v>544.20161373012741</v>
      </c>
      <c r="X11" s="2">
        <v>493.74762165014721</v>
      </c>
      <c r="Y11" s="2">
        <v>576.28509545804491</v>
      </c>
      <c r="Z11" s="2">
        <v>1134.1442909006698</v>
      </c>
      <c r="AA11" s="2">
        <v>209.32578843591423</v>
      </c>
      <c r="AB11" s="2">
        <f t="shared" si="0"/>
        <v>1000</v>
      </c>
      <c r="AC11" s="2">
        <v>0.01</v>
      </c>
      <c r="AD11" s="2">
        <f t="shared" si="1"/>
        <v>569.57036369618243</v>
      </c>
    </row>
    <row r="12" spans="2:32">
      <c r="B12" s="2" t="s">
        <v>15</v>
      </c>
      <c r="C12" s="2">
        <v>4.9508344091009349E-9</v>
      </c>
      <c r="D12" s="2">
        <v>9.0113303485850338E-9</v>
      </c>
      <c r="E12" s="2">
        <v>8.8074898485501762E-9</v>
      </c>
      <c r="F12" s="2">
        <v>6.7097971623297781E-9</v>
      </c>
      <c r="G12" s="2">
        <v>7.4923036663676612E-9</v>
      </c>
      <c r="H12" s="2">
        <v>4.5810111259925179E-9</v>
      </c>
      <c r="I12" s="2">
        <v>7.5982029557053465E-9</v>
      </c>
      <c r="J12" s="2">
        <v>6.4036385083454661E-9</v>
      </c>
      <c r="K12" s="2">
        <v>9.3025391834089532E-9</v>
      </c>
      <c r="L12" s="2">
        <v>6.5122662817884702E-9</v>
      </c>
      <c r="M12" s="2">
        <v>9.6270014182664454E-9</v>
      </c>
      <c r="N12" s="2">
        <v>7.9826349974609911E-9</v>
      </c>
      <c r="O12" s="2">
        <v>7.2354850999545306E-9</v>
      </c>
      <c r="P12" s="2">
        <v>8.5606757238565478E-9</v>
      </c>
      <c r="Q12" s="2">
        <v>7.6666992754326202E-9</v>
      </c>
      <c r="R12" s="2">
        <v>5.8257683122064918E-9</v>
      </c>
      <c r="S12" s="2">
        <v>6.7273617787577678E-9</v>
      </c>
      <c r="T12" s="2">
        <v>9.9117869467590936E-9</v>
      </c>
      <c r="U12" s="2">
        <v>9.5548102763132192E-9</v>
      </c>
      <c r="V12" s="2">
        <v>7.2873831413744483E-9</v>
      </c>
      <c r="W12" s="2">
        <v>7.5551156442088541E-9</v>
      </c>
      <c r="X12" s="2">
        <v>9.5117798082355876E-9</v>
      </c>
      <c r="Y12" s="2">
        <v>9.4763095148664434E-9</v>
      </c>
      <c r="Z12" s="2">
        <v>9.1258698375895619E-9</v>
      </c>
      <c r="AA12" s="2">
        <v>5.3099142860446591E-9</v>
      </c>
      <c r="AB12" s="2">
        <f t="shared" si="0"/>
        <v>10000</v>
      </c>
      <c r="AC12" s="2">
        <v>0.1</v>
      </c>
      <c r="AD12" s="2">
        <f t="shared" si="1"/>
        <v>7.7091203820600639E-9</v>
      </c>
    </row>
    <row r="13" spans="2:32">
      <c r="B13" s="2" t="s">
        <v>16</v>
      </c>
      <c r="C13" s="2">
        <v>4.9508344091009349E-9</v>
      </c>
      <c r="D13" s="2">
        <v>9.0113303485850338E-9</v>
      </c>
      <c r="E13" s="2">
        <v>8.8074898485501762E-9</v>
      </c>
      <c r="F13" s="2">
        <v>6.7097971623297781E-9</v>
      </c>
      <c r="G13" s="2">
        <v>7.4923036663676612E-9</v>
      </c>
      <c r="H13" s="2">
        <v>4.5810111259925179E-9</v>
      </c>
      <c r="I13" s="2">
        <v>7.5982029557053465E-9</v>
      </c>
      <c r="J13" s="2">
        <v>6.4036385083454661E-9</v>
      </c>
      <c r="K13" s="2">
        <v>9.3025391834089532E-9</v>
      </c>
      <c r="L13" s="2">
        <v>6.5122662817884702E-9</v>
      </c>
      <c r="M13" s="2">
        <v>9.6270014182664454E-9</v>
      </c>
      <c r="N13" s="2">
        <v>7.9826349974609911E-9</v>
      </c>
      <c r="O13" s="2">
        <v>7.2354850999545306E-9</v>
      </c>
      <c r="P13" s="2">
        <v>8.5606757238565478E-9</v>
      </c>
      <c r="Q13" s="2">
        <v>7.6666992754326202E-9</v>
      </c>
      <c r="R13" s="2">
        <v>5.8257683122064918E-9</v>
      </c>
      <c r="S13" s="2">
        <v>6.7273617787577678E-9</v>
      </c>
      <c r="T13" s="2">
        <v>9.9117869467590936E-9</v>
      </c>
      <c r="U13" s="2">
        <v>9.5548102763132192E-9</v>
      </c>
      <c r="V13" s="2">
        <v>7.2873831413744483E-9</v>
      </c>
      <c r="W13" s="2">
        <v>7.5551156442088541E-9</v>
      </c>
      <c r="X13" s="2">
        <v>9.5117798082355876E-9</v>
      </c>
      <c r="Y13" s="2">
        <v>9.4763095148664434E-9</v>
      </c>
      <c r="Z13" s="2">
        <v>9.1258698375895619E-9</v>
      </c>
      <c r="AA13" s="2">
        <v>5.3099142860446591E-9</v>
      </c>
      <c r="AB13" s="2">
        <f t="shared" si="0"/>
        <v>20000</v>
      </c>
      <c r="AC13" s="2">
        <v>0.2</v>
      </c>
      <c r="AD13" s="2">
        <f t="shared" si="1"/>
        <v>7.7091203820600639E-9</v>
      </c>
    </row>
    <row r="14" spans="2:32">
      <c r="B14" s="2" t="s">
        <v>17</v>
      </c>
      <c r="C14" s="2">
        <v>4.9508344091009349E-9</v>
      </c>
      <c r="D14" s="2">
        <v>9.0113303485850338E-9</v>
      </c>
      <c r="E14" s="2">
        <v>8.8074898485501762E-9</v>
      </c>
      <c r="F14" s="2">
        <v>6.7097971623297781E-9</v>
      </c>
      <c r="G14" s="2">
        <v>7.4923036663676612E-9</v>
      </c>
      <c r="H14" s="2">
        <v>4.5810111259925179E-9</v>
      </c>
      <c r="I14" s="2">
        <v>7.5982029557053465E-9</v>
      </c>
      <c r="J14" s="2">
        <v>6.4036385083454661E-9</v>
      </c>
      <c r="K14" s="2">
        <v>9.3025391834089532E-9</v>
      </c>
      <c r="L14" s="2">
        <v>6.5122662817884702E-9</v>
      </c>
      <c r="M14" s="2">
        <v>9.6270014182664454E-9</v>
      </c>
      <c r="N14" s="2">
        <v>7.9826349974609911E-9</v>
      </c>
      <c r="O14" s="2">
        <v>7.2354850999545306E-9</v>
      </c>
      <c r="P14" s="2">
        <v>8.5606757238565478E-9</v>
      </c>
      <c r="Q14" s="2">
        <v>7.6666992754326202E-9</v>
      </c>
      <c r="R14" s="2">
        <v>5.8257683122064918E-9</v>
      </c>
      <c r="S14" s="2">
        <v>6.7273617787577678E-9</v>
      </c>
      <c r="T14" s="2">
        <v>9.9117869467590936E-9</v>
      </c>
      <c r="U14" s="2">
        <v>9.5548102763132192E-9</v>
      </c>
      <c r="V14" s="2">
        <v>7.2873831413744483E-9</v>
      </c>
      <c r="W14" s="2">
        <v>7.5551156442088541E-9</v>
      </c>
      <c r="X14" s="2">
        <v>9.5117798082355876E-9</v>
      </c>
      <c r="Y14" s="2">
        <v>9.4763095148664434E-9</v>
      </c>
      <c r="Z14" s="2">
        <v>9.1258698375895619E-9</v>
      </c>
      <c r="AA14" s="2">
        <v>5.3099142860446591E-9</v>
      </c>
      <c r="AB14" s="2">
        <f t="shared" si="0"/>
        <v>30000</v>
      </c>
      <c r="AC14" s="2">
        <v>0.3</v>
      </c>
      <c r="AD14" s="2">
        <f t="shared" si="1"/>
        <v>7.7091203820600639E-9</v>
      </c>
    </row>
    <row r="15" spans="2:32">
      <c r="B15" s="2" t="s">
        <v>18</v>
      </c>
      <c r="C15" s="2">
        <v>4.9508344091009349E-9</v>
      </c>
      <c r="D15" s="2">
        <v>9.0113303485850338E-9</v>
      </c>
      <c r="E15" s="2">
        <v>8.8074898485501762E-9</v>
      </c>
      <c r="F15" s="2">
        <v>6.7097971623297781E-9</v>
      </c>
      <c r="G15" s="2">
        <v>7.4923036663676612E-9</v>
      </c>
      <c r="H15" s="2">
        <v>4.5810111259925179E-9</v>
      </c>
      <c r="I15" s="2">
        <v>7.5982029557053465E-9</v>
      </c>
      <c r="J15" s="2">
        <v>6.4036385083454661E-9</v>
      </c>
      <c r="K15" s="2">
        <v>9.3025391834089532E-9</v>
      </c>
      <c r="L15" s="2">
        <v>6.5122662817884702E-9</v>
      </c>
      <c r="M15" s="2">
        <v>9.6270014182664454E-9</v>
      </c>
      <c r="N15" s="2">
        <v>7.9826349974609911E-9</v>
      </c>
      <c r="O15" s="2">
        <v>7.2354850999545306E-9</v>
      </c>
      <c r="P15" s="2">
        <v>8.5606757238565478E-9</v>
      </c>
      <c r="Q15" s="2">
        <v>7.6666992754326202E-9</v>
      </c>
      <c r="R15" s="2">
        <v>5.8257683122064918E-9</v>
      </c>
      <c r="S15" s="2">
        <v>6.7273617787577678E-9</v>
      </c>
      <c r="T15" s="2">
        <v>9.9117869467590936E-9</v>
      </c>
      <c r="U15" s="2">
        <v>9.5548102763132192E-9</v>
      </c>
      <c r="V15" s="2">
        <v>7.2873831413744483E-9</v>
      </c>
      <c r="W15" s="2">
        <v>7.5551156442088541E-9</v>
      </c>
      <c r="X15" s="2">
        <v>9.5117798082355876E-9</v>
      </c>
      <c r="Y15" s="2">
        <v>9.4763095148664434E-9</v>
      </c>
      <c r="Z15" s="2">
        <v>9.1258698375895619E-9</v>
      </c>
      <c r="AA15" s="2">
        <v>5.3099142860446591E-9</v>
      </c>
      <c r="AB15" s="2">
        <f t="shared" si="0"/>
        <v>40000</v>
      </c>
      <c r="AC15" s="2">
        <v>0.4</v>
      </c>
      <c r="AD15" s="2">
        <f t="shared" si="1"/>
        <v>7.7091203820600639E-9</v>
      </c>
    </row>
    <row r="16" spans="2:32">
      <c r="B16" s="2" t="s">
        <v>19</v>
      </c>
      <c r="C16" s="2">
        <v>4.9508344091009349E-9</v>
      </c>
      <c r="D16" s="2">
        <v>9.0113303485850338E-9</v>
      </c>
      <c r="E16" s="2">
        <v>8.8074898485501762E-9</v>
      </c>
      <c r="F16" s="2">
        <v>6.7097971623297781E-9</v>
      </c>
      <c r="G16" s="2">
        <v>7.4923036663676612E-9</v>
      </c>
      <c r="H16" s="2">
        <v>4.5810111259925179E-9</v>
      </c>
      <c r="I16" s="2">
        <v>7.5982029557053465E-9</v>
      </c>
      <c r="J16" s="2">
        <v>6.4036385083454661E-9</v>
      </c>
      <c r="K16" s="2">
        <v>9.3025391834089532E-9</v>
      </c>
      <c r="L16" s="2">
        <v>6.5122662817884702E-9</v>
      </c>
      <c r="M16" s="2">
        <v>9.6270014182664454E-9</v>
      </c>
      <c r="N16" s="2">
        <v>7.9826349974609911E-9</v>
      </c>
      <c r="O16" s="2">
        <v>7.2354850999545306E-9</v>
      </c>
      <c r="P16" s="2">
        <v>8.5606757238565478E-9</v>
      </c>
      <c r="Q16" s="2">
        <v>7.6666992754326202E-9</v>
      </c>
      <c r="R16" s="2">
        <v>5.8257683122064918E-9</v>
      </c>
      <c r="S16" s="2">
        <v>6.7273617787577678E-9</v>
      </c>
      <c r="T16" s="2">
        <v>9.9117869467590936E-9</v>
      </c>
      <c r="U16" s="2">
        <v>9.5548102763132192E-9</v>
      </c>
      <c r="V16" s="2">
        <v>7.2873831413744483E-9</v>
      </c>
      <c r="W16" s="2">
        <v>7.5551156442088541E-9</v>
      </c>
      <c r="X16" s="2">
        <v>9.5117798082355876E-9</v>
      </c>
      <c r="Y16" s="2">
        <v>9.4763095148664434E-9</v>
      </c>
      <c r="Z16" s="2">
        <v>9.1258698375895619E-9</v>
      </c>
      <c r="AA16" s="2">
        <v>5.3099142860446591E-9</v>
      </c>
      <c r="AB16" s="2">
        <f t="shared" si="0"/>
        <v>50000</v>
      </c>
      <c r="AC16" s="2">
        <v>0.5</v>
      </c>
      <c r="AD16" s="2">
        <f t="shared" si="1"/>
        <v>7.7091203820600639E-9</v>
      </c>
    </row>
    <row r="17" spans="2:32">
      <c r="B17" s="2" t="s">
        <v>20</v>
      </c>
      <c r="C17" s="2">
        <v>4.9508344091009349E-9</v>
      </c>
      <c r="D17" s="2">
        <v>9.0113303485850338E-9</v>
      </c>
      <c r="E17" s="2">
        <v>8.8074898485501762E-9</v>
      </c>
      <c r="F17" s="2">
        <v>6.7097971623297781E-9</v>
      </c>
      <c r="G17" s="2">
        <v>7.4923036663676612E-9</v>
      </c>
      <c r="H17" s="2">
        <v>4.5810111259925179E-9</v>
      </c>
      <c r="I17" s="2">
        <v>7.5982029557053465E-9</v>
      </c>
      <c r="J17" s="2">
        <v>6.4036385083454661E-9</v>
      </c>
      <c r="K17" s="2">
        <v>9.3025391834089532E-9</v>
      </c>
      <c r="L17" s="2">
        <v>6.5122662817884702E-9</v>
      </c>
      <c r="M17" s="2">
        <v>9.6270014182664454E-9</v>
      </c>
      <c r="N17" s="2">
        <v>7.9826349974609911E-9</v>
      </c>
      <c r="O17" s="2">
        <v>7.2354850999545306E-9</v>
      </c>
      <c r="P17" s="2">
        <v>8.5606757238565478E-9</v>
      </c>
      <c r="Q17" s="2">
        <v>7.6666992754326202E-9</v>
      </c>
      <c r="R17" s="2">
        <v>5.8257683122064918E-9</v>
      </c>
      <c r="S17" s="2">
        <v>6.7273617787577678E-9</v>
      </c>
      <c r="T17" s="2">
        <v>9.9117869467590936E-9</v>
      </c>
      <c r="U17" s="2">
        <v>9.5548102763132192E-9</v>
      </c>
      <c r="V17" s="2">
        <v>7.2873831413744483E-9</v>
      </c>
      <c r="W17" s="2">
        <v>7.5551156442088541E-9</v>
      </c>
      <c r="X17" s="2">
        <v>9.5117798082355876E-9</v>
      </c>
      <c r="Y17" s="2">
        <v>9.4763095148664434E-9</v>
      </c>
      <c r="Z17" s="2">
        <v>9.1258698375895619E-9</v>
      </c>
      <c r="AA17" s="2">
        <v>5.3099142860446591E-9</v>
      </c>
      <c r="AB17" s="2">
        <f t="shared" si="0"/>
        <v>60000</v>
      </c>
      <c r="AC17" s="2">
        <v>0.6</v>
      </c>
      <c r="AD17" s="2">
        <f t="shared" si="1"/>
        <v>7.7091203820600639E-9</v>
      </c>
    </row>
    <row r="18" spans="2:32">
      <c r="B18" s="2" t="s">
        <v>21</v>
      </c>
      <c r="C18" s="2">
        <v>4.9508344091009349E-9</v>
      </c>
      <c r="D18" s="2">
        <v>9.0113303485850338E-9</v>
      </c>
      <c r="E18" s="2">
        <v>8.8074898485501762E-9</v>
      </c>
      <c r="F18" s="2">
        <v>6.7097971623297781E-9</v>
      </c>
      <c r="G18" s="2">
        <v>7.4923036663676612E-9</v>
      </c>
      <c r="H18" s="2">
        <v>4.5810111259925179E-9</v>
      </c>
      <c r="I18" s="2">
        <v>7.5982029557053465E-9</v>
      </c>
      <c r="J18" s="2">
        <v>6.4036385083454661E-9</v>
      </c>
      <c r="K18" s="2">
        <v>9.3025391834089532E-9</v>
      </c>
      <c r="L18" s="2">
        <v>6.5122662817884702E-9</v>
      </c>
      <c r="M18" s="2">
        <v>9.6270014182664454E-9</v>
      </c>
      <c r="N18" s="2">
        <v>7.9826349974609911E-9</v>
      </c>
      <c r="O18" s="2">
        <v>7.2354850999545306E-9</v>
      </c>
      <c r="P18" s="2">
        <v>8.5606757238565478E-9</v>
      </c>
      <c r="Q18" s="2">
        <v>7.6666992754326202E-9</v>
      </c>
      <c r="R18" s="2">
        <v>5.8257683122064918E-9</v>
      </c>
      <c r="S18" s="2">
        <v>6.7273617787577678E-9</v>
      </c>
      <c r="T18" s="2">
        <v>9.9117869467590936E-9</v>
      </c>
      <c r="U18" s="2">
        <v>9.5548102763132192E-9</v>
      </c>
      <c r="V18" s="2">
        <v>7.2873831413744483E-9</v>
      </c>
      <c r="W18" s="2">
        <v>7.5551156442088541E-9</v>
      </c>
      <c r="X18" s="2">
        <v>9.5117798082355876E-9</v>
      </c>
      <c r="Y18" s="2">
        <v>9.4763095148664434E-9</v>
      </c>
      <c r="Z18" s="2">
        <v>9.1258698375895619E-9</v>
      </c>
      <c r="AA18" s="2">
        <v>5.3099142860446591E-9</v>
      </c>
      <c r="AB18" s="2">
        <f t="shared" si="0"/>
        <v>70000</v>
      </c>
      <c r="AC18" s="2">
        <v>0.7</v>
      </c>
      <c r="AD18" s="2">
        <f t="shared" si="1"/>
        <v>7.7091203820600639E-9</v>
      </c>
    </row>
    <row r="19" spans="2:32">
      <c r="B19" s="2" t="s">
        <v>22</v>
      </c>
      <c r="C19" s="2">
        <v>4.9508344091009349E-9</v>
      </c>
      <c r="D19" s="2">
        <v>9.0113303485850338E-9</v>
      </c>
      <c r="E19" s="2">
        <v>8.8074898485501762E-9</v>
      </c>
      <c r="F19" s="2">
        <v>6.7097971623297781E-9</v>
      </c>
      <c r="G19" s="2">
        <v>7.4923036663676612E-9</v>
      </c>
      <c r="H19" s="2">
        <v>4.5810111259925179E-9</v>
      </c>
      <c r="I19" s="2">
        <v>7.5982029557053465E-9</v>
      </c>
      <c r="J19" s="2">
        <v>6.4036385083454661E-9</v>
      </c>
      <c r="K19" s="2">
        <v>9.3025391834089532E-9</v>
      </c>
      <c r="L19" s="2">
        <v>6.5122662817884702E-9</v>
      </c>
      <c r="M19" s="2">
        <v>9.6270014182664454E-9</v>
      </c>
      <c r="N19" s="2">
        <v>7.9826349974609911E-9</v>
      </c>
      <c r="O19" s="2">
        <v>7.2354850999545306E-9</v>
      </c>
      <c r="P19" s="2">
        <v>8.5606757238565478E-9</v>
      </c>
      <c r="Q19" s="2">
        <v>7.6666992754326202E-9</v>
      </c>
      <c r="R19" s="2">
        <v>5.8257683122064918E-9</v>
      </c>
      <c r="S19" s="2">
        <v>6.7273617787577678E-9</v>
      </c>
      <c r="T19" s="2">
        <v>9.9117869467590936E-9</v>
      </c>
      <c r="U19" s="2">
        <v>9.5548102763132192E-9</v>
      </c>
      <c r="V19" s="2">
        <v>7.2873831413744483E-9</v>
      </c>
      <c r="W19" s="2">
        <v>7.5551156442088541E-9</v>
      </c>
      <c r="X19" s="2">
        <v>9.5117798082355876E-9</v>
      </c>
      <c r="Y19" s="2">
        <v>9.4763095148664434E-9</v>
      </c>
      <c r="Z19" s="2">
        <v>9.1258698375895619E-9</v>
      </c>
      <c r="AA19" s="2">
        <v>5.3099142860446591E-9</v>
      </c>
      <c r="AB19" s="2">
        <f t="shared" si="0"/>
        <v>80000</v>
      </c>
      <c r="AC19" s="2">
        <v>0.8</v>
      </c>
      <c r="AD19" s="2">
        <f t="shared" si="1"/>
        <v>7.7091203820600639E-9</v>
      </c>
    </row>
    <row r="20" spans="2:32">
      <c r="B20" s="2" t="s">
        <v>23</v>
      </c>
      <c r="C20" s="2">
        <v>4.9508344091009349E-9</v>
      </c>
      <c r="D20" s="2">
        <v>9.0113303485850338E-9</v>
      </c>
      <c r="E20" s="2">
        <v>8.8074898485501762E-9</v>
      </c>
      <c r="F20" s="2">
        <v>6.7097971623297781E-9</v>
      </c>
      <c r="G20" s="2">
        <v>7.4923036663676612E-9</v>
      </c>
      <c r="H20" s="2">
        <v>4.5810111259925179E-9</v>
      </c>
      <c r="I20" s="2">
        <v>7.5982029557053465E-9</v>
      </c>
      <c r="J20" s="2">
        <v>6.4036385083454661E-9</v>
      </c>
      <c r="K20" s="2">
        <v>9.3025391834089532E-9</v>
      </c>
      <c r="L20" s="2">
        <v>6.5122662817884702E-9</v>
      </c>
      <c r="M20" s="2">
        <v>9.6270014182664454E-9</v>
      </c>
      <c r="N20" s="2">
        <v>7.9826349974609911E-9</v>
      </c>
      <c r="O20" s="2">
        <v>7.2354850999545306E-9</v>
      </c>
      <c r="P20" s="2">
        <v>8.5606757238565478E-9</v>
      </c>
      <c r="Q20" s="2">
        <v>7.6666992754326202E-9</v>
      </c>
      <c r="R20" s="2">
        <v>5.8257683122064918E-9</v>
      </c>
      <c r="S20" s="2">
        <v>6.7273617787577678E-9</v>
      </c>
      <c r="T20" s="2">
        <v>9.9117869467590936E-9</v>
      </c>
      <c r="U20" s="2">
        <v>9.5548102763132192E-9</v>
      </c>
      <c r="V20" s="2">
        <v>7.2873831413744483E-9</v>
      </c>
      <c r="W20" s="2">
        <v>7.5551156442088541E-9</v>
      </c>
      <c r="X20" s="2">
        <v>9.5117798082355876E-9</v>
      </c>
      <c r="Y20" s="2">
        <v>9.4763095148664434E-9</v>
      </c>
      <c r="Z20" s="2">
        <v>9.1258698375895619E-9</v>
      </c>
      <c r="AA20" s="2">
        <v>5.3099142860446591E-9</v>
      </c>
      <c r="AB20" s="2">
        <f t="shared" si="0"/>
        <v>90000</v>
      </c>
      <c r="AC20" s="2">
        <v>0.9</v>
      </c>
      <c r="AD20" s="2">
        <f t="shared" si="1"/>
        <v>7.7091203820600639E-9</v>
      </c>
    </row>
    <row r="21" spans="2:32">
      <c r="B21" s="2" t="s">
        <v>24</v>
      </c>
      <c r="C21" s="2">
        <v>4.9508344091009349E-9</v>
      </c>
      <c r="D21" s="2">
        <v>9.0113303485850338E-9</v>
      </c>
      <c r="E21" s="2">
        <v>8.8074898485501762E-9</v>
      </c>
      <c r="F21" s="2">
        <v>6.7097971623297781E-9</v>
      </c>
      <c r="G21" s="2">
        <v>7.4923036663676612E-9</v>
      </c>
      <c r="H21" s="2">
        <v>4.5810111259925179E-9</v>
      </c>
      <c r="I21" s="2">
        <v>7.5982029557053465E-9</v>
      </c>
      <c r="J21" s="2">
        <v>6.4036385083454661E-9</v>
      </c>
      <c r="K21" s="2">
        <v>9.3025391834089532E-9</v>
      </c>
      <c r="L21" s="2">
        <v>6.5122662817884702E-9</v>
      </c>
      <c r="M21" s="2">
        <v>9.6270014182664454E-9</v>
      </c>
      <c r="N21" s="2">
        <v>7.9826349974609911E-9</v>
      </c>
      <c r="O21" s="2">
        <v>7.2354850999545306E-9</v>
      </c>
      <c r="P21" s="2">
        <v>8.5606757238565478E-9</v>
      </c>
      <c r="Q21" s="2">
        <v>7.6666992754326202E-9</v>
      </c>
      <c r="R21" s="2">
        <v>5.8257683122064918E-9</v>
      </c>
      <c r="S21" s="2">
        <v>6.7273617787577678E-9</v>
      </c>
      <c r="T21" s="2">
        <v>9.9117869467590936E-9</v>
      </c>
      <c r="U21" s="2">
        <v>9.5548102763132192E-9</v>
      </c>
      <c r="V21" s="2">
        <v>7.2873831413744483E-9</v>
      </c>
      <c r="W21" s="2">
        <v>7.5551156442088541E-9</v>
      </c>
      <c r="X21" s="2">
        <v>9.5117798082355876E-9</v>
      </c>
      <c r="Y21" s="2">
        <v>9.4763095148664434E-9</v>
      </c>
      <c r="Z21" s="2">
        <v>9.1258698375895619E-9</v>
      </c>
      <c r="AA21" s="2">
        <v>5.3099142860446591E-9</v>
      </c>
      <c r="AB21" s="2">
        <f t="shared" si="0"/>
        <v>100000</v>
      </c>
      <c r="AC21" s="2">
        <v>1</v>
      </c>
      <c r="AD21" s="2">
        <f t="shared" si="1"/>
        <v>7.7091203820600639E-9</v>
      </c>
    </row>
    <row r="22" spans="2:32">
      <c r="B22" s="2" t="s">
        <v>25</v>
      </c>
      <c r="C22" s="2">
        <v>25</v>
      </c>
      <c r="AB22" s="1" t="s">
        <v>1</v>
      </c>
      <c r="AC22" s="1" t="s">
        <v>3</v>
      </c>
      <c r="AD22" s="1" t="s">
        <v>9</v>
      </c>
      <c r="AE22" s="1" t="s">
        <v>5</v>
      </c>
      <c r="AF22" s="1" t="s">
        <v>7</v>
      </c>
    </row>
    <row r="23" spans="2:32">
      <c r="AB23" s="3">
        <f>MIN(C21:AA21)</f>
        <v>4.5810111259925179E-9</v>
      </c>
      <c r="AC23" s="3">
        <f>MAX(C21:AA21)</f>
        <v>9.9117869467590936E-9</v>
      </c>
      <c r="AD23" s="3">
        <f>MEDIAN(C21:AA21)</f>
        <v>7.5982029557053465E-9</v>
      </c>
      <c r="AE23" s="3">
        <f>AVERAGE(C21:AA21)</f>
        <v>7.7091203820600639E-9</v>
      </c>
      <c r="AF23" s="3">
        <f>_xlfn.STDEV.S(C21:AA21)</f>
        <v>1.5657809302140743E-9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32DF-9E54-4AD0-BD5E-D69B8BE7434C}">
  <sheetPr>
    <outlinePr summaryBelow="0" summaryRight="0"/>
  </sheetPr>
  <dimension ref="B2:AF21"/>
  <sheetViews>
    <sheetView topLeftCell="I1" zoomScale="85" zoomScaleNormal="85" workbookViewId="0">
      <selection activeCell="O31" sqref="O31"/>
    </sheetView>
  </sheetViews>
  <sheetFormatPr defaultRowHeight="12.75"/>
  <cols>
    <col min="1" max="16384" width="8.88671875" style="9"/>
  </cols>
  <sheetData>
    <row r="2" spans="2:32">
      <c r="B2" s="8" t="s">
        <v>0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/>
      <c r="AC2" s="8"/>
      <c r="AD2" s="8">
        <v>300000</v>
      </c>
      <c r="AE2" s="9" t="s">
        <v>1</v>
      </c>
      <c r="AF2" s="9">
        <f>MIN(B3:AA3)</f>
        <v>300000</v>
      </c>
    </row>
    <row r="3" spans="2:32">
      <c r="B3" s="8" t="s">
        <v>2</v>
      </c>
      <c r="C3" s="8">
        <v>300000</v>
      </c>
      <c r="D3" s="8">
        <v>300000</v>
      </c>
      <c r="E3" s="8">
        <v>300000</v>
      </c>
      <c r="F3" s="8">
        <v>300000</v>
      </c>
      <c r="G3" s="8">
        <v>300000</v>
      </c>
      <c r="H3" s="8">
        <v>300000</v>
      </c>
      <c r="I3" s="8">
        <v>300000</v>
      </c>
      <c r="J3" s="8">
        <v>300000</v>
      </c>
      <c r="K3" s="8">
        <v>300000</v>
      </c>
      <c r="L3" s="8">
        <v>300000</v>
      </c>
      <c r="M3" s="8">
        <v>300000</v>
      </c>
      <c r="N3" s="8">
        <v>300000</v>
      </c>
      <c r="O3" s="8">
        <v>300000</v>
      </c>
      <c r="P3" s="8">
        <v>300000</v>
      </c>
      <c r="Q3" s="8">
        <v>300000</v>
      </c>
      <c r="R3" s="8">
        <v>300000</v>
      </c>
      <c r="S3" s="8">
        <v>300000</v>
      </c>
      <c r="T3" s="8">
        <v>300000</v>
      </c>
      <c r="U3" s="8">
        <v>300000</v>
      </c>
      <c r="V3" s="8">
        <v>300000</v>
      </c>
      <c r="W3" s="8">
        <v>300000</v>
      </c>
      <c r="X3" s="8">
        <v>300000</v>
      </c>
      <c r="Y3" s="8">
        <v>300000</v>
      </c>
      <c r="Z3" s="8">
        <v>300000</v>
      </c>
      <c r="AA3" s="8">
        <v>300000</v>
      </c>
      <c r="AB3" s="8"/>
      <c r="AC3" s="8"/>
      <c r="AD3" s="8"/>
      <c r="AE3" s="9" t="s">
        <v>3</v>
      </c>
      <c r="AF3" s="9">
        <f>MAX(B3:AA3)</f>
        <v>300000</v>
      </c>
    </row>
    <row r="4" spans="2:32">
      <c r="B4" s="8" t="s">
        <v>4</v>
      </c>
      <c r="C4" s="8">
        <v>8936.9019090440324</v>
      </c>
      <c r="D4" s="8">
        <v>27200.428498555459</v>
      </c>
      <c r="E4" s="8">
        <v>27367.749582749737</v>
      </c>
      <c r="F4" s="8">
        <v>13816.613271186143</v>
      </c>
      <c r="G4" s="8">
        <v>9964.2447469013314</v>
      </c>
      <c r="H4" s="8">
        <v>12568.615489371461</v>
      </c>
      <c r="I4" s="8">
        <v>7106.311074053041</v>
      </c>
      <c r="J4" s="8">
        <v>33283.879394890013</v>
      </c>
      <c r="K4" s="8">
        <v>25978.645742430799</v>
      </c>
      <c r="L4" s="8">
        <v>31567.873635075288</v>
      </c>
      <c r="M4" s="8">
        <v>35795.221138502457</v>
      </c>
      <c r="N4" s="8">
        <v>8685.4628843923656</v>
      </c>
      <c r="O4" s="8">
        <v>41609.039745471804</v>
      </c>
      <c r="P4" s="8">
        <v>12750.86871329769</v>
      </c>
      <c r="Q4" s="8">
        <v>8848.2505595523544</v>
      </c>
      <c r="R4" s="8">
        <v>14437.271427495998</v>
      </c>
      <c r="S4" s="8">
        <v>40858.902154085517</v>
      </c>
      <c r="T4" s="8">
        <v>25598.713866911563</v>
      </c>
      <c r="U4" s="8">
        <v>36413.026970516912</v>
      </c>
      <c r="V4" s="8">
        <v>14131.474529893416</v>
      </c>
      <c r="W4" s="8">
        <v>7647.5353995971227</v>
      </c>
      <c r="X4" s="8">
        <v>43440.413085406952</v>
      </c>
      <c r="Y4" s="8">
        <v>5012.3625137485733</v>
      </c>
      <c r="Z4" s="8">
        <v>14403.847843606705</v>
      </c>
      <c r="AA4" s="8">
        <v>4740.0403943470592</v>
      </c>
      <c r="AB4" s="8"/>
      <c r="AC4" s="8"/>
      <c r="AD4" s="8"/>
      <c r="AE4" s="9" t="s">
        <v>5</v>
      </c>
      <c r="AF4" s="9">
        <f>AVERAGE(B3:AA3)</f>
        <v>300000</v>
      </c>
    </row>
    <row r="5" spans="2:32">
      <c r="B5" s="8" t="s">
        <v>11</v>
      </c>
      <c r="AC5" s="8"/>
      <c r="AD5" s="8"/>
    </row>
    <row r="6" spans="2:32">
      <c r="B6" s="8" t="s">
        <v>12</v>
      </c>
      <c r="C6" s="8">
        <v>2865743966.5223813</v>
      </c>
      <c r="D6" s="8">
        <v>2865743966.5223813</v>
      </c>
      <c r="E6" s="8">
        <v>2865743966.5223813</v>
      </c>
      <c r="F6" s="8">
        <v>2865743966.5223813</v>
      </c>
      <c r="G6" s="8">
        <v>2613530288.6738186</v>
      </c>
      <c r="H6" s="8">
        <v>2865743966.5223813</v>
      </c>
      <c r="I6" s="8">
        <v>2865743966.5223813</v>
      </c>
      <c r="J6" s="8">
        <v>2489380941.9059224</v>
      </c>
      <c r="K6" s="8">
        <v>2526678959.795752</v>
      </c>
      <c r="L6" s="8">
        <v>2865743966.5223813</v>
      </c>
      <c r="M6" s="8">
        <v>2865743966.5223813</v>
      </c>
      <c r="N6" s="8">
        <v>2865743966.5223813</v>
      </c>
      <c r="O6" s="8">
        <v>2865743966.5223813</v>
      </c>
      <c r="P6" s="8">
        <v>2865743966.5223813</v>
      </c>
      <c r="Q6" s="8">
        <v>2865743966.5223813</v>
      </c>
      <c r="R6" s="8">
        <v>2865743966.5223813</v>
      </c>
      <c r="S6" s="8">
        <v>1676138124.1762714</v>
      </c>
      <c r="T6" s="8">
        <v>2865743966.5223813</v>
      </c>
      <c r="U6" s="8">
        <v>2865743966.5223813</v>
      </c>
      <c r="V6" s="8">
        <v>2865743966.5223813</v>
      </c>
      <c r="W6" s="8">
        <v>2865743966.5223813</v>
      </c>
      <c r="X6" s="8">
        <v>2865743966.5223813</v>
      </c>
      <c r="Y6" s="8">
        <v>1663468945.8487246</v>
      </c>
      <c r="Z6" s="8">
        <v>2865743966.5223813</v>
      </c>
      <c r="AA6" s="8">
        <v>2379586910.7490382</v>
      </c>
      <c r="AB6" s="8">
        <f t="shared" ref="AB6:AB18" si="0">AC6*$AD$2</f>
        <v>0</v>
      </c>
      <c r="AC6" s="8">
        <v>0</v>
      </c>
      <c r="AD6" s="8">
        <f t="shared" ref="AD6:AD18" si="1">AVERAGE(C6:AA6)</f>
        <v>2711916781.4029918</v>
      </c>
    </row>
    <row r="7" spans="2:32">
      <c r="B7" s="8" t="s">
        <v>13</v>
      </c>
      <c r="C7" s="8">
        <v>1576710465.4145644</v>
      </c>
      <c r="D7" s="8">
        <v>2435185022.5351839</v>
      </c>
      <c r="E7" s="8">
        <v>1999049633.7610633</v>
      </c>
      <c r="F7" s="8">
        <v>2681447443.1138492</v>
      </c>
      <c r="G7" s="8">
        <v>1502297122.4012871</v>
      </c>
      <c r="H7" s="8">
        <v>2628022896.4942217</v>
      </c>
      <c r="I7" s="8">
        <v>1347950905.5733018</v>
      </c>
      <c r="J7" s="8">
        <v>2152478041.6918421</v>
      </c>
      <c r="K7" s="8">
        <v>2526678959.795752</v>
      </c>
      <c r="L7" s="8">
        <v>2865743966.5223813</v>
      </c>
      <c r="M7" s="8">
        <v>2434054826.1638923</v>
      </c>
      <c r="N7" s="8">
        <v>2392336209.4389677</v>
      </c>
      <c r="O7" s="8">
        <v>2245276986.6286583</v>
      </c>
      <c r="P7" s="8">
        <v>1709983830.7364523</v>
      </c>
      <c r="Q7" s="8">
        <v>2409802307.3405442</v>
      </c>
      <c r="R7" s="8">
        <v>1285812132.916502</v>
      </c>
      <c r="S7" s="8">
        <v>1676138124.1762714</v>
      </c>
      <c r="T7" s="8">
        <v>2068844946.5606513</v>
      </c>
      <c r="U7" s="8">
        <v>2163147550.6324139</v>
      </c>
      <c r="V7" s="8">
        <v>1528929882.5266619</v>
      </c>
      <c r="W7" s="8">
        <v>1862119924.7413428</v>
      </c>
      <c r="X7" s="8">
        <v>1632859917.1455328</v>
      </c>
      <c r="Y7" s="8">
        <v>1663468945.8487246</v>
      </c>
      <c r="Z7" s="8">
        <v>2710330693.1840563</v>
      </c>
      <c r="AA7" s="8">
        <v>1677974964.6418648</v>
      </c>
      <c r="AB7" s="8">
        <f t="shared" si="0"/>
        <v>300</v>
      </c>
      <c r="AC7" s="8">
        <v>1E-3</v>
      </c>
      <c r="AD7" s="8">
        <f t="shared" si="1"/>
        <v>2047065827.9994397</v>
      </c>
    </row>
    <row r="8" spans="2:32">
      <c r="B8" s="8" t="s">
        <v>14</v>
      </c>
      <c r="C8" s="8">
        <v>133303772.90331878</v>
      </c>
      <c r="D8" s="8">
        <v>199123347.32279995</v>
      </c>
      <c r="E8" s="8">
        <v>115734929.30288988</v>
      </c>
      <c r="F8" s="8">
        <v>99878593.51896745</v>
      </c>
      <c r="G8" s="8">
        <v>87533051.298201278</v>
      </c>
      <c r="H8" s="8">
        <v>137442554.54158202</v>
      </c>
      <c r="I8" s="8">
        <v>147278163.69593555</v>
      </c>
      <c r="J8" s="8">
        <v>110973521.61263224</v>
      </c>
      <c r="K8" s="8">
        <v>102537748.1783978</v>
      </c>
      <c r="L8" s="8">
        <v>196656444.1146276</v>
      </c>
      <c r="M8" s="8">
        <v>84505071.03955029</v>
      </c>
      <c r="N8" s="8">
        <v>57405276.348927096</v>
      </c>
      <c r="O8" s="8">
        <v>55085798.303756915</v>
      </c>
      <c r="P8" s="8">
        <v>95187506.087180719</v>
      </c>
      <c r="Q8" s="8">
        <v>77039581.706699282</v>
      </c>
      <c r="R8" s="8">
        <v>104452807.02171637</v>
      </c>
      <c r="S8" s="8">
        <v>99309990.387513176</v>
      </c>
      <c r="T8" s="8">
        <v>107588565.05169517</v>
      </c>
      <c r="U8" s="8">
        <v>149173751.74313727</v>
      </c>
      <c r="V8" s="8">
        <v>98921159.167297333</v>
      </c>
      <c r="W8" s="8">
        <v>132681269.71644364</v>
      </c>
      <c r="X8" s="8">
        <v>152726705.36271375</v>
      </c>
      <c r="Y8" s="8">
        <v>153839776.86711437</v>
      </c>
      <c r="Z8" s="8">
        <v>156949134.62831196</v>
      </c>
      <c r="AA8" s="8">
        <v>115421328.04298034</v>
      </c>
      <c r="AB8" s="8">
        <f t="shared" si="0"/>
        <v>3000</v>
      </c>
      <c r="AC8" s="8">
        <v>0.01</v>
      </c>
      <c r="AD8" s="8">
        <f t="shared" si="1"/>
        <v>118829993.91857561</v>
      </c>
    </row>
    <row r="9" spans="2:32">
      <c r="B9" s="8" t="s">
        <v>15</v>
      </c>
      <c r="C9" s="8">
        <v>1937749.472521238</v>
      </c>
      <c r="D9" s="8">
        <v>2274877.4701800393</v>
      </c>
      <c r="E9" s="8">
        <v>898407.93045424519</v>
      </c>
      <c r="F9" s="8">
        <v>832126.41749534535</v>
      </c>
      <c r="G9" s="8">
        <v>2878691.122893794</v>
      </c>
      <c r="H9" s="8">
        <v>581305.3717101221</v>
      </c>
      <c r="I9" s="8">
        <v>895893.87688804383</v>
      </c>
      <c r="J9" s="8">
        <v>722695.74078215437</v>
      </c>
      <c r="K9" s="8">
        <v>260385.28199597949</v>
      </c>
      <c r="L9" s="8">
        <v>1384386.3754890587</v>
      </c>
      <c r="M9" s="8">
        <v>468451.39836924506</v>
      </c>
      <c r="N9" s="8">
        <v>763808.78762643842</v>
      </c>
      <c r="O9" s="8">
        <v>1046001.4031753873</v>
      </c>
      <c r="P9" s="8">
        <v>974101.35314267536</v>
      </c>
      <c r="Q9" s="8">
        <v>890329.54753077857</v>
      </c>
      <c r="R9" s="8">
        <v>766385.69739429851</v>
      </c>
      <c r="S9" s="8">
        <v>1106302.6379130329</v>
      </c>
      <c r="T9" s="8">
        <v>4766823.3070403785</v>
      </c>
      <c r="U9" s="8">
        <v>556481.17405046162</v>
      </c>
      <c r="V9" s="8">
        <v>1472614.1598984427</v>
      </c>
      <c r="W9" s="8">
        <v>1022204.7620980549</v>
      </c>
      <c r="X9" s="8">
        <v>1607543.8012927256</v>
      </c>
      <c r="Y9" s="8">
        <v>775926.55492539739</v>
      </c>
      <c r="Z9" s="8">
        <v>351963.48828497448</v>
      </c>
      <c r="AA9" s="8">
        <v>1059295.6656898675</v>
      </c>
      <c r="AB9" s="8">
        <f t="shared" si="0"/>
        <v>30000</v>
      </c>
      <c r="AC9" s="8">
        <v>0.1</v>
      </c>
      <c r="AD9" s="8">
        <f t="shared" si="1"/>
        <v>1211790.1119536872</v>
      </c>
    </row>
    <row r="10" spans="2:32">
      <c r="B10" s="8" t="s">
        <v>16</v>
      </c>
      <c r="C10" s="8">
        <v>498165.7157243822</v>
      </c>
      <c r="D10" s="8">
        <v>525668.26637730561</v>
      </c>
      <c r="E10" s="8">
        <v>237752.55692500967</v>
      </c>
      <c r="F10" s="8">
        <v>427651.96829481516</v>
      </c>
      <c r="G10" s="8">
        <v>577525.80366085155</v>
      </c>
      <c r="H10" s="8">
        <v>269823.91327703156</v>
      </c>
      <c r="I10" s="8">
        <v>343732.16595430026</v>
      </c>
      <c r="J10" s="8">
        <v>254729.84776355454</v>
      </c>
      <c r="K10" s="8">
        <v>122333.30387922314</v>
      </c>
      <c r="L10" s="8">
        <v>303778.05614751403</v>
      </c>
      <c r="M10" s="8">
        <v>183519.57945112349</v>
      </c>
      <c r="N10" s="8">
        <v>273050.72879070876</v>
      </c>
      <c r="O10" s="8">
        <v>675616.48339428939</v>
      </c>
      <c r="P10" s="8">
        <v>183564.4165947967</v>
      </c>
      <c r="Q10" s="8">
        <v>249341.13729371317</v>
      </c>
      <c r="R10" s="8">
        <v>202435.80127577443</v>
      </c>
      <c r="S10" s="8">
        <v>472019.31525874423</v>
      </c>
      <c r="T10" s="8">
        <v>879478.70728485438</v>
      </c>
      <c r="U10" s="8">
        <v>164582.78783180573</v>
      </c>
      <c r="V10" s="8">
        <v>244862.88757002482</v>
      </c>
      <c r="W10" s="8">
        <v>310812.74300634116</v>
      </c>
      <c r="X10" s="8">
        <v>146738.08840119827</v>
      </c>
      <c r="Y10" s="8">
        <v>224412.93216630555</v>
      </c>
      <c r="Z10" s="8">
        <v>131557.90424261952</v>
      </c>
      <c r="AA10" s="8">
        <v>296080.7570689405</v>
      </c>
      <c r="AB10" s="8">
        <f t="shared" si="0"/>
        <v>60000</v>
      </c>
      <c r="AC10" s="8">
        <v>0.2</v>
      </c>
      <c r="AD10" s="8">
        <f t="shared" si="1"/>
        <v>327969.43470540916</v>
      </c>
    </row>
    <row r="11" spans="2:32">
      <c r="B11" s="8" t="s">
        <v>17</v>
      </c>
      <c r="C11" s="8">
        <v>241719.34160979296</v>
      </c>
      <c r="D11" s="8">
        <v>206045.74400821759</v>
      </c>
      <c r="E11" s="8">
        <v>164043.49088599911</v>
      </c>
      <c r="F11" s="8">
        <v>186899.91685063613</v>
      </c>
      <c r="G11" s="8">
        <v>184133.30731696048</v>
      </c>
      <c r="H11" s="8">
        <v>190605.114528248</v>
      </c>
      <c r="I11" s="8">
        <v>94990.228550593718</v>
      </c>
      <c r="J11" s="8">
        <v>144534.79322104773</v>
      </c>
      <c r="K11" s="8">
        <v>53447.395761863081</v>
      </c>
      <c r="L11" s="8">
        <v>113216.72412761686</v>
      </c>
      <c r="M11" s="8">
        <v>113385.04325098354</v>
      </c>
      <c r="N11" s="8">
        <v>99031.291439036562</v>
      </c>
      <c r="O11" s="8">
        <v>219731.55237970792</v>
      </c>
      <c r="P11" s="8">
        <v>90737.963106756681</v>
      </c>
      <c r="Q11" s="8">
        <v>162739.176937682</v>
      </c>
      <c r="R11" s="8">
        <v>103262.15858641129</v>
      </c>
      <c r="S11" s="8">
        <v>345950.13826460362</v>
      </c>
      <c r="T11" s="8">
        <v>378971.07964218705</v>
      </c>
      <c r="U11" s="8">
        <v>120901.06367512436</v>
      </c>
      <c r="V11" s="8">
        <v>94931.234190200033</v>
      </c>
      <c r="W11" s="8">
        <v>108882.01897718583</v>
      </c>
      <c r="X11" s="8">
        <v>114209.91839743179</v>
      </c>
      <c r="Y11" s="8">
        <v>72357.213310054765</v>
      </c>
      <c r="Z11" s="8">
        <v>60418.056287928252</v>
      </c>
      <c r="AA11" s="8">
        <v>158083.0655877144</v>
      </c>
      <c r="AB11" s="8">
        <f t="shared" si="0"/>
        <v>90000</v>
      </c>
      <c r="AC11" s="8">
        <v>0.3</v>
      </c>
      <c r="AD11" s="8">
        <f t="shared" si="1"/>
        <v>152929.08123575934</v>
      </c>
    </row>
    <row r="12" spans="2:32">
      <c r="B12" s="8" t="s">
        <v>18</v>
      </c>
      <c r="C12" s="8">
        <v>99092.978304087243</v>
      </c>
      <c r="D12" s="8">
        <v>166856.61339099277</v>
      </c>
      <c r="E12" s="8">
        <v>110942.61590582013</v>
      </c>
      <c r="F12" s="8">
        <v>102268.08756408375</v>
      </c>
      <c r="G12" s="8">
        <v>88789.324729760614</v>
      </c>
      <c r="H12" s="8">
        <v>157365.30885869503</v>
      </c>
      <c r="I12" s="8">
        <v>58222.414588639447</v>
      </c>
      <c r="J12" s="8">
        <v>97457.784477279463</v>
      </c>
      <c r="K12" s="8">
        <v>48028.006475880204</v>
      </c>
      <c r="L12" s="8">
        <v>72172.044675272205</v>
      </c>
      <c r="M12" s="8">
        <v>61584.345289124081</v>
      </c>
      <c r="N12" s="8">
        <v>53524.663683633808</v>
      </c>
      <c r="O12" s="8">
        <v>125342.23679506822</v>
      </c>
      <c r="P12" s="8">
        <v>79371.109459241387</v>
      </c>
      <c r="Q12" s="8">
        <v>108716.48494325565</v>
      </c>
      <c r="R12" s="8">
        <v>51382.335101130317</v>
      </c>
      <c r="S12" s="8">
        <v>205195.88406908329</v>
      </c>
      <c r="T12" s="8">
        <v>96879.599255268724</v>
      </c>
      <c r="U12" s="8">
        <v>79852.074862511814</v>
      </c>
      <c r="V12" s="8">
        <v>73094.81106007949</v>
      </c>
      <c r="W12" s="8">
        <v>29723.157777150896</v>
      </c>
      <c r="X12" s="8">
        <v>89335.960519860499</v>
      </c>
      <c r="Y12" s="8">
        <v>27624.113663881049</v>
      </c>
      <c r="Z12" s="8">
        <v>29436.411486398531</v>
      </c>
      <c r="AA12" s="8">
        <v>42403.792180000455</v>
      </c>
      <c r="AB12" s="8">
        <f t="shared" si="0"/>
        <v>120000</v>
      </c>
      <c r="AC12" s="8">
        <v>0.4</v>
      </c>
      <c r="AD12" s="8">
        <f t="shared" si="1"/>
        <v>86186.48636464795</v>
      </c>
    </row>
    <row r="13" spans="2:32">
      <c r="B13" s="8" t="s">
        <v>19</v>
      </c>
      <c r="C13" s="8">
        <v>67035.22263583001</v>
      </c>
      <c r="D13" s="8">
        <v>102781.93484464144</v>
      </c>
      <c r="E13" s="8">
        <v>81164.811378520171</v>
      </c>
      <c r="F13" s="8">
        <v>66856.255538695725</v>
      </c>
      <c r="G13" s="8">
        <v>60650.226962608518</v>
      </c>
      <c r="H13" s="8">
        <v>116456.8102095324</v>
      </c>
      <c r="I13" s="8">
        <v>41480.818879668012</v>
      </c>
      <c r="J13" s="8">
        <v>82026.843878181899</v>
      </c>
      <c r="K13" s="8">
        <v>40733.85231007215</v>
      </c>
      <c r="L13" s="8">
        <v>62617.703448175671</v>
      </c>
      <c r="M13" s="8">
        <v>50335.447310547868</v>
      </c>
      <c r="N13" s="8">
        <v>35123.059102651459</v>
      </c>
      <c r="O13" s="8">
        <v>102515.73852602266</v>
      </c>
      <c r="P13" s="8">
        <v>45809.052618270645</v>
      </c>
      <c r="Q13" s="8">
        <v>41330.276355075082</v>
      </c>
      <c r="R13" s="8">
        <v>34889.893449653748</v>
      </c>
      <c r="S13" s="8">
        <v>142821.31003261154</v>
      </c>
      <c r="T13" s="8">
        <v>75152.028581526698</v>
      </c>
      <c r="U13" s="8">
        <v>64876.304912709005</v>
      </c>
      <c r="V13" s="8">
        <v>58480.523152652771</v>
      </c>
      <c r="W13" s="8">
        <v>18781.051778816745</v>
      </c>
      <c r="X13" s="8">
        <v>74402.262690770018</v>
      </c>
      <c r="Y13" s="8">
        <v>18474.935253192769</v>
      </c>
      <c r="Z13" s="8">
        <v>24549.326522989384</v>
      </c>
      <c r="AA13" s="8">
        <v>16365.202912316832</v>
      </c>
      <c r="AB13" s="8">
        <f t="shared" si="0"/>
        <v>150000</v>
      </c>
      <c r="AC13" s="8">
        <v>0.5</v>
      </c>
      <c r="AD13" s="8">
        <f t="shared" si="1"/>
        <v>61028.435731429316</v>
      </c>
    </row>
    <row r="14" spans="2:32">
      <c r="B14" s="8" t="s">
        <v>20</v>
      </c>
      <c r="C14" s="8">
        <v>50789.984052994223</v>
      </c>
      <c r="D14" s="8">
        <v>58627.006400384082</v>
      </c>
      <c r="E14" s="8">
        <v>67255.105770998722</v>
      </c>
      <c r="F14" s="8">
        <v>46246.918623650119</v>
      </c>
      <c r="G14" s="8">
        <v>40766.346887781394</v>
      </c>
      <c r="H14" s="8">
        <v>89246.890365642394</v>
      </c>
      <c r="I14" s="8">
        <v>21996.471357644361</v>
      </c>
      <c r="J14" s="8">
        <v>65903.770189803035</v>
      </c>
      <c r="K14" s="8">
        <v>37461.721668613936</v>
      </c>
      <c r="L14" s="8">
        <v>48439.436954573153</v>
      </c>
      <c r="M14" s="8">
        <v>42364.508452518356</v>
      </c>
      <c r="N14" s="8">
        <v>28810.543049919015</v>
      </c>
      <c r="O14" s="8">
        <v>87715.66633879274</v>
      </c>
      <c r="P14" s="8">
        <v>33723.152783346799</v>
      </c>
      <c r="Q14" s="8">
        <v>31519.258196985491</v>
      </c>
      <c r="R14" s="8">
        <v>20648.281033740161</v>
      </c>
      <c r="S14" s="8">
        <v>109293.49243098689</v>
      </c>
      <c r="T14" s="8">
        <v>40268.631096530669</v>
      </c>
      <c r="U14" s="8">
        <v>56671.99222271052</v>
      </c>
      <c r="V14" s="8">
        <v>47577.5851860033</v>
      </c>
      <c r="W14" s="8">
        <v>15152.35871671373</v>
      </c>
      <c r="X14" s="8">
        <v>62563.81773449765</v>
      </c>
      <c r="Y14" s="8">
        <v>15375.402465764832</v>
      </c>
      <c r="Z14" s="8">
        <v>20901.877062318701</v>
      </c>
      <c r="AA14" s="8">
        <v>13692.660307199742</v>
      </c>
      <c r="AB14" s="8">
        <f t="shared" si="0"/>
        <v>180000</v>
      </c>
      <c r="AC14" s="8">
        <v>0.6</v>
      </c>
      <c r="AD14" s="8">
        <f t="shared" si="1"/>
        <v>46120.515174004555</v>
      </c>
    </row>
    <row r="15" spans="2:32">
      <c r="B15" s="8" t="s">
        <v>21</v>
      </c>
      <c r="C15" s="8">
        <v>26475.69810491876</v>
      </c>
      <c r="D15" s="8">
        <v>42943.616586183794</v>
      </c>
      <c r="E15" s="8">
        <v>55271.095409770482</v>
      </c>
      <c r="F15" s="8">
        <v>30861.241434170224</v>
      </c>
      <c r="G15" s="8">
        <v>22883.597990990318</v>
      </c>
      <c r="H15" s="8">
        <v>49142.38769802099</v>
      </c>
      <c r="I15" s="8">
        <v>15560.09411690561</v>
      </c>
      <c r="J15" s="8">
        <v>48785.73882479743</v>
      </c>
      <c r="K15" s="8">
        <v>31143.883388476919</v>
      </c>
      <c r="L15" s="8">
        <v>38907.022983101655</v>
      </c>
      <c r="M15" s="8">
        <v>39036.478644855153</v>
      </c>
      <c r="N15" s="8">
        <v>24534.061035977997</v>
      </c>
      <c r="O15" s="8">
        <v>73063.308810911578</v>
      </c>
      <c r="P15" s="8">
        <v>29184.097169731311</v>
      </c>
      <c r="Q15" s="8">
        <v>23937.791487905695</v>
      </c>
      <c r="R15" s="8">
        <v>17739.828791186221</v>
      </c>
      <c r="S15" s="8">
        <v>81942.988320357879</v>
      </c>
      <c r="T15" s="8">
        <v>35727.058821783103</v>
      </c>
      <c r="U15" s="8">
        <v>46472.675993676392</v>
      </c>
      <c r="V15" s="8">
        <v>38459.411478062604</v>
      </c>
      <c r="W15" s="8">
        <v>13330.889648397389</v>
      </c>
      <c r="X15" s="8">
        <v>54366.184103500018</v>
      </c>
      <c r="Y15" s="8">
        <v>11605.461642347902</v>
      </c>
      <c r="Z15" s="8">
        <v>17751.753362833537</v>
      </c>
      <c r="AA15" s="8">
        <v>11111.097223072229</v>
      </c>
      <c r="AB15" s="8">
        <f t="shared" si="0"/>
        <v>210000</v>
      </c>
      <c r="AC15" s="8">
        <v>0.7</v>
      </c>
      <c r="AD15" s="8">
        <f t="shared" si="1"/>
        <v>35209.498522877402</v>
      </c>
    </row>
    <row r="16" spans="2:32">
      <c r="B16" s="8" t="s">
        <v>22</v>
      </c>
      <c r="C16" s="8">
        <v>17673.698641998391</v>
      </c>
      <c r="D16" s="8">
        <v>34559.678427171428</v>
      </c>
      <c r="E16" s="8">
        <v>40969.187203147208</v>
      </c>
      <c r="F16" s="8">
        <v>21307.341694138908</v>
      </c>
      <c r="G16" s="8">
        <v>14165.070744540544</v>
      </c>
      <c r="H16" s="8">
        <v>25600.993184924115</v>
      </c>
      <c r="I16" s="8">
        <v>10313.860232694591</v>
      </c>
      <c r="J16" s="8">
        <v>42398.289958754001</v>
      </c>
      <c r="K16" s="8">
        <v>27252.442174707299</v>
      </c>
      <c r="L16" s="8">
        <v>36795.738827823719</v>
      </c>
      <c r="M16" s="8">
        <v>37498.5464525364</v>
      </c>
      <c r="N16" s="8">
        <v>18594.764503530878</v>
      </c>
      <c r="O16" s="8">
        <v>67802.509439312256</v>
      </c>
      <c r="P16" s="8">
        <v>25210.814175529671</v>
      </c>
      <c r="Q16" s="8">
        <v>17089.795779430649</v>
      </c>
      <c r="R16" s="8">
        <v>16486.428449776056</v>
      </c>
      <c r="S16" s="8">
        <v>67355.523933425167</v>
      </c>
      <c r="T16" s="8">
        <v>30178.151282357878</v>
      </c>
      <c r="U16" s="8">
        <v>40647.189199642016</v>
      </c>
      <c r="V16" s="8">
        <v>31053.202585631505</v>
      </c>
      <c r="W16" s="8">
        <v>12296.115394507366</v>
      </c>
      <c r="X16" s="8">
        <v>49055.86544321289</v>
      </c>
      <c r="Y16" s="8">
        <v>7603.6453852541445</v>
      </c>
      <c r="Z16" s="8">
        <v>16154.095682535206</v>
      </c>
      <c r="AA16" s="8">
        <v>8218.7662856199877</v>
      </c>
      <c r="AB16" s="8">
        <f t="shared" si="0"/>
        <v>240000</v>
      </c>
      <c r="AC16" s="8">
        <v>0.8</v>
      </c>
      <c r="AD16" s="8">
        <f t="shared" si="1"/>
        <v>28651.268603288099</v>
      </c>
    </row>
    <row r="17" spans="2:30">
      <c r="B17" s="8" t="s">
        <v>23</v>
      </c>
      <c r="C17" s="8">
        <v>13823.109425801093</v>
      </c>
      <c r="D17" s="8">
        <v>31176.118107436108</v>
      </c>
      <c r="E17" s="8">
        <v>32152.501290393939</v>
      </c>
      <c r="F17" s="8">
        <v>17246.185757977521</v>
      </c>
      <c r="G17" s="8">
        <v>10897.100239373563</v>
      </c>
      <c r="H17" s="8">
        <v>17106.377517384608</v>
      </c>
      <c r="I17" s="8">
        <v>8654.9287189968964</v>
      </c>
      <c r="J17" s="8">
        <v>38281.956430234452</v>
      </c>
      <c r="K17" s="8">
        <v>26067.509127650705</v>
      </c>
      <c r="L17" s="8">
        <v>33473.245733988966</v>
      </c>
      <c r="M17" s="8">
        <v>36417.103567918231</v>
      </c>
      <c r="N17" s="8">
        <v>11439.221396584597</v>
      </c>
      <c r="O17" s="8">
        <v>46806.827948886166</v>
      </c>
      <c r="P17" s="8">
        <v>22395.547640887464</v>
      </c>
      <c r="Q17" s="8">
        <v>12203.588388963259</v>
      </c>
      <c r="R17" s="8">
        <v>15607.861822036701</v>
      </c>
      <c r="S17" s="8">
        <v>51992.453365920919</v>
      </c>
      <c r="T17" s="8">
        <v>27115.328318397242</v>
      </c>
      <c r="U17" s="8">
        <v>37464.59157601434</v>
      </c>
      <c r="V17" s="8">
        <v>17785.866611101654</v>
      </c>
      <c r="W17" s="8">
        <v>9385.3402631426288</v>
      </c>
      <c r="X17" s="8">
        <v>46242.436470366119</v>
      </c>
      <c r="Y17" s="8">
        <v>5632.838200089267</v>
      </c>
      <c r="Z17" s="8">
        <v>14687.044091884818</v>
      </c>
      <c r="AA17" s="8">
        <v>5372.8485709511624</v>
      </c>
      <c r="AB17" s="8">
        <f t="shared" si="0"/>
        <v>270000</v>
      </c>
      <c r="AC17" s="8">
        <v>0.9</v>
      </c>
      <c r="AD17" s="8">
        <f t="shared" si="1"/>
        <v>23577.117223295296</v>
      </c>
    </row>
    <row r="18" spans="2:30">
      <c r="B18" s="8" t="s">
        <v>24</v>
      </c>
      <c r="C18" s="8">
        <v>8936.9019090440324</v>
      </c>
      <c r="D18" s="8">
        <v>27200.428498555459</v>
      </c>
      <c r="E18" s="8">
        <v>27367.749582749737</v>
      </c>
      <c r="F18" s="8">
        <v>13816.613271186143</v>
      </c>
      <c r="G18" s="8">
        <v>9964.2447469013314</v>
      </c>
      <c r="H18" s="8">
        <v>12568.615489371461</v>
      </c>
      <c r="I18" s="8">
        <v>7106.311074053041</v>
      </c>
      <c r="J18" s="8">
        <v>33283.879394890013</v>
      </c>
      <c r="K18" s="8">
        <v>25978.645742430799</v>
      </c>
      <c r="L18" s="8">
        <v>31567.873635075288</v>
      </c>
      <c r="M18" s="8">
        <v>35795.221138502457</v>
      </c>
      <c r="N18" s="8">
        <v>8685.4628843923656</v>
      </c>
      <c r="O18" s="8">
        <v>41609.039745471804</v>
      </c>
      <c r="P18" s="8">
        <v>12750.86871329769</v>
      </c>
      <c r="Q18" s="8">
        <v>8848.2505595523544</v>
      </c>
      <c r="R18" s="8">
        <v>14437.271427495998</v>
      </c>
      <c r="S18" s="8">
        <v>40858.902154085517</v>
      </c>
      <c r="T18" s="8">
        <v>25598.713866911563</v>
      </c>
      <c r="U18" s="8">
        <v>36413.026970516912</v>
      </c>
      <c r="V18" s="8">
        <v>14131.474529893416</v>
      </c>
      <c r="W18" s="8">
        <v>7647.5353995971227</v>
      </c>
      <c r="X18" s="8">
        <v>43440.413085406952</v>
      </c>
      <c r="Y18" s="8">
        <v>5012.3625137485733</v>
      </c>
      <c r="Z18" s="8">
        <v>14403.847843606705</v>
      </c>
      <c r="AA18" s="8">
        <v>4740.0403943470592</v>
      </c>
      <c r="AB18" s="8">
        <f t="shared" si="0"/>
        <v>300000</v>
      </c>
      <c r="AC18" s="8">
        <v>1</v>
      </c>
      <c r="AD18" s="8">
        <f t="shared" si="1"/>
        <v>20486.547782843347</v>
      </c>
    </row>
    <row r="19" spans="2:30">
      <c r="B19" s="8" t="s">
        <v>25</v>
      </c>
      <c r="C19" s="8">
        <v>0</v>
      </c>
    </row>
    <row r="20" spans="2:30">
      <c r="D20" s="9" t="s">
        <v>1</v>
      </c>
      <c r="E20" s="9" t="s">
        <v>3</v>
      </c>
      <c r="F20" s="9" t="s">
        <v>9</v>
      </c>
      <c r="G20" s="9" t="s">
        <v>5</v>
      </c>
      <c r="H20" s="9" t="s">
        <v>7</v>
      </c>
    </row>
    <row r="21" spans="2:30">
      <c r="D21" s="10">
        <f>MIN(C18:AA18)</f>
        <v>4740.0403943470592</v>
      </c>
      <c r="E21" s="10">
        <f>MAX(C18:AA18)</f>
        <v>43440.413085406952</v>
      </c>
      <c r="F21" s="10">
        <f>MEDIAN(C18:AA18)</f>
        <v>14403.847843606705</v>
      </c>
      <c r="G21" s="10">
        <f>AVERAGE(C18:AA18)</f>
        <v>20486.547782843347</v>
      </c>
      <c r="H21" s="10">
        <f>_xlfn.STDEV.S(C18:AA18)</f>
        <v>12816.781981094495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DE_r1_10</vt:lpstr>
      <vt:lpstr>DE_b2_10</vt:lpstr>
      <vt:lpstr>PSO_10</vt:lpstr>
      <vt:lpstr>ED_mod_10</vt:lpstr>
      <vt:lpstr>DE_r1_30</vt:lpstr>
      <vt:lpstr>DE_b2_30</vt:lpstr>
      <vt:lpstr>PSO_30</vt:lpstr>
      <vt:lpstr>ACO_5</vt:lpstr>
      <vt:lpstr>ED_mod_30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Larangeira</dc:creator>
  <cp:lastModifiedBy>vicente Larangeira</cp:lastModifiedBy>
  <dcterms:created xsi:type="dcterms:W3CDTF">2020-11-30T12:25:59Z</dcterms:created>
  <dcterms:modified xsi:type="dcterms:W3CDTF">2021-01-08T13:51:50Z</dcterms:modified>
</cp:coreProperties>
</file>