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CEC2014\FASE2\Report\"/>
    </mc:Choice>
  </mc:AlternateContent>
  <xr:revisionPtr revIDLastSave="0" documentId="13_ncr:1_{4108014F-E3F6-4A06-B3C0-B7A0BB77C4F9}" xr6:coauthVersionLast="45" xr6:coauthVersionMax="45" xr10:uidLastSave="{00000000-0000-0000-0000-000000000000}"/>
  <bookViews>
    <workbookView xWindow="-120" yWindow="-120" windowWidth="24240" windowHeight="13140" tabRatio="574" activeTab="9" xr2:uid="{7A6436CA-2D26-474F-AD4C-FCE1285CB0F2}"/>
  </bookViews>
  <sheets>
    <sheet name="DE_r1_10" sheetId="7" r:id="rId1"/>
    <sheet name="DE_b2_10" sheetId="3" r:id="rId2"/>
    <sheet name="PSO_10" sheetId="8" r:id="rId3"/>
    <sheet name="ED_mod_10" sheetId="9" r:id="rId4"/>
    <sheet name="DE_r1_30" sheetId="4" r:id="rId5"/>
    <sheet name="DE_b2_30" sheetId="5" r:id="rId6"/>
    <sheet name="PSO_30" sheetId="2" r:id="rId7"/>
    <sheet name="ACO_5" sheetId="6" state="hidden" r:id="rId8"/>
    <sheet name="ED_mod_30" sheetId="10" r:id="rId9"/>
    <sheet name="Overview" sheetId="1" r:id="rId10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1" l="1"/>
  <c r="H36" i="1"/>
  <c r="H37" i="1"/>
  <c r="H38" i="1"/>
  <c r="H39" i="1"/>
  <c r="H40" i="1"/>
  <c r="H41" i="1"/>
  <c r="H42" i="1"/>
  <c r="H43" i="1"/>
  <c r="H44" i="1"/>
  <c r="H45" i="1"/>
  <c r="H46" i="1"/>
  <c r="H34" i="1"/>
  <c r="J53" i="1"/>
  <c r="F53" i="1"/>
  <c r="G53" i="1"/>
  <c r="H53" i="1"/>
  <c r="I53" i="1"/>
  <c r="E53" i="1"/>
  <c r="AD18" i="10"/>
  <c r="AB18" i="10"/>
  <c r="AD17" i="10"/>
  <c r="AB17" i="10"/>
  <c r="AD16" i="10"/>
  <c r="AB16" i="10"/>
  <c r="AD15" i="10"/>
  <c r="AB15" i="10"/>
  <c r="AD14" i="10"/>
  <c r="AB14" i="10"/>
  <c r="AD13" i="10"/>
  <c r="AB13" i="10"/>
  <c r="AD12" i="10"/>
  <c r="AB12" i="10"/>
  <c r="AD11" i="10"/>
  <c r="AB11" i="10"/>
  <c r="AD10" i="10"/>
  <c r="AB10" i="10"/>
  <c r="AD9" i="10"/>
  <c r="AB9" i="10"/>
  <c r="AD8" i="10"/>
  <c r="AB8" i="10"/>
  <c r="AD7" i="10"/>
  <c r="AB7" i="10"/>
  <c r="AD6" i="10"/>
  <c r="AB6" i="10"/>
  <c r="AF4" i="10"/>
  <c r="AF3" i="10"/>
  <c r="AF2" i="10"/>
  <c r="H21" i="10"/>
  <c r="G21" i="10"/>
  <c r="F21" i="10"/>
  <c r="E21" i="10"/>
  <c r="D21" i="10"/>
  <c r="F26" i="1"/>
  <c r="G26" i="1"/>
  <c r="H26" i="1"/>
  <c r="I26" i="1"/>
  <c r="E26" i="1"/>
  <c r="J26" i="1"/>
  <c r="H8" i="1"/>
  <c r="H9" i="1"/>
  <c r="H10" i="1"/>
  <c r="H11" i="1"/>
  <c r="H12" i="1"/>
  <c r="H13" i="1"/>
  <c r="H14" i="1"/>
  <c r="H15" i="1"/>
  <c r="H16" i="1"/>
  <c r="H17" i="1"/>
  <c r="H18" i="1"/>
  <c r="H19" i="1"/>
  <c r="H7" i="1"/>
  <c r="AD18" i="9"/>
  <c r="AB18" i="9"/>
  <c r="AD17" i="9"/>
  <c r="AB17" i="9"/>
  <c r="AD16" i="9"/>
  <c r="AB16" i="9"/>
  <c r="AD15" i="9"/>
  <c r="AB15" i="9"/>
  <c r="AD14" i="9"/>
  <c r="AB14" i="9"/>
  <c r="AD13" i="9"/>
  <c r="AB13" i="9"/>
  <c r="AD12" i="9"/>
  <c r="AB12" i="9"/>
  <c r="AD11" i="9"/>
  <c r="AB11" i="9"/>
  <c r="AD10" i="9"/>
  <c r="AB10" i="9"/>
  <c r="AD9" i="9"/>
  <c r="AB9" i="9"/>
  <c r="AD8" i="9"/>
  <c r="AB8" i="9"/>
  <c r="AD7" i="9"/>
  <c r="AB7" i="9"/>
  <c r="AD6" i="9"/>
  <c r="AB6" i="9"/>
  <c r="AF4" i="9"/>
  <c r="AF3" i="9"/>
  <c r="AF2" i="9"/>
  <c r="H21" i="9"/>
  <c r="G21" i="9"/>
  <c r="F21" i="9"/>
  <c r="E21" i="9"/>
  <c r="D21" i="9"/>
  <c r="J50" i="1" l="1"/>
  <c r="J52" i="1"/>
  <c r="J51" i="1"/>
  <c r="J23" i="1"/>
  <c r="J25" i="1"/>
  <c r="J24" i="1"/>
  <c r="AD8" i="7"/>
  <c r="AF4" i="4"/>
  <c r="B35" i="1"/>
  <c r="B36" i="1"/>
  <c r="B37" i="1"/>
  <c r="B38" i="1"/>
  <c r="B39" i="1"/>
  <c r="B40" i="1"/>
  <c r="B41" i="1"/>
  <c r="B42" i="1"/>
  <c r="B43" i="1"/>
  <c r="B44" i="1"/>
  <c r="B45" i="1"/>
  <c r="B46" i="1"/>
  <c r="B34" i="1"/>
  <c r="H21" i="8" l="1"/>
  <c r="I23" i="1" s="1"/>
  <c r="G21" i="8"/>
  <c r="H23" i="1" s="1"/>
  <c r="F21" i="8"/>
  <c r="G23" i="1" s="1"/>
  <c r="E21" i="8"/>
  <c r="F23" i="1" s="1"/>
  <c r="D21" i="8"/>
  <c r="E23" i="1" s="1"/>
  <c r="AD18" i="8"/>
  <c r="G19" i="1" s="1"/>
  <c r="AB18" i="8"/>
  <c r="AD17" i="8"/>
  <c r="G18" i="1" s="1"/>
  <c r="AB17" i="8"/>
  <c r="AD16" i="8"/>
  <c r="G17" i="1" s="1"/>
  <c r="AB16" i="8"/>
  <c r="AD15" i="8"/>
  <c r="G16" i="1" s="1"/>
  <c r="AB15" i="8"/>
  <c r="AD14" i="8"/>
  <c r="G15" i="1" s="1"/>
  <c r="AB14" i="8"/>
  <c r="AD13" i="8"/>
  <c r="G14" i="1" s="1"/>
  <c r="AB13" i="8"/>
  <c r="AD12" i="8"/>
  <c r="G13" i="1" s="1"/>
  <c r="AB12" i="8"/>
  <c r="AD11" i="8"/>
  <c r="G12" i="1" s="1"/>
  <c r="AB11" i="8"/>
  <c r="AD10" i="8"/>
  <c r="G11" i="1" s="1"/>
  <c r="AB10" i="8"/>
  <c r="AD9" i="8"/>
  <c r="G10" i="1" s="1"/>
  <c r="AB9" i="8"/>
  <c r="AD8" i="8"/>
  <c r="G9" i="1" s="1"/>
  <c r="AB8" i="8"/>
  <c r="AD7" i="8"/>
  <c r="G8" i="1" s="1"/>
  <c r="AB7" i="8"/>
  <c r="AD6" i="8"/>
  <c r="G7" i="1" s="1"/>
  <c r="AB6" i="8"/>
  <c r="AF4" i="8"/>
  <c r="AF3" i="8"/>
  <c r="AF2" i="8"/>
  <c r="H21" i="7"/>
  <c r="I24" i="1" s="1"/>
  <c r="G21" i="7"/>
  <c r="H24" i="1" s="1"/>
  <c r="F21" i="7"/>
  <c r="G24" i="1" s="1"/>
  <c r="E21" i="7"/>
  <c r="F24" i="1" s="1"/>
  <c r="D21" i="7"/>
  <c r="E24" i="1" s="1"/>
  <c r="AD18" i="7"/>
  <c r="E19" i="1" s="1"/>
  <c r="AB18" i="7"/>
  <c r="AD17" i="7"/>
  <c r="E18" i="1" s="1"/>
  <c r="AB17" i="7"/>
  <c r="AD16" i="7"/>
  <c r="E17" i="1" s="1"/>
  <c r="AB16" i="7"/>
  <c r="AD15" i="7"/>
  <c r="E16" i="1" s="1"/>
  <c r="AB15" i="7"/>
  <c r="AD14" i="7"/>
  <c r="E15" i="1" s="1"/>
  <c r="AB14" i="7"/>
  <c r="AD13" i="7"/>
  <c r="E14" i="1" s="1"/>
  <c r="AB13" i="7"/>
  <c r="AD12" i="7"/>
  <c r="E13" i="1" s="1"/>
  <c r="AB12" i="7"/>
  <c r="AD11" i="7"/>
  <c r="E12" i="1" s="1"/>
  <c r="AB11" i="7"/>
  <c r="AD10" i="7"/>
  <c r="E11" i="1" s="1"/>
  <c r="AB10" i="7"/>
  <c r="AD9" i="7"/>
  <c r="E10" i="1" s="1"/>
  <c r="AB9" i="7"/>
  <c r="E9" i="1"/>
  <c r="AB8" i="7"/>
  <c r="AD7" i="7"/>
  <c r="E8" i="1" s="1"/>
  <c r="AB7" i="7"/>
  <c r="AD6" i="7"/>
  <c r="E7" i="1" s="1"/>
  <c r="AB6" i="7"/>
  <c r="AF4" i="7"/>
  <c r="AF3" i="7"/>
  <c r="AF2" i="7"/>
  <c r="AF23" i="6"/>
  <c r="AE23" i="6"/>
  <c r="AD23" i="6"/>
  <c r="AC23" i="6"/>
  <c r="AB23" i="6"/>
  <c r="AD21" i="6"/>
  <c r="AB21" i="6"/>
  <c r="AD20" i="6"/>
  <c r="AB20" i="6"/>
  <c r="AD19" i="6"/>
  <c r="AB19" i="6"/>
  <c r="AD18" i="6"/>
  <c r="AB18" i="6"/>
  <c r="AD17" i="6"/>
  <c r="AB17" i="6"/>
  <c r="AD16" i="6"/>
  <c r="AB16" i="6"/>
  <c r="AD15" i="6"/>
  <c r="AB15" i="6"/>
  <c r="AD14" i="6"/>
  <c r="AB14" i="6"/>
  <c r="AD13" i="6"/>
  <c r="AB13" i="6"/>
  <c r="AD12" i="6"/>
  <c r="AB12" i="6"/>
  <c r="AD11" i="6"/>
  <c r="AB11" i="6"/>
  <c r="AD10" i="6"/>
  <c r="AB10" i="6"/>
  <c r="AD9" i="6"/>
  <c r="AB9" i="6"/>
  <c r="AF6" i="6"/>
  <c r="AF5" i="6"/>
  <c r="AF4" i="6"/>
  <c r="AF3" i="6"/>
  <c r="AF2" i="6"/>
  <c r="H21" i="5"/>
  <c r="I52" i="1" s="1"/>
  <c r="G21" i="5"/>
  <c r="H52" i="1" s="1"/>
  <c r="F21" i="5"/>
  <c r="G52" i="1" s="1"/>
  <c r="E21" i="5"/>
  <c r="F52" i="1" s="1"/>
  <c r="D21" i="5"/>
  <c r="E52" i="1" s="1"/>
  <c r="AD18" i="5"/>
  <c r="F46" i="1" s="1"/>
  <c r="AB18" i="5"/>
  <c r="AD17" i="5"/>
  <c r="F45" i="1" s="1"/>
  <c r="AB17" i="5"/>
  <c r="AD16" i="5"/>
  <c r="F44" i="1" s="1"/>
  <c r="AB16" i="5"/>
  <c r="AD15" i="5"/>
  <c r="F43" i="1" s="1"/>
  <c r="AB15" i="5"/>
  <c r="AD14" i="5"/>
  <c r="F42" i="1" s="1"/>
  <c r="AB14" i="5"/>
  <c r="AD13" i="5"/>
  <c r="F41" i="1" s="1"/>
  <c r="AB13" i="5"/>
  <c r="AD12" i="5"/>
  <c r="F40" i="1" s="1"/>
  <c r="AB12" i="5"/>
  <c r="AD11" i="5"/>
  <c r="F39" i="1" s="1"/>
  <c r="AB11" i="5"/>
  <c r="AD10" i="5"/>
  <c r="F38" i="1" s="1"/>
  <c r="AB10" i="5"/>
  <c r="AD9" i="5"/>
  <c r="F37" i="1" s="1"/>
  <c r="AB9" i="5"/>
  <c r="AD8" i="5"/>
  <c r="F36" i="1" s="1"/>
  <c r="AB8" i="5"/>
  <c r="AD7" i="5"/>
  <c r="F35" i="1" s="1"/>
  <c r="AB7" i="5"/>
  <c r="AD6" i="5"/>
  <c r="F34" i="1" s="1"/>
  <c r="AB6" i="5"/>
  <c r="AF4" i="5"/>
  <c r="AF3" i="5"/>
  <c r="AF2" i="5"/>
  <c r="H21" i="4"/>
  <c r="I51" i="1" s="1"/>
  <c r="G21" i="4"/>
  <c r="H51" i="1" s="1"/>
  <c r="F21" i="4"/>
  <c r="G51" i="1" s="1"/>
  <c r="E21" i="4"/>
  <c r="F51" i="1" s="1"/>
  <c r="D21" i="4"/>
  <c r="E51" i="1" s="1"/>
  <c r="AD18" i="4"/>
  <c r="E46" i="1" s="1"/>
  <c r="AB18" i="4"/>
  <c r="AD17" i="4"/>
  <c r="E45" i="1" s="1"/>
  <c r="AB17" i="4"/>
  <c r="AD16" i="4"/>
  <c r="E44" i="1" s="1"/>
  <c r="AB16" i="4"/>
  <c r="AD15" i="4"/>
  <c r="E43" i="1" s="1"/>
  <c r="AB15" i="4"/>
  <c r="AD14" i="4"/>
  <c r="E42" i="1" s="1"/>
  <c r="AB14" i="4"/>
  <c r="AD13" i="4"/>
  <c r="E41" i="1" s="1"/>
  <c r="AB13" i="4"/>
  <c r="AD12" i="4"/>
  <c r="E40" i="1" s="1"/>
  <c r="AB12" i="4"/>
  <c r="AD11" i="4"/>
  <c r="E39" i="1" s="1"/>
  <c r="AB11" i="4"/>
  <c r="AD10" i="4"/>
  <c r="E38" i="1" s="1"/>
  <c r="AB10" i="4"/>
  <c r="AD9" i="4"/>
  <c r="E37" i="1" s="1"/>
  <c r="AB9" i="4"/>
  <c r="AD8" i="4"/>
  <c r="E36" i="1" s="1"/>
  <c r="AB8" i="4"/>
  <c r="AD7" i="4"/>
  <c r="E35" i="1" s="1"/>
  <c r="AB7" i="4"/>
  <c r="AD6" i="4"/>
  <c r="E34" i="1" s="1"/>
  <c r="AB6" i="4"/>
  <c r="AF3" i="4"/>
  <c r="AF2" i="4"/>
  <c r="H21" i="3"/>
  <c r="I25" i="1" s="1"/>
  <c r="G21" i="3"/>
  <c r="H25" i="1" s="1"/>
  <c r="F21" i="3"/>
  <c r="G25" i="1" s="1"/>
  <c r="E21" i="3"/>
  <c r="F25" i="1" s="1"/>
  <c r="D21" i="3"/>
  <c r="E25" i="1" s="1"/>
  <c r="AD18" i="3"/>
  <c r="F19" i="1" s="1"/>
  <c r="AB18" i="3"/>
  <c r="AD17" i="3"/>
  <c r="F18" i="1" s="1"/>
  <c r="AB17" i="3"/>
  <c r="AD16" i="3"/>
  <c r="F17" i="1" s="1"/>
  <c r="AB16" i="3"/>
  <c r="AD15" i="3"/>
  <c r="F16" i="1" s="1"/>
  <c r="AB15" i="3"/>
  <c r="AD14" i="3"/>
  <c r="F15" i="1" s="1"/>
  <c r="AB14" i="3"/>
  <c r="AD13" i="3"/>
  <c r="F14" i="1" s="1"/>
  <c r="AB13" i="3"/>
  <c r="AD12" i="3"/>
  <c r="F13" i="1" s="1"/>
  <c r="AB12" i="3"/>
  <c r="AD11" i="3"/>
  <c r="F12" i="1" s="1"/>
  <c r="AB11" i="3"/>
  <c r="AD10" i="3"/>
  <c r="F11" i="1" s="1"/>
  <c r="AB10" i="3"/>
  <c r="AD9" i="3"/>
  <c r="F10" i="1" s="1"/>
  <c r="AB9" i="3"/>
  <c r="AD8" i="3"/>
  <c r="F9" i="1" s="1"/>
  <c r="AB8" i="3"/>
  <c r="AD7" i="3"/>
  <c r="F8" i="1" s="1"/>
  <c r="AB7" i="3"/>
  <c r="AD6" i="3"/>
  <c r="F7" i="1" s="1"/>
  <c r="AB6" i="3"/>
  <c r="AF4" i="3"/>
  <c r="AF3" i="3"/>
  <c r="AF2" i="3"/>
  <c r="H21" i="2"/>
  <c r="I50" i="1" s="1"/>
  <c r="G21" i="2"/>
  <c r="H50" i="1" s="1"/>
  <c r="F21" i="2"/>
  <c r="G50" i="1" s="1"/>
  <c r="E21" i="2"/>
  <c r="F50" i="1" s="1"/>
  <c r="D21" i="2"/>
  <c r="E50" i="1" s="1"/>
  <c r="AD18" i="2"/>
  <c r="G46" i="1" s="1"/>
  <c r="AB18" i="2"/>
  <c r="AD17" i="2"/>
  <c r="G45" i="1" s="1"/>
  <c r="AB17" i="2"/>
  <c r="AD16" i="2"/>
  <c r="G44" i="1" s="1"/>
  <c r="AB16" i="2"/>
  <c r="AD15" i="2"/>
  <c r="G43" i="1" s="1"/>
  <c r="AB15" i="2"/>
  <c r="AD14" i="2"/>
  <c r="G42" i="1" s="1"/>
  <c r="AB14" i="2"/>
  <c r="AD13" i="2"/>
  <c r="G41" i="1" s="1"/>
  <c r="AB13" i="2"/>
  <c r="AD12" i="2"/>
  <c r="G40" i="1" s="1"/>
  <c r="AB12" i="2"/>
  <c r="AD11" i="2"/>
  <c r="G39" i="1" s="1"/>
  <c r="AB11" i="2"/>
  <c r="AD10" i="2"/>
  <c r="G38" i="1" s="1"/>
  <c r="AB10" i="2"/>
  <c r="AD9" i="2"/>
  <c r="G37" i="1" s="1"/>
  <c r="AB9" i="2"/>
  <c r="AD8" i="2"/>
  <c r="G36" i="1" s="1"/>
  <c r="AB8" i="2"/>
  <c r="AD7" i="2"/>
  <c r="G35" i="1" s="1"/>
  <c r="AB7" i="2"/>
  <c r="AD6" i="2"/>
  <c r="G34" i="1" s="1"/>
  <c r="AB6" i="2"/>
  <c r="AF4" i="2"/>
  <c r="AF3" i="2"/>
  <c r="AF2" i="2"/>
</calcChain>
</file>

<file path=xl/sharedStrings.xml><?xml version="1.0" encoding="utf-8"?>
<sst xmlns="http://schemas.openxmlformats.org/spreadsheetml/2006/main" count="268" uniqueCount="41">
  <si>
    <t>RUN nº</t>
  </si>
  <si>
    <t>Best</t>
  </si>
  <si>
    <t>Closed in run</t>
  </si>
  <si>
    <t>Worst</t>
  </si>
  <si>
    <t>Best result</t>
  </si>
  <si>
    <t>Mean</t>
  </si>
  <si>
    <t>Worst result</t>
  </si>
  <si>
    <t>stdv</t>
  </si>
  <si>
    <t>Mean result</t>
  </si>
  <si>
    <t>median</t>
  </si>
  <si>
    <t>Median result</t>
  </si>
  <si>
    <t>Parcials</t>
  </si>
  <si>
    <t>Erro para FES=0,0*MaxFES</t>
  </si>
  <si>
    <t>Erro para FES=0,001*MaxFES</t>
  </si>
  <si>
    <t>Erro para FES=0,01*MaxFES</t>
  </si>
  <si>
    <t>Erro para FES=0,1*MaxFES</t>
  </si>
  <si>
    <t>Erro para FES=0,2*MaxFES</t>
  </si>
  <si>
    <t>Erro para FES=0,3*MaxFES</t>
  </si>
  <si>
    <t>Erro para FES=0,4*MaxFES</t>
  </si>
  <si>
    <t>Erro para FES=0,5*MaxFES</t>
  </si>
  <si>
    <t>Erro para FES=0,6*MaxFES</t>
  </si>
  <si>
    <t>Erro para FES=0,7*MaxFES</t>
  </si>
  <si>
    <t>Erro para FES=0,8*MaxFES</t>
  </si>
  <si>
    <t>Erro para FES=0,9*MaxFES</t>
  </si>
  <si>
    <t>Erro para FES=1,0*MaxFES</t>
  </si>
  <si>
    <t>Success rate</t>
  </si>
  <si>
    <t>DE/best/2</t>
  </si>
  <si>
    <t>PSO</t>
  </si>
  <si>
    <t>D = 10</t>
  </si>
  <si>
    <t>D = 30</t>
  </si>
  <si>
    <t>DE/rand/1</t>
  </si>
  <si>
    <t>DE_r1_10</t>
  </si>
  <si>
    <t>DE_b2_10</t>
  </si>
  <si>
    <t>PSO_10</t>
  </si>
  <si>
    <t>DE_r1_30</t>
  </si>
  <si>
    <t>DE_b2_30</t>
  </si>
  <si>
    <t>PSO_30</t>
  </si>
  <si>
    <t>Succes rate</t>
  </si>
  <si>
    <t>Sucesso</t>
  </si>
  <si>
    <t>ED_mod</t>
  </si>
  <si>
    <t>ED_mod_10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</si>
</sst>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5">
    <font>
      <sz val="12"/>
      <color theme="1"/>
      <name val="Fonte do Corpo"/>
      <family val="2"/>
    </font>
    <font>
      <sz val="10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1" fillId="0" borderId="0" xfId="1" applyFill="1" applyBorder="1" applyAlignment="1" applyProtection="1"/>
    <xf numFmtId="164" fontId="1" fillId="0" borderId="0" xfId="1" applyNumberFormat="1"/>
    <xf numFmtId="0" fontId="2" fillId="0" borderId="0" xfId="0" applyFont="1"/>
    <xf numFmtId="0" fontId="3" fillId="0" borderId="0" xfId="1" applyFont="1"/>
    <xf numFmtId="164" fontId="2" fillId="0" borderId="0" xfId="0" applyNumberFormat="1" applyFont="1"/>
    <xf numFmtId="11" fontId="2" fillId="0" borderId="0" xfId="0" applyNumberFormat="1" applyFont="1"/>
    <xf numFmtId="0" fontId="4" fillId="0" borderId="0" xfId="1" applyFont="1" applyFill="1" applyBorder="1" applyAlignment="1" applyProtection="1"/>
    <xf numFmtId="0" fontId="4" fillId="0" borderId="0" xfId="1" applyFont="1"/>
    <xf numFmtId="164" fontId="4" fillId="0" borderId="0" xfId="1" applyNumberFormat="1" applyFont="1"/>
    <xf numFmtId="0" fontId="1" fillId="0" borderId="0" xfId="0" applyFont="1"/>
    <xf numFmtId="10" fontId="2" fillId="0" borderId="0" xfId="0" applyNumberFormat="1" applyFont="1"/>
    <xf numFmtId="0" fontId="2" fillId="0" borderId="0" xfId="0" applyFont="1" applyAlignment="1">
      <alignment horizontal="center"/>
    </xf>
  </cellXfs>
  <cellStyles count="2">
    <cellStyle name="Normal" xfId="0" builtinId="0"/>
    <cellStyle name="Normal 2" xfId="1" xr:uid="{4588D2C5-E001-4978-9791-A23046949086}"/>
  </cellStyles>
  <dxfs count="0"/>
  <tableStyles count="0" defaultTableStyle="TableStyleMedium2" defaultPivotStyle="PivotStyleLight16"/>
  <colors>
    <mruColors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/>
              <a:t>Função 2 - 10 D</a:t>
            </a:r>
          </a:p>
          <a:p>
            <a:pPr>
              <a:defRPr sz="1800"/>
            </a:pPr>
            <a:r>
              <a:rPr lang="en-US" sz="1800"/>
              <a:t>(</a:t>
            </a:r>
            <a:r>
              <a:rPr lang="en-US" sz="1800" b="0" i="1" u="none" strike="noStrike" baseline="0">
                <a:effectLst/>
              </a:rPr>
              <a:t>Rotated Bent Cigar Function</a:t>
            </a:r>
            <a:r>
              <a:rPr lang="en-US" sz="1800"/>
              <a:t>)</a:t>
            </a:r>
          </a:p>
        </c:rich>
      </c:tx>
      <c:layout>
        <c:manualLayout>
          <c:xMode val="edge"/>
          <c:yMode val="edge"/>
          <c:x val="0.32018359446546818"/>
          <c:y val="1.95895517591777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Overview!$E$6</c:f>
              <c:strCache>
                <c:ptCount val="1"/>
                <c:pt idx="0">
                  <c:v>DE/rand/1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Overview!$B$7:$B$19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Overview!$E$7:$E$19</c:f>
              <c:numCache>
                <c:formatCode>0.000E+00</c:formatCode>
                <c:ptCount val="13"/>
                <c:pt idx="0">
                  <c:v>12810093194.810425</c:v>
                </c:pt>
                <c:pt idx="1">
                  <c:v>11595160240.663488</c:v>
                </c:pt>
                <c:pt idx="2">
                  <c:v>3588401232.5106978</c:v>
                </c:pt>
                <c:pt idx="3">
                  <c:v>443757.98382898909</c:v>
                </c:pt>
                <c:pt idx="4">
                  <c:v>201.47899042521576</c:v>
                </c:pt>
                <c:pt idx="5">
                  <c:v>7.4997940007259553E-2</c:v>
                </c:pt>
                <c:pt idx="6">
                  <c:v>3.4914656099545026E-5</c:v>
                </c:pt>
                <c:pt idx="7">
                  <c:v>2.1409024384411167E-8</c:v>
                </c:pt>
                <c:pt idx="8">
                  <c:v>7.2544480644864965E-9</c:v>
                </c:pt>
                <c:pt idx="9">
                  <c:v>7.2544480644864965E-9</c:v>
                </c:pt>
                <c:pt idx="10">
                  <c:v>7.2544480644864965E-9</c:v>
                </c:pt>
                <c:pt idx="11">
                  <c:v>7.2544480644864965E-9</c:v>
                </c:pt>
                <c:pt idx="12">
                  <c:v>7.2544480644864965E-9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2-4A36-AFCA-ED028649A83C}"/>
            </c:ext>
          </c:extLst>
        </c:ser>
        <c:ser>
          <c:idx val="1"/>
          <c:order val="1"/>
          <c:tx>
            <c:strRef>
              <c:f>Overview!$F$6</c:f>
              <c:strCache>
                <c:ptCount val="1"/>
                <c:pt idx="0">
                  <c:v>DE/best/2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Overview!$B$7:$B$19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Overview!$F$7:$F$19</c:f>
              <c:numCache>
                <c:formatCode>0.000E+00</c:formatCode>
                <c:ptCount val="13"/>
                <c:pt idx="0">
                  <c:v>15725791582.965492</c:v>
                </c:pt>
                <c:pt idx="1">
                  <c:v>12762909693.132483</c:v>
                </c:pt>
                <c:pt idx="2">
                  <c:v>470240619.43861663</c:v>
                </c:pt>
                <c:pt idx="3">
                  <c:v>1.2771146943719724</c:v>
                </c:pt>
                <c:pt idx="4">
                  <c:v>7.357641607086407E-9</c:v>
                </c:pt>
                <c:pt idx="5">
                  <c:v>7.357641607086407E-9</c:v>
                </c:pt>
                <c:pt idx="6">
                  <c:v>7.357641607086407E-9</c:v>
                </c:pt>
                <c:pt idx="7">
                  <c:v>7.357641607086407E-9</c:v>
                </c:pt>
                <c:pt idx="8">
                  <c:v>7.357641607086407E-9</c:v>
                </c:pt>
                <c:pt idx="9">
                  <c:v>7.357641607086407E-9</c:v>
                </c:pt>
                <c:pt idx="10">
                  <c:v>7.357641607086407E-9</c:v>
                </c:pt>
                <c:pt idx="11">
                  <c:v>7.357641607086407E-9</c:v>
                </c:pt>
                <c:pt idx="12">
                  <c:v>7.357641607086407E-9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52-4A36-AFCA-ED028649A83C}"/>
            </c:ext>
          </c:extLst>
        </c:ser>
        <c:ser>
          <c:idx val="2"/>
          <c:order val="2"/>
          <c:tx>
            <c:strRef>
              <c:f>Overview!$G$6</c:f>
              <c:strCache>
                <c:ptCount val="1"/>
                <c:pt idx="0">
                  <c:v>PSO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Overview!$B$7:$B$19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Overview!$G$7:$G$19</c:f>
              <c:numCache>
                <c:formatCode>0.000E+00</c:formatCode>
                <c:ptCount val="13"/>
                <c:pt idx="0">
                  <c:v>11823452309.046787</c:v>
                </c:pt>
                <c:pt idx="1">
                  <c:v>4707414918.591485</c:v>
                </c:pt>
                <c:pt idx="2">
                  <c:v>411818444.4411242</c:v>
                </c:pt>
                <c:pt idx="3">
                  <c:v>4733.5910593200515</c:v>
                </c:pt>
                <c:pt idx="4">
                  <c:v>2276.1717738724678</c:v>
                </c:pt>
                <c:pt idx="5">
                  <c:v>1521.677938076491</c:v>
                </c:pt>
                <c:pt idx="6">
                  <c:v>988.29137344554852</c:v>
                </c:pt>
                <c:pt idx="7">
                  <c:v>619.05212603953942</c:v>
                </c:pt>
                <c:pt idx="8">
                  <c:v>383.80816478983843</c:v>
                </c:pt>
                <c:pt idx="9">
                  <c:v>231.39204794111481</c:v>
                </c:pt>
                <c:pt idx="10">
                  <c:v>154.44253540397403</c:v>
                </c:pt>
                <c:pt idx="11">
                  <c:v>108.10893070050518</c:v>
                </c:pt>
                <c:pt idx="12">
                  <c:v>79.867595525917153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52-4A36-AFCA-ED028649A83C}"/>
            </c:ext>
          </c:extLst>
        </c:ser>
        <c:ser>
          <c:idx val="6"/>
          <c:order val="3"/>
          <c:tx>
            <c:strRef>
              <c:f>Overview!$D$6</c:f>
              <c:strCache>
                <c:ptCount val="1"/>
                <c:pt idx="0">
                  <c:v>Sucesso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prstDash val="dash"/>
              </a:ln>
              <a:effectLst/>
            </c:spPr>
          </c:marker>
          <c:xVal>
            <c:numRef>
              <c:f>Overview!$B$7:$B$19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Overview!$D$7:$D$19</c:f>
              <c:numCache>
                <c:formatCode>0.00E+00</c:formatCode>
                <c:ptCount val="13"/>
                <c:pt idx="0">
                  <c:v>1E-8</c:v>
                </c:pt>
                <c:pt idx="1">
                  <c:v>1E-8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1E-8</c:v>
                </c:pt>
                <c:pt idx="10">
                  <c:v>1E-8</c:v>
                </c:pt>
                <c:pt idx="11">
                  <c:v>1E-8</c:v>
                </c:pt>
                <c:pt idx="12">
                  <c:v>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9-42AA-A197-4DFEE25D1381}"/>
            </c:ext>
          </c:extLst>
        </c:ser>
        <c:ser>
          <c:idx val="3"/>
          <c:order val="4"/>
          <c:tx>
            <c:strRef>
              <c:f>Overview!$H$6</c:f>
              <c:strCache>
                <c:ptCount val="1"/>
                <c:pt idx="0">
                  <c:v>ED_mod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Overview!$B$7:$B$19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Overview!$H$7:$H$19</c:f>
              <c:numCache>
                <c:formatCode>General</c:formatCode>
                <c:ptCount val="13"/>
                <c:pt idx="0">
                  <c:v>12769523731.856413</c:v>
                </c:pt>
                <c:pt idx="1">
                  <c:v>8533425386.1408434</c:v>
                </c:pt>
                <c:pt idx="2">
                  <c:v>808770419.81689835</c:v>
                </c:pt>
                <c:pt idx="3">
                  <c:v>43.1255741788599</c:v>
                </c:pt>
                <c:pt idx="4">
                  <c:v>3.7329697306631714E-8</c:v>
                </c:pt>
                <c:pt idx="5">
                  <c:v>8.0082918429980047E-9</c:v>
                </c:pt>
                <c:pt idx="6">
                  <c:v>8.0082918429980047E-9</c:v>
                </c:pt>
                <c:pt idx="7">
                  <c:v>8.0082918429980047E-9</c:v>
                </c:pt>
                <c:pt idx="8">
                  <c:v>8.0082918429980047E-9</c:v>
                </c:pt>
                <c:pt idx="9">
                  <c:v>8.0082918429980047E-9</c:v>
                </c:pt>
                <c:pt idx="10">
                  <c:v>8.0082918429980047E-9</c:v>
                </c:pt>
                <c:pt idx="11">
                  <c:v>8.0082918429980047E-9</c:v>
                </c:pt>
                <c:pt idx="12">
                  <c:v>8.0082918429980047E-9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B-47FD-BB80-1FBF00A5C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90184"/>
        <c:axId val="600891824"/>
      </c:scatterChart>
      <c:valAx>
        <c:axId val="600890184"/>
        <c:scaling>
          <c:orientation val="minMax"/>
          <c:max val="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Número de Iterações</a:t>
                </a:r>
              </a:p>
            </c:rich>
          </c:tx>
          <c:layout>
            <c:manualLayout>
              <c:xMode val="edge"/>
              <c:yMode val="edge"/>
              <c:x val="0.43966435181592117"/>
              <c:y val="0.94036069797761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0891824"/>
        <c:crosses val="autoZero"/>
        <c:crossBetween val="midCat"/>
      </c:valAx>
      <c:valAx>
        <c:axId val="600891824"/>
        <c:scaling>
          <c:logBase val="10"/>
          <c:orientation val="minMax"/>
          <c:max val="100000000000"/>
          <c:min val="1.0000000000000006E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Evolução do Erro Médio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089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337216385809626"/>
          <c:y val="0.1591845604853547"/>
          <c:w val="0.56128905847957278"/>
          <c:h val="0.12561992876121539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0" i="0" baseline="0">
                <a:effectLst/>
              </a:rPr>
              <a:t>Função 2 - 30 D</a:t>
            </a:r>
            <a:endParaRPr lang="en-US">
              <a:effectLst/>
            </a:endParaRPr>
          </a:p>
          <a:p>
            <a:pPr>
              <a:defRPr sz="1800"/>
            </a:pPr>
            <a:r>
              <a:rPr lang="en-US" sz="1800" b="0" i="0" baseline="0">
                <a:effectLst/>
              </a:rPr>
              <a:t>(</a:t>
            </a:r>
            <a:r>
              <a:rPr lang="en-US" sz="1800" b="0" i="1" baseline="0">
                <a:effectLst/>
              </a:rPr>
              <a:t>Rotated Bent Cigar Function</a:t>
            </a:r>
            <a:r>
              <a:rPr lang="en-US" sz="1800" b="0" i="0" baseline="0">
                <a:effectLst/>
              </a:rPr>
              <a:t>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776550476776789"/>
          <c:y val="2.1766168621308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Overview!$E$33</c:f>
              <c:strCache>
                <c:ptCount val="1"/>
                <c:pt idx="0">
                  <c:v>DE/rand/1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Overview!$B$34:$B$46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3000</c:v>
                </c:pt>
                <c:pt idx="3">
                  <c:v>30000</c:v>
                </c:pt>
                <c:pt idx="4">
                  <c:v>60000</c:v>
                </c:pt>
                <c:pt idx="5">
                  <c:v>90000</c:v>
                </c:pt>
                <c:pt idx="6">
                  <c:v>120000</c:v>
                </c:pt>
                <c:pt idx="7">
                  <c:v>150000</c:v>
                </c:pt>
                <c:pt idx="8">
                  <c:v>180000</c:v>
                </c:pt>
                <c:pt idx="9">
                  <c:v>210000</c:v>
                </c:pt>
                <c:pt idx="10">
                  <c:v>240000</c:v>
                </c:pt>
                <c:pt idx="11">
                  <c:v>270000</c:v>
                </c:pt>
                <c:pt idx="12">
                  <c:v>300000</c:v>
                </c:pt>
              </c:numCache>
            </c:numRef>
          </c:xVal>
          <c:yVal>
            <c:numRef>
              <c:f>Overview!$E$34:$E$46</c:f>
              <c:numCache>
                <c:formatCode>0.000E+00</c:formatCode>
                <c:ptCount val="13"/>
                <c:pt idx="0">
                  <c:v>130645770178.07051</c:v>
                </c:pt>
                <c:pt idx="1">
                  <c:v>123347239391.83017</c:v>
                </c:pt>
                <c:pt idx="2">
                  <c:v>27041108201.82357</c:v>
                </c:pt>
                <c:pt idx="3">
                  <c:v>12070136.041223228</c:v>
                </c:pt>
                <c:pt idx="4">
                  <c:v>8145.1216658710646</c:v>
                </c:pt>
                <c:pt idx="5">
                  <c:v>4.7602966728348761</c:v>
                </c:pt>
                <c:pt idx="6">
                  <c:v>3.0642882430117879E-3</c:v>
                </c:pt>
                <c:pt idx="7">
                  <c:v>1.6232425582529685E-6</c:v>
                </c:pt>
                <c:pt idx="8">
                  <c:v>8.4718010384676745E-9</c:v>
                </c:pt>
                <c:pt idx="9">
                  <c:v>8.4718010384676745E-9</c:v>
                </c:pt>
                <c:pt idx="10">
                  <c:v>8.4718010384676745E-9</c:v>
                </c:pt>
                <c:pt idx="11">
                  <c:v>8.4718010384676745E-9</c:v>
                </c:pt>
                <c:pt idx="12">
                  <c:v>8.4718010384676745E-9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B0-4476-975C-668B09119B0C}"/>
            </c:ext>
          </c:extLst>
        </c:ser>
        <c:ser>
          <c:idx val="4"/>
          <c:order val="1"/>
          <c:tx>
            <c:strRef>
              <c:f>Overview!$F$33</c:f>
              <c:strCache>
                <c:ptCount val="1"/>
                <c:pt idx="0">
                  <c:v>DE/best/2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Overview!$B$34:$B$46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3000</c:v>
                </c:pt>
                <c:pt idx="3">
                  <c:v>30000</c:v>
                </c:pt>
                <c:pt idx="4">
                  <c:v>60000</c:v>
                </c:pt>
                <c:pt idx="5">
                  <c:v>90000</c:v>
                </c:pt>
                <c:pt idx="6">
                  <c:v>120000</c:v>
                </c:pt>
                <c:pt idx="7">
                  <c:v>150000</c:v>
                </c:pt>
                <c:pt idx="8">
                  <c:v>180000</c:v>
                </c:pt>
                <c:pt idx="9">
                  <c:v>210000</c:v>
                </c:pt>
                <c:pt idx="10">
                  <c:v>240000</c:v>
                </c:pt>
                <c:pt idx="11">
                  <c:v>270000</c:v>
                </c:pt>
                <c:pt idx="12">
                  <c:v>300000</c:v>
                </c:pt>
              </c:numCache>
            </c:numRef>
          </c:xVal>
          <c:yVal>
            <c:numRef>
              <c:f>Overview!$F$34:$F$46</c:f>
              <c:numCache>
                <c:formatCode>0.000E+00</c:formatCode>
                <c:ptCount val="13"/>
                <c:pt idx="0">
                  <c:v>141749945445.84393</c:v>
                </c:pt>
                <c:pt idx="1">
                  <c:v>84293243676.516434</c:v>
                </c:pt>
                <c:pt idx="2">
                  <c:v>6292170410.7961378</c:v>
                </c:pt>
                <c:pt idx="3">
                  <c:v>10051.330430859294</c:v>
                </c:pt>
                <c:pt idx="4">
                  <c:v>2.6716792708270987E-4</c:v>
                </c:pt>
                <c:pt idx="5">
                  <c:v>9.02255806067842E-9</c:v>
                </c:pt>
                <c:pt idx="6">
                  <c:v>9.02255806067842E-9</c:v>
                </c:pt>
                <c:pt idx="7">
                  <c:v>9.02255806067842E-9</c:v>
                </c:pt>
                <c:pt idx="8">
                  <c:v>9.02255806067842E-9</c:v>
                </c:pt>
                <c:pt idx="9">
                  <c:v>9.02255806067842E-9</c:v>
                </c:pt>
                <c:pt idx="10">
                  <c:v>9.02255806067842E-9</c:v>
                </c:pt>
                <c:pt idx="11">
                  <c:v>9.02255806067842E-9</c:v>
                </c:pt>
                <c:pt idx="12">
                  <c:v>9.02255806067842E-9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B0-4476-975C-668B09119B0C}"/>
            </c:ext>
          </c:extLst>
        </c:ser>
        <c:ser>
          <c:idx val="5"/>
          <c:order val="2"/>
          <c:tx>
            <c:strRef>
              <c:f>Overview!$G$33</c:f>
              <c:strCache>
                <c:ptCount val="1"/>
                <c:pt idx="0">
                  <c:v>PSO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Overview!$B$34:$B$46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3000</c:v>
                </c:pt>
                <c:pt idx="3">
                  <c:v>30000</c:v>
                </c:pt>
                <c:pt idx="4">
                  <c:v>60000</c:v>
                </c:pt>
                <c:pt idx="5">
                  <c:v>90000</c:v>
                </c:pt>
                <c:pt idx="6">
                  <c:v>120000</c:v>
                </c:pt>
                <c:pt idx="7">
                  <c:v>150000</c:v>
                </c:pt>
                <c:pt idx="8">
                  <c:v>180000</c:v>
                </c:pt>
                <c:pt idx="9">
                  <c:v>210000</c:v>
                </c:pt>
                <c:pt idx="10">
                  <c:v>240000</c:v>
                </c:pt>
                <c:pt idx="11">
                  <c:v>270000</c:v>
                </c:pt>
                <c:pt idx="12">
                  <c:v>300000</c:v>
                </c:pt>
              </c:numCache>
            </c:numRef>
          </c:xVal>
          <c:yVal>
            <c:numRef>
              <c:f>Overview!$G$34:$G$46</c:f>
              <c:numCache>
                <c:formatCode>0.000E+00</c:formatCode>
                <c:ptCount val="13"/>
                <c:pt idx="0">
                  <c:v>135028590650.99391</c:v>
                </c:pt>
                <c:pt idx="1">
                  <c:v>53344950248.889893</c:v>
                </c:pt>
                <c:pt idx="2">
                  <c:v>2703733053.9508667</c:v>
                </c:pt>
                <c:pt idx="3">
                  <c:v>19828.667547736462</c:v>
                </c:pt>
                <c:pt idx="4">
                  <c:v>4644.6796536697693</c:v>
                </c:pt>
                <c:pt idx="5">
                  <c:v>666.31759978750188</c:v>
                </c:pt>
                <c:pt idx="6">
                  <c:v>52.754177018184983</c:v>
                </c:pt>
                <c:pt idx="7">
                  <c:v>5.8114108371941136</c:v>
                </c:pt>
                <c:pt idx="8">
                  <c:v>4.3976073425078903</c:v>
                </c:pt>
                <c:pt idx="9">
                  <c:v>4.3803266795647939</c:v>
                </c:pt>
                <c:pt idx="10">
                  <c:v>4.3802247048012823</c:v>
                </c:pt>
                <c:pt idx="11">
                  <c:v>4.3802230475844874</c:v>
                </c:pt>
                <c:pt idx="12">
                  <c:v>4.3802230181692474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B0-4476-975C-668B09119B0C}"/>
            </c:ext>
          </c:extLst>
        </c:ser>
        <c:ser>
          <c:idx val="6"/>
          <c:order val="3"/>
          <c:tx>
            <c:strRef>
              <c:f>Overview!$D$33</c:f>
              <c:strCache>
                <c:ptCount val="1"/>
                <c:pt idx="0">
                  <c:v>Sucesso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prstDash val="dash"/>
              </a:ln>
              <a:effectLst/>
            </c:spPr>
          </c:marker>
          <c:xVal>
            <c:numRef>
              <c:f>Overview!$B$34:$B$46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3000</c:v>
                </c:pt>
                <c:pt idx="3">
                  <c:v>30000</c:v>
                </c:pt>
                <c:pt idx="4">
                  <c:v>60000</c:v>
                </c:pt>
                <c:pt idx="5">
                  <c:v>90000</c:v>
                </c:pt>
                <c:pt idx="6">
                  <c:v>120000</c:v>
                </c:pt>
                <c:pt idx="7">
                  <c:v>150000</c:v>
                </c:pt>
                <c:pt idx="8">
                  <c:v>180000</c:v>
                </c:pt>
                <c:pt idx="9">
                  <c:v>210000</c:v>
                </c:pt>
                <c:pt idx="10">
                  <c:v>240000</c:v>
                </c:pt>
                <c:pt idx="11">
                  <c:v>270000</c:v>
                </c:pt>
                <c:pt idx="12">
                  <c:v>300000</c:v>
                </c:pt>
              </c:numCache>
            </c:numRef>
          </c:xVal>
          <c:yVal>
            <c:numRef>
              <c:f>Overview!$D$34:$D$46</c:f>
              <c:numCache>
                <c:formatCode>0.00E+00</c:formatCode>
                <c:ptCount val="13"/>
                <c:pt idx="0">
                  <c:v>1E-8</c:v>
                </c:pt>
                <c:pt idx="1">
                  <c:v>1E-8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1E-8</c:v>
                </c:pt>
                <c:pt idx="10">
                  <c:v>1E-8</c:v>
                </c:pt>
                <c:pt idx="11">
                  <c:v>1E-8</c:v>
                </c:pt>
                <c:pt idx="12">
                  <c:v>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B0-4476-975C-668B09119B0C}"/>
            </c:ext>
          </c:extLst>
        </c:ser>
        <c:ser>
          <c:idx val="0"/>
          <c:order val="4"/>
          <c:tx>
            <c:strRef>
              <c:f>Overview!$H$33</c:f>
              <c:strCache>
                <c:ptCount val="1"/>
                <c:pt idx="0">
                  <c:v>ED_mod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Overview!$B$34:$B$46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3000</c:v>
                </c:pt>
                <c:pt idx="3">
                  <c:v>30000</c:v>
                </c:pt>
                <c:pt idx="4">
                  <c:v>60000</c:v>
                </c:pt>
                <c:pt idx="5">
                  <c:v>90000</c:v>
                </c:pt>
                <c:pt idx="6">
                  <c:v>120000</c:v>
                </c:pt>
                <c:pt idx="7">
                  <c:v>150000</c:v>
                </c:pt>
                <c:pt idx="8">
                  <c:v>180000</c:v>
                </c:pt>
                <c:pt idx="9">
                  <c:v>210000</c:v>
                </c:pt>
                <c:pt idx="10">
                  <c:v>240000</c:v>
                </c:pt>
                <c:pt idx="11">
                  <c:v>270000</c:v>
                </c:pt>
                <c:pt idx="12">
                  <c:v>300000</c:v>
                </c:pt>
              </c:numCache>
            </c:numRef>
          </c:xVal>
          <c:yVal>
            <c:numRef>
              <c:f>Overview!$H$34:$H$46</c:f>
              <c:numCache>
                <c:formatCode>General</c:formatCode>
                <c:ptCount val="13"/>
                <c:pt idx="0">
                  <c:v>102775462725.34959</c:v>
                </c:pt>
                <c:pt idx="1">
                  <c:v>89239430721.488068</c:v>
                </c:pt>
                <c:pt idx="2">
                  <c:v>2819545114.1916246</c:v>
                </c:pt>
                <c:pt idx="3">
                  <c:v>2.6454693748781826</c:v>
                </c:pt>
                <c:pt idx="4">
                  <c:v>9.1036906724184523E-9</c:v>
                </c:pt>
                <c:pt idx="5">
                  <c:v>9.1036906724184523E-9</c:v>
                </c:pt>
                <c:pt idx="6">
                  <c:v>9.1036906724184523E-9</c:v>
                </c:pt>
                <c:pt idx="7">
                  <c:v>9.1036906724184523E-9</c:v>
                </c:pt>
                <c:pt idx="8">
                  <c:v>9.1036906724184523E-9</c:v>
                </c:pt>
                <c:pt idx="9">
                  <c:v>9.1036906724184523E-9</c:v>
                </c:pt>
                <c:pt idx="10">
                  <c:v>9.1036906724184523E-9</c:v>
                </c:pt>
                <c:pt idx="11">
                  <c:v>9.1036906724184523E-9</c:v>
                </c:pt>
                <c:pt idx="12">
                  <c:v>9.1036906724184523E-9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94-47A2-9D9D-1FBACA034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90184"/>
        <c:axId val="600891824"/>
      </c:scatterChart>
      <c:valAx>
        <c:axId val="600890184"/>
        <c:scaling>
          <c:orientation val="minMax"/>
          <c:max val="3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Número de Iterações</a:t>
                </a:r>
              </a:p>
            </c:rich>
          </c:tx>
          <c:layout>
            <c:manualLayout>
              <c:xMode val="edge"/>
              <c:yMode val="edge"/>
              <c:x val="0.43966435181592117"/>
              <c:y val="0.94036069797761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0891824"/>
        <c:crosses val="autoZero"/>
        <c:crossBetween val="midCat"/>
      </c:valAx>
      <c:valAx>
        <c:axId val="600891824"/>
        <c:scaling>
          <c:logBase val="10"/>
          <c:orientation val="minMax"/>
          <c:max val="1000000000000"/>
          <c:min val="1.0000000000000006E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Evolução do Erro Médio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089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886362567189458"/>
          <c:y val="0.15047809303683127"/>
          <c:w val="0.5157975966657744"/>
          <c:h val="0.12561992876121539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6801</xdr:colOff>
      <xdr:row>3</xdr:row>
      <xdr:rowOff>84366</xdr:rowOff>
    </xdr:from>
    <xdr:to>
      <xdr:col>22</xdr:col>
      <xdr:colOff>-1</xdr:colOff>
      <xdr:row>32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AF2D65-C279-480B-A5FC-E991D8FAB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34</xdr:row>
      <xdr:rowOff>13607</xdr:rowOff>
    </xdr:from>
    <xdr:to>
      <xdr:col>21</xdr:col>
      <xdr:colOff>755198</xdr:colOff>
      <xdr:row>62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9FF9A8-FEFE-4961-80B6-EA6FD886C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49D9D-3C54-40EE-A6AC-563C06780001}">
  <sheetPr>
    <tabColor theme="5" tint="0.59999389629810485"/>
    <outlinePr summaryBelow="0" summaryRight="0"/>
  </sheetPr>
  <dimension ref="B2:AF21"/>
  <sheetViews>
    <sheetView zoomScale="85" zoomScaleNormal="85" workbookViewId="0">
      <selection activeCell="E33" sqref="E33"/>
    </sheetView>
  </sheetViews>
  <sheetFormatPr defaultRowHeight="12.75"/>
  <cols>
    <col min="1" max="1" width="8.88671875" style="9"/>
    <col min="2" max="2" width="20.109375" style="9" customWidth="1"/>
    <col min="3" max="16384" width="8.88671875" style="9"/>
  </cols>
  <sheetData>
    <row r="2" spans="2:32">
      <c r="B2" s="8" t="s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8"/>
      <c r="AC2" s="8"/>
      <c r="AD2" s="8">
        <v>100000</v>
      </c>
      <c r="AE2" s="9" t="s">
        <v>1</v>
      </c>
      <c r="AF2" s="9">
        <f>MIN(B3:AA3)</f>
        <v>47000</v>
      </c>
    </row>
    <row r="3" spans="2:32">
      <c r="B3" s="8" t="s">
        <v>2</v>
      </c>
      <c r="C3" s="11">
        <v>51300</v>
      </c>
      <c r="D3" s="11">
        <v>48600</v>
      </c>
      <c r="E3" s="11">
        <v>51600</v>
      </c>
      <c r="F3" s="11">
        <v>50700</v>
      </c>
      <c r="G3" s="11">
        <v>49600</v>
      </c>
      <c r="H3" s="11">
        <v>50500</v>
      </c>
      <c r="I3" s="11">
        <v>49700</v>
      </c>
      <c r="J3" s="11">
        <v>51400</v>
      </c>
      <c r="K3" s="11">
        <v>53200</v>
      </c>
      <c r="L3" s="11">
        <v>50100</v>
      </c>
      <c r="M3" s="11">
        <v>52000</v>
      </c>
      <c r="N3" s="11">
        <v>48400</v>
      </c>
      <c r="O3" s="11">
        <v>49500</v>
      </c>
      <c r="P3" s="11">
        <v>49600</v>
      </c>
      <c r="Q3" s="11">
        <v>50700</v>
      </c>
      <c r="R3" s="11">
        <v>50600</v>
      </c>
      <c r="S3" s="11">
        <v>49400</v>
      </c>
      <c r="T3" s="11">
        <v>50400</v>
      </c>
      <c r="U3" s="11">
        <v>49400</v>
      </c>
      <c r="V3" s="11">
        <v>50200</v>
      </c>
      <c r="W3" s="11">
        <v>47000</v>
      </c>
      <c r="X3" s="11">
        <v>52100</v>
      </c>
      <c r="Y3" s="11">
        <v>52000</v>
      </c>
      <c r="Z3" s="11">
        <v>50900</v>
      </c>
      <c r="AA3" s="11">
        <v>48600</v>
      </c>
      <c r="AB3" s="8"/>
      <c r="AC3" s="8"/>
      <c r="AD3" s="8"/>
      <c r="AE3" s="9" t="s">
        <v>3</v>
      </c>
      <c r="AF3" s="9">
        <f>MAX(B3:AA3)</f>
        <v>53200</v>
      </c>
    </row>
    <row r="4" spans="2:32">
      <c r="B4" s="8" t="s">
        <v>4</v>
      </c>
      <c r="C4" s="11">
        <v>9.0117850959359203E-9</v>
      </c>
      <c r="D4" s="11">
        <v>9.7055590231320821E-9</v>
      </c>
      <c r="E4" s="11">
        <v>7.1241572641156381E-9</v>
      </c>
      <c r="F4" s="11">
        <v>5.3391318033391144E-9</v>
      </c>
      <c r="G4" s="11">
        <v>6.2752576468483312E-9</v>
      </c>
      <c r="H4" s="11">
        <v>9.0573735178622883E-9</v>
      </c>
      <c r="I4" s="11">
        <v>9.8746397725335555E-9</v>
      </c>
      <c r="J4" s="11">
        <v>7.0604926349915331E-9</v>
      </c>
      <c r="K4" s="11">
        <v>7.3357568908249959E-9</v>
      </c>
      <c r="L4" s="11">
        <v>9.1691276793426368E-9</v>
      </c>
      <c r="M4" s="11">
        <v>8.791857908363454E-9</v>
      </c>
      <c r="N4" s="11">
        <v>3.6304754758020863E-9</v>
      </c>
      <c r="O4" s="11">
        <v>4.9841446525533684E-9</v>
      </c>
      <c r="P4" s="11">
        <v>5.7946749620896298E-9</v>
      </c>
      <c r="Q4" s="11">
        <v>5.4224074119701982E-9</v>
      </c>
      <c r="R4" s="11">
        <v>8.3510371950978879E-9</v>
      </c>
      <c r="S4" s="11">
        <v>9.4666745553695364E-9</v>
      </c>
      <c r="T4" s="11">
        <v>7.3074772899417439E-9</v>
      </c>
      <c r="U4" s="11">
        <v>7.9994038060249295E-9</v>
      </c>
      <c r="V4" s="11">
        <v>3.3476794669695664E-9</v>
      </c>
      <c r="W4" s="11">
        <v>3.6980338791181566E-9</v>
      </c>
      <c r="X4" s="11">
        <v>7.3756893925747136E-9</v>
      </c>
      <c r="Y4" s="11">
        <v>9.3922665200807387E-9</v>
      </c>
      <c r="Z4" s="11">
        <v>7.3046066972892731E-9</v>
      </c>
      <c r="AA4" s="11">
        <v>8.5414910699910251E-9</v>
      </c>
      <c r="AB4" s="8"/>
      <c r="AC4" s="8"/>
      <c r="AD4" s="8"/>
      <c r="AE4" s="9" t="s">
        <v>5</v>
      </c>
      <c r="AF4" s="9">
        <f>AVERAGE(B3:AA3)</f>
        <v>50300</v>
      </c>
    </row>
    <row r="5" spans="2:32" ht="15">
      <c r="B5" s="8" t="s">
        <v>11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C5" s="8"/>
      <c r="AD5" s="8"/>
    </row>
    <row r="6" spans="2:32">
      <c r="B6" s="8" t="s">
        <v>12</v>
      </c>
      <c r="C6" s="11">
        <v>14929474214.911341</v>
      </c>
      <c r="D6" s="11">
        <v>5544923339.3515072</v>
      </c>
      <c r="E6" s="11">
        <v>9978220264.5413265</v>
      </c>
      <c r="F6" s="11">
        <v>9709654134.352663</v>
      </c>
      <c r="G6" s="11">
        <v>23178543688.103771</v>
      </c>
      <c r="H6" s="11">
        <v>20475314613.022751</v>
      </c>
      <c r="I6" s="11">
        <v>19610722325.028515</v>
      </c>
      <c r="J6" s="11">
        <v>18225388603.738663</v>
      </c>
      <c r="K6" s="11">
        <v>18103348458.842583</v>
      </c>
      <c r="L6" s="11">
        <v>9136906264.999836</v>
      </c>
      <c r="M6" s="11">
        <v>12737557660.082563</v>
      </c>
      <c r="N6" s="11">
        <v>9936976564.1905956</v>
      </c>
      <c r="O6" s="11">
        <v>11565848723.723442</v>
      </c>
      <c r="P6" s="11">
        <v>6955691389.7822418</v>
      </c>
      <c r="Q6" s="11">
        <v>6033855887.511096</v>
      </c>
      <c r="R6" s="11">
        <v>6351634851.2833729</v>
      </c>
      <c r="S6" s="11">
        <v>20983129183.938469</v>
      </c>
      <c r="T6" s="11">
        <v>12808074469.479784</v>
      </c>
      <c r="U6" s="11">
        <v>10469730490.837704</v>
      </c>
      <c r="V6" s="11">
        <v>20856857645.273159</v>
      </c>
      <c r="W6" s="11">
        <v>9464480338.3746929</v>
      </c>
      <c r="X6" s="11">
        <v>10471817631.256954</v>
      </c>
      <c r="Y6" s="11">
        <v>13674326728.286726</v>
      </c>
      <c r="Z6" s="11">
        <v>8159353689.4485092</v>
      </c>
      <c r="AA6" s="11">
        <v>10890498709.898294</v>
      </c>
      <c r="AB6" s="8">
        <f t="shared" ref="AB6:AB18" si="0">AC6*$AD$2</f>
        <v>0</v>
      </c>
      <c r="AC6" s="8">
        <v>0</v>
      </c>
      <c r="AD6" s="8">
        <f t="shared" ref="AD6:AD18" si="1">AVERAGE(C6:AA6)</f>
        <v>12810093194.810425</v>
      </c>
    </row>
    <row r="7" spans="2:32">
      <c r="B7" s="8" t="s">
        <v>13</v>
      </c>
      <c r="C7" s="11">
        <v>14929474214.911341</v>
      </c>
      <c r="D7" s="11">
        <v>5544923339.3515072</v>
      </c>
      <c r="E7" s="11">
        <v>9978220264.5413265</v>
      </c>
      <c r="F7" s="11">
        <v>9709654134.352663</v>
      </c>
      <c r="G7" s="11">
        <v>19798137906.818573</v>
      </c>
      <c r="H7" s="11">
        <v>18224944949.449062</v>
      </c>
      <c r="I7" s="11">
        <v>19610722325.028515</v>
      </c>
      <c r="J7" s="11">
        <v>11292579037.774267</v>
      </c>
      <c r="K7" s="11">
        <v>12361153892.246586</v>
      </c>
      <c r="L7" s="11">
        <v>9136906264.999836</v>
      </c>
      <c r="M7" s="11">
        <v>12737557660.082563</v>
      </c>
      <c r="N7" s="11">
        <v>6196533791.0224304</v>
      </c>
      <c r="O7" s="11">
        <v>7588237362.3275003</v>
      </c>
      <c r="P7" s="11">
        <v>6955691389.7822418</v>
      </c>
      <c r="Q7" s="11">
        <v>6033855887.511096</v>
      </c>
      <c r="R7" s="11">
        <v>6351634851.2833729</v>
      </c>
      <c r="S7" s="11">
        <v>20983129183.938469</v>
      </c>
      <c r="T7" s="11">
        <v>12316825235.192162</v>
      </c>
      <c r="U7" s="11">
        <v>10243566231.711376</v>
      </c>
      <c r="V7" s="11">
        <v>17427783401.607632</v>
      </c>
      <c r="W7" s="11">
        <v>9464480338.3746929</v>
      </c>
      <c r="X7" s="11">
        <v>10471817631.256954</v>
      </c>
      <c r="Y7" s="11">
        <v>13471324323.676178</v>
      </c>
      <c r="Z7" s="11">
        <v>8159353689.4485092</v>
      </c>
      <c r="AA7" s="11">
        <v>10890498709.898294</v>
      </c>
      <c r="AB7" s="8">
        <f t="shared" si="0"/>
        <v>100</v>
      </c>
      <c r="AC7" s="8">
        <v>1E-3</v>
      </c>
      <c r="AD7" s="8">
        <f t="shared" si="1"/>
        <v>11595160240.663488</v>
      </c>
    </row>
    <row r="8" spans="2:32">
      <c r="B8" s="8" t="s">
        <v>14</v>
      </c>
      <c r="C8" s="11">
        <v>4187707396.2726912</v>
      </c>
      <c r="D8" s="11">
        <v>4140140268.6822124</v>
      </c>
      <c r="E8" s="11">
        <v>3713190788.4191804</v>
      </c>
      <c r="F8" s="11">
        <v>3585994360.5505362</v>
      </c>
      <c r="G8" s="11">
        <v>3660561200.5742283</v>
      </c>
      <c r="H8" s="11">
        <v>3729157820.609468</v>
      </c>
      <c r="I8" s="11">
        <v>3631368058.7951655</v>
      </c>
      <c r="J8" s="11">
        <v>3508368426.1129971</v>
      </c>
      <c r="K8" s="11">
        <v>3693328774.9741426</v>
      </c>
      <c r="L8" s="11">
        <v>6033260474.2177238</v>
      </c>
      <c r="M8" s="11">
        <v>5093256007.5874672</v>
      </c>
      <c r="N8" s="11">
        <v>2384992304.8138351</v>
      </c>
      <c r="O8" s="11">
        <v>2036320858.4547904</v>
      </c>
      <c r="P8" s="11">
        <v>3935751951.6084485</v>
      </c>
      <c r="Q8" s="11">
        <v>2281390139.095324</v>
      </c>
      <c r="R8" s="11">
        <v>2486181262.9536247</v>
      </c>
      <c r="S8" s="11">
        <v>3477173893.2595248</v>
      </c>
      <c r="T8" s="11">
        <v>4123710616.3395</v>
      </c>
      <c r="U8" s="11">
        <v>2550382286.1655464</v>
      </c>
      <c r="V8" s="11">
        <v>3628394322.1279378</v>
      </c>
      <c r="W8" s="11">
        <v>1319203076.0775044</v>
      </c>
      <c r="X8" s="11">
        <v>3306332897.8886428</v>
      </c>
      <c r="Y8" s="11">
        <v>5267550178.9353237</v>
      </c>
      <c r="Z8" s="11">
        <v>5848407065.5798283</v>
      </c>
      <c r="AA8" s="11">
        <v>2087906382.6717937</v>
      </c>
      <c r="AB8" s="8">
        <f t="shared" si="0"/>
        <v>1000</v>
      </c>
      <c r="AC8" s="8">
        <v>0.01</v>
      </c>
      <c r="AD8" s="8">
        <f>AVERAGE(C8:AA8)</f>
        <v>3588401232.5106978</v>
      </c>
    </row>
    <row r="9" spans="2:32">
      <c r="B9" s="8" t="s">
        <v>15</v>
      </c>
      <c r="C9" s="11">
        <v>424764.10566186236</v>
      </c>
      <c r="D9" s="11">
        <v>274514.73469874728</v>
      </c>
      <c r="E9" s="11">
        <v>622857.3147428293</v>
      </c>
      <c r="F9" s="11">
        <v>352435.46158151311</v>
      </c>
      <c r="G9" s="11">
        <v>1121683.8422035882</v>
      </c>
      <c r="H9" s="11">
        <v>295074.95366905892</v>
      </c>
      <c r="I9" s="11">
        <v>316489.52093009453</v>
      </c>
      <c r="J9" s="11">
        <v>563810.28593483916</v>
      </c>
      <c r="K9" s="11">
        <v>475030.11616832745</v>
      </c>
      <c r="L9" s="11">
        <v>499784.2162349085</v>
      </c>
      <c r="M9" s="11">
        <v>266314.69639589789</v>
      </c>
      <c r="N9" s="11">
        <v>235455.35473798751</v>
      </c>
      <c r="O9" s="11">
        <v>333279.35586953821</v>
      </c>
      <c r="P9" s="11">
        <v>683030.36438413616</v>
      </c>
      <c r="Q9" s="11">
        <v>599171.17878981458</v>
      </c>
      <c r="R9" s="11">
        <v>550870.47911520023</v>
      </c>
      <c r="S9" s="11">
        <v>555588.33212921431</v>
      </c>
      <c r="T9" s="11">
        <v>312259.17055934388</v>
      </c>
      <c r="U9" s="11">
        <v>568760.70809989492</v>
      </c>
      <c r="V9" s="11">
        <v>535062.27209292317</v>
      </c>
      <c r="W9" s="11">
        <v>45951.366513032837</v>
      </c>
      <c r="X9" s="11">
        <v>513436.36431968759</v>
      </c>
      <c r="Y9" s="11">
        <v>364890.08262017457</v>
      </c>
      <c r="Z9" s="11">
        <v>418571.56142855127</v>
      </c>
      <c r="AA9" s="11">
        <v>164863.75684356227</v>
      </c>
      <c r="AB9" s="8">
        <f t="shared" si="0"/>
        <v>10000</v>
      </c>
      <c r="AC9" s="8">
        <v>0.1</v>
      </c>
      <c r="AD9" s="8">
        <f t="shared" si="1"/>
        <v>443757.98382898909</v>
      </c>
    </row>
    <row r="10" spans="2:32">
      <c r="B10" s="8" t="s">
        <v>16</v>
      </c>
      <c r="C10" s="11">
        <v>103.71657536125298</v>
      </c>
      <c r="D10" s="11">
        <v>86.209325498609701</v>
      </c>
      <c r="E10" s="11">
        <v>424.99976885560977</v>
      </c>
      <c r="F10" s="11">
        <v>330.1917382966642</v>
      </c>
      <c r="G10" s="11">
        <v>216.06581864117362</v>
      </c>
      <c r="H10" s="11">
        <v>227.25403333383036</v>
      </c>
      <c r="I10" s="11">
        <v>38.941729791924217</v>
      </c>
      <c r="J10" s="11">
        <v>555.22920116431544</v>
      </c>
      <c r="K10" s="11">
        <v>352.33842942356659</v>
      </c>
      <c r="L10" s="11">
        <v>251.54282495588188</v>
      </c>
      <c r="M10" s="11">
        <v>164.5288792181716</v>
      </c>
      <c r="N10" s="11">
        <v>107.23423616651326</v>
      </c>
      <c r="O10" s="11">
        <v>73.556022619967678</v>
      </c>
      <c r="P10" s="11">
        <v>205.89164751566364</v>
      </c>
      <c r="Q10" s="11">
        <v>212.66510679855071</v>
      </c>
      <c r="R10" s="11">
        <v>95.587109390372916</v>
      </c>
      <c r="S10" s="11">
        <v>316.30067303100009</v>
      </c>
      <c r="T10" s="11">
        <v>240.90407229746859</v>
      </c>
      <c r="U10" s="11">
        <v>177.63327276502861</v>
      </c>
      <c r="V10" s="11">
        <v>110.47322596813211</v>
      </c>
      <c r="W10" s="11">
        <v>18.199900355704102</v>
      </c>
      <c r="X10" s="11">
        <v>340.72081214948503</v>
      </c>
      <c r="Y10" s="11">
        <v>72.322979444407281</v>
      </c>
      <c r="Z10" s="11">
        <v>206.28669111200009</v>
      </c>
      <c r="AA10" s="11">
        <v>108.18068647509926</v>
      </c>
      <c r="AB10" s="8">
        <f t="shared" si="0"/>
        <v>20000</v>
      </c>
      <c r="AC10" s="8">
        <v>0.2</v>
      </c>
      <c r="AD10" s="8">
        <f t="shared" si="1"/>
        <v>201.47899042521576</v>
      </c>
    </row>
    <row r="11" spans="2:32">
      <c r="B11" s="8" t="s">
        <v>17</v>
      </c>
      <c r="C11" s="11">
        <v>3.5975810362231186E-2</v>
      </c>
      <c r="D11" s="11">
        <v>3.5256165933304828E-2</v>
      </c>
      <c r="E11" s="11">
        <v>0.142287936946218</v>
      </c>
      <c r="F11" s="11">
        <v>0.10919837220416184</v>
      </c>
      <c r="G11" s="11">
        <v>1.9308724660191956E-2</v>
      </c>
      <c r="H11" s="11">
        <v>0.16007791394054038</v>
      </c>
      <c r="I11" s="11">
        <v>3.2972855437122917E-2</v>
      </c>
      <c r="J11" s="11">
        <v>0.10861397616181989</v>
      </c>
      <c r="K11" s="11">
        <v>0.20963255152145166</v>
      </c>
      <c r="L11" s="11">
        <v>5.8327085209981533E-2</v>
      </c>
      <c r="M11" s="11">
        <v>0.1124876164803652</v>
      </c>
      <c r="N11" s="11">
        <v>3.0113910250861409E-2</v>
      </c>
      <c r="O11" s="11">
        <v>3.6825029671376797E-2</v>
      </c>
      <c r="P11" s="11">
        <v>2.8294966045450565E-2</v>
      </c>
      <c r="Q11" s="11">
        <v>0.13277421021581404</v>
      </c>
      <c r="R11" s="11">
        <v>4.4497794140482938E-2</v>
      </c>
      <c r="S11" s="11">
        <v>7.7876063267012796E-2</v>
      </c>
      <c r="T11" s="11">
        <v>7.0895514871807563E-2</v>
      </c>
      <c r="U11" s="11">
        <v>8.4671810859020979E-2</v>
      </c>
      <c r="V11" s="11">
        <v>7.5105516092122571E-2</v>
      </c>
      <c r="W11" s="11">
        <v>1.6334889942783093E-2</v>
      </c>
      <c r="X11" s="11">
        <v>0.10454670220994444</v>
      </c>
      <c r="Y11" s="11">
        <v>3.4616778485627719E-2</v>
      </c>
      <c r="Z11" s="11">
        <v>8.3834536091899281E-2</v>
      </c>
      <c r="AA11" s="11">
        <v>3.0421769179895364E-2</v>
      </c>
      <c r="AB11" s="8">
        <f t="shared" si="0"/>
        <v>30000</v>
      </c>
      <c r="AC11" s="8">
        <v>0.3</v>
      </c>
      <c r="AD11" s="8">
        <f t="shared" si="1"/>
        <v>7.4997940007259553E-2</v>
      </c>
    </row>
    <row r="12" spans="2:32">
      <c r="B12" s="8" t="s">
        <v>18</v>
      </c>
      <c r="C12" s="11">
        <v>2.4753471137728411E-5</v>
      </c>
      <c r="D12" s="11">
        <v>2.0510609857637974E-5</v>
      </c>
      <c r="E12" s="11">
        <v>6.6551500367495464E-5</v>
      </c>
      <c r="F12" s="11">
        <v>3.1098120786055006E-5</v>
      </c>
      <c r="G12" s="11">
        <v>2.5638908908831581E-5</v>
      </c>
      <c r="H12" s="11">
        <v>2.9270564823491441E-5</v>
      </c>
      <c r="I12" s="11">
        <v>1.9381916359861862E-5</v>
      </c>
      <c r="J12" s="11">
        <v>6.1419156310194012E-5</v>
      </c>
      <c r="K12" s="11">
        <v>8.6572928836403662E-5</v>
      </c>
      <c r="L12" s="11">
        <v>4.1735425895694789E-5</v>
      </c>
      <c r="M12" s="11">
        <v>8.8922307355687735E-5</v>
      </c>
      <c r="N12" s="11">
        <v>1.3980866583551688E-5</v>
      </c>
      <c r="O12" s="11">
        <v>2.3667370243174446E-5</v>
      </c>
      <c r="P12" s="11">
        <v>1.6873879985723761E-5</v>
      </c>
      <c r="Q12" s="11">
        <v>3.3017327211837255E-5</v>
      </c>
      <c r="R12" s="11">
        <v>2.4376230356892847E-5</v>
      </c>
      <c r="S12" s="11">
        <v>3.4757126968543162E-5</v>
      </c>
      <c r="T12" s="11">
        <v>2.646442521836434E-5</v>
      </c>
      <c r="U12" s="11">
        <v>1.8161427533414098E-5</v>
      </c>
      <c r="V12" s="11">
        <v>3.3442250270354634E-5</v>
      </c>
      <c r="W12" s="11">
        <v>1.311312303187151E-6</v>
      </c>
      <c r="X12" s="11">
        <v>4.9759991554765293E-5</v>
      </c>
      <c r="Y12" s="11">
        <v>1.9537381149348221E-5</v>
      </c>
      <c r="Z12" s="11">
        <v>7.5257285999441592E-5</v>
      </c>
      <c r="AA12" s="11">
        <v>6.4046164709452569E-6</v>
      </c>
      <c r="AB12" s="8">
        <f t="shared" si="0"/>
        <v>40000</v>
      </c>
      <c r="AC12" s="8">
        <v>0.4</v>
      </c>
      <c r="AD12" s="8">
        <f t="shared" si="1"/>
        <v>3.4914656099545026E-5</v>
      </c>
    </row>
    <row r="13" spans="2:32">
      <c r="B13" s="8" t="s">
        <v>19</v>
      </c>
      <c r="C13" s="11">
        <v>1.9299875475553563E-8</v>
      </c>
      <c r="D13" s="11">
        <v>9.7055590231320821E-9</v>
      </c>
      <c r="E13" s="11">
        <v>1.8686506564336014E-8</v>
      </c>
      <c r="F13" s="11">
        <v>2.0348437601569458E-8</v>
      </c>
      <c r="G13" s="11">
        <v>6.2752576468483312E-9</v>
      </c>
      <c r="H13" s="11">
        <v>1.7013007891364396E-8</v>
      </c>
      <c r="I13" s="11">
        <v>9.8746397725335555E-9</v>
      </c>
      <c r="J13" s="11">
        <v>5.0550113428471377E-8</v>
      </c>
      <c r="K13" s="11">
        <v>1.2291093298699707E-7</v>
      </c>
      <c r="L13" s="11">
        <v>1.3645262697536964E-8</v>
      </c>
      <c r="M13" s="11">
        <v>4.0333389961233479E-8</v>
      </c>
      <c r="N13" s="11">
        <v>3.6304754758020863E-9</v>
      </c>
      <c r="O13" s="11">
        <v>4.9841446525533684E-9</v>
      </c>
      <c r="P13" s="11">
        <v>5.7946749620896298E-9</v>
      </c>
      <c r="Q13" s="11">
        <v>2.102183316310402E-8</v>
      </c>
      <c r="R13" s="11">
        <v>1.9569540654629236E-8</v>
      </c>
      <c r="S13" s="11">
        <v>9.4666745553695364E-9</v>
      </c>
      <c r="T13" s="11">
        <v>1.4751947219338035E-8</v>
      </c>
      <c r="U13" s="11">
        <v>7.9994038060249295E-9</v>
      </c>
      <c r="V13" s="11">
        <v>1.1359958307366469E-8</v>
      </c>
      <c r="W13" s="11">
        <v>3.6980338791181566E-9</v>
      </c>
      <c r="X13" s="11">
        <v>4.2100509745068848E-8</v>
      </c>
      <c r="Y13" s="11">
        <v>3.8397388379962649E-8</v>
      </c>
      <c r="Z13" s="11">
        <v>1.526655069028493E-8</v>
      </c>
      <c r="AA13" s="11">
        <v>8.5414910699910251E-9</v>
      </c>
      <c r="AB13" s="8">
        <f t="shared" si="0"/>
        <v>50000</v>
      </c>
      <c r="AC13" s="8">
        <v>0.5</v>
      </c>
      <c r="AD13" s="8">
        <f t="shared" si="1"/>
        <v>2.1409024384411167E-8</v>
      </c>
    </row>
    <row r="14" spans="2:32">
      <c r="B14" s="8" t="s">
        <v>20</v>
      </c>
      <c r="C14" s="11">
        <v>9.0117850959359203E-9</v>
      </c>
      <c r="D14" s="11">
        <v>9.7055590231320821E-9</v>
      </c>
      <c r="E14" s="11">
        <v>7.1241572641156381E-9</v>
      </c>
      <c r="F14" s="11">
        <v>5.3391318033391144E-9</v>
      </c>
      <c r="G14" s="11">
        <v>6.2752576468483312E-9</v>
      </c>
      <c r="H14" s="11">
        <v>9.0573735178622883E-9</v>
      </c>
      <c r="I14" s="11">
        <v>9.8746397725335555E-9</v>
      </c>
      <c r="J14" s="11">
        <v>7.0604926349915331E-9</v>
      </c>
      <c r="K14" s="11">
        <v>7.3357568908249959E-9</v>
      </c>
      <c r="L14" s="11">
        <v>9.1691276793426368E-9</v>
      </c>
      <c r="M14" s="11">
        <v>8.791857908363454E-9</v>
      </c>
      <c r="N14" s="11">
        <v>3.6304754758020863E-9</v>
      </c>
      <c r="O14" s="11">
        <v>4.9841446525533684E-9</v>
      </c>
      <c r="P14" s="11">
        <v>5.7946749620896298E-9</v>
      </c>
      <c r="Q14" s="11">
        <v>5.4224074119701982E-9</v>
      </c>
      <c r="R14" s="11">
        <v>8.3510371950978879E-9</v>
      </c>
      <c r="S14" s="11">
        <v>9.4666745553695364E-9</v>
      </c>
      <c r="T14" s="11">
        <v>7.3074772899417439E-9</v>
      </c>
      <c r="U14" s="11">
        <v>7.9994038060249295E-9</v>
      </c>
      <c r="V14" s="11">
        <v>3.3476794669695664E-9</v>
      </c>
      <c r="W14" s="11">
        <v>3.6980338791181566E-9</v>
      </c>
      <c r="X14" s="11">
        <v>7.3756893925747136E-9</v>
      </c>
      <c r="Y14" s="11">
        <v>9.3922665200807387E-9</v>
      </c>
      <c r="Z14" s="11">
        <v>7.3046066972892731E-9</v>
      </c>
      <c r="AA14" s="11">
        <v>8.5414910699910251E-9</v>
      </c>
      <c r="AB14" s="8">
        <f t="shared" si="0"/>
        <v>60000</v>
      </c>
      <c r="AC14" s="8">
        <v>0.6</v>
      </c>
      <c r="AD14" s="8">
        <f t="shared" si="1"/>
        <v>7.2544480644864965E-9</v>
      </c>
    </row>
    <row r="15" spans="2:32">
      <c r="B15" s="8" t="s">
        <v>21</v>
      </c>
      <c r="C15" s="11">
        <v>9.0117850959359203E-9</v>
      </c>
      <c r="D15" s="11">
        <v>9.7055590231320821E-9</v>
      </c>
      <c r="E15" s="11">
        <v>7.1241572641156381E-9</v>
      </c>
      <c r="F15" s="11">
        <v>5.3391318033391144E-9</v>
      </c>
      <c r="G15" s="11">
        <v>6.2752576468483312E-9</v>
      </c>
      <c r="H15" s="11">
        <v>9.0573735178622883E-9</v>
      </c>
      <c r="I15" s="11">
        <v>9.8746397725335555E-9</v>
      </c>
      <c r="J15" s="11">
        <v>7.0604926349915331E-9</v>
      </c>
      <c r="K15" s="11">
        <v>7.3357568908249959E-9</v>
      </c>
      <c r="L15" s="11">
        <v>9.1691276793426368E-9</v>
      </c>
      <c r="M15" s="11">
        <v>8.791857908363454E-9</v>
      </c>
      <c r="N15" s="11">
        <v>3.6304754758020863E-9</v>
      </c>
      <c r="O15" s="11">
        <v>4.9841446525533684E-9</v>
      </c>
      <c r="P15" s="11">
        <v>5.7946749620896298E-9</v>
      </c>
      <c r="Q15" s="11">
        <v>5.4224074119701982E-9</v>
      </c>
      <c r="R15" s="11">
        <v>8.3510371950978879E-9</v>
      </c>
      <c r="S15" s="11">
        <v>9.4666745553695364E-9</v>
      </c>
      <c r="T15" s="11">
        <v>7.3074772899417439E-9</v>
      </c>
      <c r="U15" s="11">
        <v>7.9994038060249295E-9</v>
      </c>
      <c r="V15" s="11">
        <v>3.3476794669695664E-9</v>
      </c>
      <c r="W15" s="11">
        <v>3.6980338791181566E-9</v>
      </c>
      <c r="X15" s="11">
        <v>7.3756893925747136E-9</v>
      </c>
      <c r="Y15" s="11">
        <v>9.3922665200807387E-9</v>
      </c>
      <c r="Z15" s="11">
        <v>7.3046066972892731E-9</v>
      </c>
      <c r="AA15" s="11">
        <v>8.5414910699910251E-9</v>
      </c>
      <c r="AB15" s="8">
        <f t="shared" si="0"/>
        <v>70000</v>
      </c>
      <c r="AC15" s="8">
        <v>0.7</v>
      </c>
      <c r="AD15" s="8">
        <f t="shared" si="1"/>
        <v>7.2544480644864965E-9</v>
      </c>
    </row>
    <row r="16" spans="2:32">
      <c r="B16" s="8" t="s">
        <v>22</v>
      </c>
      <c r="C16" s="11">
        <v>9.0117850959359203E-9</v>
      </c>
      <c r="D16" s="11">
        <v>9.7055590231320821E-9</v>
      </c>
      <c r="E16" s="11">
        <v>7.1241572641156381E-9</v>
      </c>
      <c r="F16" s="11">
        <v>5.3391318033391144E-9</v>
      </c>
      <c r="G16" s="11">
        <v>6.2752576468483312E-9</v>
      </c>
      <c r="H16" s="11">
        <v>9.0573735178622883E-9</v>
      </c>
      <c r="I16" s="11">
        <v>9.8746397725335555E-9</v>
      </c>
      <c r="J16" s="11">
        <v>7.0604926349915331E-9</v>
      </c>
      <c r="K16" s="11">
        <v>7.3357568908249959E-9</v>
      </c>
      <c r="L16" s="11">
        <v>9.1691276793426368E-9</v>
      </c>
      <c r="M16" s="11">
        <v>8.791857908363454E-9</v>
      </c>
      <c r="N16" s="11">
        <v>3.6304754758020863E-9</v>
      </c>
      <c r="O16" s="11">
        <v>4.9841446525533684E-9</v>
      </c>
      <c r="P16" s="11">
        <v>5.7946749620896298E-9</v>
      </c>
      <c r="Q16" s="11">
        <v>5.4224074119701982E-9</v>
      </c>
      <c r="R16" s="11">
        <v>8.3510371950978879E-9</v>
      </c>
      <c r="S16" s="11">
        <v>9.4666745553695364E-9</v>
      </c>
      <c r="T16" s="11">
        <v>7.3074772899417439E-9</v>
      </c>
      <c r="U16" s="11">
        <v>7.9994038060249295E-9</v>
      </c>
      <c r="V16" s="11">
        <v>3.3476794669695664E-9</v>
      </c>
      <c r="W16" s="11">
        <v>3.6980338791181566E-9</v>
      </c>
      <c r="X16" s="11">
        <v>7.3756893925747136E-9</v>
      </c>
      <c r="Y16" s="11">
        <v>9.3922665200807387E-9</v>
      </c>
      <c r="Z16" s="11">
        <v>7.3046066972892731E-9</v>
      </c>
      <c r="AA16" s="11">
        <v>8.5414910699910251E-9</v>
      </c>
      <c r="AB16" s="8">
        <f t="shared" si="0"/>
        <v>80000</v>
      </c>
      <c r="AC16" s="8">
        <v>0.8</v>
      </c>
      <c r="AD16" s="8">
        <f t="shared" si="1"/>
        <v>7.2544480644864965E-9</v>
      </c>
    </row>
    <row r="17" spans="2:30">
      <c r="B17" s="8" t="s">
        <v>23</v>
      </c>
      <c r="C17" s="11">
        <v>9.0117850959359203E-9</v>
      </c>
      <c r="D17" s="11">
        <v>9.7055590231320821E-9</v>
      </c>
      <c r="E17" s="11">
        <v>7.1241572641156381E-9</v>
      </c>
      <c r="F17" s="11">
        <v>5.3391318033391144E-9</v>
      </c>
      <c r="G17" s="11">
        <v>6.2752576468483312E-9</v>
      </c>
      <c r="H17" s="11">
        <v>9.0573735178622883E-9</v>
      </c>
      <c r="I17" s="11">
        <v>9.8746397725335555E-9</v>
      </c>
      <c r="J17" s="11">
        <v>7.0604926349915331E-9</v>
      </c>
      <c r="K17" s="11">
        <v>7.3357568908249959E-9</v>
      </c>
      <c r="L17" s="11">
        <v>9.1691276793426368E-9</v>
      </c>
      <c r="M17" s="11">
        <v>8.791857908363454E-9</v>
      </c>
      <c r="N17" s="11">
        <v>3.6304754758020863E-9</v>
      </c>
      <c r="O17" s="11">
        <v>4.9841446525533684E-9</v>
      </c>
      <c r="P17" s="11">
        <v>5.7946749620896298E-9</v>
      </c>
      <c r="Q17" s="11">
        <v>5.4224074119701982E-9</v>
      </c>
      <c r="R17" s="11">
        <v>8.3510371950978879E-9</v>
      </c>
      <c r="S17" s="11">
        <v>9.4666745553695364E-9</v>
      </c>
      <c r="T17" s="11">
        <v>7.3074772899417439E-9</v>
      </c>
      <c r="U17" s="11">
        <v>7.9994038060249295E-9</v>
      </c>
      <c r="V17" s="11">
        <v>3.3476794669695664E-9</v>
      </c>
      <c r="W17" s="11">
        <v>3.6980338791181566E-9</v>
      </c>
      <c r="X17" s="11">
        <v>7.3756893925747136E-9</v>
      </c>
      <c r="Y17" s="11">
        <v>9.3922665200807387E-9</v>
      </c>
      <c r="Z17" s="11">
        <v>7.3046066972892731E-9</v>
      </c>
      <c r="AA17" s="11">
        <v>8.5414910699910251E-9</v>
      </c>
      <c r="AB17" s="8">
        <f t="shared" si="0"/>
        <v>90000</v>
      </c>
      <c r="AC17" s="8">
        <v>0.9</v>
      </c>
      <c r="AD17" s="8">
        <f t="shared" si="1"/>
        <v>7.2544480644864965E-9</v>
      </c>
    </row>
    <row r="18" spans="2:30">
      <c r="B18" s="8" t="s">
        <v>24</v>
      </c>
      <c r="C18" s="11">
        <v>9.0117850959359203E-9</v>
      </c>
      <c r="D18" s="11">
        <v>9.7055590231320821E-9</v>
      </c>
      <c r="E18" s="11">
        <v>7.1241572641156381E-9</v>
      </c>
      <c r="F18" s="11">
        <v>5.3391318033391144E-9</v>
      </c>
      <c r="G18" s="11">
        <v>6.2752576468483312E-9</v>
      </c>
      <c r="H18" s="11">
        <v>9.0573735178622883E-9</v>
      </c>
      <c r="I18" s="11">
        <v>9.8746397725335555E-9</v>
      </c>
      <c r="J18" s="11">
        <v>7.0604926349915331E-9</v>
      </c>
      <c r="K18" s="11">
        <v>7.3357568908249959E-9</v>
      </c>
      <c r="L18" s="11">
        <v>9.1691276793426368E-9</v>
      </c>
      <c r="M18" s="11">
        <v>8.791857908363454E-9</v>
      </c>
      <c r="N18" s="11">
        <v>3.6304754758020863E-9</v>
      </c>
      <c r="O18" s="11">
        <v>4.9841446525533684E-9</v>
      </c>
      <c r="P18" s="11">
        <v>5.7946749620896298E-9</v>
      </c>
      <c r="Q18" s="11">
        <v>5.4224074119701982E-9</v>
      </c>
      <c r="R18" s="11">
        <v>8.3510371950978879E-9</v>
      </c>
      <c r="S18" s="11">
        <v>9.4666745553695364E-9</v>
      </c>
      <c r="T18" s="11">
        <v>7.3074772899417439E-9</v>
      </c>
      <c r="U18" s="11">
        <v>7.9994038060249295E-9</v>
      </c>
      <c r="V18" s="11">
        <v>3.3476794669695664E-9</v>
      </c>
      <c r="W18" s="11">
        <v>3.6980338791181566E-9</v>
      </c>
      <c r="X18" s="11">
        <v>7.3756893925747136E-9</v>
      </c>
      <c r="Y18" s="11">
        <v>9.3922665200807387E-9</v>
      </c>
      <c r="Z18" s="11">
        <v>7.3046066972892731E-9</v>
      </c>
      <c r="AA18" s="11">
        <v>8.5414910699910251E-9</v>
      </c>
      <c r="AB18" s="8">
        <f t="shared" si="0"/>
        <v>100000</v>
      </c>
      <c r="AC18" s="8">
        <v>1</v>
      </c>
      <c r="AD18" s="8">
        <f t="shared" si="1"/>
        <v>7.2544480644864965E-9</v>
      </c>
    </row>
    <row r="19" spans="2:30" ht="15">
      <c r="B19" s="8" t="s">
        <v>25</v>
      </c>
      <c r="C19" s="11">
        <v>1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30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0">
      <c r="D21" s="10">
        <f>MIN(C18:AA18)</f>
        <v>3.3476794669695664E-9</v>
      </c>
      <c r="E21" s="10">
        <f>MAX(C18:AA18)</f>
        <v>9.8746397725335555E-9</v>
      </c>
      <c r="F21" s="10">
        <f>MEDIAN(C18:AA18)</f>
        <v>7.3357568908249959E-9</v>
      </c>
      <c r="G21" s="10">
        <f>AVERAGE(C18:AA18)</f>
        <v>7.2544480644864965E-9</v>
      </c>
      <c r="H21" s="10">
        <f>_xlfn.STDEV.S(C18:AA18)</f>
        <v>1.9844613228747894E-9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08553-E70C-4B55-A1C7-99311E5995E6}">
  <dimension ref="B5:J53"/>
  <sheetViews>
    <sheetView tabSelected="1" zoomScale="70" zoomScaleNormal="70" workbookViewId="0">
      <selection activeCell="J35" sqref="J35"/>
    </sheetView>
  </sheetViews>
  <sheetFormatPr defaultRowHeight="15.75"/>
  <cols>
    <col min="1" max="1" width="8.88671875" style="4"/>
    <col min="2" max="3" width="9" style="4" bestFit="1" customWidth="1"/>
    <col min="4" max="4" width="10.44140625" style="4" bestFit="1" customWidth="1"/>
    <col min="5" max="9" width="10.21875" style="4" customWidth="1"/>
    <col min="10" max="10" width="11.6640625" style="4" bestFit="1" customWidth="1"/>
    <col min="11" max="16384" width="8.88671875" style="4"/>
  </cols>
  <sheetData>
    <row r="5" spans="2:8">
      <c r="E5" s="13" t="s">
        <v>28</v>
      </c>
      <c r="F5" s="13"/>
      <c r="G5" s="13"/>
    </row>
    <row r="6" spans="2:8">
      <c r="D6" s="4" t="s">
        <v>38</v>
      </c>
      <c r="E6" s="4" t="s">
        <v>30</v>
      </c>
      <c r="F6" s="4" t="s">
        <v>26</v>
      </c>
      <c r="G6" s="4" t="s">
        <v>27</v>
      </c>
      <c r="H6" s="4" t="s">
        <v>39</v>
      </c>
    </row>
    <row r="7" spans="2:8">
      <c r="B7" s="4">
        <v>0</v>
      </c>
      <c r="C7" s="4">
        <v>0</v>
      </c>
      <c r="D7" s="7">
        <v>1E-8</v>
      </c>
      <c r="E7" s="6">
        <f>DE_r1_10!AD6</f>
        <v>12810093194.810425</v>
      </c>
      <c r="F7" s="6">
        <f>DE_b2_10!AD6</f>
        <v>15725791582.965492</v>
      </c>
      <c r="G7" s="6">
        <f>PSO_10!AD6</f>
        <v>11823452309.046787</v>
      </c>
      <c r="H7" s="4">
        <f>ED_mod_10!AD6</f>
        <v>12769523731.856413</v>
      </c>
    </row>
    <row r="8" spans="2:8">
      <c r="B8" s="4">
        <v>100</v>
      </c>
      <c r="C8" s="4">
        <v>1E-3</v>
      </c>
      <c r="D8" s="7">
        <v>1E-8</v>
      </c>
      <c r="E8" s="6">
        <f>DE_r1_10!AD7</f>
        <v>11595160240.663488</v>
      </c>
      <c r="F8" s="6">
        <f>DE_b2_10!AD7</f>
        <v>12762909693.132483</v>
      </c>
      <c r="G8" s="6">
        <f>PSO_10!AD7</f>
        <v>4707414918.591485</v>
      </c>
      <c r="H8" s="4">
        <f>ED_mod_10!AD7</f>
        <v>8533425386.1408434</v>
      </c>
    </row>
    <row r="9" spans="2:8">
      <c r="B9" s="4">
        <v>1000</v>
      </c>
      <c r="C9" s="4">
        <v>0.01</v>
      </c>
      <c r="D9" s="7">
        <v>1E-8</v>
      </c>
      <c r="E9" s="6">
        <f>DE_r1_10!AD8</f>
        <v>3588401232.5106978</v>
      </c>
      <c r="F9" s="6">
        <f>DE_b2_10!AD8</f>
        <v>470240619.43861663</v>
      </c>
      <c r="G9" s="6">
        <f>PSO_10!AD8</f>
        <v>411818444.4411242</v>
      </c>
      <c r="H9" s="4">
        <f>ED_mod_10!AD8</f>
        <v>808770419.81689835</v>
      </c>
    </row>
    <row r="10" spans="2:8">
      <c r="B10" s="4">
        <v>10000</v>
      </c>
      <c r="C10" s="4">
        <v>0.1</v>
      </c>
      <c r="D10" s="7">
        <v>1E-8</v>
      </c>
      <c r="E10" s="6">
        <f>DE_r1_10!AD9</f>
        <v>443757.98382898909</v>
      </c>
      <c r="F10" s="6">
        <f>DE_b2_10!AD9</f>
        <v>1.2771146943719724</v>
      </c>
      <c r="G10" s="6">
        <f>PSO_10!AD9</f>
        <v>4733.5910593200515</v>
      </c>
      <c r="H10" s="4">
        <f>ED_mod_10!AD9</f>
        <v>43.1255741788599</v>
      </c>
    </row>
    <row r="11" spans="2:8">
      <c r="B11" s="4">
        <v>20000</v>
      </c>
      <c r="C11" s="4">
        <v>0.2</v>
      </c>
      <c r="D11" s="7">
        <v>1E-8</v>
      </c>
      <c r="E11" s="6">
        <f>DE_r1_10!AD10</f>
        <v>201.47899042521576</v>
      </c>
      <c r="F11" s="6">
        <f>DE_b2_10!AD10</f>
        <v>7.357641607086407E-9</v>
      </c>
      <c r="G11" s="6">
        <f>PSO_10!AD10</f>
        <v>2276.1717738724678</v>
      </c>
      <c r="H11" s="4">
        <f>ED_mod_10!AD10</f>
        <v>3.7329697306631714E-8</v>
      </c>
    </row>
    <row r="12" spans="2:8">
      <c r="B12" s="4">
        <v>30000</v>
      </c>
      <c r="C12" s="4">
        <v>0.3</v>
      </c>
      <c r="D12" s="7">
        <v>1E-8</v>
      </c>
      <c r="E12" s="6">
        <f>DE_r1_10!AD11</f>
        <v>7.4997940007259553E-2</v>
      </c>
      <c r="F12" s="6">
        <f>DE_b2_10!AD11</f>
        <v>7.357641607086407E-9</v>
      </c>
      <c r="G12" s="6">
        <f>PSO_10!AD11</f>
        <v>1521.677938076491</v>
      </c>
      <c r="H12" s="4">
        <f>ED_mod_10!AD11</f>
        <v>8.0082918429980047E-9</v>
      </c>
    </row>
    <row r="13" spans="2:8">
      <c r="B13" s="4">
        <v>40000</v>
      </c>
      <c r="C13" s="4">
        <v>0.4</v>
      </c>
      <c r="D13" s="7">
        <v>1E-8</v>
      </c>
      <c r="E13" s="6">
        <f>DE_r1_10!AD12</f>
        <v>3.4914656099545026E-5</v>
      </c>
      <c r="F13" s="6">
        <f>DE_b2_10!AD12</f>
        <v>7.357641607086407E-9</v>
      </c>
      <c r="G13" s="6">
        <f>PSO_10!AD12</f>
        <v>988.29137344554852</v>
      </c>
      <c r="H13" s="4">
        <f>ED_mod_10!AD12</f>
        <v>8.0082918429980047E-9</v>
      </c>
    </row>
    <row r="14" spans="2:8">
      <c r="B14" s="4">
        <v>50000</v>
      </c>
      <c r="C14" s="4">
        <v>0.5</v>
      </c>
      <c r="D14" s="7">
        <v>1E-8</v>
      </c>
      <c r="E14" s="6">
        <f>DE_r1_10!AD13</f>
        <v>2.1409024384411167E-8</v>
      </c>
      <c r="F14" s="6">
        <f>DE_b2_10!AD13</f>
        <v>7.357641607086407E-9</v>
      </c>
      <c r="G14" s="6">
        <f>PSO_10!AD13</f>
        <v>619.05212603953942</v>
      </c>
      <c r="H14" s="4">
        <f>ED_mod_10!AD13</f>
        <v>8.0082918429980047E-9</v>
      </c>
    </row>
    <row r="15" spans="2:8">
      <c r="B15" s="4">
        <v>60000</v>
      </c>
      <c r="C15" s="4">
        <v>0.6</v>
      </c>
      <c r="D15" s="7">
        <v>1E-8</v>
      </c>
      <c r="E15" s="6">
        <f>DE_r1_10!AD14</f>
        <v>7.2544480644864965E-9</v>
      </c>
      <c r="F15" s="6">
        <f>DE_b2_10!AD14</f>
        <v>7.357641607086407E-9</v>
      </c>
      <c r="G15" s="6">
        <f>PSO_10!AD14</f>
        <v>383.80816478983843</v>
      </c>
      <c r="H15" s="4">
        <f>ED_mod_10!AD14</f>
        <v>8.0082918429980047E-9</v>
      </c>
    </row>
    <row r="16" spans="2:8">
      <c r="B16" s="4">
        <v>70000</v>
      </c>
      <c r="C16" s="4">
        <v>0.7</v>
      </c>
      <c r="D16" s="7">
        <v>1E-8</v>
      </c>
      <c r="E16" s="6">
        <f>DE_r1_10!AD15</f>
        <v>7.2544480644864965E-9</v>
      </c>
      <c r="F16" s="6">
        <f>DE_b2_10!AD15</f>
        <v>7.357641607086407E-9</v>
      </c>
      <c r="G16" s="6">
        <f>PSO_10!AD15</f>
        <v>231.39204794111481</v>
      </c>
      <c r="H16" s="4">
        <f>ED_mod_10!AD15</f>
        <v>8.0082918429980047E-9</v>
      </c>
    </row>
    <row r="17" spans="2:10">
      <c r="B17" s="4">
        <v>80000</v>
      </c>
      <c r="C17" s="4">
        <v>0.8</v>
      </c>
      <c r="D17" s="7">
        <v>1E-8</v>
      </c>
      <c r="E17" s="6">
        <f>DE_r1_10!AD16</f>
        <v>7.2544480644864965E-9</v>
      </c>
      <c r="F17" s="6">
        <f>DE_b2_10!AD16</f>
        <v>7.357641607086407E-9</v>
      </c>
      <c r="G17" s="6">
        <f>PSO_10!AD16</f>
        <v>154.44253540397403</v>
      </c>
      <c r="H17" s="4">
        <f>ED_mod_10!AD16</f>
        <v>8.0082918429980047E-9</v>
      </c>
    </row>
    <row r="18" spans="2:10">
      <c r="B18" s="4">
        <v>90000</v>
      </c>
      <c r="C18" s="4">
        <v>0.9</v>
      </c>
      <c r="D18" s="7">
        <v>1E-8</v>
      </c>
      <c r="E18" s="6">
        <f>DE_r1_10!AD17</f>
        <v>7.2544480644864965E-9</v>
      </c>
      <c r="F18" s="6">
        <f>DE_b2_10!AD17</f>
        <v>7.357641607086407E-9</v>
      </c>
      <c r="G18" s="6">
        <f>PSO_10!AD17</f>
        <v>108.10893070050518</v>
      </c>
      <c r="H18" s="4">
        <f>ED_mod_10!AD17</f>
        <v>8.0082918429980047E-9</v>
      </c>
    </row>
    <row r="19" spans="2:10">
      <c r="B19" s="4">
        <v>100000</v>
      </c>
      <c r="C19" s="4">
        <v>1</v>
      </c>
      <c r="D19" s="7">
        <v>1E-8</v>
      </c>
      <c r="E19" s="6">
        <f>DE_r1_10!AD18</f>
        <v>7.2544480644864965E-9</v>
      </c>
      <c r="F19" s="6">
        <f>DE_b2_10!AD18</f>
        <v>7.357641607086407E-9</v>
      </c>
      <c r="G19" s="6">
        <f>PSO_10!AD18</f>
        <v>79.867595525917153</v>
      </c>
      <c r="H19" s="4">
        <f>ED_mod_10!AD18</f>
        <v>8.0082918429980047E-9</v>
      </c>
    </row>
    <row r="22" spans="2:10">
      <c r="E22" s="5" t="s">
        <v>1</v>
      </c>
      <c r="F22" s="5" t="s">
        <v>3</v>
      </c>
      <c r="G22" s="5" t="s">
        <v>9</v>
      </c>
      <c r="H22" s="5" t="s">
        <v>5</v>
      </c>
      <c r="I22" s="5" t="s">
        <v>7</v>
      </c>
      <c r="J22" s="4" t="s">
        <v>37</v>
      </c>
    </row>
    <row r="23" spans="2:10">
      <c r="C23" s="4" t="s">
        <v>28</v>
      </c>
      <c r="D23" s="4" t="s">
        <v>33</v>
      </c>
      <c r="E23" s="6">
        <f>PSO_10!D21</f>
        <v>0.37057745724800384</v>
      </c>
      <c r="F23" s="6">
        <f>PSO_10!E21</f>
        <v>305.50278239055535</v>
      </c>
      <c r="G23" s="6">
        <f>PSO_10!F21</f>
        <v>58.315396281987262</v>
      </c>
      <c r="H23" s="6">
        <f>PSO_10!G21</f>
        <v>79.867595525917153</v>
      </c>
      <c r="I23" s="6">
        <f>PSO_10!H21</f>
        <v>82.300073751491453</v>
      </c>
      <c r="J23" s="12">
        <f>PSO_10!C19</f>
        <v>0</v>
      </c>
    </row>
    <row r="24" spans="2:10">
      <c r="D24" s="4" t="s">
        <v>31</v>
      </c>
      <c r="E24" s="6">
        <f>DE_r1_10!D21</f>
        <v>3.3476794669695664E-9</v>
      </c>
      <c r="F24" s="6">
        <f>DE_r1_10!E21</f>
        <v>9.8746397725335555E-9</v>
      </c>
      <c r="G24" s="6">
        <f>DE_r1_10!F21</f>
        <v>7.3357568908249959E-9</v>
      </c>
      <c r="H24" s="6">
        <f>DE_r1_10!G21</f>
        <v>7.2544480644864965E-9</v>
      </c>
      <c r="I24" s="6">
        <f>DE_r1_10!H21</f>
        <v>1.9844613228747894E-9</v>
      </c>
      <c r="J24" s="12">
        <f>DE_r1_10!C19</f>
        <v>1</v>
      </c>
    </row>
    <row r="25" spans="2:10">
      <c r="D25" s="4" t="s">
        <v>32</v>
      </c>
      <c r="E25" s="6">
        <f>DE_b2_10!D21</f>
        <v>2.5615349841245916E-9</v>
      </c>
      <c r="F25" s="6">
        <f>DE_b2_10!E21</f>
        <v>9.8492023425933439E-9</v>
      </c>
      <c r="G25" s="6">
        <f>DE_b2_10!F21</f>
        <v>7.4742843025887851E-9</v>
      </c>
      <c r="H25" s="6">
        <f>DE_b2_10!G21</f>
        <v>7.357641607086407E-9</v>
      </c>
      <c r="I25" s="6">
        <f>DE_b2_10!H21</f>
        <v>1.9619230729486462E-9</v>
      </c>
      <c r="J25" s="12">
        <f>DE_b2_10!C19</f>
        <v>1</v>
      </c>
    </row>
    <row r="26" spans="2:10">
      <c r="D26" s="4" t="s">
        <v>40</v>
      </c>
      <c r="E26" s="4">
        <f>ED_mod_10!D21</f>
        <v>4.2115573251066962E-9</v>
      </c>
      <c r="F26" s="4">
        <f>ED_mod_10!E21</f>
        <v>9.9508952189353295E-9</v>
      </c>
      <c r="G26" s="4">
        <f>ED_mod_10!F21</f>
        <v>8.436870757577708E-9</v>
      </c>
      <c r="H26" s="4">
        <f>ED_mod_10!G21</f>
        <v>8.0082918429980047E-9</v>
      </c>
      <c r="I26" s="4">
        <f>ED_mod_10!H21</f>
        <v>1.6587148969305696E-9</v>
      </c>
      <c r="J26" s="12">
        <f>ED_mod_10!C19</f>
        <v>1</v>
      </c>
    </row>
    <row r="29" spans="2:10">
      <c r="F29" s="6"/>
      <c r="G29" s="6"/>
      <c r="H29" s="6"/>
      <c r="I29" s="6"/>
      <c r="J29" s="6"/>
    </row>
    <row r="32" spans="2:10">
      <c r="E32" s="13" t="s">
        <v>29</v>
      </c>
      <c r="F32" s="13"/>
      <c r="G32" s="13"/>
    </row>
    <row r="33" spans="2:8">
      <c r="D33" s="4" t="s">
        <v>38</v>
      </c>
      <c r="E33" s="4" t="s">
        <v>30</v>
      </c>
      <c r="F33" s="4" t="s">
        <v>26</v>
      </c>
      <c r="G33" s="4" t="s">
        <v>27</v>
      </c>
      <c r="H33" s="4" t="s">
        <v>39</v>
      </c>
    </row>
    <row r="34" spans="2:8">
      <c r="B34" s="4">
        <f>C34*300000</f>
        <v>0</v>
      </c>
      <c r="C34" s="4">
        <v>0</v>
      </c>
      <c r="D34" s="7">
        <v>1E-8</v>
      </c>
      <c r="E34" s="6">
        <f>DE_r1_30!AD6</f>
        <v>130645770178.07051</v>
      </c>
      <c r="F34" s="6">
        <f>DE_b2_30!AD6</f>
        <v>141749945445.84393</v>
      </c>
      <c r="G34" s="6">
        <f>PSO_30!AD6</f>
        <v>135028590650.99391</v>
      </c>
      <c r="H34" s="4">
        <f>ED_mod_30!AD6</f>
        <v>102775462725.34959</v>
      </c>
    </row>
    <row r="35" spans="2:8">
      <c r="B35" s="4">
        <f t="shared" ref="B35:B46" si="0">C35*300000</f>
        <v>300</v>
      </c>
      <c r="C35" s="4">
        <v>1E-3</v>
      </c>
      <c r="D35" s="7">
        <v>1E-8</v>
      </c>
      <c r="E35" s="6">
        <f>DE_r1_30!AD7</f>
        <v>123347239391.83017</v>
      </c>
      <c r="F35" s="6">
        <f>DE_b2_30!AD7</f>
        <v>84293243676.516434</v>
      </c>
      <c r="G35" s="6">
        <f>PSO_30!AD7</f>
        <v>53344950248.889893</v>
      </c>
      <c r="H35" s="4">
        <f>ED_mod_30!AD7</f>
        <v>89239430721.488068</v>
      </c>
    </row>
    <row r="36" spans="2:8">
      <c r="B36" s="4">
        <f t="shared" si="0"/>
        <v>3000</v>
      </c>
      <c r="C36" s="4">
        <v>0.01</v>
      </c>
      <c r="D36" s="7">
        <v>1E-8</v>
      </c>
      <c r="E36" s="6">
        <f>DE_r1_30!AD8</f>
        <v>27041108201.82357</v>
      </c>
      <c r="F36" s="6">
        <f>DE_b2_30!AD8</f>
        <v>6292170410.7961378</v>
      </c>
      <c r="G36" s="6">
        <f>PSO_30!AD8</f>
        <v>2703733053.9508667</v>
      </c>
      <c r="H36" s="4">
        <f>ED_mod_30!AD8</f>
        <v>2819545114.1916246</v>
      </c>
    </row>
    <row r="37" spans="2:8">
      <c r="B37" s="4">
        <f t="shared" si="0"/>
        <v>30000</v>
      </c>
      <c r="C37" s="4">
        <v>0.1</v>
      </c>
      <c r="D37" s="7">
        <v>1E-8</v>
      </c>
      <c r="E37" s="6">
        <f>DE_r1_30!AD9</f>
        <v>12070136.041223228</v>
      </c>
      <c r="F37" s="6">
        <f>DE_b2_30!AD9</f>
        <v>10051.330430859294</v>
      </c>
      <c r="G37" s="6">
        <f>PSO_30!AD9</f>
        <v>19828.667547736462</v>
      </c>
      <c r="H37" s="4">
        <f>ED_mod_30!AD9</f>
        <v>2.6454693748781826</v>
      </c>
    </row>
    <row r="38" spans="2:8">
      <c r="B38" s="4">
        <f t="shared" si="0"/>
        <v>60000</v>
      </c>
      <c r="C38" s="4">
        <v>0.2</v>
      </c>
      <c r="D38" s="7">
        <v>1E-8</v>
      </c>
      <c r="E38" s="6">
        <f>DE_r1_30!AD10</f>
        <v>8145.1216658710646</v>
      </c>
      <c r="F38" s="6">
        <f>DE_b2_30!AD10</f>
        <v>2.6716792708270987E-4</v>
      </c>
      <c r="G38" s="6">
        <f>PSO_30!AD10</f>
        <v>4644.6796536697693</v>
      </c>
      <c r="H38" s="4">
        <f>ED_mod_30!AD10</f>
        <v>9.1036906724184523E-9</v>
      </c>
    </row>
    <row r="39" spans="2:8">
      <c r="B39" s="4">
        <f t="shared" si="0"/>
        <v>90000</v>
      </c>
      <c r="C39" s="4">
        <v>0.3</v>
      </c>
      <c r="D39" s="7">
        <v>1E-8</v>
      </c>
      <c r="E39" s="6">
        <f>DE_r1_30!AD11</f>
        <v>4.7602966728348761</v>
      </c>
      <c r="F39" s="6">
        <f>DE_b2_30!AD11</f>
        <v>9.02255806067842E-9</v>
      </c>
      <c r="G39" s="6">
        <f>PSO_30!AD11</f>
        <v>666.31759978750188</v>
      </c>
      <c r="H39" s="4">
        <f>ED_mod_30!AD11</f>
        <v>9.1036906724184523E-9</v>
      </c>
    </row>
    <row r="40" spans="2:8">
      <c r="B40" s="4">
        <f t="shared" si="0"/>
        <v>120000</v>
      </c>
      <c r="C40" s="4">
        <v>0.4</v>
      </c>
      <c r="D40" s="7">
        <v>1E-8</v>
      </c>
      <c r="E40" s="6">
        <f>DE_r1_30!AD12</f>
        <v>3.0642882430117879E-3</v>
      </c>
      <c r="F40" s="6">
        <f>DE_b2_30!AD12</f>
        <v>9.02255806067842E-9</v>
      </c>
      <c r="G40" s="6">
        <f>PSO_30!AD12</f>
        <v>52.754177018184983</v>
      </c>
      <c r="H40" s="4">
        <f>ED_mod_30!AD12</f>
        <v>9.1036906724184523E-9</v>
      </c>
    </row>
    <row r="41" spans="2:8">
      <c r="B41" s="4">
        <f t="shared" si="0"/>
        <v>150000</v>
      </c>
      <c r="C41" s="4">
        <v>0.5</v>
      </c>
      <c r="D41" s="7">
        <v>1E-8</v>
      </c>
      <c r="E41" s="6">
        <f>DE_r1_30!AD13</f>
        <v>1.6232425582529685E-6</v>
      </c>
      <c r="F41" s="6">
        <f>DE_b2_30!AD13</f>
        <v>9.02255806067842E-9</v>
      </c>
      <c r="G41" s="6">
        <f>PSO_30!AD13</f>
        <v>5.8114108371941136</v>
      </c>
      <c r="H41" s="4">
        <f>ED_mod_30!AD13</f>
        <v>9.1036906724184523E-9</v>
      </c>
    </row>
    <row r="42" spans="2:8">
      <c r="B42" s="4">
        <f t="shared" si="0"/>
        <v>180000</v>
      </c>
      <c r="C42" s="4">
        <v>0.6</v>
      </c>
      <c r="D42" s="7">
        <v>1E-8</v>
      </c>
      <c r="E42" s="6">
        <f>DE_r1_30!AD14</f>
        <v>8.4718010384676745E-9</v>
      </c>
      <c r="F42" s="6">
        <f>DE_b2_30!AD14</f>
        <v>9.02255806067842E-9</v>
      </c>
      <c r="G42" s="6">
        <f>PSO_30!AD14</f>
        <v>4.3976073425078903</v>
      </c>
      <c r="H42" s="4">
        <f>ED_mod_30!AD14</f>
        <v>9.1036906724184523E-9</v>
      </c>
    </row>
    <row r="43" spans="2:8">
      <c r="B43" s="4">
        <f t="shared" si="0"/>
        <v>210000</v>
      </c>
      <c r="C43" s="4">
        <v>0.7</v>
      </c>
      <c r="D43" s="7">
        <v>1E-8</v>
      </c>
      <c r="E43" s="6">
        <f>DE_r1_30!AD15</f>
        <v>8.4718010384676745E-9</v>
      </c>
      <c r="F43" s="6">
        <f>DE_b2_30!AD15</f>
        <v>9.02255806067842E-9</v>
      </c>
      <c r="G43" s="6">
        <f>PSO_30!AD15</f>
        <v>4.3803266795647939</v>
      </c>
      <c r="H43" s="4">
        <f>ED_mod_30!AD15</f>
        <v>9.1036906724184523E-9</v>
      </c>
    </row>
    <row r="44" spans="2:8">
      <c r="B44" s="4">
        <f t="shared" si="0"/>
        <v>240000</v>
      </c>
      <c r="C44" s="4">
        <v>0.8</v>
      </c>
      <c r="D44" s="7">
        <v>1E-8</v>
      </c>
      <c r="E44" s="6">
        <f>DE_r1_30!AD16</f>
        <v>8.4718010384676745E-9</v>
      </c>
      <c r="F44" s="6">
        <f>DE_b2_30!AD16</f>
        <v>9.02255806067842E-9</v>
      </c>
      <c r="G44" s="6">
        <f>PSO_30!AD16</f>
        <v>4.3802247048012823</v>
      </c>
      <c r="H44" s="4">
        <f>ED_mod_30!AD16</f>
        <v>9.1036906724184523E-9</v>
      </c>
    </row>
    <row r="45" spans="2:8">
      <c r="B45" s="4">
        <f t="shared" si="0"/>
        <v>270000</v>
      </c>
      <c r="C45" s="4">
        <v>0.9</v>
      </c>
      <c r="D45" s="7">
        <v>1E-8</v>
      </c>
      <c r="E45" s="6">
        <f>DE_r1_30!AD17</f>
        <v>8.4718010384676745E-9</v>
      </c>
      <c r="F45" s="6">
        <f>DE_b2_30!AD17</f>
        <v>9.02255806067842E-9</v>
      </c>
      <c r="G45" s="6">
        <f>PSO_30!AD17</f>
        <v>4.3802230475844874</v>
      </c>
      <c r="H45" s="4">
        <f>ED_mod_30!AD17</f>
        <v>9.1036906724184523E-9</v>
      </c>
    </row>
    <row r="46" spans="2:8">
      <c r="B46" s="4">
        <f t="shared" si="0"/>
        <v>300000</v>
      </c>
      <c r="C46" s="4">
        <v>1</v>
      </c>
      <c r="D46" s="7">
        <v>1E-8</v>
      </c>
      <c r="E46" s="6">
        <f>DE_r1_30!AD18</f>
        <v>8.4718010384676745E-9</v>
      </c>
      <c r="F46" s="6">
        <f>DE_b2_30!AD18</f>
        <v>9.02255806067842E-9</v>
      </c>
      <c r="G46" s="6">
        <f>PSO_30!AD18</f>
        <v>4.3802230181692474</v>
      </c>
      <c r="H46" s="4">
        <f>ED_mod_30!AD18</f>
        <v>9.1036906724184523E-9</v>
      </c>
    </row>
    <row r="49" spans="3:10">
      <c r="J49" s="4" t="s">
        <v>37</v>
      </c>
    </row>
    <row r="50" spans="3:10">
      <c r="C50" s="4" t="s">
        <v>29</v>
      </c>
      <c r="D50" s="4" t="s">
        <v>36</v>
      </c>
      <c r="E50" s="6">
        <f>PSO_30!D21</f>
        <v>1.7180181544063089E-6</v>
      </c>
      <c r="F50" s="6">
        <f>PSO_30!E21</f>
        <v>38.54694668638183</v>
      </c>
      <c r="G50" s="6">
        <f>PSO_30!F21</f>
        <v>0.18709221345829974</v>
      </c>
      <c r="H50" s="6">
        <f>PSO_30!G21</f>
        <v>4.3802230181692474</v>
      </c>
      <c r="I50" s="6">
        <f>PSO_30!H21</f>
        <v>8.8820985510463721</v>
      </c>
      <c r="J50" s="12">
        <f>PSO_30!C19</f>
        <v>0</v>
      </c>
    </row>
    <row r="51" spans="3:10">
      <c r="D51" s="4" t="s">
        <v>34</v>
      </c>
      <c r="E51" s="6">
        <f>DE_r1_30!D21</f>
        <v>3.8400855828513158E-9</v>
      </c>
      <c r="F51" s="6">
        <f>DE_r1_30!E21</f>
        <v>9.9768726613547187E-9</v>
      </c>
      <c r="G51" s="6">
        <f>DE_r1_30!F21</f>
        <v>8.5168210262054345E-9</v>
      </c>
      <c r="H51" s="6">
        <f>DE_r1_30!G21</f>
        <v>8.4718010384676745E-9</v>
      </c>
      <c r="I51" s="6">
        <f>DE_r1_30!H21</f>
        <v>1.3203201740736854E-9</v>
      </c>
      <c r="J51" s="12">
        <f>DE_r1_30!C19</f>
        <v>1</v>
      </c>
    </row>
    <row r="52" spans="3:10">
      <c r="D52" s="4" t="s">
        <v>35</v>
      </c>
      <c r="E52" s="6">
        <f>DE_b2_30!D21</f>
        <v>7.6180128871783381E-9</v>
      </c>
      <c r="F52" s="6">
        <f>DE_b2_30!E21</f>
        <v>9.954874258255586E-9</v>
      </c>
      <c r="G52" s="6">
        <f>DE_b2_30!F21</f>
        <v>8.9914067302743206E-9</v>
      </c>
      <c r="H52" s="6">
        <f>DE_b2_30!G21</f>
        <v>9.02255806067842E-9</v>
      </c>
      <c r="I52" s="6">
        <f>DE_b2_30!H21</f>
        <v>6.754725942325738E-10</v>
      </c>
      <c r="J52" s="12">
        <f>DE_b2_30!C19</f>
        <v>1</v>
      </c>
    </row>
    <row r="53" spans="3:10">
      <c r="D53" s="4" t="s">
        <v>40</v>
      </c>
      <c r="E53" s="4">
        <f>ED_mod_30!D21</f>
        <v>7.6784374414273771E-9</v>
      </c>
      <c r="F53" s="4">
        <f>ED_mod_30!E21</f>
        <v>9.9088310889783315E-9</v>
      </c>
      <c r="G53" s="4">
        <f>ED_mod_30!F21</f>
        <v>9.2391871930885827E-9</v>
      </c>
      <c r="H53" s="4">
        <f>ED_mod_30!G21</f>
        <v>9.1036906724184523E-9</v>
      </c>
      <c r="I53" s="4">
        <f>ED_mod_30!H21</f>
        <v>6.6952347398272393E-10</v>
      </c>
      <c r="J53" s="12">
        <f>ED_mod_30!C19</f>
        <v>1</v>
      </c>
    </row>
  </sheetData>
  <mergeCells count="2">
    <mergeCell ref="E5:G5"/>
    <mergeCell ref="E32:G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FFA39-43D3-4FCA-A130-438011252BEE}">
  <sheetPr>
    <tabColor theme="5" tint="0.59999389629810485"/>
    <outlinePr summaryBelow="0" summaryRight="0"/>
  </sheetPr>
  <dimension ref="B2:AF21"/>
  <sheetViews>
    <sheetView zoomScale="85" zoomScaleNormal="85" workbookViewId="0">
      <selection activeCell="AD15" sqref="AD15"/>
    </sheetView>
  </sheetViews>
  <sheetFormatPr defaultRowHeight="12.75"/>
  <cols>
    <col min="1" max="1" width="8.88671875" style="9"/>
    <col min="2" max="2" width="18.6640625" style="9" customWidth="1"/>
    <col min="3" max="16384" width="8.88671875" style="9"/>
  </cols>
  <sheetData>
    <row r="2" spans="2:32">
      <c r="B2" s="8" t="s">
        <v>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/>
      <c r="AC2" s="8"/>
      <c r="AD2" s="8">
        <v>100000</v>
      </c>
      <c r="AE2" s="9" t="s">
        <v>1</v>
      </c>
      <c r="AF2" s="9">
        <f>MIN(B3:AA3)</f>
        <v>17550</v>
      </c>
    </row>
    <row r="3" spans="2:32">
      <c r="B3" s="8" t="s">
        <v>2</v>
      </c>
      <c r="C3" s="8">
        <v>18150</v>
      </c>
      <c r="D3" s="8">
        <v>18350</v>
      </c>
      <c r="E3" s="8">
        <v>19600</v>
      </c>
      <c r="F3" s="8">
        <v>19750</v>
      </c>
      <c r="G3" s="8">
        <v>18250</v>
      </c>
      <c r="H3" s="8">
        <v>17700</v>
      </c>
      <c r="I3" s="8">
        <v>18900</v>
      </c>
      <c r="J3" s="8">
        <v>18600</v>
      </c>
      <c r="K3" s="8">
        <v>17550</v>
      </c>
      <c r="L3" s="8">
        <v>18200</v>
      </c>
      <c r="M3" s="8">
        <v>19650</v>
      </c>
      <c r="N3" s="8">
        <v>17950</v>
      </c>
      <c r="O3" s="8">
        <v>19000</v>
      </c>
      <c r="P3" s="8">
        <v>19200</v>
      </c>
      <c r="Q3" s="8">
        <v>18150</v>
      </c>
      <c r="R3" s="8">
        <v>18450</v>
      </c>
      <c r="S3" s="8">
        <v>17950</v>
      </c>
      <c r="T3" s="8">
        <v>18850</v>
      </c>
      <c r="U3" s="8">
        <v>18600</v>
      </c>
      <c r="V3" s="8">
        <v>18650</v>
      </c>
      <c r="W3" s="8">
        <v>19300</v>
      </c>
      <c r="X3" s="8">
        <v>18900</v>
      </c>
      <c r="Y3" s="8">
        <v>18000</v>
      </c>
      <c r="Z3" s="8">
        <v>18500</v>
      </c>
      <c r="AA3" s="8">
        <v>19500</v>
      </c>
      <c r="AB3" s="8"/>
      <c r="AC3" s="8"/>
      <c r="AD3" s="8"/>
      <c r="AE3" s="9" t="s">
        <v>3</v>
      </c>
      <c r="AF3" s="9">
        <f>MAX(B3:AA3)</f>
        <v>19750</v>
      </c>
    </row>
    <row r="4" spans="2:32">
      <c r="B4" s="8" t="s">
        <v>4</v>
      </c>
      <c r="C4" s="8">
        <v>5.9274611885484774E-9</v>
      </c>
      <c r="D4" s="8">
        <v>6.7850862706109183E-9</v>
      </c>
      <c r="E4" s="8">
        <v>7.4742843025887851E-9</v>
      </c>
      <c r="F4" s="8">
        <v>7.2035675202641869E-9</v>
      </c>
      <c r="G4" s="8">
        <v>3.7498466554097831E-9</v>
      </c>
      <c r="H4" s="8">
        <v>7.3205512762797298E-9</v>
      </c>
      <c r="I4" s="8">
        <v>9.8492023425933439E-9</v>
      </c>
      <c r="J4" s="8">
        <v>8.9637808287079679E-9</v>
      </c>
      <c r="K4" s="8">
        <v>6.8240240125305718E-9</v>
      </c>
      <c r="L4" s="8">
        <v>8.5195779320201837E-9</v>
      </c>
      <c r="M4" s="8">
        <v>9.7896588613366475E-9</v>
      </c>
      <c r="N4" s="8">
        <v>5.7900990668713348E-9</v>
      </c>
      <c r="O4" s="8">
        <v>7.8487971677532187E-9</v>
      </c>
      <c r="P4" s="8">
        <v>5.791520152342855E-9</v>
      </c>
      <c r="Q4" s="8">
        <v>9.354437224828871E-9</v>
      </c>
      <c r="R4" s="8">
        <v>2.5615349841245916E-9</v>
      </c>
      <c r="S4" s="8">
        <v>7.4322770160506479E-9</v>
      </c>
      <c r="T4" s="8">
        <v>8.3020950114587322E-9</v>
      </c>
      <c r="U4" s="8">
        <v>7.7061201864125906E-9</v>
      </c>
      <c r="V4" s="8">
        <v>9.6473797839280451E-9</v>
      </c>
      <c r="W4" s="8">
        <v>7.8982225204526912E-9</v>
      </c>
      <c r="X4" s="8">
        <v>7.364462817349704E-9</v>
      </c>
      <c r="Y4" s="8">
        <v>3.4579841212689644E-9</v>
      </c>
      <c r="Z4" s="8">
        <v>9.1881702246610075E-9</v>
      </c>
      <c r="AA4" s="8">
        <v>9.1908987087663263E-9</v>
      </c>
      <c r="AB4" s="8"/>
      <c r="AC4" s="8"/>
      <c r="AD4" s="8"/>
      <c r="AE4" s="9" t="s">
        <v>5</v>
      </c>
      <c r="AF4" s="9">
        <f>AVERAGE(B3:AA3)</f>
        <v>18628</v>
      </c>
    </row>
    <row r="5" spans="2:32">
      <c r="B5" s="8" t="s">
        <v>11</v>
      </c>
      <c r="AC5" s="8"/>
      <c r="AD5" s="8"/>
    </row>
    <row r="6" spans="2:32">
      <c r="B6" s="8" t="s">
        <v>12</v>
      </c>
      <c r="C6" s="8">
        <v>12116309160.613255</v>
      </c>
      <c r="D6" s="8">
        <v>9805872299.2302666</v>
      </c>
      <c r="E6" s="8">
        <v>12768150960.43626</v>
      </c>
      <c r="F6" s="8">
        <v>15458434060.69776</v>
      </c>
      <c r="G6" s="8">
        <v>20728367531.823269</v>
      </c>
      <c r="H6" s="8">
        <v>19146208573.534901</v>
      </c>
      <c r="I6" s="8">
        <v>15870655385.590603</v>
      </c>
      <c r="J6" s="8">
        <v>16955318128.858547</v>
      </c>
      <c r="K6" s="8">
        <v>8150914462.5608463</v>
      </c>
      <c r="L6" s="8">
        <v>20402657048.920773</v>
      </c>
      <c r="M6" s="8">
        <v>25111994937.500317</v>
      </c>
      <c r="N6" s="8">
        <v>17697662219.910248</v>
      </c>
      <c r="O6" s="8">
        <v>11926746369.411051</v>
      </c>
      <c r="P6" s="8">
        <v>12755272705.121426</v>
      </c>
      <c r="Q6" s="8">
        <v>16913276554.184044</v>
      </c>
      <c r="R6" s="8">
        <v>21440473890.873447</v>
      </c>
      <c r="S6" s="8">
        <v>17678266971.27541</v>
      </c>
      <c r="T6" s="8">
        <v>14276813353.618645</v>
      </c>
      <c r="U6" s="8">
        <v>16262656473.17067</v>
      </c>
      <c r="V6" s="8">
        <v>11940263526.495449</v>
      </c>
      <c r="W6" s="8">
        <v>23005295936.678566</v>
      </c>
      <c r="X6" s="8">
        <v>13045221637.207781</v>
      </c>
      <c r="Y6" s="8">
        <v>16325758826.663631</v>
      </c>
      <c r="Z6" s="8">
        <v>12932408748.238548</v>
      </c>
      <c r="AA6" s="8">
        <v>10429789811.521679</v>
      </c>
      <c r="AB6" s="8">
        <f t="shared" ref="AB6:AB18" si="0">AC6*$AD$2</f>
        <v>0</v>
      </c>
      <c r="AC6" s="8">
        <v>0</v>
      </c>
      <c r="AD6" s="8">
        <f t="shared" ref="AD6:AD18" si="1">AVERAGE(C6:AA6)</f>
        <v>15725791582.965492</v>
      </c>
    </row>
    <row r="7" spans="2:32">
      <c r="B7" s="8" t="s">
        <v>13</v>
      </c>
      <c r="C7" s="8">
        <v>9314328921.562254</v>
      </c>
      <c r="D7" s="8">
        <v>9805872299.2302666</v>
      </c>
      <c r="E7" s="8">
        <v>10740114186.862942</v>
      </c>
      <c r="F7" s="8">
        <v>15458434060.69776</v>
      </c>
      <c r="G7" s="8">
        <v>10364299980.689983</v>
      </c>
      <c r="H7" s="8">
        <v>19146208573.534901</v>
      </c>
      <c r="I7" s="8">
        <v>9445894528.3971691</v>
      </c>
      <c r="J7" s="8">
        <v>16955318128.858547</v>
      </c>
      <c r="K7" s="8">
        <v>8150914462.5608463</v>
      </c>
      <c r="L7" s="8">
        <v>13152125889.507776</v>
      </c>
      <c r="M7" s="8">
        <v>12276284360.907463</v>
      </c>
      <c r="N7" s="8">
        <v>8762374949.2088261</v>
      </c>
      <c r="O7" s="8">
        <v>11926746369.411051</v>
      </c>
      <c r="P7" s="8">
        <v>7855077896.6404343</v>
      </c>
      <c r="Q7" s="8">
        <v>15779365115.986597</v>
      </c>
      <c r="R7" s="8">
        <v>11890710093.049494</v>
      </c>
      <c r="S7" s="8">
        <v>17678266971.27541</v>
      </c>
      <c r="T7" s="8">
        <v>8380893020.5325098</v>
      </c>
      <c r="U7" s="8">
        <v>16262656473.17067</v>
      </c>
      <c r="V7" s="8">
        <v>11940263526.495449</v>
      </c>
      <c r="W7" s="8">
        <v>23005295936.678566</v>
      </c>
      <c r="X7" s="8">
        <v>11093339196.629337</v>
      </c>
      <c r="Y7" s="8">
        <v>16325758826.663631</v>
      </c>
      <c r="Z7" s="8">
        <v>12932408748.238548</v>
      </c>
      <c r="AA7" s="8">
        <v>10429789811.521679</v>
      </c>
      <c r="AB7" s="8">
        <f t="shared" si="0"/>
        <v>100</v>
      </c>
      <c r="AC7" s="8">
        <v>1E-3</v>
      </c>
      <c r="AD7" s="8">
        <f t="shared" si="1"/>
        <v>12762909693.132483</v>
      </c>
    </row>
    <row r="8" spans="2:32">
      <c r="B8" s="8" t="s">
        <v>14</v>
      </c>
      <c r="C8" s="8">
        <v>665710743.1248014</v>
      </c>
      <c r="D8" s="8">
        <v>256364925.04108542</v>
      </c>
      <c r="E8" s="8">
        <v>486738207.13321453</v>
      </c>
      <c r="F8" s="8">
        <v>477586014.55996174</v>
      </c>
      <c r="G8" s="8">
        <v>365308792.09830427</v>
      </c>
      <c r="H8" s="8">
        <v>355076508.81664741</v>
      </c>
      <c r="I8" s="8">
        <v>148889677.95773172</v>
      </c>
      <c r="J8" s="8">
        <v>767012456.72346044</v>
      </c>
      <c r="K8" s="8">
        <v>588413154.86647904</v>
      </c>
      <c r="L8" s="8">
        <v>667364697.01863956</v>
      </c>
      <c r="M8" s="8">
        <v>326708357.98683453</v>
      </c>
      <c r="N8" s="8">
        <v>281160944.54407316</v>
      </c>
      <c r="O8" s="8">
        <v>398505058.48089105</v>
      </c>
      <c r="P8" s="8">
        <v>552861032.82003903</v>
      </c>
      <c r="Q8" s="8">
        <v>564473492.44202042</v>
      </c>
      <c r="R8" s="8">
        <v>585959857.24881494</v>
      </c>
      <c r="S8" s="8">
        <v>575426323.380059</v>
      </c>
      <c r="T8" s="8">
        <v>290412138.04187077</v>
      </c>
      <c r="U8" s="8">
        <v>808626874.61177003</v>
      </c>
      <c r="V8" s="8">
        <v>169417529.02601999</v>
      </c>
      <c r="W8" s="8">
        <v>645292423.42629015</v>
      </c>
      <c r="X8" s="8">
        <v>414667173.74402112</v>
      </c>
      <c r="Y8" s="8">
        <v>439432644.80691564</v>
      </c>
      <c r="Z8" s="8">
        <v>492577955.40619457</v>
      </c>
      <c r="AA8" s="8">
        <v>432028502.65927762</v>
      </c>
      <c r="AB8" s="8">
        <f t="shared" si="0"/>
        <v>1000</v>
      </c>
      <c r="AC8" s="8">
        <v>0.01</v>
      </c>
      <c r="AD8" s="8">
        <f t="shared" si="1"/>
        <v>470240619.43861663</v>
      </c>
    </row>
    <row r="9" spans="2:32">
      <c r="B9" s="8" t="s">
        <v>15</v>
      </c>
      <c r="C9" s="8">
        <v>0.2969833296061779</v>
      </c>
      <c r="D9" s="8">
        <v>1.3704515269618014</v>
      </c>
      <c r="E9" s="8">
        <v>1.4802859160204491</v>
      </c>
      <c r="F9" s="8">
        <v>5.7813462038937473</v>
      </c>
      <c r="G9" s="8">
        <v>0.2634675555059971</v>
      </c>
      <c r="H9" s="8">
        <v>0.13532917704222314</v>
      </c>
      <c r="I9" s="8">
        <v>0.95411442310492589</v>
      </c>
      <c r="J9" s="8">
        <v>0.78801401723470121</v>
      </c>
      <c r="K9" s="8">
        <v>0.10050420412389371</v>
      </c>
      <c r="L9" s="8">
        <v>0.15579718474691617</v>
      </c>
      <c r="M9" s="8">
        <v>3.6962590658581576</v>
      </c>
      <c r="N9" s="8">
        <v>0.20197285822135314</v>
      </c>
      <c r="O9" s="8">
        <v>1.026466998820581</v>
      </c>
      <c r="P9" s="8">
        <v>2.6568038452201677</v>
      </c>
      <c r="Q9" s="8">
        <v>0.18976679020448728</v>
      </c>
      <c r="R9" s="8">
        <v>0.86768466727991722</v>
      </c>
      <c r="S9" s="8">
        <v>0.19746644473957531</v>
      </c>
      <c r="T9" s="8">
        <v>0.51249516955633112</v>
      </c>
      <c r="U9" s="8">
        <v>2.372516433932077</v>
      </c>
      <c r="V9" s="8">
        <v>2.5619127117548999</v>
      </c>
      <c r="W9" s="8">
        <v>1.2993985905172565</v>
      </c>
      <c r="X9" s="8">
        <v>2.9123079153109472</v>
      </c>
      <c r="Y9" s="8">
        <v>0.47153789966242243</v>
      </c>
      <c r="Z9" s="8">
        <v>0.87661621686203262</v>
      </c>
      <c r="AA9" s="8">
        <v>0.75836821311827407</v>
      </c>
      <c r="AB9" s="8">
        <f t="shared" si="0"/>
        <v>10000</v>
      </c>
      <c r="AC9" s="8">
        <v>0.1</v>
      </c>
      <c r="AD9" s="8">
        <f t="shared" si="1"/>
        <v>1.2771146943719724</v>
      </c>
    </row>
    <row r="10" spans="2:32">
      <c r="B10" s="8" t="s">
        <v>16</v>
      </c>
      <c r="C10" s="8">
        <v>5.9274611885484774E-9</v>
      </c>
      <c r="D10" s="8">
        <v>6.7850862706109183E-9</v>
      </c>
      <c r="E10" s="8">
        <v>7.4742843025887851E-9</v>
      </c>
      <c r="F10" s="8">
        <v>7.2035675202641869E-9</v>
      </c>
      <c r="G10" s="8">
        <v>3.7498466554097831E-9</v>
      </c>
      <c r="H10" s="8">
        <v>7.3205512762797298E-9</v>
      </c>
      <c r="I10" s="8">
        <v>9.8492023425933439E-9</v>
      </c>
      <c r="J10" s="8">
        <v>8.9637808287079679E-9</v>
      </c>
      <c r="K10" s="8">
        <v>6.8240240125305718E-9</v>
      </c>
      <c r="L10" s="8">
        <v>8.5195779320201837E-9</v>
      </c>
      <c r="M10" s="8">
        <v>9.7896588613366475E-9</v>
      </c>
      <c r="N10" s="8">
        <v>5.7900990668713348E-9</v>
      </c>
      <c r="O10" s="8">
        <v>7.8487971677532187E-9</v>
      </c>
      <c r="P10" s="8">
        <v>5.791520152342855E-9</v>
      </c>
      <c r="Q10" s="8">
        <v>9.354437224828871E-9</v>
      </c>
      <c r="R10" s="8">
        <v>2.5615349841245916E-9</v>
      </c>
      <c r="S10" s="8">
        <v>7.4322770160506479E-9</v>
      </c>
      <c r="T10" s="8">
        <v>8.3020950114587322E-9</v>
      </c>
      <c r="U10" s="8">
        <v>7.7061201864125906E-9</v>
      </c>
      <c r="V10" s="8">
        <v>9.6473797839280451E-9</v>
      </c>
      <c r="W10" s="8">
        <v>7.8982225204526912E-9</v>
      </c>
      <c r="X10" s="8">
        <v>7.364462817349704E-9</v>
      </c>
      <c r="Y10" s="8">
        <v>3.4579841212689644E-9</v>
      </c>
      <c r="Z10" s="8">
        <v>9.1881702246610075E-9</v>
      </c>
      <c r="AA10" s="8">
        <v>9.1908987087663263E-9</v>
      </c>
      <c r="AB10" s="8">
        <f t="shared" si="0"/>
        <v>20000</v>
      </c>
      <c r="AC10" s="8">
        <v>0.2</v>
      </c>
      <c r="AD10" s="8">
        <f t="shared" si="1"/>
        <v>7.357641607086407E-9</v>
      </c>
    </row>
    <row r="11" spans="2:32">
      <c r="B11" s="8" t="s">
        <v>17</v>
      </c>
      <c r="C11" s="8">
        <v>5.9274611885484774E-9</v>
      </c>
      <c r="D11" s="8">
        <v>6.7850862706109183E-9</v>
      </c>
      <c r="E11" s="8">
        <v>7.4742843025887851E-9</v>
      </c>
      <c r="F11" s="8">
        <v>7.2035675202641869E-9</v>
      </c>
      <c r="G11" s="8">
        <v>3.7498466554097831E-9</v>
      </c>
      <c r="H11" s="8">
        <v>7.3205512762797298E-9</v>
      </c>
      <c r="I11" s="8">
        <v>9.8492023425933439E-9</v>
      </c>
      <c r="J11" s="8">
        <v>8.9637808287079679E-9</v>
      </c>
      <c r="K11" s="8">
        <v>6.8240240125305718E-9</v>
      </c>
      <c r="L11" s="8">
        <v>8.5195779320201837E-9</v>
      </c>
      <c r="M11" s="8">
        <v>9.7896588613366475E-9</v>
      </c>
      <c r="N11" s="8">
        <v>5.7900990668713348E-9</v>
      </c>
      <c r="O11" s="8">
        <v>7.8487971677532187E-9</v>
      </c>
      <c r="P11" s="8">
        <v>5.791520152342855E-9</v>
      </c>
      <c r="Q11" s="8">
        <v>9.354437224828871E-9</v>
      </c>
      <c r="R11" s="8">
        <v>2.5615349841245916E-9</v>
      </c>
      <c r="S11" s="8">
        <v>7.4322770160506479E-9</v>
      </c>
      <c r="T11" s="8">
        <v>8.3020950114587322E-9</v>
      </c>
      <c r="U11" s="8">
        <v>7.7061201864125906E-9</v>
      </c>
      <c r="V11" s="8">
        <v>9.6473797839280451E-9</v>
      </c>
      <c r="W11" s="8">
        <v>7.8982225204526912E-9</v>
      </c>
      <c r="X11" s="8">
        <v>7.364462817349704E-9</v>
      </c>
      <c r="Y11" s="8">
        <v>3.4579841212689644E-9</v>
      </c>
      <c r="Z11" s="8">
        <v>9.1881702246610075E-9</v>
      </c>
      <c r="AA11" s="8">
        <v>9.1908987087663263E-9</v>
      </c>
      <c r="AB11" s="8">
        <f t="shared" si="0"/>
        <v>30000</v>
      </c>
      <c r="AC11" s="8">
        <v>0.3</v>
      </c>
      <c r="AD11" s="8">
        <f t="shared" si="1"/>
        <v>7.357641607086407E-9</v>
      </c>
    </row>
    <row r="12" spans="2:32">
      <c r="B12" s="8" t="s">
        <v>18</v>
      </c>
      <c r="C12" s="8">
        <v>5.9274611885484774E-9</v>
      </c>
      <c r="D12" s="8">
        <v>6.7850862706109183E-9</v>
      </c>
      <c r="E12" s="8">
        <v>7.4742843025887851E-9</v>
      </c>
      <c r="F12" s="8">
        <v>7.2035675202641869E-9</v>
      </c>
      <c r="G12" s="8">
        <v>3.7498466554097831E-9</v>
      </c>
      <c r="H12" s="8">
        <v>7.3205512762797298E-9</v>
      </c>
      <c r="I12" s="8">
        <v>9.8492023425933439E-9</v>
      </c>
      <c r="J12" s="8">
        <v>8.9637808287079679E-9</v>
      </c>
      <c r="K12" s="8">
        <v>6.8240240125305718E-9</v>
      </c>
      <c r="L12" s="8">
        <v>8.5195779320201837E-9</v>
      </c>
      <c r="M12" s="8">
        <v>9.7896588613366475E-9</v>
      </c>
      <c r="N12" s="8">
        <v>5.7900990668713348E-9</v>
      </c>
      <c r="O12" s="8">
        <v>7.8487971677532187E-9</v>
      </c>
      <c r="P12" s="8">
        <v>5.791520152342855E-9</v>
      </c>
      <c r="Q12" s="8">
        <v>9.354437224828871E-9</v>
      </c>
      <c r="R12" s="8">
        <v>2.5615349841245916E-9</v>
      </c>
      <c r="S12" s="8">
        <v>7.4322770160506479E-9</v>
      </c>
      <c r="T12" s="8">
        <v>8.3020950114587322E-9</v>
      </c>
      <c r="U12" s="8">
        <v>7.7061201864125906E-9</v>
      </c>
      <c r="V12" s="8">
        <v>9.6473797839280451E-9</v>
      </c>
      <c r="W12" s="8">
        <v>7.8982225204526912E-9</v>
      </c>
      <c r="X12" s="8">
        <v>7.364462817349704E-9</v>
      </c>
      <c r="Y12" s="8">
        <v>3.4579841212689644E-9</v>
      </c>
      <c r="Z12" s="8">
        <v>9.1881702246610075E-9</v>
      </c>
      <c r="AA12" s="8">
        <v>9.1908987087663263E-9</v>
      </c>
      <c r="AB12" s="8">
        <f t="shared" si="0"/>
        <v>40000</v>
      </c>
      <c r="AC12" s="8">
        <v>0.4</v>
      </c>
      <c r="AD12" s="8">
        <f t="shared" si="1"/>
        <v>7.357641607086407E-9</v>
      </c>
    </row>
    <row r="13" spans="2:32">
      <c r="B13" s="8" t="s">
        <v>19</v>
      </c>
      <c r="C13" s="8">
        <v>5.9274611885484774E-9</v>
      </c>
      <c r="D13" s="8">
        <v>6.7850862706109183E-9</v>
      </c>
      <c r="E13" s="8">
        <v>7.4742843025887851E-9</v>
      </c>
      <c r="F13" s="8">
        <v>7.2035675202641869E-9</v>
      </c>
      <c r="G13" s="8">
        <v>3.7498466554097831E-9</v>
      </c>
      <c r="H13" s="8">
        <v>7.3205512762797298E-9</v>
      </c>
      <c r="I13" s="8">
        <v>9.8492023425933439E-9</v>
      </c>
      <c r="J13" s="8">
        <v>8.9637808287079679E-9</v>
      </c>
      <c r="K13" s="8">
        <v>6.8240240125305718E-9</v>
      </c>
      <c r="L13" s="8">
        <v>8.5195779320201837E-9</v>
      </c>
      <c r="M13" s="8">
        <v>9.7896588613366475E-9</v>
      </c>
      <c r="N13" s="8">
        <v>5.7900990668713348E-9</v>
      </c>
      <c r="O13" s="8">
        <v>7.8487971677532187E-9</v>
      </c>
      <c r="P13" s="8">
        <v>5.791520152342855E-9</v>
      </c>
      <c r="Q13" s="8">
        <v>9.354437224828871E-9</v>
      </c>
      <c r="R13" s="8">
        <v>2.5615349841245916E-9</v>
      </c>
      <c r="S13" s="8">
        <v>7.4322770160506479E-9</v>
      </c>
      <c r="T13" s="8">
        <v>8.3020950114587322E-9</v>
      </c>
      <c r="U13" s="8">
        <v>7.7061201864125906E-9</v>
      </c>
      <c r="V13" s="8">
        <v>9.6473797839280451E-9</v>
      </c>
      <c r="W13" s="8">
        <v>7.8982225204526912E-9</v>
      </c>
      <c r="X13" s="8">
        <v>7.364462817349704E-9</v>
      </c>
      <c r="Y13" s="8">
        <v>3.4579841212689644E-9</v>
      </c>
      <c r="Z13" s="8">
        <v>9.1881702246610075E-9</v>
      </c>
      <c r="AA13" s="8">
        <v>9.1908987087663263E-9</v>
      </c>
      <c r="AB13" s="8">
        <f t="shared" si="0"/>
        <v>50000</v>
      </c>
      <c r="AC13" s="8">
        <v>0.5</v>
      </c>
      <c r="AD13" s="8">
        <f t="shared" si="1"/>
        <v>7.357641607086407E-9</v>
      </c>
    </row>
    <row r="14" spans="2:32">
      <c r="B14" s="8" t="s">
        <v>20</v>
      </c>
      <c r="C14" s="8">
        <v>5.9274611885484774E-9</v>
      </c>
      <c r="D14" s="8">
        <v>6.7850862706109183E-9</v>
      </c>
      <c r="E14" s="8">
        <v>7.4742843025887851E-9</v>
      </c>
      <c r="F14" s="8">
        <v>7.2035675202641869E-9</v>
      </c>
      <c r="G14" s="8">
        <v>3.7498466554097831E-9</v>
      </c>
      <c r="H14" s="8">
        <v>7.3205512762797298E-9</v>
      </c>
      <c r="I14" s="8">
        <v>9.8492023425933439E-9</v>
      </c>
      <c r="J14" s="8">
        <v>8.9637808287079679E-9</v>
      </c>
      <c r="K14" s="8">
        <v>6.8240240125305718E-9</v>
      </c>
      <c r="L14" s="8">
        <v>8.5195779320201837E-9</v>
      </c>
      <c r="M14" s="8">
        <v>9.7896588613366475E-9</v>
      </c>
      <c r="N14" s="8">
        <v>5.7900990668713348E-9</v>
      </c>
      <c r="O14" s="8">
        <v>7.8487971677532187E-9</v>
      </c>
      <c r="P14" s="8">
        <v>5.791520152342855E-9</v>
      </c>
      <c r="Q14" s="8">
        <v>9.354437224828871E-9</v>
      </c>
      <c r="R14" s="8">
        <v>2.5615349841245916E-9</v>
      </c>
      <c r="S14" s="8">
        <v>7.4322770160506479E-9</v>
      </c>
      <c r="T14" s="8">
        <v>8.3020950114587322E-9</v>
      </c>
      <c r="U14" s="8">
        <v>7.7061201864125906E-9</v>
      </c>
      <c r="V14" s="8">
        <v>9.6473797839280451E-9</v>
      </c>
      <c r="W14" s="8">
        <v>7.8982225204526912E-9</v>
      </c>
      <c r="X14" s="8">
        <v>7.364462817349704E-9</v>
      </c>
      <c r="Y14" s="8">
        <v>3.4579841212689644E-9</v>
      </c>
      <c r="Z14" s="8">
        <v>9.1881702246610075E-9</v>
      </c>
      <c r="AA14" s="8">
        <v>9.1908987087663263E-9</v>
      </c>
      <c r="AB14" s="8">
        <f t="shared" si="0"/>
        <v>60000</v>
      </c>
      <c r="AC14" s="8">
        <v>0.6</v>
      </c>
      <c r="AD14" s="8">
        <f t="shared" si="1"/>
        <v>7.357641607086407E-9</v>
      </c>
    </row>
    <row r="15" spans="2:32">
      <c r="B15" s="8" t="s">
        <v>21</v>
      </c>
      <c r="C15" s="8">
        <v>5.9274611885484774E-9</v>
      </c>
      <c r="D15" s="8">
        <v>6.7850862706109183E-9</v>
      </c>
      <c r="E15" s="8">
        <v>7.4742843025887851E-9</v>
      </c>
      <c r="F15" s="8">
        <v>7.2035675202641869E-9</v>
      </c>
      <c r="G15" s="8">
        <v>3.7498466554097831E-9</v>
      </c>
      <c r="H15" s="8">
        <v>7.3205512762797298E-9</v>
      </c>
      <c r="I15" s="8">
        <v>9.8492023425933439E-9</v>
      </c>
      <c r="J15" s="8">
        <v>8.9637808287079679E-9</v>
      </c>
      <c r="K15" s="8">
        <v>6.8240240125305718E-9</v>
      </c>
      <c r="L15" s="8">
        <v>8.5195779320201837E-9</v>
      </c>
      <c r="M15" s="8">
        <v>9.7896588613366475E-9</v>
      </c>
      <c r="N15" s="8">
        <v>5.7900990668713348E-9</v>
      </c>
      <c r="O15" s="8">
        <v>7.8487971677532187E-9</v>
      </c>
      <c r="P15" s="8">
        <v>5.791520152342855E-9</v>
      </c>
      <c r="Q15" s="8">
        <v>9.354437224828871E-9</v>
      </c>
      <c r="R15" s="8">
        <v>2.5615349841245916E-9</v>
      </c>
      <c r="S15" s="8">
        <v>7.4322770160506479E-9</v>
      </c>
      <c r="T15" s="8">
        <v>8.3020950114587322E-9</v>
      </c>
      <c r="U15" s="8">
        <v>7.7061201864125906E-9</v>
      </c>
      <c r="V15" s="8">
        <v>9.6473797839280451E-9</v>
      </c>
      <c r="W15" s="8">
        <v>7.8982225204526912E-9</v>
      </c>
      <c r="X15" s="8">
        <v>7.364462817349704E-9</v>
      </c>
      <c r="Y15" s="8">
        <v>3.4579841212689644E-9</v>
      </c>
      <c r="Z15" s="8">
        <v>9.1881702246610075E-9</v>
      </c>
      <c r="AA15" s="8">
        <v>9.1908987087663263E-9</v>
      </c>
      <c r="AB15" s="8">
        <f t="shared" si="0"/>
        <v>70000</v>
      </c>
      <c r="AC15" s="8">
        <v>0.7</v>
      </c>
      <c r="AD15" s="8">
        <f t="shared" si="1"/>
        <v>7.357641607086407E-9</v>
      </c>
    </row>
    <row r="16" spans="2:32">
      <c r="B16" s="8" t="s">
        <v>22</v>
      </c>
      <c r="C16" s="8">
        <v>5.9274611885484774E-9</v>
      </c>
      <c r="D16" s="8">
        <v>6.7850862706109183E-9</v>
      </c>
      <c r="E16" s="8">
        <v>7.4742843025887851E-9</v>
      </c>
      <c r="F16" s="8">
        <v>7.2035675202641869E-9</v>
      </c>
      <c r="G16" s="8">
        <v>3.7498466554097831E-9</v>
      </c>
      <c r="H16" s="8">
        <v>7.3205512762797298E-9</v>
      </c>
      <c r="I16" s="8">
        <v>9.8492023425933439E-9</v>
      </c>
      <c r="J16" s="8">
        <v>8.9637808287079679E-9</v>
      </c>
      <c r="K16" s="8">
        <v>6.8240240125305718E-9</v>
      </c>
      <c r="L16" s="8">
        <v>8.5195779320201837E-9</v>
      </c>
      <c r="M16" s="8">
        <v>9.7896588613366475E-9</v>
      </c>
      <c r="N16" s="8">
        <v>5.7900990668713348E-9</v>
      </c>
      <c r="O16" s="8">
        <v>7.8487971677532187E-9</v>
      </c>
      <c r="P16" s="8">
        <v>5.791520152342855E-9</v>
      </c>
      <c r="Q16" s="8">
        <v>9.354437224828871E-9</v>
      </c>
      <c r="R16" s="8">
        <v>2.5615349841245916E-9</v>
      </c>
      <c r="S16" s="8">
        <v>7.4322770160506479E-9</v>
      </c>
      <c r="T16" s="8">
        <v>8.3020950114587322E-9</v>
      </c>
      <c r="U16" s="8">
        <v>7.7061201864125906E-9</v>
      </c>
      <c r="V16" s="8">
        <v>9.6473797839280451E-9</v>
      </c>
      <c r="W16" s="8">
        <v>7.8982225204526912E-9</v>
      </c>
      <c r="X16" s="8">
        <v>7.364462817349704E-9</v>
      </c>
      <c r="Y16" s="8">
        <v>3.4579841212689644E-9</v>
      </c>
      <c r="Z16" s="8">
        <v>9.1881702246610075E-9</v>
      </c>
      <c r="AA16" s="8">
        <v>9.1908987087663263E-9</v>
      </c>
      <c r="AB16" s="8">
        <f t="shared" si="0"/>
        <v>80000</v>
      </c>
      <c r="AC16" s="8">
        <v>0.8</v>
      </c>
      <c r="AD16" s="8">
        <f t="shared" si="1"/>
        <v>7.357641607086407E-9</v>
      </c>
    </row>
    <row r="17" spans="2:30">
      <c r="B17" s="8" t="s">
        <v>23</v>
      </c>
      <c r="C17" s="8">
        <v>5.9274611885484774E-9</v>
      </c>
      <c r="D17" s="8">
        <v>6.7850862706109183E-9</v>
      </c>
      <c r="E17" s="8">
        <v>7.4742843025887851E-9</v>
      </c>
      <c r="F17" s="8">
        <v>7.2035675202641869E-9</v>
      </c>
      <c r="G17" s="8">
        <v>3.7498466554097831E-9</v>
      </c>
      <c r="H17" s="8">
        <v>7.3205512762797298E-9</v>
      </c>
      <c r="I17" s="8">
        <v>9.8492023425933439E-9</v>
      </c>
      <c r="J17" s="8">
        <v>8.9637808287079679E-9</v>
      </c>
      <c r="K17" s="8">
        <v>6.8240240125305718E-9</v>
      </c>
      <c r="L17" s="8">
        <v>8.5195779320201837E-9</v>
      </c>
      <c r="M17" s="8">
        <v>9.7896588613366475E-9</v>
      </c>
      <c r="N17" s="8">
        <v>5.7900990668713348E-9</v>
      </c>
      <c r="O17" s="8">
        <v>7.8487971677532187E-9</v>
      </c>
      <c r="P17" s="8">
        <v>5.791520152342855E-9</v>
      </c>
      <c r="Q17" s="8">
        <v>9.354437224828871E-9</v>
      </c>
      <c r="R17" s="8">
        <v>2.5615349841245916E-9</v>
      </c>
      <c r="S17" s="8">
        <v>7.4322770160506479E-9</v>
      </c>
      <c r="T17" s="8">
        <v>8.3020950114587322E-9</v>
      </c>
      <c r="U17" s="8">
        <v>7.7061201864125906E-9</v>
      </c>
      <c r="V17" s="8">
        <v>9.6473797839280451E-9</v>
      </c>
      <c r="W17" s="8">
        <v>7.8982225204526912E-9</v>
      </c>
      <c r="X17" s="8">
        <v>7.364462817349704E-9</v>
      </c>
      <c r="Y17" s="8">
        <v>3.4579841212689644E-9</v>
      </c>
      <c r="Z17" s="8">
        <v>9.1881702246610075E-9</v>
      </c>
      <c r="AA17" s="8">
        <v>9.1908987087663263E-9</v>
      </c>
      <c r="AB17" s="8">
        <f t="shared" si="0"/>
        <v>90000</v>
      </c>
      <c r="AC17" s="8">
        <v>0.9</v>
      </c>
      <c r="AD17" s="8">
        <f t="shared" si="1"/>
        <v>7.357641607086407E-9</v>
      </c>
    </row>
    <row r="18" spans="2:30">
      <c r="B18" s="8" t="s">
        <v>24</v>
      </c>
      <c r="C18" s="8">
        <v>5.9274611885484774E-9</v>
      </c>
      <c r="D18" s="8">
        <v>6.7850862706109183E-9</v>
      </c>
      <c r="E18" s="8">
        <v>7.4742843025887851E-9</v>
      </c>
      <c r="F18" s="8">
        <v>7.2035675202641869E-9</v>
      </c>
      <c r="G18" s="8">
        <v>3.7498466554097831E-9</v>
      </c>
      <c r="H18" s="8">
        <v>7.3205512762797298E-9</v>
      </c>
      <c r="I18" s="8">
        <v>9.8492023425933439E-9</v>
      </c>
      <c r="J18" s="8">
        <v>8.9637808287079679E-9</v>
      </c>
      <c r="K18" s="8">
        <v>6.8240240125305718E-9</v>
      </c>
      <c r="L18" s="8">
        <v>8.5195779320201837E-9</v>
      </c>
      <c r="M18" s="8">
        <v>9.7896588613366475E-9</v>
      </c>
      <c r="N18" s="8">
        <v>5.7900990668713348E-9</v>
      </c>
      <c r="O18" s="8">
        <v>7.8487971677532187E-9</v>
      </c>
      <c r="P18" s="8">
        <v>5.791520152342855E-9</v>
      </c>
      <c r="Q18" s="8">
        <v>9.354437224828871E-9</v>
      </c>
      <c r="R18" s="8">
        <v>2.5615349841245916E-9</v>
      </c>
      <c r="S18" s="8">
        <v>7.4322770160506479E-9</v>
      </c>
      <c r="T18" s="8">
        <v>8.3020950114587322E-9</v>
      </c>
      <c r="U18" s="8">
        <v>7.7061201864125906E-9</v>
      </c>
      <c r="V18" s="8">
        <v>9.6473797839280451E-9</v>
      </c>
      <c r="W18" s="8">
        <v>7.8982225204526912E-9</v>
      </c>
      <c r="X18" s="8">
        <v>7.364462817349704E-9</v>
      </c>
      <c r="Y18" s="8">
        <v>3.4579841212689644E-9</v>
      </c>
      <c r="Z18" s="8">
        <v>9.1881702246610075E-9</v>
      </c>
      <c r="AA18" s="8">
        <v>9.1908987087663263E-9</v>
      </c>
      <c r="AB18" s="8">
        <f t="shared" si="0"/>
        <v>100000</v>
      </c>
      <c r="AC18" s="8">
        <v>1</v>
      </c>
      <c r="AD18" s="8">
        <f t="shared" si="1"/>
        <v>7.357641607086407E-9</v>
      </c>
    </row>
    <row r="19" spans="2:30">
      <c r="B19" s="8" t="s">
        <v>25</v>
      </c>
      <c r="C19" s="8">
        <v>1</v>
      </c>
    </row>
    <row r="20" spans="2:30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0">
      <c r="D21" s="10">
        <f>MIN(C18:AA18)</f>
        <v>2.5615349841245916E-9</v>
      </c>
      <c r="E21" s="10">
        <f>MAX(C18:AA18)</f>
        <v>9.8492023425933439E-9</v>
      </c>
      <c r="F21" s="10">
        <f>MEDIAN(C18:AA18)</f>
        <v>7.4742843025887851E-9</v>
      </c>
      <c r="G21" s="10">
        <f>AVERAGE(C18:AA18)</f>
        <v>7.357641607086407E-9</v>
      </c>
      <c r="H21" s="10">
        <f>_xlfn.STDEV.S(C18:AA18)</f>
        <v>1.9619230729486462E-9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0553F-2BD7-44DC-9FC3-38ED127502C2}">
  <sheetPr>
    <tabColor theme="5" tint="0.59999389629810485"/>
    <outlinePr summaryBelow="0" summaryRight="0"/>
  </sheetPr>
  <dimension ref="B2:AF21"/>
  <sheetViews>
    <sheetView zoomScale="85" zoomScaleNormal="85" workbookViewId="0">
      <selection activeCell="I32" sqref="I32"/>
    </sheetView>
  </sheetViews>
  <sheetFormatPr defaultRowHeight="12.75"/>
  <cols>
    <col min="1" max="1" width="8.88671875" style="9"/>
    <col min="2" max="2" width="20.21875" style="9" customWidth="1"/>
    <col min="3" max="16384" width="8.88671875" style="9"/>
  </cols>
  <sheetData>
    <row r="2" spans="2:32">
      <c r="B2" s="8" t="s">
        <v>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/>
      <c r="AC2" s="8"/>
      <c r="AD2" s="8">
        <v>100000</v>
      </c>
      <c r="AE2" s="9" t="s">
        <v>1</v>
      </c>
      <c r="AF2" s="9">
        <f>MIN(B3:AA3)</f>
        <v>100000</v>
      </c>
    </row>
    <row r="3" spans="2:32">
      <c r="B3" s="8" t="s">
        <v>2</v>
      </c>
      <c r="C3" s="8">
        <v>100000</v>
      </c>
      <c r="D3" s="8">
        <v>100000</v>
      </c>
      <c r="E3" s="8">
        <v>100000</v>
      </c>
      <c r="F3" s="8">
        <v>100000</v>
      </c>
      <c r="G3" s="8">
        <v>100000</v>
      </c>
      <c r="H3" s="8">
        <v>100000</v>
      </c>
      <c r="I3" s="8">
        <v>100000</v>
      </c>
      <c r="J3" s="8">
        <v>100000</v>
      </c>
      <c r="K3" s="8">
        <v>100000</v>
      </c>
      <c r="L3" s="8">
        <v>100000</v>
      </c>
      <c r="M3" s="8">
        <v>100000</v>
      </c>
      <c r="N3" s="8">
        <v>100000</v>
      </c>
      <c r="O3" s="8">
        <v>100000</v>
      </c>
      <c r="P3" s="8">
        <v>100000</v>
      </c>
      <c r="Q3" s="8">
        <v>100000</v>
      </c>
      <c r="R3" s="8">
        <v>100000</v>
      </c>
      <c r="S3" s="8">
        <v>100000</v>
      </c>
      <c r="T3" s="8">
        <v>100000</v>
      </c>
      <c r="U3" s="8">
        <v>100000</v>
      </c>
      <c r="V3" s="8">
        <v>100000</v>
      </c>
      <c r="W3" s="8">
        <v>100000</v>
      </c>
      <c r="X3" s="8">
        <v>100000</v>
      </c>
      <c r="Y3" s="8">
        <v>100000</v>
      </c>
      <c r="Z3" s="8">
        <v>100000</v>
      </c>
      <c r="AA3" s="8">
        <v>100000</v>
      </c>
      <c r="AB3" s="8"/>
      <c r="AC3" s="8"/>
      <c r="AD3" s="8"/>
      <c r="AE3" s="9" t="s">
        <v>3</v>
      </c>
      <c r="AF3" s="9">
        <f>MAX(B3:AA3)</f>
        <v>100000</v>
      </c>
    </row>
    <row r="4" spans="2:32">
      <c r="B4" s="8" t="s">
        <v>4</v>
      </c>
      <c r="C4" s="8">
        <v>47.371051645427087</v>
      </c>
      <c r="D4" s="8">
        <v>135.95583236243993</v>
      </c>
      <c r="E4" s="8">
        <v>193.67045098324832</v>
      </c>
      <c r="F4" s="8">
        <v>14.135005445154292</v>
      </c>
      <c r="G4" s="8">
        <v>252.02881266485065</v>
      </c>
      <c r="H4" s="8">
        <v>120.55979066905991</v>
      </c>
      <c r="I4" s="8">
        <v>93.985831518348675</v>
      </c>
      <c r="J4" s="8">
        <v>72.640398660821631</v>
      </c>
      <c r="K4" s="8">
        <v>45.297923063479857</v>
      </c>
      <c r="L4" s="8">
        <v>72.827962617605635</v>
      </c>
      <c r="M4" s="8">
        <v>58.315396281987262</v>
      </c>
      <c r="N4" s="8">
        <v>2.0351781392798216</v>
      </c>
      <c r="O4" s="8">
        <v>1.9537348749017553</v>
      </c>
      <c r="P4" s="8">
        <v>49.059209973688269</v>
      </c>
      <c r="Q4" s="8">
        <v>64.588222271372501</v>
      </c>
      <c r="R4" s="8">
        <v>0.37057745724800384</v>
      </c>
      <c r="S4" s="8">
        <v>11.845420671519918</v>
      </c>
      <c r="T4" s="8">
        <v>149.92329832682231</v>
      </c>
      <c r="U4" s="8">
        <v>305.50278239055535</v>
      </c>
      <c r="V4" s="8">
        <v>102.56947694752614</v>
      </c>
      <c r="W4" s="8">
        <v>5.9567831600092518</v>
      </c>
      <c r="X4" s="8">
        <v>3.0878227954926558</v>
      </c>
      <c r="Y4" s="8">
        <v>10.678665583493199</v>
      </c>
      <c r="Z4" s="8">
        <v>164.77513033723585</v>
      </c>
      <c r="AA4" s="8">
        <v>17.5551293063603</v>
      </c>
      <c r="AB4" s="8"/>
      <c r="AC4" s="8"/>
      <c r="AD4" s="8"/>
      <c r="AE4" s="9" t="s">
        <v>5</v>
      </c>
      <c r="AF4" s="9">
        <f>AVERAGE(B3:AA3)</f>
        <v>100000</v>
      </c>
    </row>
    <row r="5" spans="2:32">
      <c r="B5" s="8" t="s">
        <v>11</v>
      </c>
      <c r="AC5" s="8"/>
      <c r="AD5" s="8"/>
    </row>
    <row r="6" spans="2:32">
      <c r="B6" s="8" t="s">
        <v>12</v>
      </c>
      <c r="C6" s="8">
        <v>10498305838.214283</v>
      </c>
      <c r="D6" s="8">
        <v>13462979174.253954</v>
      </c>
      <c r="E6" s="8">
        <v>8821185322.858532</v>
      </c>
      <c r="F6" s="8">
        <v>12157709950.132807</v>
      </c>
      <c r="G6" s="8">
        <v>12551491495.688267</v>
      </c>
      <c r="H6" s="8">
        <v>13233305951.497532</v>
      </c>
      <c r="I6" s="8">
        <v>12150636789.802109</v>
      </c>
      <c r="J6" s="8">
        <v>9743639527.5527916</v>
      </c>
      <c r="K6" s="8">
        <v>13234273072.496601</v>
      </c>
      <c r="L6" s="8">
        <v>9620919255.7441654</v>
      </c>
      <c r="M6" s="8">
        <v>10415898516.622097</v>
      </c>
      <c r="N6" s="8">
        <v>11371219229.02729</v>
      </c>
      <c r="O6" s="8">
        <v>14287267017.224232</v>
      </c>
      <c r="P6" s="8">
        <v>12337665447.050657</v>
      </c>
      <c r="Q6" s="8">
        <v>12772643934.405239</v>
      </c>
      <c r="R6" s="8">
        <v>14148321982.844683</v>
      </c>
      <c r="S6" s="8">
        <v>16802361946.725908</v>
      </c>
      <c r="T6" s="8">
        <v>9447871972.372263</v>
      </c>
      <c r="U6" s="8">
        <v>12980117957.213722</v>
      </c>
      <c r="V6" s="8">
        <v>7480256018.6710596</v>
      </c>
      <c r="W6" s="8">
        <v>12182746823.680431</v>
      </c>
      <c r="X6" s="8">
        <v>14003787229.257442</v>
      </c>
      <c r="Y6" s="8">
        <v>10132938904.214836</v>
      </c>
      <c r="Z6" s="8">
        <v>8633684925.3591537</v>
      </c>
      <c r="AA6" s="8">
        <v>13115079443.259562</v>
      </c>
      <c r="AB6" s="8">
        <f t="shared" ref="AB6:AB18" si="0">AC6*$AD$2</f>
        <v>0</v>
      </c>
      <c r="AC6" s="8">
        <v>0</v>
      </c>
      <c r="AD6" s="8">
        <f t="shared" ref="AD6:AD18" si="1">AVERAGE(C6:AA6)</f>
        <v>11823452309.046787</v>
      </c>
    </row>
    <row r="7" spans="2:32">
      <c r="B7" s="8" t="s">
        <v>13</v>
      </c>
      <c r="C7" s="8">
        <v>2933504767.3481717</v>
      </c>
      <c r="D7" s="8">
        <v>5009502909.8772192</v>
      </c>
      <c r="E7" s="8">
        <v>2954565402.8180008</v>
      </c>
      <c r="F7" s="8">
        <v>4193915429.4806733</v>
      </c>
      <c r="G7" s="8">
        <v>6266019569.8394709</v>
      </c>
      <c r="H7" s="8">
        <v>3725451682.5462627</v>
      </c>
      <c r="I7" s="8">
        <v>6145499619.9930248</v>
      </c>
      <c r="J7" s="8">
        <v>2519921954.218596</v>
      </c>
      <c r="K7" s="8">
        <v>8790854363.3509789</v>
      </c>
      <c r="L7" s="8">
        <v>4901420055.0166254</v>
      </c>
      <c r="M7" s="8">
        <v>4755315042.4313612</v>
      </c>
      <c r="N7" s="8">
        <v>2450187337.8518162</v>
      </c>
      <c r="O7" s="8">
        <v>3085140335.2280378</v>
      </c>
      <c r="P7" s="8">
        <v>6428503872.8094835</v>
      </c>
      <c r="Q7" s="8">
        <v>2697137053.7336087</v>
      </c>
      <c r="R7" s="8">
        <v>6308488233.3982391</v>
      </c>
      <c r="S7" s="8">
        <v>6700899864.4982729</v>
      </c>
      <c r="T7" s="8">
        <v>6046401975.3008595</v>
      </c>
      <c r="U7" s="8">
        <v>4733355505.0029449</v>
      </c>
      <c r="V7" s="8">
        <v>7982872040.0762548</v>
      </c>
      <c r="W7" s="8">
        <v>6111974943.9774837</v>
      </c>
      <c r="X7" s="8">
        <v>5739689204.2068996</v>
      </c>
      <c r="Y7" s="8">
        <v>2015888211.3314996</v>
      </c>
      <c r="Z7" s="8">
        <v>1765368223.8050008</v>
      </c>
      <c r="AA7" s="8">
        <v>3423495366.6463685</v>
      </c>
      <c r="AB7" s="8">
        <f t="shared" si="0"/>
        <v>100</v>
      </c>
      <c r="AC7" s="8">
        <v>1E-3</v>
      </c>
      <c r="AD7" s="8">
        <f t="shared" si="1"/>
        <v>4707414918.591485</v>
      </c>
    </row>
    <row r="8" spans="2:32">
      <c r="B8" s="8" t="s">
        <v>14</v>
      </c>
      <c r="C8" s="8">
        <v>627485488.05676126</v>
      </c>
      <c r="D8" s="8">
        <v>247856293.62679097</v>
      </c>
      <c r="E8" s="8">
        <v>366257998.19858903</v>
      </c>
      <c r="F8" s="8">
        <v>542949261.27095294</v>
      </c>
      <c r="G8" s="8">
        <v>299326627.4347533</v>
      </c>
      <c r="H8" s="8">
        <v>668706967.95264864</v>
      </c>
      <c r="I8" s="8">
        <v>285799016.63684475</v>
      </c>
      <c r="J8" s="8">
        <v>339249597.52280897</v>
      </c>
      <c r="K8" s="8">
        <v>599471058.63505447</v>
      </c>
      <c r="L8" s="8">
        <v>281619966.58264911</v>
      </c>
      <c r="M8" s="8">
        <v>279580901.04966259</v>
      </c>
      <c r="N8" s="8">
        <v>354860309.63563621</v>
      </c>
      <c r="O8" s="8">
        <v>167576270.54050416</v>
      </c>
      <c r="P8" s="8">
        <v>836450147.06579757</v>
      </c>
      <c r="Q8" s="8">
        <v>904864349.57135141</v>
      </c>
      <c r="R8" s="8">
        <v>347742014.32131392</v>
      </c>
      <c r="S8" s="8">
        <v>413621088.76666826</v>
      </c>
      <c r="T8" s="8">
        <v>181162720.66501212</v>
      </c>
      <c r="U8" s="8">
        <v>128727677.40020123</v>
      </c>
      <c r="V8" s="8">
        <v>236503095.07653669</v>
      </c>
      <c r="W8" s="8">
        <v>160093110.21356496</v>
      </c>
      <c r="X8" s="8">
        <v>431611968.05866218</v>
      </c>
      <c r="Y8" s="8">
        <v>788793478.61412382</v>
      </c>
      <c r="Z8" s="8">
        <v>420018911.61455047</v>
      </c>
      <c r="AA8" s="8">
        <v>385132792.51666605</v>
      </c>
      <c r="AB8" s="8">
        <f t="shared" si="0"/>
        <v>1000</v>
      </c>
      <c r="AC8" s="8">
        <v>0.01</v>
      </c>
      <c r="AD8" s="8">
        <f t="shared" si="1"/>
        <v>411818444.4411242</v>
      </c>
    </row>
    <row r="9" spans="2:32">
      <c r="B9" s="8" t="s">
        <v>15</v>
      </c>
      <c r="C9" s="8">
        <v>3885.7473304758419</v>
      </c>
      <c r="D9" s="8">
        <v>4400.5588235098439</v>
      </c>
      <c r="E9" s="8">
        <v>9814.4138630990528</v>
      </c>
      <c r="F9" s="8">
        <v>4631.2151241330384</v>
      </c>
      <c r="G9" s="8">
        <v>6956.6440798244812</v>
      </c>
      <c r="H9" s="8">
        <v>3914.9965903217953</v>
      </c>
      <c r="I9" s="8">
        <v>4306.2180527784785</v>
      </c>
      <c r="J9" s="8">
        <v>2801.7921192249787</v>
      </c>
      <c r="K9" s="8">
        <v>2971.0675077297155</v>
      </c>
      <c r="L9" s="8">
        <v>7386.4172990793923</v>
      </c>
      <c r="M9" s="8">
        <v>3662.5824558706081</v>
      </c>
      <c r="N9" s="8">
        <v>771.91347924269132</v>
      </c>
      <c r="O9" s="8">
        <v>137.342615045814</v>
      </c>
      <c r="P9" s="8">
        <v>1845.9791642222847</v>
      </c>
      <c r="Q9" s="8">
        <v>4134.4489738175298</v>
      </c>
      <c r="R9" s="8">
        <v>1627.1536047259315</v>
      </c>
      <c r="S9" s="8">
        <v>2367.5076800058546</v>
      </c>
      <c r="T9" s="8">
        <v>4783.3555546950429</v>
      </c>
      <c r="U9" s="8">
        <v>8438.6452445441573</v>
      </c>
      <c r="V9" s="8">
        <v>8959.8839648894245</v>
      </c>
      <c r="W9" s="8">
        <v>574.71873465567228</v>
      </c>
      <c r="X9" s="8">
        <v>12767.474588739609</v>
      </c>
      <c r="Y9" s="8">
        <v>5763.7676449919527</v>
      </c>
      <c r="Z9" s="8">
        <v>6235.2924681441245</v>
      </c>
      <c r="AA9" s="8">
        <v>5200.6395192339851</v>
      </c>
      <c r="AB9" s="8">
        <f t="shared" si="0"/>
        <v>10000</v>
      </c>
      <c r="AC9" s="8">
        <v>0.1</v>
      </c>
      <c r="AD9" s="8">
        <f t="shared" si="1"/>
        <v>4733.5910593200515</v>
      </c>
    </row>
    <row r="10" spans="2:32">
      <c r="B10" s="8" t="s">
        <v>16</v>
      </c>
      <c r="C10" s="8">
        <v>1842.7780558907839</v>
      </c>
      <c r="D10" s="8">
        <v>2939.9344939387393</v>
      </c>
      <c r="E10" s="8">
        <v>7681.149827132439</v>
      </c>
      <c r="F10" s="8">
        <v>520.39613095097252</v>
      </c>
      <c r="G10" s="8">
        <v>4609.706177698482</v>
      </c>
      <c r="H10" s="8">
        <v>2833.4585983599127</v>
      </c>
      <c r="I10" s="8">
        <v>3471.3042609527265</v>
      </c>
      <c r="J10" s="8">
        <v>2128.5410618591395</v>
      </c>
      <c r="K10" s="8">
        <v>1853.6860711155687</v>
      </c>
      <c r="L10" s="8">
        <v>5467.2479021976314</v>
      </c>
      <c r="M10" s="8">
        <v>1869.2756200528529</v>
      </c>
      <c r="N10" s="8">
        <v>89.478471178592997</v>
      </c>
      <c r="O10" s="8">
        <v>43.409570316701121</v>
      </c>
      <c r="P10" s="8">
        <v>1252.8417707727933</v>
      </c>
      <c r="Q10" s="8">
        <v>1238.2969404681917</v>
      </c>
      <c r="R10" s="8">
        <v>12.535793809369778</v>
      </c>
      <c r="S10" s="8">
        <v>262.00727117904205</v>
      </c>
      <c r="T10" s="8">
        <v>3598.2804722924852</v>
      </c>
      <c r="U10" s="8">
        <v>6940.7140789398363</v>
      </c>
      <c r="V10" s="8">
        <v>2388.7617847383376</v>
      </c>
      <c r="W10" s="8">
        <v>246.69388036874238</v>
      </c>
      <c r="X10" s="8">
        <v>129.9834152824252</v>
      </c>
      <c r="Y10" s="8">
        <v>153.70238244908694</v>
      </c>
      <c r="Z10" s="8">
        <v>4824.3700483089942</v>
      </c>
      <c r="AA10" s="8">
        <v>505.74026655784382</v>
      </c>
      <c r="AB10" s="8">
        <f t="shared" si="0"/>
        <v>20000</v>
      </c>
      <c r="AC10" s="8">
        <v>0.2</v>
      </c>
      <c r="AD10" s="8">
        <f t="shared" si="1"/>
        <v>2276.1717738724678</v>
      </c>
    </row>
    <row r="11" spans="2:32">
      <c r="B11" s="8" t="s">
        <v>17</v>
      </c>
      <c r="C11" s="8">
        <v>1176.9084462254443</v>
      </c>
      <c r="D11" s="8">
        <v>2075.3878297674578</v>
      </c>
      <c r="E11" s="8">
        <v>4774.7920050057728</v>
      </c>
      <c r="F11" s="8">
        <v>342.54070974250658</v>
      </c>
      <c r="G11" s="8">
        <v>3261.9438897663749</v>
      </c>
      <c r="H11" s="8">
        <v>2117.6078307357757</v>
      </c>
      <c r="I11" s="8">
        <v>2161.3643226931417</v>
      </c>
      <c r="J11" s="8">
        <v>1453.7037369364102</v>
      </c>
      <c r="K11" s="8">
        <v>1225.2766576205624</v>
      </c>
      <c r="L11" s="8">
        <v>3342.7051373326462</v>
      </c>
      <c r="M11" s="8">
        <v>1054.7456306915151</v>
      </c>
      <c r="N11" s="8">
        <v>41.411398294276125</v>
      </c>
      <c r="O11" s="8">
        <v>31.951715735134115</v>
      </c>
      <c r="P11" s="8">
        <v>884.22457133935268</v>
      </c>
      <c r="Q11" s="8">
        <v>878.71123347764251</v>
      </c>
      <c r="R11" s="8">
        <v>8.2960884591946069</v>
      </c>
      <c r="S11" s="8">
        <v>185.13681694319695</v>
      </c>
      <c r="T11" s="8">
        <v>2627.7179031887913</v>
      </c>
      <c r="U11" s="8">
        <v>4743.1962977074227</v>
      </c>
      <c r="V11" s="8">
        <v>1773.4696359221709</v>
      </c>
      <c r="W11" s="8">
        <v>148.00796241009476</v>
      </c>
      <c r="X11" s="8">
        <v>98.232968023197941</v>
      </c>
      <c r="Y11" s="8">
        <v>116.39589279344614</v>
      </c>
      <c r="Z11" s="8">
        <v>3158.1649200828938</v>
      </c>
      <c r="AA11" s="8">
        <v>360.0548510178578</v>
      </c>
      <c r="AB11" s="8">
        <f t="shared" si="0"/>
        <v>30000</v>
      </c>
      <c r="AC11" s="8">
        <v>0.3</v>
      </c>
      <c r="AD11" s="8">
        <f t="shared" si="1"/>
        <v>1521.677938076491</v>
      </c>
    </row>
    <row r="12" spans="2:32">
      <c r="B12" s="8" t="s">
        <v>18</v>
      </c>
      <c r="C12" s="8">
        <v>679.6494359957693</v>
      </c>
      <c r="D12" s="8">
        <v>1555.8499127121706</v>
      </c>
      <c r="E12" s="8">
        <v>2382.1514530053469</v>
      </c>
      <c r="F12" s="8">
        <v>223.0712434465861</v>
      </c>
      <c r="G12" s="8">
        <v>2550.6382681426176</v>
      </c>
      <c r="H12" s="8">
        <v>1249.2363825259317</v>
      </c>
      <c r="I12" s="8">
        <v>1540.5580601018585</v>
      </c>
      <c r="J12" s="8">
        <v>1027.8907386852932</v>
      </c>
      <c r="K12" s="8">
        <v>693.39873817166404</v>
      </c>
      <c r="L12" s="8">
        <v>1612.0931973904378</v>
      </c>
      <c r="M12" s="8">
        <v>616.12336392073462</v>
      </c>
      <c r="N12" s="8">
        <v>21.996127518337659</v>
      </c>
      <c r="O12" s="8">
        <v>19.390851306435479</v>
      </c>
      <c r="P12" s="8">
        <v>609.95931062767727</v>
      </c>
      <c r="Q12" s="8">
        <v>639.62647718394169</v>
      </c>
      <c r="R12" s="8">
        <v>5.8192603118430384</v>
      </c>
      <c r="S12" s="8">
        <v>125.71816831253528</v>
      </c>
      <c r="T12" s="8">
        <v>1839.235482969578</v>
      </c>
      <c r="U12" s="8">
        <v>3401.6133527824513</v>
      </c>
      <c r="V12" s="8">
        <v>1240.5020351219255</v>
      </c>
      <c r="W12" s="8">
        <v>66.408684111662296</v>
      </c>
      <c r="X12" s="8">
        <v>64.07884071708213</v>
      </c>
      <c r="Y12" s="8">
        <v>92.264369506135722</v>
      </c>
      <c r="Z12" s="8">
        <v>2180.3787813265544</v>
      </c>
      <c r="AA12" s="8">
        <v>269.63180024414225</v>
      </c>
      <c r="AB12" s="8">
        <f t="shared" si="0"/>
        <v>40000</v>
      </c>
      <c r="AC12" s="8">
        <v>0.4</v>
      </c>
      <c r="AD12" s="8">
        <f t="shared" si="1"/>
        <v>988.29137344554852</v>
      </c>
    </row>
    <row r="13" spans="2:32">
      <c r="B13" s="8" t="s">
        <v>19</v>
      </c>
      <c r="C13" s="8">
        <v>370.83617513817467</v>
      </c>
      <c r="D13" s="8">
        <v>1055.8222881432796</v>
      </c>
      <c r="E13" s="8">
        <v>1654.5551851148275</v>
      </c>
      <c r="F13" s="8">
        <v>151.8688918774597</v>
      </c>
      <c r="G13" s="8">
        <v>1988.8665757804374</v>
      </c>
      <c r="H13" s="8">
        <v>872.51144610708025</v>
      </c>
      <c r="I13" s="8">
        <v>796.1237497154533</v>
      </c>
      <c r="J13" s="8">
        <v>609.27742793111679</v>
      </c>
      <c r="K13" s="8">
        <v>367.1699268687355</v>
      </c>
      <c r="L13" s="8">
        <v>767.42042468616853</v>
      </c>
      <c r="M13" s="8">
        <v>398.42083129226512</v>
      </c>
      <c r="N13" s="8">
        <v>15.735026167819655</v>
      </c>
      <c r="O13" s="8">
        <v>11.25616970754831</v>
      </c>
      <c r="P13" s="8">
        <v>348.27966820691609</v>
      </c>
      <c r="Q13" s="8">
        <v>404.88576620930701</v>
      </c>
      <c r="R13" s="8">
        <v>3.7418467976392265</v>
      </c>
      <c r="S13" s="8">
        <v>84.649536229458988</v>
      </c>
      <c r="T13" s="8">
        <v>1115.6459012967105</v>
      </c>
      <c r="U13" s="8">
        <v>1915.9659239260027</v>
      </c>
      <c r="V13" s="8">
        <v>708.20594170648019</v>
      </c>
      <c r="W13" s="8">
        <v>42.995990404568545</v>
      </c>
      <c r="X13" s="8">
        <v>34.192972858691235</v>
      </c>
      <c r="Y13" s="8">
        <v>62.608233298049754</v>
      </c>
      <c r="Z13" s="8">
        <v>1540.0329340895853</v>
      </c>
      <c r="AA13" s="8">
        <v>155.23431743470735</v>
      </c>
      <c r="AB13" s="8">
        <f t="shared" si="0"/>
        <v>50000</v>
      </c>
      <c r="AC13" s="8">
        <v>0.5</v>
      </c>
      <c r="AD13" s="8">
        <f t="shared" si="1"/>
        <v>619.05212603953942</v>
      </c>
    </row>
    <row r="14" spans="2:32">
      <c r="B14" s="8" t="s">
        <v>20</v>
      </c>
      <c r="C14" s="8">
        <v>217.07932781970612</v>
      </c>
      <c r="D14" s="8">
        <v>556.1805023001358</v>
      </c>
      <c r="E14" s="8">
        <v>996.76895049618247</v>
      </c>
      <c r="F14" s="8">
        <v>63.566766715472227</v>
      </c>
      <c r="G14" s="8">
        <v>1297.7989133565957</v>
      </c>
      <c r="H14" s="8">
        <v>607.50652848183108</v>
      </c>
      <c r="I14" s="8">
        <v>475.50975957972605</v>
      </c>
      <c r="J14" s="8">
        <v>372.91123501971845</v>
      </c>
      <c r="K14" s="8">
        <v>192.59102706990222</v>
      </c>
      <c r="L14" s="8">
        <v>441.87585380696896</v>
      </c>
      <c r="M14" s="8">
        <v>227.55643826520975</v>
      </c>
      <c r="N14" s="8">
        <v>10.57696228609052</v>
      </c>
      <c r="O14" s="8">
        <v>7.467239366912338</v>
      </c>
      <c r="P14" s="8">
        <v>225.97373732930157</v>
      </c>
      <c r="Q14" s="8">
        <v>275.55417119731851</v>
      </c>
      <c r="R14" s="8">
        <v>1.9187047038672915</v>
      </c>
      <c r="S14" s="8">
        <v>56.200673378677266</v>
      </c>
      <c r="T14" s="8">
        <v>737.20276228590365</v>
      </c>
      <c r="U14" s="8">
        <v>1290.1640050476094</v>
      </c>
      <c r="V14" s="8">
        <v>439.4536284507526</v>
      </c>
      <c r="W14" s="8">
        <v>24.112070741281201</v>
      </c>
      <c r="X14" s="8">
        <v>17.077374914016701</v>
      </c>
      <c r="Y14" s="8">
        <v>39.22516463614113</v>
      </c>
      <c r="Z14" s="8">
        <v>932.21010998487827</v>
      </c>
      <c r="AA14" s="8">
        <v>88.722212511758016</v>
      </c>
      <c r="AB14" s="8">
        <f t="shared" si="0"/>
        <v>60000</v>
      </c>
      <c r="AC14" s="8">
        <v>0.6</v>
      </c>
      <c r="AD14" s="8">
        <f t="shared" si="1"/>
        <v>383.80816478983843</v>
      </c>
    </row>
    <row r="15" spans="2:32">
      <c r="B15" s="8" t="s">
        <v>21</v>
      </c>
      <c r="C15" s="8">
        <v>135.22373463078674</v>
      </c>
      <c r="D15" s="8">
        <v>359.13184230978868</v>
      </c>
      <c r="E15" s="8">
        <v>625.39547647835411</v>
      </c>
      <c r="F15" s="8">
        <v>36.224902352209995</v>
      </c>
      <c r="G15" s="8">
        <v>668.54762406816815</v>
      </c>
      <c r="H15" s="8">
        <v>398.11210038414106</v>
      </c>
      <c r="I15" s="8">
        <v>256.91763051871436</v>
      </c>
      <c r="J15" s="8">
        <v>222.52788764072511</v>
      </c>
      <c r="K15" s="8">
        <v>111.47886704676773</v>
      </c>
      <c r="L15" s="8">
        <v>200.37864560324607</v>
      </c>
      <c r="M15" s="8">
        <v>151.26238325918098</v>
      </c>
      <c r="N15" s="8">
        <v>6.137938952131293</v>
      </c>
      <c r="O15" s="8">
        <v>4.849615319928148</v>
      </c>
      <c r="P15" s="8">
        <v>134.3525644647334</v>
      </c>
      <c r="Q15" s="8">
        <v>195.70331368510131</v>
      </c>
      <c r="R15" s="8">
        <v>1.2588674550055998</v>
      </c>
      <c r="S15" s="8">
        <v>38.565569909024816</v>
      </c>
      <c r="T15" s="8">
        <v>419.81450829934124</v>
      </c>
      <c r="U15" s="8">
        <v>844.88145014189604</v>
      </c>
      <c r="V15" s="8">
        <v>276.0371796324514</v>
      </c>
      <c r="W15" s="8">
        <v>17.082655378605494</v>
      </c>
      <c r="X15" s="8">
        <v>8.8917531799448568</v>
      </c>
      <c r="Y15" s="8">
        <v>23.513604957597295</v>
      </c>
      <c r="Z15" s="8">
        <v>598.56004956317258</v>
      </c>
      <c r="AA15" s="8">
        <v>49.951033296852415</v>
      </c>
      <c r="AB15" s="8">
        <f t="shared" si="0"/>
        <v>70000</v>
      </c>
      <c r="AC15" s="8">
        <v>0.7</v>
      </c>
      <c r="AD15" s="8">
        <f t="shared" si="1"/>
        <v>231.39204794111481</v>
      </c>
    </row>
    <row r="16" spans="2:32">
      <c r="B16" s="8" t="s">
        <v>22</v>
      </c>
      <c r="C16" s="8">
        <v>87.427843163151351</v>
      </c>
      <c r="D16" s="8">
        <v>242.77670215501831</v>
      </c>
      <c r="E16" s="8">
        <v>410.05841169718826</v>
      </c>
      <c r="F16" s="8">
        <v>22.766157243512794</v>
      </c>
      <c r="G16" s="8">
        <v>486.92912520155755</v>
      </c>
      <c r="H16" s="8">
        <v>254.84698519335677</v>
      </c>
      <c r="I16" s="8">
        <v>161.8342433994859</v>
      </c>
      <c r="J16" s="8">
        <v>134.20889309698214</v>
      </c>
      <c r="K16" s="8">
        <v>79.872110874941256</v>
      </c>
      <c r="L16" s="8">
        <v>129.521820115938</v>
      </c>
      <c r="M16" s="8">
        <v>100.39052144739202</v>
      </c>
      <c r="N16" s="8">
        <v>4.2209290163201558</v>
      </c>
      <c r="O16" s="8">
        <v>3.416674215461029</v>
      </c>
      <c r="P16" s="8">
        <v>89.408538385089912</v>
      </c>
      <c r="Q16" s="8">
        <v>126.47955648898608</v>
      </c>
      <c r="R16" s="8">
        <v>0.74552767303538303</v>
      </c>
      <c r="S16" s="8">
        <v>24.170953797786666</v>
      </c>
      <c r="T16" s="8">
        <v>281.42709163756535</v>
      </c>
      <c r="U16" s="8">
        <v>569.53500445282157</v>
      </c>
      <c r="V16" s="8">
        <v>193.09580743952415</v>
      </c>
      <c r="W16" s="8">
        <v>9.9098365159738933</v>
      </c>
      <c r="X16" s="8">
        <v>5.6448592267326489</v>
      </c>
      <c r="Y16" s="8">
        <v>17.144329480457827</v>
      </c>
      <c r="Z16" s="8">
        <v>391.67265843090649</v>
      </c>
      <c r="AA16" s="8">
        <v>33.558804750166132</v>
      </c>
      <c r="AB16" s="8">
        <f t="shared" si="0"/>
        <v>80000</v>
      </c>
      <c r="AC16" s="8">
        <v>0.8</v>
      </c>
      <c r="AD16" s="8">
        <f t="shared" si="1"/>
        <v>154.44253540397403</v>
      </c>
    </row>
    <row r="17" spans="2:30">
      <c r="B17" s="8" t="s">
        <v>23</v>
      </c>
      <c r="C17" s="8">
        <v>61.834002411444374</v>
      </c>
      <c r="D17" s="8">
        <v>174.06739158653966</v>
      </c>
      <c r="E17" s="8">
        <v>275.71438368889824</v>
      </c>
      <c r="F17" s="8">
        <v>17.869251707789402</v>
      </c>
      <c r="G17" s="8">
        <v>327.85531016680011</v>
      </c>
      <c r="H17" s="8">
        <v>170.74445167486533</v>
      </c>
      <c r="I17" s="8">
        <v>119.342795742661</v>
      </c>
      <c r="J17" s="8">
        <v>96.219485432682973</v>
      </c>
      <c r="K17" s="8">
        <v>57.939732346233541</v>
      </c>
      <c r="L17" s="8">
        <v>93.579789383849061</v>
      </c>
      <c r="M17" s="8">
        <v>76.818704539164742</v>
      </c>
      <c r="N17" s="8">
        <v>2.8334327871414473</v>
      </c>
      <c r="O17" s="8">
        <v>2.4522463529229128</v>
      </c>
      <c r="P17" s="8">
        <v>64.520094674583447</v>
      </c>
      <c r="Q17" s="8">
        <v>88.604046142835443</v>
      </c>
      <c r="R17" s="8">
        <v>0.49347413228775849</v>
      </c>
      <c r="S17" s="8">
        <v>15.858985211368918</v>
      </c>
      <c r="T17" s="8">
        <v>206.52118050671322</v>
      </c>
      <c r="U17" s="8">
        <v>410.26295847896813</v>
      </c>
      <c r="V17" s="8">
        <v>135.28646808361486</v>
      </c>
      <c r="W17" s="8">
        <v>7.5490832280742097</v>
      </c>
      <c r="X17" s="8">
        <v>4.2338580647403887</v>
      </c>
      <c r="Y17" s="8">
        <v>13.486463979864396</v>
      </c>
      <c r="Z17" s="8">
        <v>255.46302557830336</v>
      </c>
      <c r="AA17" s="8">
        <v>23.172651610283765</v>
      </c>
      <c r="AB17" s="8">
        <f t="shared" si="0"/>
        <v>90000</v>
      </c>
      <c r="AC17" s="8">
        <v>0.9</v>
      </c>
      <c r="AD17" s="8">
        <f t="shared" si="1"/>
        <v>108.10893070050518</v>
      </c>
    </row>
    <row r="18" spans="2:30">
      <c r="B18" s="8" t="s">
        <v>24</v>
      </c>
      <c r="C18" s="8">
        <v>47.371051645427087</v>
      </c>
      <c r="D18" s="8">
        <v>135.95583236243993</v>
      </c>
      <c r="E18" s="8">
        <v>193.67045098324832</v>
      </c>
      <c r="F18" s="8">
        <v>14.135005445154292</v>
      </c>
      <c r="G18" s="8">
        <v>252.02881266485065</v>
      </c>
      <c r="H18" s="8">
        <v>120.55979066905991</v>
      </c>
      <c r="I18" s="8">
        <v>93.985831518348675</v>
      </c>
      <c r="J18" s="8">
        <v>72.640398660821631</v>
      </c>
      <c r="K18" s="8">
        <v>45.297923063479857</v>
      </c>
      <c r="L18" s="8">
        <v>72.827962617605635</v>
      </c>
      <c r="M18" s="8">
        <v>58.315396281987262</v>
      </c>
      <c r="N18" s="8">
        <v>2.0351781392798216</v>
      </c>
      <c r="O18" s="8">
        <v>1.9537348749017553</v>
      </c>
      <c r="P18" s="8">
        <v>49.059209973688269</v>
      </c>
      <c r="Q18" s="8">
        <v>64.588222271372501</v>
      </c>
      <c r="R18" s="8">
        <v>0.37057745724800384</v>
      </c>
      <c r="S18" s="8">
        <v>11.845420671519918</v>
      </c>
      <c r="T18" s="8">
        <v>149.92329832682231</v>
      </c>
      <c r="U18" s="8">
        <v>305.50278239055535</v>
      </c>
      <c r="V18" s="8">
        <v>102.56947694752614</v>
      </c>
      <c r="W18" s="8">
        <v>5.9567831600092518</v>
      </c>
      <c r="X18" s="8">
        <v>3.0878227954926558</v>
      </c>
      <c r="Y18" s="8">
        <v>10.678665583493199</v>
      </c>
      <c r="Z18" s="8">
        <v>164.77513033723585</v>
      </c>
      <c r="AA18" s="8">
        <v>17.5551293063603</v>
      </c>
      <c r="AB18" s="8">
        <f t="shared" si="0"/>
        <v>100000</v>
      </c>
      <c r="AC18" s="8">
        <v>1</v>
      </c>
      <c r="AD18" s="8">
        <f t="shared" si="1"/>
        <v>79.867595525917153</v>
      </c>
    </row>
    <row r="19" spans="2:30">
      <c r="B19" s="8" t="s">
        <v>25</v>
      </c>
      <c r="C19" s="8">
        <v>0</v>
      </c>
    </row>
    <row r="20" spans="2:30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0">
      <c r="D21" s="10">
        <f>MIN(C18:AA18)</f>
        <v>0.37057745724800384</v>
      </c>
      <c r="E21" s="10">
        <f>MAX(C18:AA18)</f>
        <v>305.50278239055535</v>
      </c>
      <c r="F21" s="10">
        <f>MEDIAN(C18:AA18)</f>
        <v>58.315396281987262</v>
      </c>
      <c r="G21" s="10">
        <f>AVERAGE(C18:AA18)</f>
        <v>79.867595525917153</v>
      </c>
      <c r="H21" s="10">
        <f>_xlfn.STDEV.S(C18:AA18)</f>
        <v>82.300073751491453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8344D-55D5-4B3E-9D46-02EA7E261C6D}">
  <sheetPr>
    <outlinePr summaryBelow="0" summaryRight="0"/>
  </sheetPr>
  <dimension ref="B2:AF21"/>
  <sheetViews>
    <sheetView topLeftCell="L1" zoomScale="85" zoomScaleNormal="85" workbookViewId="0">
      <selection activeCell="AB2" sqref="AB2:AF18"/>
    </sheetView>
  </sheetViews>
  <sheetFormatPr defaultRowHeight="12.75"/>
  <cols>
    <col min="1" max="16384" width="8.88671875" style="9"/>
  </cols>
  <sheetData>
    <row r="2" spans="2:32">
      <c r="B2" s="8" t="s">
        <v>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/>
      <c r="AC2" s="8"/>
      <c r="AD2" s="8">
        <v>300000</v>
      </c>
      <c r="AE2" s="9" t="s">
        <v>1</v>
      </c>
      <c r="AF2" s="9">
        <f>MIN(B3:AA3)</f>
        <v>19500</v>
      </c>
    </row>
    <row r="3" spans="2:32">
      <c r="B3" s="8" t="s">
        <v>2</v>
      </c>
      <c r="C3" s="8">
        <v>20000</v>
      </c>
      <c r="D3" s="8">
        <v>20500</v>
      </c>
      <c r="E3" s="8">
        <v>20200</v>
      </c>
      <c r="F3" s="8">
        <v>19500</v>
      </c>
      <c r="G3" s="8">
        <v>20900</v>
      </c>
      <c r="H3" s="8">
        <v>20000</v>
      </c>
      <c r="I3" s="8">
        <v>21200</v>
      </c>
      <c r="J3" s="8">
        <v>20700</v>
      </c>
      <c r="K3" s="8">
        <v>19600</v>
      </c>
      <c r="L3" s="8">
        <v>21400</v>
      </c>
      <c r="M3" s="8">
        <v>19700</v>
      </c>
      <c r="N3" s="8">
        <v>20000</v>
      </c>
      <c r="O3" s="8">
        <v>21600</v>
      </c>
      <c r="P3" s="8">
        <v>20900</v>
      </c>
      <c r="Q3" s="8">
        <v>20400</v>
      </c>
      <c r="R3" s="8">
        <v>19900</v>
      </c>
      <c r="S3" s="8">
        <v>19800</v>
      </c>
      <c r="T3" s="8">
        <v>20400</v>
      </c>
      <c r="U3" s="8">
        <v>20500</v>
      </c>
      <c r="V3" s="8">
        <v>20800</v>
      </c>
      <c r="W3" s="8">
        <v>20600</v>
      </c>
      <c r="X3" s="8">
        <v>20100</v>
      </c>
      <c r="Y3" s="8">
        <v>20600</v>
      </c>
      <c r="Z3" s="8">
        <v>20700</v>
      </c>
      <c r="AA3" s="8">
        <v>21000</v>
      </c>
      <c r="AB3" s="8"/>
      <c r="AC3" s="8"/>
      <c r="AD3" s="8"/>
      <c r="AE3" s="9" t="s">
        <v>3</v>
      </c>
      <c r="AF3" s="9">
        <f>MAX(B3:AA3)</f>
        <v>21600</v>
      </c>
    </row>
    <row r="4" spans="2:32">
      <c r="B4" s="8" t="s">
        <v>4</v>
      </c>
      <c r="C4" s="8">
        <v>9.7859071956918342E-9</v>
      </c>
      <c r="D4" s="8">
        <v>5.7273723541584332E-9</v>
      </c>
      <c r="E4" s="8">
        <v>5.4689621720171999E-9</v>
      </c>
      <c r="F4" s="8">
        <v>8.436870757577708E-9</v>
      </c>
      <c r="G4" s="8">
        <v>4.2115573251066962E-9</v>
      </c>
      <c r="H4" s="8">
        <v>9.7369081686338177E-9</v>
      </c>
      <c r="I4" s="8">
        <v>7.5324919635022525E-9</v>
      </c>
      <c r="J4" s="8">
        <v>9.3999403816269478E-9</v>
      </c>
      <c r="K4" s="8">
        <v>9.648289278629818E-9</v>
      </c>
      <c r="L4" s="8">
        <v>7.804146662238054E-9</v>
      </c>
      <c r="M4" s="8">
        <v>5.6124633829313098E-9</v>
      </c>
      <c r="N4" s="8">
        <v>9.4165386599343037E-9</v>
      </c>
      <c r="O4" s="8">
        <v>8.818659580356325E-9</v>
      </c>
      <c r="P4" s="8">
        <v>7.5800414833793184E-9</v>
      </c>
      <c r="Q4" s="8">
        <v>8.4954479007137707E-9</v>
      </c>
      <c r="R4" s="8">
        <v>7.8972277606226271E-9</v>
      </c>
      <c r="S4" s="8">
        <v>7.3014234658330679E-9</v>
      </c>
      <c r="T4" s="8">
        <v>9.2514653715625172E-9</v>
      </c>
      <c r="U4" s="8">
        <v>6.574651933988207E-9</v>
      </c>
      <c r="V4" s="8">
        <v>9.2643972493533511E-9</v>
      </c>
      <c r="W4" s="8">
        <v>9.9508952189353295E-9</v>
      </c>
      <c r="X4" s="8">
        <v>6.7109056089975638E-9</v>
      </c>
      <c r="Y4" s="8">
        <v>6.2220522067946149E-9</v>
      </c>
      <c r="Z4" s="8">
        <v>9.5886036888259696E-9</v>
      </c>
      <c r="AA4" s="8">
        <v>9.7700763035390992E-9</v>
      </c>
      <c r="AB4" s="8"/>
      <c r="AC4" s="8"/>
      <c r="AD4" s="8"/>
      <c r="AE4" s="9" t="s">
        <v>5</v>
      </c>
      <c r="AF4" s="9">
        <f>AVERAGE(B3:AA3)</f>
        <v>20440</v>
      </c>
    </row>
    <row r="5" spans="2:32">
      <c r="B5" s="8" t="s">
        <v>11</v>
      </c>
      <c r="AC5" s="8"/>
      <c r="AD5" s="8"/>
    </row>
    <row r="6" spans="2:32">
      <c r="B6" s="8" t="s">
        <v>12</v>
      </c>
      <c r="C6" s="8">
        <v>16247058457.147114</v>
      </c>
      <c r="D6" s="8">
        <v>16424929591.945568</v>
      </c>
      <c r="E6" s="8">
        <v>7619647912.0974751</v>
      </c>
      <c r="F6" s="8">
        <v>13652975414.066097</v>
      </c>
      <c r="G6" s="8">
        <v>16424929591.945568</v>
      </c>
      <c r="H6" s="8">
        <v>14548580370.821362</v>
      </c>
      <c r="I6" s="8">
        <v>8562097112.0934658</v>
      </c>
      <c r="J6" s="8">
        <v>11402355628.337986</v>
      </c>
      <c r="K6" s="8">
        <v>12932186021.009735</v>
      </c>
      <c r="L6" s="8">
        <v>12710595918.001413</v>
      </c>
      <c r="M6" s="8">
        <v>9615273572.7728329</v>
      </c>
      <c r="N6" s="8">
        <v>9601528010.2529907</v>
      </c>
      <c r="O6" s="8">
        <v>13500188586.099611</v>
      </c>
      <c r="P6" s="8">
        <v>16424929591.945568</v>
      </c>
      <c r="Q6" s="8">
        <v>13852661258.030117</v>
      </c>
      <c r="R6" s="8">
        <v>13902061846.039488</v>
      </c>
      <c r="S6" s="8">
        <v>12866392700.030748</v>
      </c>
      <c r="T6" s="8">
        <v>4082359504.3096924</v>
      </c>
      <c r="U6" s="8">
        <v>16424929591.945568</v>
      </c>
      <c r="V6" s="8">
        <v>16424929591.945568</v>
      </c>
      <c r="W6" s="8">
        <v>16424929591.945568</v>
      </c>
      <c r="X6" s="8">
        <v>14001139998.175486</v>
      </c>
      <c r="Y6" s="8">
        <v>7388448958.2946835</v>
      </c>
      <c r="Z6" s="8">
        <v>13218658664.825546</v>
      </c>
      <c r="AA6" s="8">
        <v>10984305812.331091</v>
      </c>
      <c r="AB6" s="8">
        <f t="shared" ref="AB6:AB18" si="0">AC6*$AD$2</f>
        <v>0</v>
      </c>
      <c r="AC6" s="8">
        <v>0</v>
      </c>
      <c r="AD6" s="8">
        <f t="shared" ref="AD6:AD18" si="1">AVERAGE(C6:AA6)</f>
        <v>12769523731.856413</v>
      </c>
    </row>
    <row r="7" spans="2:32">
      <c r="B7" s="8" t="s">
        <v>13</v>
      </c>
      <c r="C7" s="8">
        <v>12189538400.101751</v>
      </c>
      <c r="D7" s="8">
        <v>8614718942.3499031</v>
      </c>
      <c r="E7" s="8">
        <v>7619647912.0974751</v>
      </c>
      <c r="F7" s="8">
        <v>11529603162.168444</v>
      </c>
      <c r="G7" s="8">
        <v>9694579066.8766289</v>
      </c>
      <c r="H7" s="8">
        <v>5270092048.8953438</v>
      </c>
      <c r="I7" s="8">
        <v>8529645663.3537178</v>
      </c>
      <c r="J7" s="8">
        <v>10178331415.662973</v>
      </c>
      <c r="K7" s="8">
        <v>10551469270.978046</v>
      </c>
      <c r="L7" s="8">
        <v>9331535772.5710754</v>
      </c>
      <c r="M7" s="8">
        <v>6621970365.8663187</v>
      </c>
      <c r="N7" s="8">
        <v>9601528010.2529907</v>
      </c>
      <c r="O7" s="8">
        <v>7130390307.0200834</v>
      </c>
      <c r="P7" s="8">
        <v>13145827368.304996</v>
      </c>
      <c r="Q7" s="8">
        <v>7169424874.9120951</v>
      </c>
      <c r="R7" s="8">
        <v>9880487807.8310814</v>
      </c>
      <c r="S7" s="8">
        <v>9054031314.7776661</v>
      </c>
      <c r="T7" s="8">
        <v>4082359504.3096924</v>
      </c>
      <c r="U7" s="8">
        <v>2847102164.5275593</v>
      </c>
      <c r="V7" s="8">
        <v>15657224487.599684</v>
      </c>
      <c r="W7" s="8">
        <v>8847723796.1829967</v>
      </c>
      <c r="X7" s="8">
        <v>7984304036.9253407</v>
      </c>
      <c r="Y7" s="8">
        <v>7388448958.2946835</v>
      </c>
      <c r="Z7" s="8">
        <v>6361713212.7574482</v>
      </c>
      <c r="AA7" s="8">
        <v>4053936788.9031477</v>
      </c>
      <c r="AB7" s="8">
        <f t="shared" si="0"/>
        <v>300</v>
      </c>
      <c r="AC7" s="8">
        <v>1E-3</v>
      </c>
      <c r="AD7" s="8">
        <f t="shared" si="1"/>
        <v>8533425386.1408434</v>
      </c>
    </row>
    <row r="8" spans="2:32">
      <c r="B8" s="8" t="s">
        <v>14</v>
      </c>
      <c r="C8" s="8">
        <v>816871224.37023187</v>
      </c>
      <c r="D8" s="8">
        <v>1186984778.8248415</v>
      </c>
      <c r="E8" s="8">
        <v>590621539.75641668</v>
      </c>
      <c r="F8" s="8">
        <v>1457723432.9741535</v>
      </c>
      <c r="G8" s="8">
        <v>802861830.55006313</v>
      </c>
      <c r="H8" s="8">
        <v>320321135.71792042</v>
      </c>
      <c r="I8" s="8">
        <v>516858111.76203483</v>
      </c>
      <c r="J8" s="8">
        <v>967751888.63314867</v>
      </c>
      <c r="K8" s="8">
        <v>692160676.92699254</v>
      </c>
      <c r="L8" s="8">
        <v>852264518.09478676</v>
      </c>
      <c r="M8" s="8">
        <v>1132358831.2288871</v>
      </c>
      <c r="N8" s="8">
        <v>920210859.16559184</v>
      </c>
      <c r="O8" s="8">
        <v>559822581.01105356</v>
      </c>
      <c r="P8" s="8">
        <v>938743169.41843963</v>
      </c>
      <c r="Q8" s="8">
        <v>323479475.72777092</v>
      </c>
      <c r="R8" s="8">
        <v>1083389134.3551028</v>
      </c>
      <c r="S8" s="8">
        <v>386362973.07874298</v>
      </c>
      <c r="T8" s="8">
        <v>971662657.04992354</v>
      </c>
      <c r="U8" s="8">
        <v>578705061.69961512</v>
      </c>
      <c r="V8" s="8">
        <v>754567904.47678518</v>
      </c>
      <c r="W8" s="8">
        <v>868120304.17134511</v>
      </c>
      <c r="X8" s="8">
        <v>860330548.41836035</v>
      </c>
      <c r="Y8" s="8">
        <v>936653039.94688261</v>
      </c>
      <c r="Z8" s="8">
        <v>762252821.18043303</v>
      </c>
      <c r="AA8" s="8">
        <v>938181996.88293362</v>
      </c>
      <c r="AB8" s="8">
        <f t="shared" si="0"/>
        <v>3000</v>
      </c>
      <c r="AC8" s="8">
        <v>0.01</v>
      </c>
      <c r="AD8" s="8">
        <f t="shared" si="1"/>
        <v>808770419.81689835</v>
      </c>
    </row>
    <row r="9" spans="2:32">
      <c r="B9" s="8" t="s">
        <v>15</v>
      </c>
      <c r="C9" s="8">
        <v>40.807046302060144</v>
      </c>
      <c r="D9" s="8">
        <v>40.839996426206255</v>
      </c>
      <c r="E9" s="8">
        <v>53.626949364437394</v>
      </c>
      <c r="F9" s="8">
        <v>14.003831823112648</v>
      </c>
      <c r="G9" s="8">
        <v>99.564940988307001</v>
      </c>
      <c r="H9" s="8">
        <v>6.2311294902435748</v>
      </c>
      <c r="I9" s="8">
        <v>130.90481610641461</v>
      </c>
      <c r="J9" s="8">
        <v>40.343403510907251</v>
      </c>
      <c r="K9" s="8">
        <v>22.208208180795651</v>
      </c>
      <c r="L9" s="8">
        <v>39.019045809721774</v>
      </c>
      <c r="M9" s="8">
        <v>16.250006109344156</v>
      </c>
      <c r="N9" s="8">
        <v>34.497574096731455</v>
      </c>
      <c r="O9" s="8">
        <v>54.898708528050292</v>
      </c>
      <c r="P9" s="8">
        <v>63.039673781913393</v>
      </c>
      <c r="Q9" s="8">
        <v>17.072777334920602</v>
      </c>
      <c r="R9" s="8">
        <v>18.649044032930703</v>
      </c>
      <c r="S9" s="8">
        <v>31.459006334030619</v>
      </c>
      <c r="T9" s="8">
        <v>42.987298736201154</v>
      </c>
      <c r="U9" s="8">
        <v>104.59238299246567</v>
      </c>
      <c r="V9" s="8">
        <v>59.135388636598009</v>
      </c>
      <c r="W9" s="8">
        <v>41.507207227269788</v>
      </c>
      <c r="X9" s="8">
        <v>19.053083648102216</v>
      </c>
      <c r="Y9" s="8">
        <v>16.480051212760344</v>
      </c>
      <c r="Z9" s="8">
        <v>25.604875098206605</v>
      </c>
      <c r="AA9" s="8">
        <v>45.362908699766308</v>
      </c>
      <c r="AB9" s="8">
        <f t="shared" si="0"/>
        <v>30000</v>
      </c>
      <c r="AC9" s="8">
        <v>0.1</v>
      </c>
      <c r="AD9" s="8">
        <f t="shared" si="1"/>
        <v>43.1255741788599</v>
      </c>
    </row>
    <row r="10" spans="2:32">
      <c r="B10" s="8" t="s">
        <v>16</v>
      </c>
      <c r="C10" s="8">
        <v>9.7859071956918342E-9</v>
      </c>
      <c r="D10" s="8">
        <v>1.9234533965573064E-8</v>
      </c>
      <c r="E10" s="8">
        <v>1.4211593679647194E-8</v>
      </c>
      <c r="F10" s="8">
        <v>8.436870757577708E-9</v>
      </c>
      <c r="G10" s="8">
        <v>5.3464589200302726E-8</v>
      </c>
      <c r="H10" s="8">
        <v>9.7369081686338177E-9</v>
      </c>
      <c r="I10" s="8">
        <v>1.0320317755940778E-7</v>
      </c>
      <c r="J10" s="8">
        <v>3.4951881389133632E-8</v>
      </c>
      <c r="K10" s="8">
        <v>9.648289278629818E-9</v>
      </c>
      <c r="L10" s="8">
        <v>1.4591728358936962E-7</v>
      </c>
      <c r="M10" s="8">
        <v>5.6124633829313098E-9</v>
      </c>
      <c r="N10" s="8">
        <v>9.4165386599343037E-9</v>
      </c>
      <c r="O10" s="8">
        <v>1.4622136745856551E-7</v>
      </c>
      <c r="P10" s="8">
        <v>5.2910849035470164E-8</v>
      </c>
      <c r="Q10" s="8">
        <v>1.9689963437485858E-8</v>
      </c>
      <c r="R10" s="8">
        <v>7.8972277606226271E-9</v>
      </c>
      <c r="S10" s="8">
        <v>7.3014234658330679E-9</v>
      </c>
      <c r="T10" s="8">
        <v>3.1132856292970246E-8</v>
      </c>
      <c r="U10" s="8">
        <v>3.7559516385954339E-8</v>
      </c>
      <c r="V10" s="8">
        <v>2.8435891863409779E-8</v>
      </c>
      <c r="W10" s="8">
        <v>3.2954631024040282E-8</v>
      </c>
      <c r="X10" s="8">
        <v>1.4378940704773413E-8</v>
      </c>
      <c r="Y10" s="8">
        <v>1.8797237544276868E-8</v>
      </c>
      <c r="Z10" s="8">
        <v>4.0579294591225334E-8</v>
      </c>
      <c r="AA10" s="8">
        <v>7.1763196274332586E-8</v>
      </c>
      <c r="AB10" s="8">
        <f t="shared" si="0"/>
        <v>60000</v>
      </c>
      <c r="AC10" s="8">
        <v>0.2</v>
      </c>
      <c r="AD10" s="8">
        <f t="shared" si="1"/>
        <v>3.7329697306631714E-8</v>
      </c>
    </row>
    <row r="11" spans="2:32">
      <c r="B11" s="8" t="s">
        <v>17</v>
      </c>
      <c r="C11" s="8">
        <v>9.7859071956918342E-9</v>
      </c>
      <c r="D11" s="8">
        <v>5.7273723541584332E-9</v>
      </c>
      <c r="E11" s="8">
        <v>5.4689621720171999E-9</v>
      </c>
      <c r="F11" s="8">
        <v>8.436870757577708E-9</v>
      </c>
      <c r="G11" s="8">
        <v>4.2115573251066962E-9</v>
      </c>
      <c r="H11" s="8">
        <v>9.7369081686338177E-9</v>
      </c>
      <c r="I11" s="8">
        <v>7.5324919635022525E-9</v>
      </c>
      <c r="J11" s="8">
        <v>9.3999403816269478E-9</v>
      </c>
      <c r="K11" s="8">
        <v>9.648289278629818E-9</v>
      </c>
      <c r="L11" s="8">
        <v>7.804146662238054E-9</v>
      </c>
      <c r="M11" s="8">
        <v>5.6124633829313098E-9</v>
      </c>
      <c r="N11" s="8">
        <v>9.4165386599343037E-9</v>
      </c>
      <c r="O11" s="8">
        <v>8.818659580356325E-9</v>
      </c>
      <c r="P11" s="8">
        <v>7.5800414833793184E-9</v>
      </c>
      <c r="Q11" s="8">
        <v>8.4954479007137707E-9</v>
      </c>
      <c r="R11" s="8">
        <v>7.8972277606226271E-9</v>
      </c>
      <c r="S11" s="8">
        <v>7.3014234658330679E-9</v>
      </c>
      <c r="T11" s="8">
        <v>9.2514653715625172E-9</v>
      </c>
      <c r="U11" s="8">
        <v>6.574651933988207E-9</v>
      </c>
      <c r="V11" s="8">
        <v>9.2643972493533511E-9</v>
      </c>
      <c r="W11" s="8">
        <v>9.9508952189353295E-9</v>
      </c>
      <c r="X11" s="8">
        <v>6.7109056089975638E-9</v>
      </c>
      <c r="Y11" s="8">
        <v>6.2220522067946149E-9</v>
      </c>
      <c r="Z11" s="8">
        <v>9.5886036888259696E-9</v>
      </c>
      <c r="AA11" s="8">
        <v>9.7700763035390992E-9</v>
      </c>
      <c r="AB11" s="8">
        <f t="shared" si="0"/>
        <v>90000</v>
      </c>
      <c r="AC11" s="8">
        <v>0.3</v>
      </c>
      <c r="AD11" s="8">
        <f t="shared" si="1"/>
        <v>8.0082918429980047E-9</v>
      </c>
    </row>
    <row r="12" spans="2:32">
      <c r="B12" s="8" t="s">
        <v>18</v>
      </c>
      <c r="C12" s="8">
        <v>9.7859071956918342E-9</v>
      </c>
      <c r="D12" s="8">
        <v>5.7273723541584332E-9</v>
      </c>
      <c r="E12" s="8">
        <v>5.4689621720171999E-9</v>
      </c>
      <c r="F12" s="8">
        <v>8.436870757577708E-9</v>
      </c>
      <c r="G12" s="8">
        <v>4.2115573251066962E-9</v>
      </c>
      <c r="H12" s="8">
        <v>9.7369081686338177E-9</v>
      </c>
      <c r="I12" s="8">
        <v>7.5324919635022525E-9</v>
      </c>
      <c r="J12" s="8">
        <v>9.3999403816269478E-9</v>
      </c>
      <c r="K12" s="8">
        <v>9.648289278629818E-9</v>
      </c>
      <c r="L12" s="8">
        <v>7.804146662238054E-9</v>
      </c>
      <c r="M12" s="8">
        <v>5.6124633829313098E-9</v>
      </c>
      <c r="N12" s="8">
        <v>9.4165386599343037E-9</v>
      </c>
      <c r="O12" s="8">
        <v>8.818659580356325E-9</v>
      </c>
      <c r="P12" s="8">
        <v>7.5800414833793184E-9</v>
      </c>
      <c r="Q12" s="8">
        <v>8.4954479007137707E-9</v>
      </c>
      <c r="R12" s="8">
        <v>7.8972277606226271E-9</v>
      </c>
      <c r="S12" s="8">
        <v>7.3014234658330679E-9</v>
      </c>
      <c r="T12" s="8">
        <v>9.2514653715625172E-9</v>
      </c>
      <c r="U12" s="8">
        <v>6.574651933988207E-9</v>
      </c>
      <c r="V12" s="8">
        <v>9.2643972493533511E-9</v>
      </c>
      <c r="W12" s="8">
        <v>9.9508952189353295E-9</v>
      </c>
      <c r="X12" s="8">
        <v>6.7109056089975638E-9</v>
      </c>
      <c r="Y12" s="8">
        <v>6.2220522067946149E-9</v>
      </c>
      <c r="Z12" s="8">
        <v>9.5886036888259696E-9</v>
      </c>
      <c r="AA12" s="8">
        <v>9.7700763035390992E-9</v>
      </c>
      <c r="AB12" s="8">
        <f t="shared" si="0"/>
        <v>120000</v>
      </c>
      <c r="AC12" s="8">
        <v>0.4</v>
      </c>
      <c r="AD12" s="8">
        <f t="shared" si="1"/>
        <v>8.0082918429980047E-9</v>
      </c>
    </row>
    <row r="13" spans="2:32">
      <c r="B13" s="8" t="s">
        <v>19</v>
      </c>
      <c r="C13" s="8">
        <v>9.7859071956918342E-9</v>
      </c>
      <c r="D13" s="8">
        <v>5.7273723541584332E-9</v>
      </c>
      <c r="E13" s="8">
        <v>5.4689621720171999E-9</v>
      </c>
      <c r="F13" s="8">
        <v>8.436870757577708E-9</v>
      </c>
      <c r="G13" s="8">
        <v>4.2115573251066962E-9</v>
      </c>
      <c r="H13" s="8">
        <v>9.7369081686338177E-9</v>
      </c>
      <c r="I13" s="8">
        <v>7.5324919635022525E-9</v>
      </c>
      <c r="J13" s="8">
        <v>9.3999403816269478E-9</v>
      </c>
      <c r="K13" s="8">
        <v>9.648289278629818E-9</v>
      </c>
      <c r="L13" s="8">
        <v>7.804146662238054E-9</v>
      </c>
      <c r="M13" s="8">
        <v>5.6124633829313098E-9</v>
      </c>
      <c r="N13" s="8">
        <v>9.4165386599343037E-9</v>
      </c>
      <c r="O13" s="8">
        <v>8.818659580356325E-9</v>
      </c>
      <c r="P13" s="8">
        <v>7.5800414833793184E-9</v>
      </c>
      <c r="Q13" s="8">
        <v>8.4954479007137707E-9</v>
      </c>
      <c r="R13" s="8">
        <v>7.8972277606226271E-9</v>
      </c>
      <c r="S13" s="8">
        <v>7.3014234658330679E-9</v>
      </c>
      <c r="T13" s="8">
        <v>9.2514653715625172E-9</v>
      </c>
      <c r="U13" s="8">
        <v>6.574651933988207E-9</v>
      </c>
      <c r="V13" s="8">
        <v>9.2643972493533511E-9</v>
      </c>
      <c r="W13" s="8">
        <v>9.9508952189353295E-9</v>
      </c>
      <c r="X13" s="8">
        <v>6.7109056089975638E-9</v>
      </c>
      <c r="Y13" s="8">
        <v>6.2220522067946149E-9</v>
      </c>
      <c r="Z13" s="8">
        <v>9.5886036888259696E-9</v>
      </c>
      <c r="AA13" s="8">
        <v>9.7700763035390992E-9</v>
      </c>
      <c r="AB13" s="8">
        <f t="shared" si="0"/>
        <v>150000</v>
      </c>
      <c r="AC13" s="8">
        <v>0.5</v>
      </c>
      <c r="AD13" s="8">
        <f t="shared" si="1"/>
        <v>8.0082918429980047E-9</v>
      </c>
    </row>
    <row r="14" spans="2:32">
      <c r="B14" s="8" t="s">
        <v>20</v>
      </c>
      <c r="C14" s="8">
        <v>9.7859071956918342E-9</v>
      </c>
      <c r="D14" s="8">
        <v>5.7273723541584332E-9</v>
      </c>
      <c r="E14" s="8">
        <v>5.4689621720171999E-9</v>
      </c>
      <c r="F14" s="8">
        <v>8.436870757577708E-9</v>
      </c>
      <c r="G14" s="8">
        <v>4.2115573251066962E-9</v>
      </c>
      <c r="H14" s="8">
        <v>9.7369081686338177E-9</v>
      </c>
      <c r="I14" s="8">
        <v>7.5324919635022525E-9</v>
      </c>
      <c r="J14" s="8">
        <v>9.3999403816269478E-9</v>
      </c>
      <c r="K14" s="8">
        <v>9.648289278629818E-9</v>
      </c>
      <c r="L14" s="8">
        <v>7.804146662238054E-9</v>
      </c>
      <c r="M14" s="8">
        <v>5.6124633829313098E-9</v>
      </c>
      <c r="N14" s="8">
        <v>9.4165386599343037E-9</v>
      </c>
      <c r="O14" s="8">
        <v>8.818659580356325E-9</v>
      </c>
      <c r="P14" s="8">
        <v>7.5800414833793184E-9</v>
      </c>
      <c r="Q14" s="8">
        <v>8.4954479007137707E-9</v>
      </c>
      <c r="R14" s="8">
        <v>7.8972277606226271E-9</v>
      </c>
      <c r="S14" s="8">
        <v>7.3014234658330679E-9</v>
      </c>
      <c r="T14" s="8">
        <v>9.2514653715625172E-9</v>
      </c>
      <c r="U14" s="8">
        <v>6.574651933988207E-9</v>
      </c>
      <c r="V14" s="8">
        <v>9.2643972493533511E-9</v>
      </c>
      <c r="W14" s="8">
        <v>9.9508952189353295E-9</v>
      </c>
      <c r="X14" s="8">
        <v>6.7109056089975638E-9</v>
      </c>
      <c r="Y14" s="8">
        <v>6.2220522067946149E-9</v>
      </c>
      <c r="Z14" s="8">
        <v>9.5886036888259696E-9</v>
      </c>
      <c r="AA14" s="8">
        <v>9.7700763035390992E-9</v>
      </c>
      <c r="AB14" s="8">
        <f t="shared" si="0"/>
        <v>180000</v>
      </c>
      <c r="AC14" s="8">
        <v>0.6</v>
      </c>
      <c r="AD14" s="8">
        <f t="shared" si="1"/>
        <v>8.0082918429980047E-9</v>
      </c>
    </row>
    <row r="15" spans="2:32">
      <c r="B15" s="8" t="s">
        <v>21</v>
      </c>
      <c r="C15" s="8">
        <v>9.7859071956918342E-9</v>
      </c>
      <c r="D15" s="8">
        <v>5.7273723541584332E-9</v>
      </c>
      <c r="E15" s="8">
        <v>5.4689621720171999E-9</v>
      </c>
      <c r="F15" s="8">
        <v>8.436870757577708E-9</v>
      </c>
      <c r="G15" s="8">
        <v>4.2115573251066962E-9</v>
      </c>
      <c r="H15" s="8">
        <v>9.7369081686338177E-9</v>
      </c>
      <c r="I15" s="8">
        <v>7.5324919635022525E-9</v>
      </c>
      <c r="J15" s="8">
        <v>9.3999403816269478E-9</v>
      </c>
      <c r="K15" s="8">
        <v>9.648289278629818E-9</v>
      </c>
      <c r="L15" s="8">
        <v>7.804146662238054E-9</v>
      </c>
      <c r="M15" s="8">
        <v>5.6124633829313098E-9</v>
      </c>
      <c r="N15" s="8">
        <v>9.4165386599343037E-9</v>
      </c>
      <c r="O15" s="8">
        <v>8.818659580356325E-9</v>
      </c>
      <c r="P15" s="8">
        <v>7.5800414833793184E-9</v>
      </c>
      <c r="Q15" s="8">
        <v>8.4954479007137707E-9</v>
      </c>
      <c r="R15" s="8">
        <v>7.8972277606226271E-9</v>
      </c>
      <c r="S15" s="8">
        <v>7.3014234658330679E-9</v>
      </c>
      <c r="T15" s="8">
        <v>9.2514653715625172E-9</v>
      </c>
      <c r="U15" s="8">
        <v>6.574651933988207E-9</v>
      </c>
      <c r="V15" s="8">
        <v>9.2643972493533511E-9</v>
      </c>
      <c r="W15" s="8">
        <v>9.9508952189353295E-9</v>
      </c>
      <c r="X15" s="8">
        <v>6.7109056089975638E-9</v>
      </c>
      <c r="Y15" s="8">
        <v>6.2220522067946149E-9</v>
      </c>
      <c r="Z15" s="8">
        <v>9.5886036888259696E-9</v>
      </c>
      <c r="AA15" s="8">
        <v>9.7700763035390992E-9</v>
      </c>
      <c r="AB15" s="8">
        <f t="shared" si="0"/>
        <v>210000</v>
      </c>
      <c r="AC15" s="8">
        <v>0.7</v>
      </c>
      <c r="AD15" s="8">
        <f t="shared" si="1"/>
        <v>8.0082918429980047E-9</v>
      </c>
    </row>
    <row r="16" spans="2:32">
      <c r="B16" s="8" t="s">
        <v>22</v>
      </c>
      <c r="C16" s="8">
        <v>9.7859071956918342E-9</v>
      </c>
      <c r="D16" s="8">
        <v>5.7273723541584332E-9</v>
      </c>
      <c r="E16" s="8">
        <v>5.4689621720171999E-9</v>
      </c>
      <c r="F16" s="8">
        <v>8.436870757577708E-9</v>
      </c>
      <c r="G16" s="8">
        <v>4.2115573251066962E-9</v>
      </c>
      <c r="H16" s="8">
        <v>9.7369081686338177E-9</v>
      </c>
      <c r="I16" s="8">
        <v>7.5324919635022525E-9</v>
      </c>
      <c r="J16" s="8">
        <v>9.3999403816269478E-9</v>
      </c>
      <c r="K16" s="8">
        <v>9.648289278629818E-9</v>
      </c>
      <c r="L16" s="8">
        <v>7.804146662238054E-9</v>
      </c>
      <c r="M16" s="8">
        <v>5.6124633829313098E-9</v>
      </c>
      <c r="N16" s="8">
        <v>9.4165386599343037E-9</v>
      </c>
      <c r="O16" s="8">
        <v>8.818659580356325E-9</v>
      </c>
      <c r="P16" s="8">
        <v>7.5800414833793184E-9</v>
      </c>
      <c r="Q16" s="8">
        <v>8.4954479007137707E-9</v>
      </c>
      <c r="R16" s="8">
        <v>7.8972277606226271E-9</v>
      </c>
      <c r="S16" s="8">
        <v>7.3014234658330679E-9</v>
      </c>
      <c r="T16" s="8">
        <v>9.2514653715625172E-9</v>
      </c>
      <c r="U16" s="8">
        <v>6.574651933988207E-9</v>
      </c>
      <c r="V16" s="8">
        <v>9.2643972493533511E-9</v>
      </c>
      <c r="W16" s="8">
        <v>9.9508952189353295E-9</v>
      </c>
      <c r="X16" s="8">
        <v>6.7109056089975638E-9</v>
      </c>
      <c r="Y16" s="8">
        <v>6.2220522067946149E-9</v>
      </c>
      <c r="Z16" s="8">
        <v>9.5886036888259696E-9</v>
      </c>
      <c r="AA16" s="8">
        <v>9.7700763035390992E-9</v>
      </c>
      <c r="AB16" s="8">
        <f t="shared" si="0"/>
        <v>240000</v>
      </c>
      <c r="AC16" s="8">
        <v>0.8</v>
      </c>
      <c r="AD16" s="8">
        <f t="shared" si="1"/>
        <v>8.0082918429980047E-9</v>
      </c>
    </row>
    <row r="17" spans="2:30">
      <c r="B17" s="8" t="s">
        <v>23</v>
      </c>
      <c r="C17" s="8">
        <v>9.7859071956918342E-9</v>
      </c>
      <c r="D17" s="8">
        <v>5.7273723541584332E-9</v>
      </c>
      <c r="E17" s="8">
        <v>5.4689621720171999E-9</v>
      </c>
      <c r="F17" s="8">
        <v>8.436870757577708E-9</v>
      </c>
      <c r="G17" s="8">
        <v>4.2115573251066962E-9</v>
      </c>
      <c r="H17" s="8">
        <v>9.7369081686338177E-9</v>
      </c>
      <c r="I17" s="8">
        <v>7.5324919635022525E-9</v>
      </c>
      <c r="J17" s="8">
        <v>9.3999403816269478E-9</v>
      </c>
      <c r="K17" s="8">
        <v>9.648289278629818E-9</v>
      </c>
      <c r="L17" s="8">
        <v>7.804146662238054E-9</v>
      </c>
      <c r="M17" s="8">
        <v>5.6124633829313098E-9</v>
      </c>
      <c r="N17" s="8">
        <v>9.4165386599343037E-9</v>
      </c>
      <c r="O17" s="8">
        <v>8.818659580356325E-9</v>
      </c>
      <c r="P17" s="8">
        <v>7.5800414833793184E-9</v>
      </c>
      <c r="Q17" s="8">
        <v>8.4954479007137707E-9</v>
      </c>
      <c r="R17" s="8">
        <v>7.8972277606226271E-9</v>
      </c>
      <c r="S17" s="8">
        <v>7.3014234658330679E-9</v>
      </c>
      <c r="T17" s="8">
        <v>9.2514653715625172E-9</v>
      </c>
      <c r="U17" s="8">
        <v>6.574651933988207E-9</v>
      </c>
      <c r="V17" s="8">
        <v>9.2643972493533511E-9</v>
      </c>
      <c r="W17" s="8">
        <v>9.9508952189353295E-9</v>
      </c>
      <c r="X17" s="8">
        <v>6.7109056089975638E-9</v>
      </c>
      <c r="Y17" s="8">
        <v>6.2220522067946149E-9</v>
      </c>
      <c r="Z17" s="8">
        <v>9.5886036888259696E-9</v>
      </c>
      <c r="AA17" s="8">
        <v>9.7700763035390992E-9</v>
      </c>
      <c r="AB17" s="8">
        <f t="shared" si="0"/>
        <v>270000</v>
      </c>
      <c r="AC17" s="8">
        <v>0.9</v>
      </c>
      <c r="AD17" s="8">
        <f t="shared" si="1"/>
        <v>8.0082918429980047E-9</v>
      </c>
    </row>
    <row r="18" spans="2:30">
      <c r="B18" s="8" t="s">
        <v>24</v>
      </c>
      <c r="C18" s="8">
        <v>9.7859071956918342E-9</v>
      </c>
      <c r="D18" s="8">
        <v>5.7273723541584332E-9</v>
      </c>
      <c r="E18" s="8">
        <v>5.4689621720171999E-9</v>
      </c>
      <c r="F18" s="8">
        <v>8.436870757577708E-9</v>
      </c>
      <c r="G18" s="8">
        <v>4.2115573251066962E-9</v>
      </c>
      <c r="H18" s="8">
        <v>9.7369081686338177E-9</v>
      </c>
      <c r="I18" s="8">
        <v>7.5324919635022525E-9</v>
      </c>
      <c r="J18" s="8">
        <v>9.3999403816269478E-9</v>
      </c>
      <c r="K18" s="8">
        <v>9.648289278629818E-9</v>
      </c>
      <c r="L18" s="8">
        <v>7.804146662238054E-9</v>
      </c>
      <c r="M18" s="8">
        <v>5.6124633829313098E-9</v>
      </c>
      <c r="N18" s="8">
        <v>9.4165386599343037E-9</v>
      </c>
      <c r="O18" s="8">
        <v>8.818659580356325E-9</v>
      </c>
      <c r="P18" s="8">
        <v>7.5800414833793184E-9</v>
      </c>
      <c r="Q18" s="8">
        <v>8.4954479007137707E-9</v>
      </c>
      <c r="R18" s="8">
        <v>7.8972277606226271E-9</v>
      </c>
      <c r="S18" s="8">
        <v>7.3014234658330679E-9</v>
      </c>
      <c r="T18" s="8">
        <v>9.2514653715625172E-9</v>
      </c>
      <c r="U18" s="8">
        <v>6.574651933988207E-9</v>
      </c>
      <c r="V18" s="8">
        <v>9.2643972493533511E-9</v>
      </c>
      <c r="W18" s="8">
        <v>9.9508952189353295E-9</v>
      </c>
      <c r="X18" s="8">
        <v>6.7109056089975638E-9</v>
      </c>
      <c r="Y18" s="8">
        <v>6.2220522067946149E-9</v>
      </c>
      <c r="Z18" s="8">
        <v>9.5886036888259696E-9</v>
      </c>
      <c r="AA18" s="8">
        <v>9.7700763035390992E-9</v>
      </c>
      <c r="AB18" s="8">
        <f t="shared" si="0"/>
        <v>300000</v>
      </c>
      <c r="AC18" s="8">
        <v>1</v>
      </c>
      <c r="AD18" s="8">
        <f t="shared" si="1"/>
        <v>8.0082918429980047E-9</v>
      </c>
    </row>
    <row r="19" spans="2:30">
      <c r="B19" s="8" t="s">
        <v>25</v>
      </c>
      <c r="C19" s="8">
        <v>1</v>
      </c>
    </row>
    <row r="20" spans="2:30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0">
      <c r="D21" s="10">
        <f>MIN(C18:AA18)</f>
        <v>4.2115573251066962E-9</v>
      </c>
      <c r="E21" s="10">
        <f>MAX(C18:AA18)</f>
        <v>9.9508952189353295E-9</v>
      </c>
      <c r="F21" s="10">
        <f>MEDIAN(C18:AA18)</f>
        <v>8.436870757577708E-9</v>
      </c>
      <c r="G21" s="10">
        <f>AVERAGE(C18:AA18)</f>
        <v>8.0082918429980047E-9</v>
      </c>
      <c r="H21" s="10">
        <f>_xlfn.STDEV.S(C18:AA18)</f>
        <v>1.6587148969305696E-9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3015B-E50B-4DA3-8460-09648BBE2258}">
  <sheetPr>
    <tabColor theme="5" tint="0.59999389629810485"/>
    <outlinePr summaryBelow="0" summaryRight="0"/>
  </sheetPr>
  <dimension ref="B2:AF21"/>
  <sheetViews>
    <sheetView topLeftCell="N1" workbookViewId="0">
      <selection activeCell="AB2" sqref="AB2:AF18"/>
    </sheetView>
  </sheetViews>
  <sheetFormatPr defaultRowHeight="12.75"/>
  <cols>
    <col min="1" max="1" width="8.88671875" style="9"/>
    <col min="2" max="2" width="18.5546875" style="9" customWidth="1"/>
    <col min="3" max="16384" width="8.88671875" style="9"/>
  </cols>
  <sheetData>
    <row r="2" spans="2:32">
      <c r="B2" s="8" t="s">
        <v>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/>
      <c r="AC2" s="8"/>
      <c r="AD2" s="8">
        <v>300000</v>
      </c>
      <c r="AE2" s="9" t="s">
        <v>1</v>
      </c>
      <c r="AF2" s="9">
        <f>MIN(B3:AA3)</f>
        <v>164400</v>
      </c>
    </row>
    <row r="3" spans="2:32">
      <c r="B3" s="8" t="s">
        <v>2</v>
      </c>
      <c r="C3" s="8">
        <v>166400</v>
      </c>
      <c r="D3" s="8">
        <v>174900</v>
      </c>
      <c r="E3" s="8">
        <v>167600</v>
      </c>
      <c r="F3" s="8">
        <v>165900</v>
      </c>
      <c r="G3" s="8">
        <v>170300</v>
      </c>
      <c r="H3" s="8">
        <v>170700</v>
      </c>
      <c r="I3" s="8">
        <v>172700</v>
      </c>
      <c r="J3" s="8">
        <v>171500</v>
      </c>
      <c r="K3" s="8">
        <v>169300</v>
      </c>
      <c r="L3" s="8">
        <v>168600</v>
      </c>
      <c r="M3" s="8">
        <v>170100</v>
      </c>
      <c r="N3" s="8">
        <v>168800</v>
      </c>
      <c r="O3" s="8">
        <v>165200</v>
      </c>
      <c r="P3" s="8">
        <v>171600</v>
      </c>
      <c r="Q3" s="8">
        <v>170800</v>
      </c>
      <c r="R3" s="8">
        <v>168200</v>
      </c>
      <c r="S3" s="8">
        <v>170200</v>
      </c>
      <c r="T3" s="8">
        <v>175100</v>
      </c>
      <c r="U3" s="8">
        <v>168500</v>
      </c>
      <c r="V3" s="8">
        <v>168800</v>
      </c>
      <c r="W3" s="8">
        <v>172200</v>
      </c>
      <c r="X3" s="8">
        <v>171400</v>
      </c>
      <c r="Y3" s="8">
        <v>164400</v>
      </c>
      <c r="Z3" s="8">
        <v>175600</v>
      </c>
      <c r="AA3" s="8">
        <v>173500</v>
      </c>
      <c r="AB3" s="8"/>
      <c r="AC3" s="8"/>
      <c r="AD3" s="8"/>
      <c r="AE3" s="9" t="s">
        <v>3</v>
      </c>
      <c r="AF3" s="9">
        <f>MAX(B3:AA3)</f>
        <v>175600</v>
      </c>
    </row>
    <row r="4" spans="2:32">
      <c r="B4" s="8" t="s">
        <v>4</v>
      </c>
      <c r="C4" s="8">
        <v>9.5498648988723289E-9</v>
      </c>
      <c r="D4" s="8">
        <v>8.2814608504122589E-9</v>
      </c>
      <c r="E4" s="8">
        <v>9.9725809832307277E-9</v>
      </c>
      <c r="F4" s="8">
        <v>7.5364141594036482E-9</v>
      </c>
      <c r="G4" s="8">
        <v>8.8418232735421043E-9</v>
      </c>
      <c r="H4" s="8">
        <v>7.738719887129264E-9</v>
      </c>
      <c r="I4" s="8">
        <v>7.7600645909114974E-9</v>
      </c>
      <c r="J4" s="8">
        <v>8.3022371200058842E-9</v>
      </c>
      <c r="K4" s="8">
        <v>9.9768726613547187E-9</v>
      </c>
      <c r="L4" s="8">
        <v>7.2787997851264663E-9</v>
      </c>
      <c r="M4" s="8">
        <v>9.8189616437593941E-9</v>
      </c>
      <c r="N4" s="8">
        <v>9.4742631517874543E-9</v>
      </c>
      <c r="O4" s="8">
        <v>7.703761184529867E-9</v>
      </c>
      <c r="P4" s="8">
        <v>7.4062995736312587E-9</v>
      </c>
      <c r="Q4" s="8">
        <v>8.8216722815559478E-9</v>
      </c>
      <c r="R4" s="8">
        <v>8.3661859662242932E-9</v>
      </c>
      <c r="S4" s="8">
        <v>8.5168210262054345E-9</v>
      </c>
      <c r="T4" s="8">
        <v>7.2368777637166204E-9</v>
      </c>
      <c r="U4" s="8">
        <v>8.845319143802044E-9</v>
      </c>
      <c r="V4" s="8">
        <v>9.4233030267787399E-9</v>
      </c>
      <c r="W4" s="8">
        <v>9.3164373993204208E-9</v>
      </c>
      <c r="X4" s="8">
        <v>9.7906251994572813E-9</v>
      </c>
      <c r="Y4" s="8">
        <v>8.3252018612256506E-9</v>
      </c>
      <c r="Z4" s="8">
        <v>3.8400855828513158E-9</v>
      </c>
      <c r="AA4" s="8">
        <v>9.6703729468572419E-9</v>
      </c>
      <c r="AB4" s="8"/>
      <c r="AC4" s="8"/>
      <c r="AD4" s="8"/>
      <c r="AE4" s="9" t="s">
        <v>5</v>
      </c>
      <c r="AF4" s="9">
        <f>AVERAGE(B3:AA3)</f>
        <v>170092</v>
      </c>
    </row>
    <row r="5" spans="2:32">
      <c r="B5" s="8" t="s">
        <v>11</v>
      </c>
      <c r="AC5" s="8"/>
      <c r="AD5" s="8"/>
    </row>
    <row r="6" spans="2:32">
      <c r="B6" s="8" t="s">
        <v>12</v>
      </c>
      <c r="C6" s="8">
        <v>106362700937.83986</v>
      </c>
      <c r="D6" s="8">
        <v>135792488625.01741</v>
      </c>
      <c r="E6" s="8">
        <v>125520026286.8356</v>
      </c>
      <c r="F6" s="8">
        <v>114145176288.38983</v>
      </c>
      <c r="G6" s="8">
        <v>154715505556.79773</v>
      </c>
      <c r="H6" s="8">
        <v>116811181315.81944</v>
      </c>
      <c r="I6" s="8">
        <v>129308653352.82768</v>
      </c>
      <c r="J6" s="8">
        <v>148141810461.32309</v>
      </c>
      <c r="K6" s="8">
        <v>109651233268.25244</v>
      </c>
      <c r="L6" s="8">
        <v>113800949102.52632</v>
      </c>
      <c r="M6" s="8">
        <v>119996350885.60956</v>
      </c>
      <c r="N6" s="8">
        <v>119744047597.88321</v>
      </c>
      <c r="O6" s="8">
        <v>120996761879.78333</v>
      </c>
      <c r="P6" s="8">
        <v>141464888724.70078</v>
      </c>
      <c r="Q6" s="8">
        <v>144489745369.31613</v>
      </c>
      <c r="R6" s="8">
        <v>160147703753.78912</v>
      </c>
      <c r="S6" s="8">
        <v>150696028320.01312</v>
      </c>
      <c r="T6" s="8">
        <v>135681732630.94986</v>
      </c>
      <c r="U6" s="8">
        <v>146131022186.38138</v>
      </c>
      <c r="V6" s="8">
        <v>128629981646.04683</v>
      </c>
      <c r="W6" s="8">
        <v>141589081775.88068</v>
      </c>
      <c r="X6" s="8">
        <v>139171475939.55316</v>
      </c>
      <c r="Y6" s="8">
        <v>116008150982.70741</v>
      </c>
      <c r="Z6" s="8">
        <v>132718534817.40659</v>
      </c>
      <c r="AA6" s="8">
        <v>114429022746.11171</v>
      </c>
      <c r="AB6" s="8">
        <f t="shared" ref="AB6:AB18" si="0">AC6*$AD$2</f>
        <v>0</v>
      </c>
      <c r="AC6" s="8">
        <v>0</v>
      </c>
      <c r="AD6" s="8">
        <f t="shared" ref="AD6:AD18" si="1">AVERAGE(C6:AA6)</f>
        <v>130645770178.07051</v>
      </c>
    </row>
    <row r="7" spans="2:32">
      <c r="B7" s="8" t="s">
        <v>13</v>
      </c>
      <c r="C7" s="8">
        <v>106362700937.83986</v>
      </c>
      <c r="D7" s="8">
        <v>135792488625.01741</v>
      </c>
      <c r="E7" s="8">
        <v>125520026286.8356</v>
      </c>
      <c r="F7" s="8">
        <v>109383569817.04935</v>
      </c>
      <c r="G7" s="8">
        <v>150792556606.12244</v>
      </c>
      <c r="H7" s="8">
        <v>93025368070.16127</v>
      </c>
      <c r="I7" s="8">
        <v>129308653352.82768</v>
      </c>
      <c r="J7" s="8">
        <v>112770958584.42584</v>
      </c>
      <c r="K7" s="8">
        <v>109651233268.25244</v>
      </c>
      <c r="L7" s="8">
        <v>88143083018.701553</v>
      </c>
      <c r="M7" s="8">
        <v>97168719590.80574</v>
      </c>
      <c r="N7" s="8">
        <v>119744047597.88321</v>
      </c>
      <c r="O7" s="8">
        <v>94153175915.087234</v>
      </c>
      <c r="P7" s="8">
        <v>128077439487.61743</v>
      </c>
      <c r="Q7" s="8">
        <v>143283028152.47226</v>
      </c>
      <c r="R7" s="8">
        <v>156752918414.38458</v>
      </c>
      <c r="S7" s="8">
        <v>150696028320.01312</v>
      </c>
      <c r="T7" s="8">
        <v>135681732630.94986</v>
      </c>
      <c r="U7" s="8">
        <v>146131022186.38138</v>
      </c>
      <c r="V7" s="8">
        <v>118424154211.90347</v>
      </c>
      <c r="W7" s="8">
        <v>141589081775.88068</v>
      </c>
      <c r="X7" s="8">
        <v>130771552804.78708</v>
      </c>
      <c r="Y7" s="8">
        <v>116008150982.70741</v>
      </c>
      <c r="Z7" s="8">
        <v>132718534817.40659</v>
      </c>
      <c r="AA7" s="8">
        <v>111730759340.24075</v>
      </c>
      <c r="AB7" s="8">
        <f t="shared" si="0"/>
        <v>300</v>
      </c>
      <c r="AC7" s="8">
        <v>1E-3</v>
      </c>
      <c r="AD7" s="8">
        <f t="shared" si="1"/>
        <v>123347239391.83017</v>
      </c>
    </row>
    <row r="8" spans="2:32">
      <c r="B8" s="8" t="s">
        <v>14</v>
      </c>
      <c r="C8" s="8">
        <v>31550621922.895344</v>
      </c>
      <c r="D8" s="8">
        <v>28793204174.319405</v>
      </c>
      <c r="E8" s="8">
        <v>36765527665.982719</v>
      </c>
      <c r="F8" s="8">
        <v>28681370886.449013</v>
      </c>
      <c r="G8" s="8">
        <v>26389473522.04319</v>
      </c>
      <c r="H8" s="8">
        <v>21261712992.250572</v>
      </c>
      <c r="I8" s="8">
        <v>26008367743.951809</v>
      </c>
      <c r="J8" s="8">
        <v>24819375502.613499</v>
      </c>
      <c r="K8" s="8">
        <v>18727634290.773685</v>
      </c>
      <c r="L8" s="8">
        <v>24259809042.430691</v>
      </c>
      <c r="M8" s="8">
        <v>29349391592.575386</v>
      </c>
      <c r="N8" s="8">
        <v>23485756435.270744</v>
      </c>
      <c r="O8" s="8">
        <v>23098888928.822651</v>
      </c>
      <c r="P8" s="8">
        <v>28129615557.59288</v>
      </c>
      <c r="Q8" s="8">
        <v>31333364439.407661</v>
      </c>
      <c r="R8" s="8">
        <v>30347454437.376751</v>
      </c>
      <c r="S8" s="8">
        <v>26875553786.626137</v>
      </c>
      <c r="T8" s="8">
        <v>29045795226.365608</v>
      </c>
      <c r="U8" s="8">
        <v>26783839451.485447</v>
      </c>
      <c r="V8" s="8">
        <v>28776927841.635769</v>
      </c>
      <c r="W8" s="8">
        <v>22281827411.425793</v>
      </c>
      <c r="X8" s="8">
        <v>35382659337.985641</v>
      </c>
      <c r="Y8" s="8">
        <v>18050578818.027096</v>
      </c>
      <c r="Z8" s="8">
        <v>30746390410.001499</v>
      </c>
      <c r="AA8" s="8">
        <v>25082563627.280308</v>
      </c>
      <c r="AB8" s="8">
        <f t="shared" si="0"/>
        <v>3000</v>
      </c>
      <c r="AC8" s="8">
        <v>0.01</v>
      </c>
      <c r="AD8" s="8">
        <f t="shared" si="1"/>
        <v>27041108201.82357</v>
      </c>
    </row>
    <row r="9" spans="2:32">
      <c r="B9" s="8" t="s">
        <v>15</v>
      </c>
      <c r="C9" s="8">
        <v>9319771.5657569878</v>
      </c>
      <c r="D9" s="8">
        <v>14087768.111743705</v>
      </c>
      <c r="E9" s="8">
        <v>11537659.385970382</v>
      </c>
      <c r="F9" s="8">
        <v>10234738.839198804</v>
      </c>
      <c r="G9" s="8">
        <v>28230489.757347617</v>
      </c>
      <c r="H9" s="8">
        <v>10541757.569751624</v>
      </c>
      <c r="I9" s="8">
        <v>5251747.7063004943</v>
      </c>
      <c r="J9" s="8">
        <v>11575726.976673963</v>
      </c>
      <c r="K9" s="8">
        <v>19604130.559416756</v>
      </c>
      <c r="L9" s="8">
        <v>9617295.3773213346</v>
      </c>
      <c r="M9" s="8">
        <v>16529543.343994763</v>
      </c>
      <c r="N9" s="8">
        <v>9668772.6162502412</v>
      </c>
      <c r="O9" s="8">
        <v>5918947.7361157695</v>
      </c>
      <c r="P9" s="8">
        <v>14204275.839736905</v>
      </c>
      <c r="Q9" s="8">
        <v>10253964.486364972</v>
      </c>
      <c r="R9" s="8">
        <v>12508813.737283677</v>
      </c>
      <c r="S9" s="8">
        <v>22474756.742315084</v>
      </c>
      <c r="T9" s="8">
        <v>7357384.6785446238</v>
      </c>
      <c r="U9" s="8">
        <v>4750083.2274314547</v>
      </c>
      <c r="V9" s="8">
        <v>6596566.2505267132</v>
      </c>
      <c r="W9" s="8">
        <v>16609671.827704249</v>
      </c>
      <c r="X9" s="8">
        <v>13239580.275688175</v>
      </c>
      <c r="Y9" s="8">
        <v>6259160.2151419651</v>
      </c>
      <c r="Z9" s="8">
        <v>20041733.099714477</v>
      </c>
      <c r="AA9" s="8">
        <v>5339061.1042859415</v>
      </c>
      <c r="AB9" s="8">
        <f t="shared" si="0"/>
        <v>30000</v>
      </c>
      <c r="AC9" s="8">
        <v>0.1</v>
      </c>
      <c r="AD9" s="8">
        <f t="shared" si="1"/>
        <v>12070136.041223228</v>
      </c>
    </row>
    <row r="10" spans="2:32">
      <c r="B10" s="8" t="s">
        <v>16</v>
      </c>
      <c r="C10" s="8">
        <v>8412.2933881912904</v>
      </c>
      <c r="D10" s="8">
        <v>15555.745833863277</v>
      </c>
      <c r="E10" s="8">
        <v>5428.6966736750273</v>
      </c>
      <c r="F10" s="8">
        <v>7539.5276357822058</v>
      </c>
      <c r="G10" s="8">
        <v>12634.124299709614</v>
      </c>
      <c r="H10" s="8">
        <v>8250.8599078759489</v>
      </c>
      <c r="I10" s="8">
        <v>5943.2493821748594</v>
      </c>
      <c r="J10" s="8">
        <v>10057.501346842144</v>
      </c>
      <c r="K10" s="8">
        <v>9889.7797753717514</v>
      </c>
      <c r="L10" s="8">
        <v>3730.7965145383814</v>
      </c>
      <c r="M10" s="8">
        <v>7481.273782832689</v>
      </c>
      <c r="N10" s="8">
        <v>3069.1201883347753</v>
      </c>
      <c r="O10" s="8">
        <v>2265.5232184055462</v>
      </c>
      <c r="P10" s="8">
        <v>12212.66503651984</v>
      </c>
      <c r="Q10" s="8">
        <v>6041.5772998348475</v>
      </c>
      <c r="R10" s="8">
        <v>5441.5110251143133</v>
      </c>
      <c r="S10" s="8">
        <v>9466.4335370132903</v>
      </c>
      <c r="T10" s="8">
        <v>20324.41554699379</v>
      </c>
      <c r="U10" s="8">
        <v>13493.907233085207</v>
      </c>
      <c r="V10" s="8">
        <v>4009.7812998841355</v>
      </c>
      <c r="W10" s="8">
        <v>10420.490261610743</v>
      </c>
      <c r="X10" s="8">
        <v>5203.6458246237053</v>
      </c>
      <c r="Y10" s="8">
        <v>1852.9179525427808</v>
      </c>
      <c r="Z10" s="8">
        <v>11739.98930562135</v>
      </c>
      <c r="AA10" s="8">
        <v>3162.2153763350425</v>
      </c>
      <c r="AB10" s="8">
        <f t="shared" si="0"/>
        <v>60000</v>
      </c>
      <c r="AC10" s="8">
        <v>0.2</v>
      </c>
      <c r="AD10" s="8">
        <f t="shared" si="1"/>
        <v>8145.1216658710646</v>
      </c>
    </row>
    <row r="11" spans="2:32">
      <c r="B11" s="8" t="s">
        <v>17</v>
      </c>
      <c r="C11" s="8">
        <v>7.4852316090047282</v>
      </c>
      <c r="D11" s="8">
        <v>7.6414107505657682</v>
      </c>
      <c r="E11" s="8">
        <v>2.6516651912667726</v>
      </c>
      <c r="F11" s="8">
        <v>3.8914710276880555</v>
      </c>
      <c r="G11" s="8">
        <v>6.2204739398005984</v>
      </c>
      <c r="H11" s="8">
        <v>4.1555546898808302</v>
      </c>
      <c r="I11" s="8">
        <v>4.3865657042577197</v>
      </c>
      <c r="J11" s="8">
        <v>5.6631027059452776</v>
      </c>
      <c r="K11" s="8">
        <v>3.0394732796887354</v>
      </c>
      <c r="L11" s="8">
        <v>2.7736063227935119</v>
      </c>
      <c r="M11" s="8">
        <v>3.1530436512100266</v>
      </c>
      <c r="N11" s="8">
        <v>1.4831135086037079</v>
      </c>
      <c r="O11" s="8">
        <v>1.752157386696183</v>
      </c>
      <c r="P11" s="8">
        <v>4.677124171337681</v>
      </c>
      <c r="Q11" s="8">
        <v>2.5001877702991351</v>
      </c>
      <c r="R11" s="8">
        <v>2.888886977981997</v>
      </c>
      <c r="S11" s="8">
        <v>6.4556414411770788</v>
      </c>
      <c r="T11" s="8">
        <v>12.26853940191404</v>
      </c>
      <c r="U11" s="8">
        <v>5.3519610877980597</v>
      </c>
      <c r="V11" s="8">
        <v>2.7417383436386444</v>
      </c>
      <c r="W11" s="8">
        <v>9.0567696250990082</v>
      </c>
      <c r="X11" s="8">
        <v>5.0195985086769213</v>
      </c>
      <c r="Y11" s="8">
        <v>0.69529264233270283</v>
      </c>
      <c r="Z11" s="8">
        <v>10.992043808655097</v>
      </c>
      <c r="AA11" s="8">
        <v>2.0627632745596145</v>
      </c>
      <c r="AB11" s="8">
        <f t="shared" si="0"/>
        <v>90000</v>
      </c>
      <c r="AC11" s="8">
        <v>0.3</v>
      </c>
      <c r="AD11" s="8">
        <f t="shared" si="1"/>
        <v>4.7602966728348761</v>
      </c>
    </row>
    <row r="12" spans="2:32">
      <c r="B12" s="8" t="s">
        <v>18</v>
      </c>
      <c r="C12" s="8">
        <v>2.4705986675144231E-3</v>
      </c>
      <c r="D12" s="8">
        <v>6.2096711947674521E-3</v>
      </c>
      <c r="E12" s="8">
        <v>1.7007833249920168E-3</v>
      </c>
      <c r="F12" s="8">
        <v>1.6777547659216907E-3</v>
      </c>
      <c r="G12" s="8">
        <v>5.4882241778670959E-3</v>
      </c>
      <c r="H12" s="8">
        <v>2.8647786360807004E-3</v>
      </c>
      <c r="I12" s="8">
        <v>3.5408566085664006E-3</v>
      </c>
      <c r="J12" s="8">
        <v>4.2740302900199367E-3</v>
      </c>
      <c r="K12" s="8">
        <v>2.7260709894676438E-3</v>
      </c>
      <c r="L12" s="8">
        <v>3.3338452488180792E-3</v>
      </c>
      <c r="M12" s="8">
        <v>2.6406377430134853E-3</v>
      </c>
      <c r="N12" s="8">
        <v>1.994041166341276E-3</v>
      </c>
      <c r="O12" s="8">
        <v>7.3539588859716787E-4</v>
      </c>
      <c r="P12" s="8">
        <v>4.2345887003136795E-3</v>
      </c>
      <c r="Q12" s="8">
        <v>2.0753569817202333E-3</v>
      </c>
      <c r="R12" s="8">
        <v>1.6641061743882801E-3</v>
      </c>
      <c r="S12" s="8">
        <v>1.6135575075111319E-3</v>
      </c>
      <c r="T12" s="8">
        <v>5.9574830685278357E-3</v>
      </c>
      <c r="U12" s="8">
        <v>2.1146180587550134E-3</v>
      </c>
      <c r="V12" s="8">
        <v>2.6541476510999473E-3</v>
      </c>
      <c r="W12" s="8">
        <v>5.4681694583678109E-3</v>
      </c>
      <c r="X12" s="8">
        <v>3.3910207775704748E-3</v>
      </c>
      <c r="Y12" s="8">
        <v>5.3635981399224875E-4</v>
      </c>
      <c r="Z12" s="8">
        <v>5.4314491265472498E-3</v>
      </c>
      <c r="AA12" s="8">
        <v>1.809660054533424E-3</v>
      </c>
      <c r="AB12" s="8">
        <f t="shared" si="0"/>
        <v>120000</v>
      </c>
      <c r="AC12" s="8">
        <v>0.4</v>
      </c>
      <c r="AD12" s="8">
        <f t="shared" si="1"/>
        <v>3.0642882430117879E-3</v>
      </c>
    </row>
    <row r="13" spans="2:32">
      <c r="B13" s="8" t="s">
        <v>19</v>
      </c>
      <c r="C13" s="8">
        <v>9.3327338390736259E-7</v>
      </c>
      <c r="D13" s="8">
        <v>2.6114280444744509E-6</v>
      </c>
      <c r="E13" s="8">
        <v>8.272517675322888E-7</v>
      </c>
      <c r="F13" s="8">
        <v>6.2541843703911582E-7</v>
      </c>
      <c r="G13" s="8">
        <v>2.0273724317121378E-6</v>
      </c>
      <c r="H13" s="8">
        <v>1.9391893886222533E-6</v>
      </c>
      <c r="I13" s="8">
        <v>1.5352283071479178E-6</v>
      </c>
      <c r="J13" s="8">
        <v>2.1556054150551063E-6</v>
      </c>
      <c r="K13" s="8">
        <v>1.6508686258021044E-6</v>
      </c>
      <c r="L13" s="8">
        <v>8.5004182892589597E-7</v>
      </c>
      <c r="M13" s="8">
        <v>1.722169912454774E-6</v>
      </c>
      <c r="N13" s="8">
        <v>6.3688705154163472E-7</v>
      </c>
      <c r="O13" s="8">
        <v>4.859180080529768E-7</v>
      </c>
      <c r="P13" s="8">
        <v>3.6561570198045956E-6</v>
      </c>
      <c r="Q13" s="8">
        <v>1.6865806742316636E-6</v>
      </c>
      <c r="R13" s="8">
        <v>9.7145888844352157E-7</v>
      </c>
      <c r="S13" s="8">
        <v>6.8418029286476667E-7</v>
      </c>
      <c r="T13" s="8">
        <v>3.6500003375294909E-6</v>
      </c>
      <c r="U13" s="8">
        <v>9.9496199368331872E-7</v>
      </c>
      <c r="V13" s="8">
        <v>8.3379731563582027E-7</v>
      </c>
      <c r="W13" s="8">
        <v>2.8712626942706265E-6</v>
      </c>
      <c r="X13" s="8">
        <v>1.7225362682893319E-6</v>
      </c>
      <c r="Y13" s="8">
        <v>3.4223396028210118E-7</v>
      </c>
      <c r="Z13" s="8">
        <v>3.1562894093895011E-6</v>
      </c>
      <c r="AA13" s="8">
        <v>2.0109524996314576E-6</v>
      </c>
      <c r="AB13" s="8">
        <f t="shared" si="0"/>
        <v>150000</v>
      </c>
      <c r="AC13" s="8">
        <v>0.5</v>
      </c>
      <c r="AD13" s="8">
        <f t="shared" si="1"/>
        <v>1.6232425582529685E-6</v>
      </c>
    </row>
    <row r="14" spans="2:32">
      <c r="B14" s="8" t="s">
        <v>20</v>
      </c>
      <c r="C14" s="8">
        <v>9.5498648988723289E-9</v>
      </c>
      <c r="D14" s="8">
        <v>8.2814608504122589E-9</v>
      </c>
      <c r="E14" s="8">
        <v>9.9725809832307277E-9</v>
      </c>
      <c r="F14" s="8">
        <v>7.5364141594036482E-9</v>
      </c>
      <c r="G14" s="8">
        <v>8.8418232735421043E-9</v>
      </c>
      <c r="H14" s="8">
        <v>7.738719887129264E-9</v>
      </c>
      <c r="I14" s="8">
        <v>7.7600645909114974E-9</v>
      </c>
      <c r="J14" s="8">
        <v>8.3022371200058842E-9</v>
      </c>
      <c r="K14" s="8">
        <v>9.9768726613547187E-9</v>
      </c>
      <c r="L14" s="8">
        <v>7.2787997851264663E-9</v>
      </c>
      <c r="M14" s="8">
        <v>9.8189616437593941E-9</v>
      </c>
      <c r="N14" s="8">
        <v>9.4742631517874543E-9</v>
      </c>
      <c r="O14" s="8">
        <v>7.703761184529867E-9</v>
      </c>
      <c r="P14" s="8">
        <v>7.4062995736312587E-9</v>
      </c>
      <c r="Q14" s="8">
        <v>8.8216722815559478E-9</v>
      </c>
      <c r="R14" s="8">
        <v>8.3661859662242932E-9</v>
      </c>
      <c r="S14" s="8">
        <v>8.5168210262054345E-9</v>
      </c>
      <c r="T14" s="8">
        <v>7.2368777637166204E-9</v>
      </c>
      <c r="U14" s="8">
        <v>8.845319143802044E-9</v>
      </c>
      <c r="V14" s="8">
        <v>9.4233030267787399E-9</v>
      </c>
      <c r="W14" s="8">
        <v>9.3164373993204208E-9</v>
      </c>
      <c r="X14" s="8">
        <v>9.7906251994572813E-9</v>
      </c>
      <c r="Y14" s="8">
        <v>8.3252018612256506E-9</v>
      </c>
      <c r="Z14" s="8">
        <v>3.8400855828513158E-9</v>
      </c>
      <c r="AA14" s="8">
        <v>9.6703729468572419E-9</v>
      </c>
      <c r="AB14" s="8">
        <f t="shared" si="0"/>
        <v>180000</v>
      </c>
      <c r="AC14" s="8">
        <v>0.6</v>
      </c>
      <c r="AD14" s="8">
        <f t="shared" si="1"/>
        <v>8.4718010384676745E-9</v>
      </c>
    </row>
    <row r="15" spans="2:32">
      <c r="B15" s="8" t="s">
        <v>21</v>
      </c>
      <c r="C15" s="8">
        <v>9.5498648988723289E-9</v>
      </c>
      <c r="D15" s="8">
        <v>8.2814608504122589E-9</v>
      </c>
      <c r="E15" s="8">
        <v>9.9725809832307277E-9</v>
      </c>
      <c r="F15" s="8">
        <v>7.5364141594036482E-9</v>
      </c>
      <c r="G15" s="8">
        <v>8.8418232735421043E-9</v>
      </c>
      <c r="H15" s="8">
        <v>7.738719887129264E-9</v>
      </c>
      <c r="I15" s="8">
        <v>7.7600645909114974E-9</v>
      </c>
      <c r="J15" s="8">
        <v>8.3022371200058842E-9</v>
      </c>
      <c r="K15" s="8">
        <v>9.9768726613547187E-9</v>
      </c>
      <c r="L15" s="8">
        <v>7.2787997851264663E-9</v>
      </c>
      <c r="M15" s="8">
        <v>9.8189616437593941E-9</v>
      </c>
      <c r="N15" s="8">
        <v>9.4742631517874543E-9</v>
      </c>
      <c r="O15" s="8">
        <v>7.703761184529867E-9</v>
      </c>
      <c r="P15" s="8">
        <v>7.4062995736312587E-9</v>
      </c>
      <c r="Q15" s="8">
        <v>8.8216722815559478E-9</v>
      </c>
      <c r="R15" s="8">
        <v>8.3661859662242932E-9</v>
      </c>
      <c r="S15" s="8">
        <v>8.5168210262054345E-9</v>
      </c>
      <c r="T15" s="8">
        <v>7.2368777637166204E-9</v>
      </c>
      <c r="U15" s="8">
        <v>8.845319143802044E-9</v>
      </c>
      <c r="V15" s="8">
        <v>9.4233030267787399E-9</v>
      </c>
      <c r="W15" s="8">
        <v>9.3164373993204208E-9</v>
      </c>
      <c r="X15" s="8">
        <v>9.7906251994572813E-9</v>
      </c>
      <c r="Y15" s="8">
        <v>8.3252018612256506E-9</v>
      </c>
      <c r="Z15" s="8">
        <v>3.8400855828513158E-9</v>
      </c>
      <c r="AA15" s="8">
        <v>9.6703729468572419E-9</v>
      </c>
      <c r="AB15" s="8">
        <f t="shared" si="0"/>
        <v>210000</v>
      </c>
      <c r="AC15" s="8">
        <v>0.7</v>
      </c>
      <c r="AD15" s="8">
        <f t="shared" si="1"/>
        <v>8.4718010384676745E-9</v>
      </c>
    </row>
    <row r="16" spans="2:32">
      <c r="B16" s="8" t="s">
        <v>22</v>
      </c>
      <c r="C16" s="8">
        <v>9.5498648988723289E-9</v>
      </c>
      <c r="D16" s="8">
        <v>8.2814608504122589E-9</v>
      </c>
      <c r="E16" s="8">
        <v>9.9725809832307277E-9</v>
      </c>
      <c r="F16" s="8">
        <v>7.5364141594036482E-9</v>
      </c>
      <c r="G16" s="8">
        <v>8.8418232735421043E-9</v>
      </c>
      <c r="H16" s="8">
        <v>7.738719887129264E-9</v>
      </c>
      <c r="I16" s="8">
        <v>7.7600645909114974E-9</v>
      </c>
      <c r="J16" s="8">
        <v>8.3022371200058842E-9</v>
      </c>
      <c r="K16" s="8">
        <v>9.9768726613547187E-9</v>
      </c>
      <c r="L16" s="8">
        <v>7.2787997851264663E-9</v>
      </c>
      <c r="M16" s="8">
        <v>9.8189616437593941E-9</v>
      </c>
      <c r="N16" s="8">
        <v>9.4742631517874543E-9</v>
      </c>
      <c r="O16" s="8">
        <v>7.703761184529867E-9</v>
      </c>
      <c r="P16" s="8">
        <v>7.4062995736312587E-9</v>
      </c>
      <c r="Q16" s="8">
        <v>8.8216722815559478E-9</v>
      </c>
      <c r="R16" s="8">
        <v>8.3661859662242932E-9</v>
      </c>
      <c r="S16" s="8">
        <v>8.5168210262054345E-9</v>
      </c>
      <c r="T16" s="8">
        <v>7.2368777637166204E-9</v>
      </c>
      <c r="U16" s="8">
        <v>8.845319143802044E-9</v>
      </c>
      <c r="V16" s="8">
        <v>9.4233030267787399E-9</v>
      </c>
      <c r="W16" s="8">
        <v>9.3164373993204208E-9</v>
      </c>
      <c r="X16" s="8">
        <v>9.7906251994572813E-9</v>
      </c>
      <c r="Y16" s="8">
        <v>8.3252018612256506E-9</v>
      </c>
      <c r="Z16" s="8">
        <v>3.8400855828513158E-9</v>
      </c>
      <c r="AA16" s="8">
        <v>9.6703729468572419E-9</v>
      </c>
      <c r="AB16" s="8">
        <f t="shared" si="0"/>
        <v>240000</v>
      </c>
      <c r="AC16" s="8">
        <v>0.8</v>
      </c>
      <c r="AD16" s="8">
        <f t="shared" si="1"/>
        <v>8.4718010384676745E-9</v>
      </c>
    </row>
    <row r="17" spans="2:30">
      <c r="B17" s="8" t="s">
        <v>23</v>
      </c>
      <c r="C17" s="8">
        <v>9.5498648988723289E-9</v>
      </c>
      <c r="D17" s="8">
        <v>8.2814608504122589E-9</v>
      </c>
      <c r="E17" s="8">
        <v>9.9725809832307277E-9</v>
      </c>
      <c r="F17" s="8">
        <v>7.5364141594036482E-9</v>
      </c>
      <c r="G17" s="8">
        <v>8.8418232735421043E-9</v>
      </c>
      <c r="H17" s="8">
        <v>7.738719887129264E-9</v>
      </c>
      <c r="I17" s="8">
        <v>7.7600645909114974E-9</v>
      </c>
      <c r="J17" s="8">
        <v>8.3022371200058842E-9</v>
      </c>
      <c r="K17" s="8">
        <v>9.9768726613547187E-9</v>
      </c>
      <c r="L17" s="8">
        <v>7.2787997851264663E-9</v>
      </c>
      <c r="M17" s="8">
        <v>9.8189616437593941E-9</v>
      </c>
      <c r="N17" s="8">
        <v>9.4742631517874543E-9</v>
      </c>
      <c r="O17" s="8">
        <v>7.703761184529867E-9</v>
      </c>
      <c r="P17" s="8">
        <v>7.4062995736312587E-9</v>
      </c>
      <c r="Q17" s="8">
        <v>8.8216722815559478E-9</v>
      </c>
      <c r="R17" s="8">
        <v>8.3661859662242932E-9</v>
      </c>
      <c r="S17" s="8">
        <v>8.5168210262054345E-9</v>
      </c>
      <c r="T17" s="8">
        <v>7.2368777637166204E-9</v>
      </c>
      <c r="U17" s="8">
        <v>8.845319143802044E-9</v>
      </c>
      <c r="V17" s="8">
        <v>9.4233030267787399E-9</v>
      </c>
      <c r="W17" s="8">
        <v>9.3164373993204208E-9</v>
      </c>
      <c r="X17" s="8">
        <v>9.7906251994572813E-9</v>
      </c>
      <c r="Y17" s="8">
        <v>8.3252018612256506E-9</v>
      </c>
      <c r="Z17" s="8">
        <v>3.8400855828513158E-9</v>
      </c>
      <c r="AA17" s="8">
        <v>9.6703729468572419E-9</v>
      </c>
      <c r="AB17" s="8">
        <f t="shared" si="0"/>
        <v>270000</v>
      </c>
      <c r="AC17" s="8">
        <v>0.9</v>
      </c>
      <c r="AD17" s="8">
        <f t="shared" si="1"/>
        <v>8.4718010384676745E-9</v>
      </c>
    </row>
    <row r="18" spans="2:30">
      <c r="B18" s="8" t="s">
        <v>24</v>
      </c>
      <c r="C18" s="8">
        <v>9.5498648988723289E-9</v>
      </c>
      <c r="D18" s="8">
        <v>8.2814608504122589E-9</v>
      </c>
      <c r="E18" s="8">
        <v>9.9725809832307277E-9</v>
      </c>
      <c r="F18" s="8">
        <v>7.5364141594036482E-9</v>
      </c>
      <c r="G18" s="8">
        <v>8.8418232735421043E-9</v>
      </c>
      <c r="H18" s="8">
        <v>7.738719887129264E-9</v>
      </c>
      <c r="I18" s="8">
        <v>7.7600645909114974E-9</v>
      </c>
      <c r="J18" s="8">
        <v>8.3022371200058842E-9</v>
      </c>
      <c r="K18" s="8">
        <v>9.9768726613547187E-9</v>
      </c>
      <c r="L18" s="8">
        <v>7.2787997851264663E-9</v>
      </c>
      <c r="M18" s="8">
        <v>9.8189616437593941E-9</v>
      </c>
      <c r="N18" s="8">
        <v>9.4742631517874543E-9</v>
      </c>
      <c r="O18" s="8">
        <v>7.703761184529867E-9</v>
      </c>
      <c r="P18" s="8">
        <v>7.4062995736312587E-9</v>
      </c>
      <c r="Q18" s="8">
        <v>8.8216722815559478E-9</v>
      </c>
      <c r="R18" s="8">
        <v>8.3661859662242932E-9</v>
      </c>
      <c r="S18" s="8">
        <v>8.5168210262054345E-9</v>
      </c>
      <c r="T18" s="8">
        <v>7.2368777637166204E-9</v>
      </c>
      <c r="U18" s="8">
        <v>8.845319143802044E-9</v>
      </c>
      <c r="V18" s="8">
        <v>9.4233030267787399E-9</v>
      </c>
      <c r="W18" s="8">
        <v>9.3164373993204208E-9</v>
      </c>
      <c r="X18" s="8">
        <v>9.7906251994572813E-9</v>
      </c>
      <c r="Y18" s="8">
        <v>8.3252018612256506E-9</v>
      </c>
      <c r="Z18" s="8">
        <v>3.8400855828513158E-9</v>
      </c>
      <c r="AA18" s="8">
        <v>9.6703729468572419E-9</v>
      </c>
      <c r="AB18" s="8">
        <f t="shared" si="0"/>
        <v>300000</v>
      </c>
      <c r="AC18" s="8">
        <v>1</v>
      </c>
      <c r="AD18" s="8">
        <f t="shared" si="1"/>
        <v>8.4718010384676745E-9</v>
      </c>
    </row>
    <row r="19" spans="2:30">
      <c r="B19" s="8" t="s">
        <v>25</v>
      </c>
      <c r="C19" s="8">
        <v>1</v>
      </c>
    </row>
    <row r="20" spans="2:30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0">
      <c r="D21" s="10">
        <f>MIN(C18:AA18)</f>
        <v>3.8400855828513158E-9</v>
      </c>
      <c r="E21" s="10">
        <f>MAX(C18:AA18)</f>
        <v>9.9768726613547187E-9</v>
      </c>
      <c r="F21" s="10">
        <f>MEDIAN(C18:AA18)</f>
        <v>8.5168210262054345E-9</v>
      </c>
      <c r="G21" s="10">
        <f>AVERAGE(C18:AA18)</f>
        <v>8.4718010384676745E-9</v>
      </c>
      <c r="H21" s="10">
        <f>_xlfn.STDEV.S(C18:AA18)</f>
        <v>1.3203201740736854E-9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5487B-59B1-417A-B4C9-106B668A4894}">
  <sheetPr>
    <tabColor theme="5" tint="0.59999389629810485"/>
    <outlinePr summaryBelow="0" summaryRight="0"/>
  </sheetPr>
  <dimension ref="B2:AF21"/>
  <sheetViews>
    <sheetView zoomScale="85" zoomScaleNormal="85" workbookViewId="0">
      <selection activeCell="F11" sqref="F11"/>
    </sheetView>
  </sheetViews>
  <sheetFormatPr defaultRowHeight="12.75"/>
  <cols>
    <col min="1" max="1" width="8.88671875" style="9"/>
    <col min="2" max="2" width="20.44140625" style="9" customWidth="1"/>
    <col min="3" max="4" width="9.6640625" style="9" bestFit="1" customWidth="1"/>
    <col min="5" max="5" width="9" style="9" bestFit="1" customWidth="1"/>
    <col min="6" max="17" width="9.6640625" style="9" bestFit="1" customWidth="1"/>
    <col min="18" max="18" width="9" style="9" bestFit="1" customWidth="1"/>
    <col min="19" max="27" width="9.6640625" style="9" bestFit="1" customWidth="1"/>
    <col min="28" max="29" width="7.44140625" style="9" bestFit="1" customWidth="1"/>
    <col min="30" max="30" width="9.6640625" style="9" bestFit="1" customWidth="1"/>
    <col min="31" max="31" width="9.88671875" style="9" bestFit="1" customWidth="1"/>
    <col min="32" max="32" width="7.88671875" style="9" bestFit="1" customWidth="1"/>
    <col min="33" max="257" width="8.88671875" style="9"/>
    <col min="258" max="258" width="22.21875" style="9" customWidth="1"/>
    <col min="259" max="283" width="8.88671875" style="9"/>
    <col min="284" max="285" width="7.33203125" style="9" bestFit="1" customWidth="1"/>
    <col min="286" max="286" width="7.77734375" style="9" bestFit="1" customWidth="1"/>
    <col min="287" max="287" width="9.77734375" style="9" bestFit="1" customWidth="1"/>
    <col min="288" max="288" width="7.77734375" style="9" bestFit="1" customWidth="1"/>
    <col min="289" max="513" width="8.88671875" style="9"/>
    <col min="514" max="514" width="22.21875" style="9" customWidth="1"/>
    <col min="515" max="539" width="8.88671875" style="9"/>
    <col min="540" max="541" width="7.33203125" style="9" bestFit="1" customWidth="1"/>
    <col min="542" max="542" width="7.77734375" style="9" bestFit="1" customWidth="1"/>
    <col min="543" max="543" width="9.77734375" style="9" bestFit="1" customWidth="1"/>
    <col min="544" max="544" width="7.77734375" style="9" bestFit="1" customWidth="1"/>
    <col min="545" max="769" width="8.88671875" style="9"/>
    <col min="770" max="770" width="22.21875" style="9" customWidth="1"/>
    <col min="771" max="795" width="8.88671875" style="9"/>
    <col min="796" max="797" width="7.33203125" style="9" bestFit="1" customWidth="1"/>
    <col min="798" max="798" width="7.77734375" style="9" bestFit="1" customWidth="1"/>
    <col min="799" max="799" width="9.77734375" style="9" bestFit="1" customWidth="1"/>
    <col min="800" max="800" width="7.77734375" style="9" bestFit="1" customWidth="1"/>
    <col min="801" max="1025" width="8.88671875" style="9"/>
    <col min="1026" max="1026" width="22.21875" style="9" customWidth="1"/>
    <col min="1027" max="1051" width="8.88671875" style="9"/>
    <col min="1052" max="1053" width="7.33203125" style="9" bestFit="1" customWidth="1"/>
    <col min="1054" max="1054" width="7.77734375" style="9" bestFit="1" customWidth="1"/>
    <col min="1055" max="1055" width="9.77734375" style="9" bestFit="1" customWidth="1"/>
    <col min="1056" max="1056" width="7.77734375" style="9" bestFit="1" customWidth="1"/>
    <col min="1057" max="1281" width="8.88671875" style="9"/>
    <col min="1282" max="1282" width="22.21875" style="9" customWidth="1"/>
    <col min="1283" max="1307" width="8.88671875" style="9"/>
    <col min="1308" max="1309" width="7.33203125" style="9" bestFit="1" customWidth="1"/>
    <col min="1310" max="1310" width="7.77734375" style="9" bestFit="1" customWidth="1"/>
    <col min="1311" max="1311" width="9.77734375" style="9" bestFit="1" customWidth="1"/>
    <col min="1312" max="1312" width="7.77734375" style="9" bestFit="1" customWidth="1"/>
    <col min="1313" max="1537" width="8.88671875" style="9"/>
    <col min="1538" max="1538" width="22.21875" style="9" customWidth="1"/>
    <col min="1539" max="1563" width="8.88671875" style="9"/>
    <col min="1564" max="1565" width="7.33203125" style="9" bestFit="1" customWidth="1"/>
    <col min="1566" max="1566" width="7.77734375" style="9" bestFit="1" customWidth="1"/>
    <col min="1567" max="1567" width="9.77734375" style="9" bestFit="1" customWidth="1"/>
    <col min="1568" max="1568" width="7.77734375" style="9" bestFit="1" customWidth="1"/>
    <col min="1569" max="1793" width="8.88671875" style="9"/>
    <col min="1794" max="1794" width="22.21875" style="9" customWidth="1"/>
    <col min="1795" max="1819" width="8.88671875" style="9"/>
    <col min="1820" max="1821" width="7.33203125" style="9" bestFit="1" customWidth="1"/>
    <col min="1822" max="1822" width="7.77734375" style="9" bestFit="1" customWidth="1"/>
    <col min="1823" max="1823" width="9.77734375" style="9" bestFit="1" customWidth="1"/>
    <col min="1824" max="1824" width="7.77734375" style="9" bestFit="1" customWidth="1"/>
    <col min="1825" max="2049" width="8.88671875" style="9"/>
    <col min="2050" max="2050" width="22.21875" style="9" customWidth="1"/>
    <col min="2051" max="2075" width="8.88671875" style="9"/>
    <col min="2076" max="2077" width="7.33203125" style="9" bestFit="1" customWidth="1"/>
    <col min="2078" max="2078" width="7.77734375" style="9" bestFit="1" customWidth="1"/>
    <col min="2079" max="2079" width="9.77734375" style="9" bestFit="1" customWidth="1"/>
    <col min="2080" max="2080" width="7.77734375" style="9" bestFit="1" customWidth="1"/>
    <col min="2081" max="2305" width="8.88671875" style="9"/>
    <col min="2306" max="2306" width="22.21875" style="9" customWidth="1"/>
    <col min="2307" max="2331" width="8.88671875" style="9"/>
    <col min="2332" max="2333" width="7.33203125" style="9" bestFit="1" customWidth="1"/>
    <col min="2334" max="2334" width="7.77734375" style="9" bestFit="1" customWidth="1"/>
    <col min="2335" max="2335" width="9.77734375" style="9" bestFit="1" customWidth="1"/>
    <col min="2336" max="2336" width="7.77734375" style="9" bestFit="1" customWidth="1"/>
    <col min="2337" max="2561" width="8.88671875" style="9"/>
    <col min="2562" max="2562" width="22.21875" style="9" customWidth="1"/>
    <col min="2563" max="2587" width="8.88671875" style="9"/>
    <col min="2588" max="2589" width="7.33203125" style="9" bestFit="1" customWidth="1"/>
    <col min="2590" max="2590" width="7.77734375" style="9" bestFit="1" customWidth="1"/>
    <col min="2591" max="2591" width="9.77734375" style="9" bestFit="1" customWidth="1"/>
    <col min="2592" max="2592" width="7.77734375" style="9" bestFit="1" customWidth="1"/>
    <col min="2593" max="2817" width="8.88671875" style="9"/>
    <col min="2818" max="2818" width="22.21875" style="9" customWidth="1"/>
    <col min="2819" max="2843" width="8.88671875" style="9"/>
    <col min="2844" max="2845" width="7.33203125" style="9" bestFit="1" customWidth="1"/>
    <col min="2846" max="2846" width="7.77734375" style="9" bestFit="1" customWidth="1"/>
    <col min="2847" max="2847" width="9.77734375" style="9" bestFit="1" customWidth="1"/>
    <col min="2848" max="2848" width="7.77734375" style="9" bestFit="1" customWidth="1"/>
    <col min="2849" max="3073" width="8.88671875" style="9"/>
    <col min="3074" max="3074" width="22.21875" style="9" customWidth="1"/>
    <col min="3075" max="3099" width="8.88671875" style="9"/>
    <col min="3100" max="3101" width="7.33203125" style="9" bestFit="1" customWidth="1"/>
    <col min="3102" max="3102" width="7.77734375" style="9" bestFit="1" customWidth="1"/>
    <col min="3103" max="3103" width="9.77734375" style="9" bestFit="1" customWidth="1"/>
    <col min="3104" max="3104" width="7.77734375" style="9" bestFit="1" customWidth="1"/>
    <col min="3105" max="3329" width="8.88671875" style="9"/>
    <col min="3330" max="3330" width="22.21875" style="9" customWidth="1"/>
    <col min="3331" max="3355" width="8.88671875" style="9"/>
    <col min="3356" max="3357" width="7.33203125" style="9" bestFit="1" customWidth="1"/>
    <col min="3358" max="3358" width="7.77734375" style="9" bestFit="1" customWidth="1"/>
    <col min="3359" max="3359" width="9.77734375" style="9" bestFit="1" customWidth="1"/>
    <col min="3360" max="3360" width="7.77734375" style="9" bestFit="1" customWidth="1"/>
    <col min="3361" max="3585" width="8.88671875" style="9"/>
    <col min="3586" max="3586" width="22.21875" style="9" customWidth="1"/>
    <col min="3587" max="3611" width="8.88671875" style="9"/>
    <col min="3612" max="3613" width="7.33203125" style="9" bestFit="1" customWidth="1"/>
    <col min="3614" max="3614" width="7.77734375" style="9" bestFit="1" customWidth="1"/>
    <col min="3615" max="3615" width="9.77734375" style="9" bestFit="1" customWidth="1"/>
    <col min="3616" max="3616" width="7.77734375" style="9" bestFit="1" customWidth="1"/>
    <col min="3617" max="3841" width="8.88671875" style="9"/>
    <col min="3842" max="3842" width="22.21875" style="9" customWidth="1"/>
    <col min="3843" max="3867" width="8.88671875" style="9"/>
    <col min="3868" max="3869" width="7.33203125" style="9" bestFit="1" customWidth="1"/>
    <col min="3870" max="3870" width="7.77734375" style="9" bestFit="1" customWidth="1"/>
    <col min="3871" max="3871" width="9.77734375" style="9" bestFit="1" customWidth="1"/>
    <col min="3872" max="3872" width="7.77734375" style="9" bestFit="1" customWidth="1"/>
    <col min="3873" max="4097" width="8.88671875" style="9"/>
    <col min="4098" max="4098" width="22.21875" style="9" customWidth="1"/>
    <col min="4099" max="4123" width="8.88671875" style="9"/>
    <col min="4124" max="4125" width="7.33203125" style="9" bestFit="1" customWidth="1"/>
    <col min="4126" max="4126" width="7.77734375" style="9" bestFit="1" customWidth="1"/>
    <col min="4127" max="4127" width="9.77734375" style="9" bestFit="1" customWidth="1"/>
    <col min="4128" max="4128" width="7.77734375" style="9" bestFit="1" customWidth="1"/>
    <col min="4129" max="4353" width="8.88671875" style="9"/>
    <col min="4354" max="4354" width="22.21875" style="9" customWidth="1"/>
    <col min="4355" max="4379" width="8.88671875" style="9"/>
    <col min="4380" max="4381" width="7.33203125" style="9" bestFit="1" customWidth="1"/>
    <col min="4382" max="4382" width="7.77734375" style="9" bestFit="1" customWidth="1"/>
    <col min="4383" max="4383" width="9.77734375" style="9" bestFit="1" customWidth="1"/>
    <col min="4384" max="4384" width="7.77734375" style="9" bestFit="1" customWidth="1"/>
    <col min="4385" max="4609" width="8.88671875" style="9"/>
    <col min="4610" max="4610" width="22.21875" style="9" customWidth="1"/>
    <col min="4611" max="4635" width="8.88671875" style="9"/>
    <col min="4636" max="4637" width="7.33203125" style="9" bestFit="1" customWidth="1"/>
    <col min="4638" max="4638" width="7.77734375" style="9" bestFit="1" customWidth="1"/>
    <col min="4639" max="4639" width="9.77734375" style="9" bestFit="1" customWidth="1"/>
    <col min="4640" max="4640" width="7.77734375" style="9" bestFit="1" customWidth="1"/>
    <col min="4641" max="4865" width="8.88671875" style="9"/>
    <col min="4866" max="4866" width="22.21875" style="9" customWidth="1"/>
    <col min="4867" max="4891" width="8.88671875" style="9"/>
    <col min="4892" max="4893" width="7.33203125" style="9" bestFit="1" customWidth="1"/>
    <col min="4894" max="4894" width="7.77734375" style="9" bestFit="1" customWidth="1"/>
    <col min="4895" max="4895" width="9.77734375" style="9" bestFit="1" customWidth="1"/>
    <col min="4896" max="4896" width="7.77734375" style="9" bestFit="1" customWidth="1"/>
    <col min="4897" max="5121" width="8.88671875" style="9"/>
    <col min="5122" max="5122" width="22.21875" style="9" customWidth="1"/>
    <col min="5123" max="5147" width="8.88671875" style="9"/>
    <col min="5148" max="5149" width="7.33203125" style="9" bestFit="1" customWidth="1"/>
    <col min="5150" max="5150" width="7.77734375" style="9" bestFit="1" customWidth="1"/>
    <col min="5151" max="5151" width="9.77734375" style="9" bestFit="1" customWidth="1"/>
    <col min="5152" max="5152" width="7.77734375" style="9" bestFit="1" customWidth="1"/>
    <col min="5153" max="5377" width="8.88671875" style="9"/>
    <col min="5378" max="5378" width="22.21875" style="9" customWidth="1"/>
    <col min="5379" max="5403" width="8.88671875" style="9"/>
    <col min="5404" max="5405" width="7.33203125" style="9" bestFit="1" customWidth="1"/>
    <col min="5406" max="5406" width="7.77734375" style="9" bestFit="1" customWidth="1"/>
    <col min="5407" max="5407" width="9.77734375" style="9" bestFit="1" customWidth="1"/>
    <col min="5408" max="5408" width="7.77734375" style="9" bestFit="1" customWidth="1"/>
    <col min="5409" max="5633" width="8.88671875" style="9"/>
    <col min="5634" max="5634" width="22.21875" style="9" customWidth="1"/>
    <col min="5635" max="5659" width="8.88671875" style="9"/>
    <col min="5660" max="5661" width="7.33203125" style="9" bestFit="1" customWidth="1"/>
    <col min="5662" max="5662" width="7.77734375" style="9" bestFit="1" customWidth="1"/>
    <col min="5663" max="5663" width="9.77734375" style="9" bestFit="1" customWidth="1"/>
    <col min="5664" max="5664" width="7.77734375" style="9" bestFit="1" customWidth="1"/>
    <col min="5665" max="5889" width="8.88671875" style="9"/>
    <col min="5890" max="5890" width="22.21875" style="9" customWidth="1"/>
    <col min="5891" max="5915" width="8.88671875" style="9"/>
    <col min="5916" max="5917" width="7.33203125" style="9" bestFit="1" customWidth="1"/>
    <col min="5918" max="5918" width="7.77734375" style="9" bestFit="1" customWidth="1"/>
    <col min="5919" max="5919" width="9.77734375" style="9" bestFit="1" customWidth="1"/>
    <col min="5920" max="5920" width="7.77734375" style="9" bestFit="1" customWidth="1"/>
    <col min="5921" max="6145" width="8.88671875" style="9"/>
    <col min="6146" max="6146" width="22.21875" style="9" customWidth="1"/>
    <col min="6147" max="6171" width="8.88671875" style="9"/>
    <col min="6172" max="6173" width="7.33203125" style="9" bestFit="1" customWidth="1"/>
    <col min="6174" max="6174" width="7.77734375" style="9" bestFit="1" customWidth="1"/>
    <col min="6175" max="6175" width="9.77734375" style="9" bestFit="1" customWidth="1"/>
    <col min="6176" max="6176" width="7.77734375" style="9" bestFit="1" customWidth="1"/>
    <col min="6177" max="6401" width="8.88671875" style="9"/>
    <col min="6402" max="6402" width="22.21875" style="9" customWidth="1"/>
    <col min="6403" max="6427" width="8.88671875" style="9"/>
    <col min="6428" max="6429" width="7.33203125" style="9" bestFit="1" customWidth="1"/>
    <col min="6430" max="6430" width="7.77734375" style="9" bestFit="1" customWidth="1"/>
    <col min="6431" max="6431" width="9.77734375" style="9" bestFit="1" customWidth="1"/>
    <col min="6432" max="6432" width="7.77734375" style="9" bestFit="1" customWidth="1"/>
    <col min="6433" max="6657" width="8.88671875" style="9"/>
    <col min="6658" max="6658" width="22.21875" style="9" customWidth="1"/>
    <col min="6659" max="6683" width="8.88671875" style="9"/>
    <col min="6684" max="6685" width="7.33203125" style="9" bestFit="1" customWidth="1"/>
    <col min="6686" max="6686" width="7.77734375" style="9" bestFit="1" customWidth="1"/>
    <col min="6687" max="6687" width="9.77734375" style="9" bestFit="1" customWidth="1"/>
    <col min="6688" max="6688" width="7.77734375" style="9" bestFit="1" customWidth="1"/>
    <col min="6689" max="6913" width="8.88671875" style="9"/>
    <col min="6914" max="6914" width="22.21875" style="9" customWidth="1"/>
    <col min="6915" max="6939" width="8.88671875" style="9"/>
    <col min="6940" max="6941" width="7.33203125" style="9" bestFit="1" customWidth="1"/>
    <col min="6942" max="6942" width="7.77734375" style="9" bestFit="1" customWidth="1"/>
    <col min="6943" max="6943" width="9.77734375" style="9" bestFit="1" customWidth="1"/>
    <col min="6944" max="6944" width="7.77734375" style="9" bestFit="1" customWidth="1"/>
    <col min="6945" max="7169" width="8.88671875" style="9"/>
    <col min="7170" max="7170" width="22.21875" style="9" customWidth="1"/>
    <col min="7171" max="7195" width="8.88671875" style="9"/>
    <col min="7196" max="7197" width="7.33203125" style="9" bestFit="1" customWidth="1"/>
    <col min="7198" max="7198" width="7.77734375" style="9" bestFit="1" customWidth="1"/>
    <col min="7199" max="7199" width="9.77734375" style="9" bestFit="1" customWidth="1"/>
    <col min="7200" max="7200" width="7.77734375" style="9" bestFit="1" customWidth="1"/>
    <col min="7201" max="7425" width="8.88671875" style="9"/>
    <col min="7426" max="7426" width="22.21875" style="9" customWidth="1"/>
    <col min="7427" max="7451" width="8.88671875" style="9"/>
    <col min="7452" max="7453" width="7.33203125" style="9" bestFit="1" customWidth="1"/>
    <col min="7454" max="7454" width="7.77734375" style="9" bestFit="1" customWidth="1"/>
    <col min="7455" max="7455" width="9.77734375" style="9" bestFit="1" customWidth="1"/>
    <col min="7456" max="7456" width="7.77734375" style="9" bestFit="1" customWidth="1"/>
    <col min="7457" max="7681" width="8.88671875" style="9"/>
    <col min="7682" max="7682" width="22.21875" style="9" customWidth="1"/>
    <col min="7683" max="7707" width="8.88671875" style="9"/>
    <col min="7708" max="7709" width="7.33203125" style="9" bestFit="1" customWidth="1"/>
    <col min="7710" max="7710" width="7.77734375" style="9" bestFit="1" customWidth="1"/>
    <col min="7711" max="7711" width="9.77734375" style="9" bestFit="1" customWidth="1"/>
    <col min="7712" max="7712" width="7.77734375" style="9" bestFit="1" customWidth="1"/>
    <col min="7713" max="7937" width="8.88671875" style="9"/>
    <col min="7938" max="7938" width="22.21875" style="9" customWidth="1"/>
    <col min="7939" max="7963" width="8.88671875" style="9"/>
    <col min="7964" max="7965" width="7.33203125" style="9" bestFit="1" customWidth="1"/>
    <col min="7966" max="7966" width="7.77734375" style="9" bestFit="1" customWidth="1"/>
    <col min="7967" max="7967" width="9.77734375" style="9" bestFit="1" customWidth="1"/>
    <col min="7968" max="7968" width="7.77734375" style="9" bestFit="1" customWidth="1"/>
    <col min="7969" max="8193" width="8.88671875" style="9"/>
    <col min="8194" max="8194" width="22.21875" style="9" customWidth="1"/>
    <col min="8195" max="8219" width="8.88671875" style="9"/>
    <col min="8220" max="8221" width="7.33203125" style="9" bestFit="1" customWidth="1"/>
    <col min="8222" max="8222" width="7.77734375" style="9" bestFit="1" customWidth="1"/>
    <col min="8223" max="8223" width="9.77734375" style="9" bestFit="1" customWidth="1"/>
    <col min="8224" max="8224" width="7.77734375" style="9" bestFit="1" customWidth="1"/>
    <col min="8225" max="8449" width="8.88671875" style="9"/>
    <col min="8450" max="8450" width="22.21875" style="9" customWidth="1"/>
    <col min="8451" max="8475" width="8.88671875" style="9"/>
    <col min="8476" max="8477" width="7.33203125" style="9" bestFit="1" customWidth="1"/>
    <col min="8478" max="8478" width="7.77734375" style="9" bestFit="1" customWidth="1"/>
    <col min="8479" max="8479" width="9.77734375" style="9" bestFit="1" customWidth="1"/>
    <col min="8480" max="8480" width="7.77734375" style="9" bestFit="1" customWidth="1"/>
    <col min="8481" max="8705" width="8.88671875" style="9"/>
    <col min="8706" max="8706" width="22.21875" style="9" customWidth="1"/>
    <col min="8707" max="8731" width="8.88671875" style="9"/>
    <col min="8732" max="8733" width="7.33203125" style="9" bestFit="1" customWidth="1"/>
    <col min="8734" max="8734" width="7.77734375" style="9" bestFit="1" customWidth="1"/>
    <col min="8735" max="8735" width="9.77734375" style="9" bestFit="1" customWidth="1"/>
    <col min="8736" max="8736" width="7.77734375" style="9" bestFit="1" customWidth="1"/>
    <col min="8737" max="8961" width="8.88671875" style="9"/>
    <col min="8962" max="8962" width="22.21875" style="9" customWidth="1"/>
    <col min="8963" max="8987" width="8.88671875" style="9"/>
    <col min="8988" max="8989" width="7.33203125" style="9" bestFit="1" customWidth="1"/>
    <col min="8990" max="8990" width="7.77734375" style="9" bestFit="1" customWidth="1"/>
    <col min="8991" max="8991" width="9.77734375" style="9" bestFit="1" customWidth="1"/>
    <col min="8992" max="8992" width="7.77734375" style="9" bestFit="1" customWidth="1"/>
    <col min="8993" max="9217" width="8.88671875" style="9"/>
    <col min="9218" max="9218" width="22.21875" style="9" customWidth="1"/>
    <col min="9219" max="9243" width="8.88671875" style="9"/>
    <col min="9244" max="9245" width="7.33203125" style="9" bestFit="1" customWidth="1"/>
    <col min="9246" max="9246" width="7.77734375" style="9" bestFit="1" customWidth="1"/>
    <col min="9247" max="9247" width="9.77734375" style="9" bestFit="1" customWidth="1"/>
    <col min="9248" max="9248" width="7.77734375" style="9" bestFit="1" customWidth="1"/>
    <col min="9249" max="9473" width="8.88671875" style="9"/>
    <col min="9474" max="9474" width="22.21875" style="9" customWidth="1"/>
    <col min="9475" max="9499" width="8.88671875" style="9"/>
    <col min="9500" max="9501" width="7.33203125" style="9" bestFit="1" customWidth="1"/>
    <col min="9502" max="9502" width="7.77734375" style="9" bestFit="1" customWidth="1"/>
    <col min="9503" max="9503" width="9.77734375" style="9" bestFit="1" customWidth="1"/>
    <col min="9504" max="9504" width="7.77734375" style="9" bestFit="1" customWidth="1"/>
    <col min="9505" max="9729" width="8.88671875" style="9"/>
    <col min="9730" max="9730" width="22.21875" style="9" customWidth="1"/>
    <col min="9731" max="9755" width="8.88671875" style="9"/>
    <col min="9756" max="9757" width="7.33203125" style="9" bestFit="1" customWidth="1"/>
    <col min="9758" max="9758" width="7.77734375" style="9" bestFit="1" customWidth="1"/>
    <col min="9759" max="9759" width="9.77734375" style="9" bestFit="1" customWidth="1"/>
    <col min="9760" max="9760" width="7.77734375" style="9" bestFit="1" customWidth="1"/>
    <col min="9761" max="9985" width="8.88671875" style="9"/>
    <col min="9986" max="9986" width="22.21875" style="9" customWidth="1"/>
    <col min="9987" max="10011" width="8.88671875" style="9"/>
    <col min="10012" max="10013" width="7.33203125" style="9" bestFit="1" customWidth="1"/>
    <col min="10014" max="10014" width="7.77734375" style="9" bestFit="1" customWidth="1"/>
    <col min="10015" max="10015" width="9.77734375" style="9" bestFit="1" customWidth="1"/>
    <col min="10016" max="10016" width="7.77734375" style="9" bestFit="1" customWidth="1"/>
    <col min="10017" max="10241" width="8.88671875" style="9"/>
    <col min="10242" max="10242" width="22.21875" style="9" customWidth="1"/>
    <col min="10243" max="10267" width="8.88671875" style="9"/>
    <col min="10268" max="10269" width="7.33203125" style="9" bestFit="1" customWidth="1"/>
    <col min="10270" max="10270" width="7.77734375" style="9" bestFit="1" customWidth="1"/>
    <col min="10271" max="10271" width="9.77734375" style="9" bestFit="1" customWidth="1"/>
    <col min="10272" max="10272" width="7.77734375" style="9" bestFit="1" customWidth="1"/>
    <col min="10273" max="10497" width="8.88671875" style="9"/>
    <col min="10498" max="10498" width="22.21875" style="9" customWidth="1"/>
    <col min="10499" max="10523" width="8.88671875" style="9"/>
    <col min="10524" max="10525" width="7.33203125" style="9" bestFit="1" customWidth="1"/>
    <col min="10526" max="10526" width="7.77734375" style="9" bestFit="1" customWidth="1"/>
    <col min="10527" max="10527" width="9.77734375" style="9" bestFit="1" customWidth="1"/>
    <col min="10528" max="10528" width="7.77734375" style="9" bestFit="1" customWidth="1"/>
    <col min="10529" max="10753" width="8.88671875" style="9"/>
    <col min="10754" max="10754" width="22.21875" style="9" customWidth="1"/>
    <col min="10755" max="10779" width="8.88671875" style="9"/>
    <col min="10780" max="10781" width="7.33203125" style="9" bestFit="1" customWidth="1"/>
    <col min="10782" max="10782" width="7.77734375" style="9" bestFit="1" customWidth="1"/>
    <col min="10783" max="10783" width="9.77734375" style="9" bestFit="1" customWidth="1"/>
    <col min="10784" max="10784" width="7.77734375" style="9" bestFit="1" customWidth="1"/>
    <col min="10785" max="11009" width="8.88671875" style="9"/>
    <col min="11010" max="11010" width="22.21875" style="9" customWidth="1"/>
    <col min="11011" max="11035" width="8.88671875" style="9"/>
    <col min="11036" max="11037" width="7.33203125" style="9" bestFit="1" customWidth="1"/>
    <col min="11038" max="11038" width="7.77734375" style="9" bestFit="1" customWidth="1"/>
    <col min="11039" max="11039" width="9.77734375" style="9" bestFit="1" customWidth="1"/>
    <col min="11040" max="11040" width="7.77734375" style="9" bestFit="1" customWidth="1"/>
    <col min="11041" max="11265" width="8.88671875" style="9"/>
    <col min="11266" max="11266" width="22.21875" style="9" customWidth="1"/>
    <col min="11267" max="11291" width="8.88671875" style="9"/>
    <col min="11292" max="11293" width="7.33203125" style="9" bestFit="1" customWidth="1"/>
    <col min="11294" max="11294" width="7.77734375" style="9" bestFit="1" customWidth="1"/>
    <col min="11295" max="11295" width="9.77734375" style="9" bestFit="1" customWidth="1"/>
    <col min="11296" max="11296" width="7.77734375" style="9" bestFit="1" customWidth="1"/>
    <col min="11297" max="11521" width="8.88671875" style="9"/>
    <col min="11522" max="11522" width="22.21875" style="9" customWidth="1"/>
    <col min="11523" max="11547" width="8.88671875" style="9"/>
    <col min="11548" max="11549" width="7.33203125" style="9" bestFit="1" customWidth="1"/>
    <col min="11550" max="11550" width="7.77734375" style="9" bestFit="1" customWidth="1"/>
    <col min="11551" max="11551" width="9.77734375" style="9" bestFit="1" customWidth="1"/>
    <col min="11552" max="11552" width="7.77734375" style="9" bestFit="1" customWidth="1"/>
    <col min="11553" max="11777" width="8.88671875" style="9"/>
    <col min="11778" max="11778" width="22.21875" style="9" customWidth="1"/>
    <col min="11779" max="11803" width="8.88671875" style="9"/>
    <col min="11804" max="11805" width="7.33203125" style="9" bestFit="1" customWidth="1"/>
    <col min="11806" max="11806" width="7.77734375" style="9" bestFit="1" customWidth="1"/>
    <col min="11807" max="11807" width="9.77734375" style="9" bestFit="1" customWidth="1"/>
    <col min="11808" max="11808" width="7.77734375" style="9" bestFit="1" customWidth="1"/>
    <col min="11809" max="12033" width="8.88671875" style="9"/>
    <col min="12034" max="12034" width="22.21875" style="9" customWidth="1"/>
    <col min="12035" max="12059" width="8.88671875" style="9"/>
    <col min="12060" max="12061" width="7.33203125" style="9" bestFit="1" customWidth="1"/>
    <col min="12062" max="12062" width="7.77734375" style="9" bestFit="1" customWidth="1"/>
    <col min="12063" max="12063" width="9.77734375" style="9" bestFit="1" customWidth="1"/>
    <col min="12064" max="12064" width="7.77734375" style="9" bestFit="1" customWidth="1"/>
    <col min="12065" max="12289" width="8.88671875" style="9"/>
    <col min="12290" max="12290" width="22.21875" style="9" customWidth="1"/>
    <col min="12291" max="12315" width="8.88671875" style="9"/>
    <col min="12316" max="12317" width="7.33203125" style="9" bestFit="1" customWidth="1"/>
    <col min="12318" max="12318" width="7.77734375" style="9" bestFit="1" customWidth="1"/>
    <col min="12319" max="12319" width="9.77734375" style="9" bestFit="1" customWidth="1"/>
    <col min="12320" max="12320" width="7.77734375" style="9" bestFit="1" customWidth="1"/>
    <col min="12321" max="12545" width="8.88671875" style="9"/>
    <col min="12546" max="12546" width="22.21875" style="9" customWidth="1"/>
    <col min="12547" max="12571" width="8.88671875" style="9"/>
    <col min="12572" max="12573" width="7.33203125" style="9" bestFit="1" customWidth="1"/>
    <col min="12574" max="12574" width="7.77734375" style="9" bestFit="1" customWidth="1"/>
    <col min="12575" max="12575" width="9.77734375" style="9" bestFit="1" customWidth="1"/>
    <col min="12576" max="12576" width="7.77734375" style="9" bestFit="1" customWidth="1"/>
    <col min="12577" max="12801" width="8.88671875" style="9"/>
    <col min="12802" max="12802" width="22.21875" style="9" customWidth="1"/>
    <col min="12803" max="12827" width="8.88671875" style="9"/>
    <col min="12828" max="12829" width="7.33203125" style="9" bestFit="1" customWidth="1"/>
    <col min="12830" max="12830" width="7.77734375" style="9" bestFit="1" customWidth="1"/>
    <col min="12831" max="12831" width="9.77734375" style="9" bestFit="1" customWidth="1"/>
    <col min="12832" max="12832" width="7.77734375" style="9" bestFit="1" customWidth="1"/>
    <col min="12833" max="13057" width="8.88671875" style="9"/>
    <col min="13058" max="13058" width="22.21875" style="9" customWidth="1"/>
    <col min="13059" max="13083" width="8.88671875" style="9"/>
    <col min="13084" max="13085" width="7.33203125" style="9" bestFit="1" customWidth="1"/>
    <col min="13086" max="13086" width="7.77734375" style="9" bestFit="1" customWidth="1"/>
    <col min="13087" max="13087" width="9.77734375" style="9" bestFit="1" customWidth="1"/>
    <col min="13088" max="13088" width="7.77734375" style="9" bestFit="1" customWidth="1"/>
    <col min="13089" max="13313" width="8.88671875" style="9"/>
    <col min="13314" max="13314" width="22.21875" style="9" customWidth="1"/>
    <col min="13315" max="13339" width="8.88671875" style="9"/>
    <col min="13340" max="13341" width="7.33203125" style="9" bestFit="1" customWidth="1"/>
    <col min="13342" max="13342" width="7.77734375" style="9" bestFit="1" customWidth="1"/>
    <col min="13343" max="13343" width="9.77734375" style="9" bestFit="1" customWidth="1"/>
    <col min="13344" max="13344" width="7.77734375" style="9" bestFit="1" customWidth="1"/>
    <col min="13345" max="13569" width="8.88671875" style="9"/>
    <col min="13570" max="13570" width="22.21875" style="9" customWidth="1"/>
    <col min="13571" max="13595" width="8.88671875" style="9"/>
    <col min="13596" max="13597" width="7.33203125" style="9" bestFit="1" customWidth="1"/>
    <col min="13598" max="13598" width="7.77734375" style="9" bestFit="1" customWidth="1"/>
    <col min="13599" max="13599" width="9.77734375" style="9" bestFit="1" customWidth="1"/>
    <col min="13600" max="13600" width="7.77734375" style="9" bestFit="1" customWidth="1"/>
    <col min="13601" max="13825" width="8.88671875" style="9"/>
    <col min="13826" max="13826" width="22.21875" style="9" customWidth="1"/>
    <col min="13827" max="13851" width="8.88671875" style="9"/>
    <col min="13852" max="13853" width="7.33203125" style="9" bestFit="1" customWidth="1"/>
    <col min="13854" max="13854" width="7.77734375" style="9" bestFit="1" customWidth="1"/>
    <col min="13855" max="13855" width="9.77734375" style="9" bestFit="1" customWidth="1"/>
    <col min="13856" max="13856" width="7.77734375" style="9" bestFit="1" customWidth="1"/>
    <col min="13857" max="14081" width="8.88671875" style="9"/>
    <col min="14082" max="14082" width="22.21875" style="9" customWidth="1"/>
    <col min="14083" max="14107" width="8.88671875" style="9"/>
    <col min="14108" max="14109" width="7.33203125" style="9" bestFit="1" customWidth="1"/>
    <col min="14110" max="14110" width="7.77734375" style="9" bestFit="1" customWidth="1"/>
    <col min="14111" max="14111" width="9.77734375" style="9" bestFit="1" customWidth="1"/>
    <col min="14112" max="14112" width="7.77734375" style="9" bestFit="1" customWidth="1"/>
    <col min="14113" max="14337" width="8.88671875" style="9"/>
    <col min="14338" max="14338" width="22.21875" style="9" customWidth="1"/>
    <col min="14339" max="14363" width="8.88671875" style="9"/>
    <col min="14364" max="14365" width="7.33203125" style="9" bestFit="1" customWidth="1"/>
    <col min="14366" max="14366" width="7.77734375" style="9" bestFit="1" customWidth="1"/>
    <col min="14367" max="14367" width="9.77734375" style="9" bestFit="1" customWidth="1"/>
    <col min="14368" max="14368" width="7.77734375" style="9" bestFit="1" customWidth="1"/>
    <col min="14369" max="14593" width="8.88671875" style="9"/>
    <col min="14594" max="14594" width="22.21875" style="9" customWidth="1"/>
    <col min="14595" max="14619" width="8.88671875" style="9"/>
    <col min="14620" max="14621" width="7.33203125" style="9" bestFit="1" customWidth="1"/>
    <col min="14622" max="14622" width="7.77734375" style="9" bestFit="1" customWidth="1"/>
    <col min="14623" max="14623" width="9.77734375" style="9" bestFit="1" customWidth="1"/>
    <col min="14624" max="14624" width="7.77734375" style="9" bestFit="1" customWidth="1"/>
    <col min="14625" max="14849" width="8.88671875" style="9"/>
    <col min="14850" max="14850" width="22.21875" style="9" customWidth="1"/>
    <col min="14851" max="14875" width="8.88671875" style="9"/>
    <col min="14876" max="14877" width="7.33203125" style="9" bestFit="1" customWidth="1"/>
    <col min="14878" max="14878" width="7.77734375" style="9" bestFit="1" customWidth="1"/>
    <col min="14879" max="14879" width="9.77734375" style="9" bestFit="1" customWidth="1"/>
    <col min="14880" max="14880" width="7.77734375" style="9" bestFit="1" customWidth="1"/>
    <col min="14881" max="15105" width="8.88671875" style="9"/>
    <col min="15106" max="15106" width="22.21875" style="9" customWidth="1"/>
    <col min="15107" max="15131" width="8.88671875" style="9"/>
    <col min="15132" max="15133" width="7.33203125" style="9" bestFit="1" customWidth="1"/>
    <col min="15134" max="15134" width="7.77734375" style="9" bestFit="1" customWidth="1"/>
    <col min="15135" max="15135" width="9.77734375" style="9" bestFit="1" customWidth="1"/>
    <col min="15136" max="15136" width="7.77734375" style="9" bestFit="1" customWidth="1"/>
    <col min="15137" max="15361" width="8.88671875" style="9"/>
    <col min="15362" max="15362" width="22.21875" style="9" customWidth="1"/>
    <col min="15363" max="15387" width="8.88671875" style="9"/>
    <col min="15388" max="15389" width="7.33203125" style="9" bestFit="1" customWidth="1"/>
    <col min="15390" max="15390" width="7.77734375" style="9" bestFit="1" customWidth="1"/>
    <col min="15391" max="15391" width="9.77734375" style="9" bestFit="1" customWidth="1"/>
    <col min="15392" max="15392" width="7.77734375" style="9" bestFit="1" customWidth="1"/>
    <col min="15393" max="15617" width="8.88671875" style="9"/>
    <col min="15618" max="15618" width="22.21875" style="9" customWidth="1"/>
    <col min="15619" max="15643" width="8.88671875" style="9"/>
    <col min="15644" max="15645" width="7.33203125" style="9" bestFit="1" customWidth="1"/>
    <col min="15646" max="15646" width="7.77734375" style="9" bestFit="1" customWidth="1"/>
    <col min="15647" max="15647" width="9.77734375" style="9" bestFit="1" customWidth="1"/>
    <col min="15648" max="15648" width="7.77734375" style="9" bestFit="1" customWidth="1"/>
    <col min="15649" max="15873" width="8.88671875" style="9"/>
    <col min="15874" max="15874" width="22.21875" style="9" customWidth="1"/>
    <col min="15875" max="15899" width="8.88671875" style="9"/>
    <col min="15900" max="15901" width="7.33203125" style="9" bestFit="1" customWidth="1"/>
    <col min="15902" max="15902" width="7.77734375" style="9" bestFit="1" customWidth="1"/>
    <col min="15903" max="15903" width="9.77734375" style="9" bestFit="1" customWidth="1"/>
    <col min="15904" max="15904" width="7.77734375" style="9" bestFit="1" customWidth="1"/>
    <col min="15905" max="16129" width="8.88671875" style="9"/>
    <col min="16130" max="16130" width="22.21875" style="9" customWidth="1"/>
    <col min="16131" max="16155" width="8.88671875" style="9"/>
    <col min="16156" max="16157" width="7.33203125" style="9" bestFit="1" customWidth="1"/>
    <col min="16158" max="16158" width="7.77734375" style="9" bestFit="1" customWidth="1"/>
    <col min="16159" max="16159" width="9.77734375" style="9" bestFit="1" customWidth="1"/>
    <col min="16160" max="16160" width="7.77734375" style="9" bestFit="1" customWidth="1"/>
    <col min="16161" max="16384" width="8.88671875" style="9"/>
  </cols>
  <sheetData>
    <row r="2" spans="2:32">
      <c r="B2" s="8" t="s">
        <v>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/>
      <c r="AC2" s="8"/>
      <c r="AD2" s="8">
        <v>300000</v>
      </c>
      <c r="AE2" s="9" t="s">
        <v>1</v>
      </c>
      <c r="AF2" s="9">
        <f>MIN(B3:AA3)</f>
        <v>62900</v>
      </c>
    </row>
    <row r="3" spans="2:32">
      <c r="B3" s="8" t="s">
        <v>2</v>
      </c>
      <c r="C3" s="8">
        <v>75300</v>
      </c>
      <c r="D3" s="8">
        <v>80650</v>
      </c>
      <c r="E3" s="8">
        <v>78200</v>
      </c>
      <c r="F3" s="8">
        <v>78550</v>
      </c>
      <c r="G3" s="8">
        <v>74500</v>
      </c>
      <c r="H3" s="8">
        <v>70600</v>
      </c>
      <c r="I3" s="8">
        <v>75650</v>
      </c>
      <c r="J3" s="8">
        <v>78100</v>
      </c>
      <c r="K3" s="8">
        <v>71250</v>
      </c>
      <c r="L3" s="8">
        <v>77000</v>
      </c>
      <c r="M3" s="8">
        <v>76700</v>
      </c>
      <c r="N3" s="8">
        <v>68700</v>
      </c>
      <c r="O3" s="8">
        <v>74750</v>
      </c>
      <c r="P3" s="8">
        <v>71350</v>
      </c>
      <c r="Q3" s="8">
        <v>82300</v>
      </c>
      <c r="R3" s="8">
        <v>62900</v>
      </c>
      <c r="S3" s="8">
        <v>72000</v>
      </c>
      <c r="T3" s="8">
        <v>77300</v>
      </c>
      <c r="U3" s="8">
        <v>81050</v>
      </c>
      <c r="V3" s="8">
        <v>73100</v>
      </c>
      <c r="W3" s="8">
        <v>78450</v>
      </c>
      <c r="X3" s="8">
        <v>75250</v>
      </c>
      <c r="Y3" s="8">
        <v>76900</v>
      </c>
      <c r="Z3" s="8">
        <v>74750</v>
      </c>
      <c r="AA3" s="8">
        <v>73550</v>
      </c>
      <c r="AB3" s="8"/>
      <c r="AC3" s="8"/>
      <c r="AD3" s="8"/>
      <c r="AE3" s="9" t="s">
        <v>3</v>
      </c>
      <c r="AF3" s="9">
        <f>MAX(B3:AA3)</f>
        <v>82300</v>
      </c>
    </row>
    <row r="4" spans="2:32">
      <c r="B4" s="8" t="s">
        <v>4</v>
      </c>
      <c r="C4" s="8">
        <v>8.9545153514336562E-9</v>
      </c>
      <c r="D4" s="8">
        <v>9.0236085270589683E-9</v>
      </c>
      <c r="E4" s="8">
        <v>8.9565901362220757E-9</v>
      </c>
      <c r="F4" s="8">
        <v>8.9914067302743206E-9</v>
      </c>
      <c r="G4" s="8">
        <v>9.954874258255586E-9</v>
      </c>
      <c r="H4" s="8">
        <v>9.4628944680152927E-9</v>
      </c>
      <c r="I4" s="8">
        <v>7.8071877851471072E-9</v>
      </c>
      <c r="J4" s="8">
        <v>8.7331386566802394E-9</v>
      </c>
      <c r="K4" s="8">
        <v>8.6572242707916303E-9</v>
      </c>
      <c r="L4" s="8">
        <v>9.6184180620184634E-9</v>
      </c>
      <c r="M4" s="8">
        <v>8.524665418008226E-9</v>
      </c>
      <c r="N4" s="8">
        <v>9.8609120868786704E-9</v>
      </c>
      <c r="O4" s="8">
        <v>8.5000806393509265E-9</v>
      </c>
      <c r="P4" s="8">
        <v>7.6180128871783381E-9</v>
      </c>
      <c r="Q4" s="8">
        <v>9.5207042249967344E-9</v>
      </c>
      <c r="R4" s="8">
        <v>7.7909874107717769E-9</v>
      </c>
      <c r="S4" s="8">
        <v>9.6924281933752354E-9</v>
      </c>
      <c r="T4" s="8">
        <v>8.6536431354033994E-9</v>
      </c>
      <c r="U4" s="8">
        <v>9.0846299372060457E-9</v>
      </c>
      <c r="V4" s="8">
        <v>9.710760195957846E-9</v>
      </c>
      <c r="W4" s="8">
        <v>8.9534069047658704E-9</v>
      </c>
      <c r="X4" s="8">
        <v>8.4162365965312347E-9</v>
      </c>
      <c r="Y4" s="8">
        <v>9.6301562280132202E-9</v>
      </c>
      <c r="Z4" s="8">
        <v>9.9228429917275207E-9</v>
      </c>
      <c r="AA4" s="8">
        <v>9.5246264208981302E-9</v>
      </c>
      <c r="AB4" s="8"/>
      <c r="AC4" s="8"/>
      <c r="AD4" s="8"/>
      <c r="AE4" s="9" t="s">
        <v>5</v>
      </c>
      <c r="AF4" s="9">
        <f>AVERAGE(B3:AA3)</f>
        <v>75154</v>
      </c>
    </row>
    <row r="5" spans="2:32">
      <c r="B5" s="8" t="s">
        <v>11</v>
      </c>
      <c r="AC5" s="8"/>
      <c r="AD5" s="8"/>
    </row>
    <row r="6" spans="2:32">
      <c r="B6" s="8" t="s">
        <v>12</v>
      </c>
      <c r="C6" s="8">
        <v>174253415430.23895</v>
      </c>
      <c r="D6" s="8">
        <v>135975707261.49425</v>
      </c>
      <c r="E6" s="8">
        <v>138703429944.44528</v>
      </c>
      <c r="F6" s="8">
        <v>151231673696.36633</v>
      </c>
      <c r="G6" s="8">
        <v>145010424800.81528</v>
      </c>
      <c r="H6" s="8">
        <v>132589976313.19841</v>
      </c>
      <c r="I6" s="8">
        <v>148308534833.97464</v>
      </c>
      <c r="J6" s="8">
        <v>167383354004.92905</v>
      </c>
      <c r="K6" s="8">
        <v>134249095773.86865</v>
      </c>
      <c r="L6" s="8">
        <v>163414979186.78729</v>
      </c>
      <c r="M6" s="8">
        <v>169337773641.98581</v>
      </c>
      <c r="N6" s="8">
        <v>130763347577.28178</v>
      </c>
      <c r="O6" s="8">
        <v>138500985203.6019</v>
      </c>
      <c r="P6" s="8">
        <v>119305906464.11409</v>
      </c>
      <c r="Q6" s="8">
        <v>143992365900.48898</v>
      </c>
      <c r="R6" s="8">
        <v>89958947179.108429</v>
      </c>
      <c r="S6" s="8">
        <v>148222682655.34418</v>
      </c>
      <c r="T6" s="8">
        <v>139924396837.05652</v>
      </c>
      <c r="U6" s="8">
        <v>113961460510.7001</v>
      </c>
      <c r="V6" s="8">
        <v>127628544901.20192</v>
      </c>
      <c r="W6" s="8">
        <v>150823364989.99921</v>
      </c>
      <c r="X6" s="8">
        <v>107014338136.06096</v>
      </c>
      <c r="Y6" s="8">
        <v>160691512801.9357</v>
      </c>
      <c r="Z6" s="8">
        <v>151331473693.38446</v>
      </c>
      <c r="AA6" s="8">
        <v>161170944407.71561</v>
      </c>
      <c r="AB6" s="8">
        <f t="shared" ref="AB6:AB18" si="0">AC6*$AD$2</f>
        <v>0</v>
      </c>
      <c r="AC6" s="8">
        <v>0</v>
      </c>
      <c r="AD6" s="8">
        <f t="shared" ref="AD6:AD18" si="1">AVERAGE(C6:AA6)</f>
        <v>141749945445.84393</v>
      </c>
    </row>
    <row r="7" spans="2:32">
      <c r="B7" s="8" t="s">
        <v>13</v>
      </c>
      <c r="C7" s="8">
        <v>74967824175.014786</v>
      </c>
      <c r="D7" s="8">
        <v>92526503390.194702</v>
      </c>
      <c r="E7" s="8">
        <v>118409139353.55505</v>
      </c>
      <c r="F7" s="8">
        <v>57414072589.897789</v>
      </c>
      <c r="G7" s="8">
        <v>79313605982.942368</v>
      </c>
      <c r="H7" s="8">
        <v>96208940044.491516</v>
      </c>
      <c r="I7" s="8">
        <v>69656369464.90535</v>
      </c>
      <c r="J7" s="8">
        <v>98664343268.134628</v>
      </c>
      <c r="K7" s="8">
        <v>74668619730.129486</v>
      </c>
      <c r="L7" s="8">
        <v>69857747262.982315</v>
      </c>
      <c r="M7" s="8">
        <v>116546971244.7708</v>
      </c>
      <c r="N7" s="8">
        <v>70903251910.773468</v>
      </c>
      <c r="O7" s="8">
        <v>60546953168.983337</v>
      </c>
      <c r="P7" s="8">
        <v>75987503390.912704</v>
      </c>
      <c r="Q7" s="8">
        <v>76153210358.793655</v>
      </c>
      <c r="R7" s="8">
        <v>89958947179.108429</v>
      </c>
      <c r="S7" s="8">
        <v>77080912562.833862</v>
      </c>
      <c r="T7" s="8">
        <v>90818607547.383942</v>
      </c>
      <c r="U7" s="8">
        <v>104339486431.39085</v>
      </c>
      <c r="V7" s="8">
        <v>89963359629.23143</v>
      </c>
      <c r="W7" s="8">
        <v>70857556491.273972</v>
      </c>
      <c r="X7" s="8">
        <v>107014338136.06096</v>
      </c>
      <c r="Y7" s="8">
        <v>97374676603.743942</v>
      </c>
      <c r="Z7" s="8">
        <v>68216920835.545639</v>
      </c>
      <c r="AA7" s="8">
        <v>79881231159.855667</v>
      </c>
      <c r="AB7" s="8">
        <f t="shared" si="0"/>
        <v>300</v>
      </c>
      <c r="AC7" s="8">
        <v>1E-3</v>
      </c>
      <c r="AD7" s="8">
        <f t="shared" si="1"/>
        <v>84293243676.516434</v>
      </c>
    </row>
    <row r="8" spans="2:32">
      <c r="B8" s="8" t="s">
        <v>14</v>
      </c>
      <c r="C8" s="8">
        <v>3984448027.9824209</v>
      </c>
      <c r="D8" s="8">
        <v>7501422920.6297112</v>
      </c>
      <c r="E8" s="8">
        <v>8557459511.0515251</v>
      </c>
      <c r="F8" s="8">
        <v>6879428638.7208195</v>
      </c>
      <c r="G8" s="8">
        <v>2729271938.6674342</v>
      </c>
      <c r="H8" s="8">
        <v>7916044977.453083</v>
      </c>
      <c r="I8" s="8">
        <v>4086600455.4369755</v>
      </c>
      <c r="J8" s="8">
        <v>9506177469.2990284</v>
      </c>
      <c r="K8" s="8">
        <v>3577684846.5726695</v>
      </c>
      <c r="L8" s="8">
        <v>10290554902.65486</v>
      </c>
      <c r="M8" s="8">
        <v>10740564464.364815</v>
      </c>
      <c r="N8" s="8">
        <v>6084921293.4987354</v>
      </c>
      <c r="O8" s="8">
        <v>4990577437.1813335</v>
      </c>
      <c r="P8" s="8">
        <v>6526142343.0953264</v>
      </c>
      <c r="Q8" s="8">
        <v>6400365439.3136921</v>
      </c>
      <c r="R8" s="8">
        <v>5397768432.77915</v>
      </c>
      <c r="S8" s="8">
        <v>8102271165.1228247</v>
      </c>
      <c r="T8" s="8">
        <v>9751986900.8496532</v>
      </c>
      <c r="U8" s="8">
        <v>7117050380.8269272</v>
      </c>
      <c r="V8" s="8">
        <v>4602596595.9299049</v>
      </c>
      <c r="W8" s="8">
        <v>6557845044.3754692</v>
      </c>
      <c r="X8" s="8">
        <v>2782474543.3138103</v>
      </c>
      <c r="Y8" s="8">
        <v>3456383886.9044547</v>
      </c>
      <c r="Z8" s="8">
        <v>5946800499.0146074</v>
      </c>
      <c r="AA8" s="8">
        <v>3817418154.8642392</v>
      </c>
      <c r="AB8" s="8">
        <f t="shared" si="0"/>
        <v>3000</v>
      </c>
      <c r="AC8" s="8">
        <v>0.01</v>
      </c>
      <c r="AD8" s="8">
        <f t="shared" si="1"/>
        <v>6292170410.7961378</v>
      </c>
    </row>
    <row r="9" spans="2:32">
      <c r="B9" s="8" t="s">
        <v>15</v>
      </c>
      <c r="C9" s="8">
        <v>612.39360131559999</v>
      </c>
      <c r="D9" s="8">
        <v>33856.466311449389</v>
      </c>
      <c r="E9" s="8">
        <v>439.08793666711404</v>
      </c>
      <c r="F9" s="8">
        <v>4190.8486985749396</v>
      </c>
      <c r="G9" s="8">
        <v>471.95474746642753</v>
      </c>
      <c r="H9" s="8">
        <v>172.75283150046391</v>
      </c>
      <c r="I9" s="8">
        <v>1907.2917037685711</v>
      </c>
      <c r="J9" s="8">
        <v>30067.68210424895</v>
      </c>
      <c r="K9" s="8">
        <v>175.50646060525867</v>
      </c>
      <c r="L9" s="8">
        <v>17787.486374785072</v>
      </c>
      <c r="M9" s="8">
        <v>33205.72696558429</v>
      </c>
      <c r="N9" s="8">
        <v>242.56170437341257</v>
      </c>
      <c r="O9" s="8">
        <v>2731.0001648726561</v>
      </c>
      <c r="P9" s="8">
        <v>179.5103749473991</v>
      </c>
      <c r="Q9" s="8">
        <v>31135.923406026384</v>
      </c>
      <c r="R9" s="8">
        <v>13.993991270859908</v>
      </c>
      <c r="S9" s="8">
        <v>201.88953400956018</v>
      </c>
      <c r="T9" s="8">
        <v>34415.02196039656</v>
      </c>
      <c r="U9" s="8">
        <v>30775.284751296305</v>
      </c>
      <c r="V9" s="8">
        <v>1777.5102892868395</v>
      </c>
      <c r="W9" s="8">
        <v>5818.8367631646715</v>
      </c>
      <c r="X9" s="8">
        <v>725.47555953996437</v>
      </c>
      <c r="Y9" s="8">
        <v>12702.781340915608</v>
      </c>
      <c r="Z9" s="8">
        <v>3711.9515469715998</v>
      </c>
      <c r="AA9" s="8">
        <v>3964.3216484444329</v>
      </c>
      <c r="AB9" s="8">
        <f t="shared" si="0"/>
        <v>30000</v>
      </c>
      <c r="AC9" s="8">
        <v>0.1</v>
      </c>
      <c r="AD9" s="8">
        <f t="shared" si="1"/>
        <v>10051.330430859294</v>
      </c>
    </row>
    <row r="10" spans="2:32">
      <c r="B10" s="8" t="s">
        <v>16</v>
      </c>
      <c r="C10" s="8">
        <v>2.6336770929447084E-5</v>
      </c>
      <c r="D10" s="8">
        <v>2.1201971223092642E-3</v>
      </c>
      <c r="E10" s="8">
        <v>3.5713982131824196E-4</v>
      </c>
      <c r="F10" s="8">
        <v>7.2170875006349888E-4</v>
      </c>
      <c r="G10" s="8">
        <v>3.6687298859305884E-5</v>
      </c>
      <c r="H10" s="8">
        <v>4.1389849059214612E-6</v>
      </c>
      <c r="I10" s="8">
        <v>4.3880640873794619E-5</v>
      </c>
      <c r="J10" s="8">
        <v>3.579646477192E-4</v>
      </c>
      <c r="K10" s="8">
        <v>3.0100694345946977E-6</v>
      </c>
      <c r="L10" s="8">
        <v>4.417405041863276E-4</v>
      </c>
      <c r="M10" s="8">
        <v>1.1856957885925112E-4</v>
      </c>
      <c r="N10" s="8">
        <v>2.315943419262112E-6</v>
      </c>
      <c r="O10" s="8">
        <v>6.0072160437130151E-5</v>
      </c>
      <c r="P10" s="8">
        <v>8.9967277574487525E-6</v>
      </c>
      <c r="Q10" s="8">
        <v>7.5646293836939549E-4</v>
      </c>
      <c r="R10" s="8">
        <v>4.3938740645899088E-8</v>
      </c>
      <c r="S10" s="8">
        <v>7.6720405957075855E-6</v>
      </c>
      <c r="T10" s="8">
        <v>3.3197588118127896E-4</v>
      </c>
      <c r="U10" s="8">
        <v>6.2469871355119722E-4</v>
      </c>
      <c r="V10" s="8">
        <v>4.0668038394642281E-5</v>
      </c>
      <c r="W10" s="8">
        <v>2.2934628944426549E-4</v>
      </c>
      <c r="X10" s="8">
        <v>3.4561489343332141E-5</v>
      </c>
      <c r="Y10" s="8">
        <v>2.3454162700886627E-4</v>
      </c>
      <c r="Z10" s="8">
        <v>7.0430199230031576E-5</v>
      </c>
      <c r="AA10" s="8">
        <v>4.6038000135695256E-5</v>
      </c>
      <c r="AB10" s="8">
        <f t="shared" si="0"/>
        <v>60000</v>
      </c>
      <c r="AC10" s="8">
        <v>0.2</v>
      </c>
      <c r="AD10" s="8">
        <f t="shared" si="1"/>
        <v>2.6716792708270987E-4</v>
      </c>
    </row>
    <row r="11" spans="2:32">
      <c r="B11" s="8" t="s">
        <v>17</v>
      </c>
      <c r="C11" s="8">
        <v>8.9545153514336562E-9</v>
      </c>
      <c r="D11" s="8">
        <v>9.0236085270589683E-9</v>
      </c>
      <c r="E11" s="8">
        <v>8.9565901362220757E-9</v>
      </c>
      <c r="F11" s="8">
        <v>8.9914067302743206E-9</v>
      </c>
      <c r="G11" s="8">
        <v>9.954874258255586E-9</v>
      </c>
      <c r="H11" s="8">
        <v>9.4628944680152927E-9</v>
      </c>
      <c r="I11" s="8">
        <v>7.8071877851471072E-9</v>
      </c>
      <c r="J11" s="8">
        <v>8.7331386566802394E-9</v>
      </c>
      <c r="K11" s="8">
        <v>8.6572242707916303E-9</v>
      </c>
      <c r="L11" s="8">
        <v>9.6184180620184634E-9</v>
      </c>
      <c r="M11" s="8">
        <v>8.524665418008226E-9</v>
      </c>
      <c r="N11" s="8">
        <v>9.8609120868786704E-9</v>
      </c>
      <c r="O11" s="8">
        <v>8.5000806393509265E-9</v>
      </c>
      <c r="P11" s="8">
        <v>7.6180128871783381E-9</v>
      </c>
      <c r="Q11" s="8">
        <v>9.5207042249967344E-9</v>
      </c>
      <c r="R11" s="8">
        <v>7.7909874107717769E-9</v>
      </c>
      <c r="S11" s="8">
        <v>9.6924281933752354E-9</v>
      </c>
      <c r="T11" s="8">
        <v>8.6536431354033994E-9</v>
      </c>
      <c r="U11" s="8">
        <v>9.0846299372060457E-9</v>
      </c>
      <c r="V11" s="8">
        <v>9.710760195957846E-9</v>
      </c>
      <c r="W11" s="8">
        <v>8.9534069047658704E-9</v>
      </c>
      <c r="X11" s="8">
        <v>8.4162365965312347E-9</v>
      </c>
      <c r="Y11" s="8">
        <v>9.6301562280132202E-9</v>
      </c>
      <c r="Z11" s="8">
        <v>9.9228429917275207E-9</v>
      </c>
      <c r="AA11" s="8">
        <v>9.5246264208981302E-9</v>
      </c>
      <c r="AB11" s="8">
        <f t="shared" si="0"/>
        <v>90000</v>
      </c>
      <c r="AC11" s="8">
        <v>0.3</v>
      </c>
      <c r="AD11" s="8">
        <f t="shared" si="1"/>
        <v>9.02255806067842E-9</v>
      </c>
    </row>
    <row r="12" spans="2:32">
      <c r="B12" s="8" t="s">
        <v>18</v>
      </c>
      <c r="C12" s="8">
        <v>8.9545153514336562E-9</v>
      </c>
      <c r="D12" s="8">
        <v>9.0236085270589683E-9</v>
      </c>
      <c r="E12" s="8">
        <v>8.9565901362220757E-9</v>
      </c>
      <c r="F12" s="8">
        <v>8.9914067302743206E-9</v>
      </c>
      <c r="G12" s="8">
        <v>9.954874258255586E-9</v>
      </c>
      <c r="H12" s="8">
        <v>9.4628944680152927E-9</v>
      </c>
      <c r="I12" s="8">
        <v>7.8071877851471072E-9</v>
      </c>
      <c r="J12" s="8">
        <v>8.7331386566802394E-9</v>
      </c>
      <c r="K12" s="8">
        <v>8.6572242707916303E-9</v>
      </c>
      <c r="L12" s="8">
        <v>9.6184180620184634E-9</v>
      </c>
      <c r="M12" s="8">
        <v>8.524665418008226E-9</v>
      </c>
      <c r="N12" s="8">
        <v>9.8609120868786704E-9</v>
      </c>
      <c r="O12" s="8">
        <v>8.5000806393509265E-9</v>
      </c>
      <c r="P12" s="8">
        <v>7.6180128871783381E-9</v>
      </c>
      <c r="Q12" s="8">
        <v>9.5207042249967344E-9</v>
      </c>
      <c r="R12" s="8">
        <v>7.7909874107717769E-9</v>
      </c>
      <c r="S12" s="8">
        <v>9.6924281933752354E-9</v>
      </c>
      <c r="T12" s="8">
        <v>8.6536431354033994E-9</v>
      </c>
      <c r="U12" s="8">
        <v>9.0846299372060457E-9</v>
      </c>
      <c r="V12" s="8">
        <v>9.710760195957846E-9</v>
      </c>
      <c r="W12" s="8">
        <v>8.9534069047658704E-9</v>
      </c>
      <c r="X12" s="8">
        <v>8.4162365965312347E-9</v>
      </c>
      <c r="Y12" s="8">
        <v>9.6301562280132202E-9</v>
      </c>
      <c r="Z12" s="8">
        <v>9.9228429917275207E-9</v>
      </c>
      <c r="AA12" s="8">
        <v>9.5246264208981302E-9</v>
      </c>
      <c r="AB12" s="8">
        <f t="shared" si="0"/>
        <v>120000</v>
      </c>
      <c r="AC12" s="8">
        <v>0.4</v>
      </c>
      <c r="AD12" s="8">
        <f t="shared" si="1"/>
        <v>9.02255806067842E-9</v>
      </c>
    </row>
    <row r="13" spans="2:32">
      <c r="B13" s="8" t="s">
        <v>19</v>
      </c>
      <c r="C13" s="8">
        <v>8.9545153514336562E-9</v>
      </c>
      <c r="D13" s="8">
        <v>9.0236085270589683E-9</v>
      </c>
      <c r="E13" s="8">
        <v>8.9565901362220757E-9</v>
      </c>
      <c r="F13" s="8">
        <v>8.9914067302743206E-9</v>
      </c>
      <c r="G13" s="8">
        <v>9.954874258255586E-9</v>
      </c>
      <c r="H13" s="8">
        <v>9.4628944680152927E-9</v>
      </c>
      <c r="I13" s="8">
        <v>7.8071877851471072E-9</v>
      </c>
      <c r="J13" s="8">
        <v>8.7331386566802394E-9</v>
      </c>
      <c r="K13" s="8">
        <v>8.6572242707916303E-9</v>
      </c>
      <c r="L13" s="8">
        <v>9.6184180620184634E-9</v>
      </c>
      <c r="M13" s="8">
        <v>8.524665418008226E-9</v>
      </c>
      <c r="N13" s="8">
        <v>9.8609120868786704E-9</v>
      </c>
      <c r="O13" s="8">
        <v>8.5000806393509265E-9</v>
      </c>
      <c r="P13" s="8">
        <v>7.6180128871783381E-9</v>
      </c>
      <c r="Q13" s="8">
        <v>9.5207042249967344E-9</v>
      </c>
      <c r="R13" s="8">
        <v>7.7909874107717769E-9</v>
      </c>
      <c r="S13" s="8">
        <v>9.6924281933752354E-9</v>
      </c>
      <c r="T13" s="8">
        <v>8.6536431354033994E-9</v>
      </c>
      <c r="U13" s="8">
        <v>9.0846299372060457E-9</v>
      </c>
      <c r="V13" s="8">
        <v>9.710760195957846E-9</v>
      </c>
      <c r="W13" s="8">
        <v>8.9534069047658704E-9</v>
      </c>
      <c r="X13" s="8">
        <v>8.4162365965312347E-9</v>
      </c>
      <c r="Y13" s="8">
        <v>9.6301562280132202E-9</v>
      </c>
      <c r="Z13" s="8">
        <v>9.9228429917275207E-9</v>
      </c>
      <c r="AA13" s="8">
        <v>9.5246264208981302E-9</v>
      </c>
      <c r="AB13" s="8">
        <f t="shared" si="0"/>
        <v>150000</v>
      </c>
      <c r="AC13" s="8">
        <v>0.5</v>
      </c>
      <c r="AD13" s="8">
        <f t="shared" si="1"/>
        <v>9.02255806067842E-9</v>
      </c>
    </row>
    <row r="14" spans="2:32">
      <c r="B14" s="8" t="s">
        <v>20</v>
      </c>
      <c r="C14" s="8">
        <v>8.9545153514336562E-9</v>
      </c>
      <c r="D14" s="8">
        <v>9.0236085270589683E-9</v>
      </c>
      <c r="E14" s="8">
        <v>8.9565901362220757E-9</v>
      </c>
      <c r="F14" s="8">
        <v>8.9914067302743206E-9</v>
      </c>
      <c r="G14" s="8">
        <v>9.954874258255586E-9</v>
      </c>
      <c r="H14" s="8">
        <v>9.4628944680152927E-9</v>
      </c>
      <c r="I14" s="8">
        <v>7.8071877851471072E-9</v>
      </c>
      <c r="J14" s="8">
        <v>8.7331386566802394E-9</v>
      </c>
      <c r="K14" s="8">
        <v>8.6572242707916303E-9</v>
      </c>
      <c r="L14" s="8">
        <v>9.6184180620184634E-9</v>
      </c>
      <c r="M14" s="8">
        <v>8.524665418008226E-9</v>
      </c>
      <c r="N14" s="8">
        <v>9.8609120868786704E-9</v>
      </c>
      <c r="O14" s="8">
        <v>8.5000806393509265E-9</v>
      </c>
      <c r="P14" s="8">
        <v>7.6180128871783381E-9</v>
      </c>
      <c r="Q14" s="8">
        <v>9.5207042249967344E-9</v>
      </c>
      <c r="R14" s="8">
        <v>7.7909874107717769E-9</v>
      </c>
      <c r="S14" s="8">
        <v>9.6924281933752354E-9</v>
      </c>
      <c r="T14" s="8">
        <v>8.6536431354033994E-9</v>
      </c>
      <c r="U14" s="8">
        <v>9.0846299372060457E-9</v>
      </c>
      <c r="V14" s="8">
        <v>9.710760195957846E-9</v>
      </c>
      <c r="W14" s="8">
        <v>8.9534069047658704E-9</v>
      </c>
      <c r="X14" s="8">
        <v>8.4162365965312347E-9</v>
      </c>
      <c r="Y14" s="8">
        <v>9.6301562280132202E-9</v>
      </c>
      <c r="Z14" s="8">
        <v>9.9228429917275207E-9</v>
      </c>
      <c r="AA14" s="8">
        <v>9.5246264208981302E-9</v>
      </c>
      <c r="AB14" s="8">
        <f t="shared" si="0"/>
        <v>180000</v>
      </c>
      <c r="AC14" s="8">
        <v>0.6</v>
      </c>
      <c r="AD14" s="8">
        <f t="shared" si="1"/>
        <v>9.02255806067842E-9</v>
      </c>
    </row>
    <row r="15" spans="2:32">
      <c r="B15" s="8" t="s">
        <v>21</v>
      </c>
      <c r="C15" s="8">
        <v>8.9545153514336562E-9</v>
      </c>
      <c r="D15" s="8">
        <v>9.0236085270589683E-9</v>
      </c>
      <c r="E15" s="8">
        <v>8.9565901362220757E-9</v>
      </c>
      <c r="F15" s="8">
        <v>8.9914067302743206E-9</v>
      </c>
      <c r="G15" s="8">
        <v>9.954874258255586E-9</v>
      </c>
      <c r="H15" s="8">
        <v>9.4628944680152927E-9</v>
      </c>
      <c r="I15" s="8">
        <v>7.8071877851471072E-9</v>
      </c>
      <c r="J15" s="8">
        <v>8.7331386566802394E-9</v>
      </c>
      <c r="K15" s="8">
        <v>8.6572242707916303E-9</v>
      </c>
      <c r="L15" s="8">
        <v>9.6184180620184634E-9</v>
      </c>
      <c r="M15" s="8">
        <v>8.524665418008226E-9</v>
      </c>
      <c r="N15" s="8">
        <v>9.8609120868786704E-9</v>
      </c>
      <c r="O15" s="8">
        <v>8.5000806393509265E-9</v>
      </c>
      <c r="P15" s="8">
        <v>7.6180128871783381E-9</v>
      </c>
      <c r="Q15" s="8">
        <v>9.5207042249967344E-9</v>
      </c>
      <c r="R15" s="8">
        <v>7.7909874107717769E-9</v>
      </c>
      <c r="S15" s="8">
        <v>9.6924281933752354E-9</v>
      </c>
      <c r="T15" s="8">
        <v>8.6536431354033994E-9</v>
      </c>
      <c r="U15" s="8">
        <v>9.0846299372060457E-9</v>
      </c>
      <c r="V15" s="8">
        <v>9.710760195957846E-9</v>
      </c>
      <c r="W15" s="8">
        <v>8.9534069047658704E-9</v>
      </c>
      <c r="X15" s="8">
        <v>8.4162365965312347E-9</v>
      </c>
      <c r="Y15" s="8">
        <v>9.6301562280132202E-9</v>
      </c>
      <c r="Z15" s="8">
        <v>9.9228429917275207E-9</v>
      </c>
      <c r="AA15" s="8">
        <v>9.5246264208981302E-9</v>
      </c>
      <c r="AB15" s="8">
        <f t="shared" si="0"/>
        <v>210000</v>
      </c>
      <c r="AC15" s="8">
        <v>0.7</v>
      </c>
      <c r="AD15" s="8">
        <f t="shared" si="1"/>
        <v>9.02255806067842E-9</v>
      </c>
    </row>
    <row r="16" spans="2:32">
      <c r="B16" s="8" t="s">
        <v>22</v>
      </c>
      <c r="C16" s="8">
        <v>8.9545153514336562E-9</v>
      </c>
      <c r="D16" s="8">
        <v>9.0236085270589683E-9</v>
      </c>
      <c r="E16" s="8">
        <v>8.9565901362220757E-9</v>
      </c>
      <c r="F16" s="8">
        <v>8.9914067302743206E-9</v>
      </c>
      <c r="G16" s="8">
        <v>9.954874258255586E-9</v>
      </c>
      <c r="H16" s="8">
        <v>9.4628944680152927E-9</v>
      </c>
      <c r="I16" s="8">
        <v>7.8071877851471072E-9</v>
      </c>
      <c r="J16" s="8">
        <v>8.7331386566802394E-9</v>
      </c>
      <c r="K16" s="8">
        <v>8.6572242707916303E-9</v>
      </c>
      <c r="L16" s="8">
        <v>9.6184180620184634E-9</v>
      </c>
      <c r="M16" s="8">
        <v>8.524665418008226E-9</v>
      </c>
      <c r="N16" s="8">
        <v>9.8609120868786704E-9</v>
      </c>
      <c r="O16" s="8">
        <v>8.5000806393509265E-9</v>
      </c>
      <c r="P16" s="8">
        <v>7.6180128871783381E-9</v>
      </c>
      <c r="Q16" s="8">
        <v>9.5207042249967344E-9</v>
      </c>
      <c r="R16" s="8">
        <v>7.7909874107717769E-9</v>
      </c>
      <c r="S16" s="8">
        <v>9.6924281933752354E-9</v>
      </c>
      <c r="T16" s="8">
        <v>8.6536431354033994E-9</v>
      </c>
      <c r="U16" s="8">
        <v>9.0846299372060457E-9</v>
      </c>
      <c r="V16" s="8">
        <v>9.710760195957846E-9</v>
      </c>
      <c r="W16" s="8">
        <v>8.9534069047658704E-9</v>
      </c>
      <c r="X16" s="8">
        <v>8.4162365965312347E-9</v>
      </c>
      <c r="Y16" s="8">
        <v>9.6301562280132202E-9</v>
      </c>
      <c r="Z16" s="8">
        <v>9.9228429917275207E-9</v>
      </c>
      <c r="AA16" s="8">
        <v>9.5246264208981302E-9</v>
      </c>
      <c r="AB16" s="8">
        <f t="shared" si="0"/>
        <v>240000</v>
      </c>
      <c r="AC16" s="8">
        <v>0.8</v>
      </c>
      <c r="AD16" s="8">
        <f t="shared" si="1"/>
        <v>9.02255806067842E-9</v>
      </c>
    </row>
    <row r="17" spans="2:30">
      <c r="B17" s="8" t="s">
        <v>23</v>
      </c>
      <c r="C17" s="8">
        <v>8.9545153514336562E-9</v>
      </c>
      <c r="D17" s="8">
        <v>9.0236085270589683E-9</v>
      </c>
      <c r="E17" s="8">
        <v>8.9565901362220757E-9</v>
      </c>
      <c r="F17" s="8">
        <v>8.9914067302743206E-9</v>
      </c>
      <c r="G17" s="8">
        <v>9.954874258255586E-9</v>
      </c>
      <c r="H17" s="8">
        <v>9.4628944680152927E-9</v>
      </c>
      <c r="I17" s="8">
        <v>7.8071877851471072E-9</v>
      </c>
      <c r="J17" s="8">
        <v>8.7331386566802394E-9</v>
      </c>
      <c r="K17" s="8">
        <v>8.6572242707916303E-9</v>
      </c>
      <c r="L17" s="8">
        <v>9.6184180620184634E-9</v>
      </c>
      <c r="M17" s="8">
        <v>8.524665418008226E-9</v>
      </c>
      <c r="N17" s="8">
        <v>9.8609120868786704E-9</v>
      </c>
      <c r="O17" s="8">
        <v>8.5000806393509265E-9</v>
      </c>
      <c r="P17" s="8">
        <v>7.6180128871783381E-9</v>
      </c>
      <c r="Q17" s="8">
        <v>9.5207042249967344E-9</v>
      </c>
      <c r="R17" s="8">
        <v>7.7909874107717769E-9</v>
      </c>
      <c r="S17" s="8">
        <v>9.6924281933752354E-9</v>
      </c>
      <c r="T17" s="8">
        <v>8.6536431354033994E-9</v>
      </c>
      <c r="U17" s="8">
        <v>9.0846299372060457E-9</v>
      </c>
      <c r="V17" s="8">
        <v>9.710760195957846E-9</v>
      </c>
      <c r="W17" s="8">
        <v>8.9534069047658704E-9</v>
      </c>
      <c r="X17" s="8">
        <v>8.4162365965312347E-9</v>
      </c>
      <c r="Y17" s="8">
        <v>9.6301562280132202E-9</v>
      </c>
      <c r="Z17" s="8">
        <v>9.9228429917275207E-9</v>
      </c>
      <c r="AA17" s="8">
        <v>9.5246264208981302E-9</v>
      </c>
      <c r="AB17" s="8">
        <f t="shared" si="0"/>
        <v>270000</v>
      </c>
      <c r="AC17" s="8">
        <v>0.9</v>
      </c>
      <c r="AD17" s="8">
        <f t="shared" si="1"/>
        <v>9.02255806067842E-9</v>
      </c>
    </row>
    <row r="18" spans="2:30">
      <c r="B18" s="8" t="s">
        <v>24</v>
      </c>
      <c r="C18" s="8">
        <v>8.9545153514336562E-9</v>
      </c>
      <c r="D18" s="8">
        <v>9.0236085270589683E-9</v>
      </c>
      <c r="E18" s="8">
        <v>8.9565901362220757E-9</v>
      </c>
      <c r="F18" s="8">
        <v>8.9914067302743206E-9</v>
      </c>
      <c r="G18" s="8">
        <v>9.954874258255586E-9</v>
      </c>
      <c r="H18" s="8">
        <v>9.4628944680152927E-9</v>
      </c>
      <c r="I18" s="8">
        <v>7.8071877851471072E-9</v>
      </c>
      <c r="J18" s="8">
        <v>8.7331386566802394E-9</v>
      </c>
      <c r="K18" s="8">
        <v>8.6572242707916303E-9</v>
      </c>
      <c r="L18" s="8">
        <v>9.6184180620184634E-9</v>
      </c>
      <c r="M18" s="8">
        <v>8.524665418008226E-9</v>
      </c>
      <c r="N18" s="8">
        <v>9.8609120868786704E-9</v>
      </c>
      <c r="O18" s="8">
        <v>8.5000806393509265E-9</v>
      </c>
      <c r="P18" s="8">
        <v>7.6180128871783381E-9</v>
      </c>
      <c r="Q18" s="8">
        <v>9.5207042249967344E-9</v>
      </c>
      <c r="R18" s="8">
        <v>7.7909874107717769E-9</v>
      </c>
      <c r="S18" s="8">
        <v>9.6924281933752354E-9</v>
      </c>
      <c r="T18" s="8">
        <v>8.6536431354033994E-9</v>
      </c>
      <c r="U18" s="8">
        <v>9.0846299372060457E-9</v>
      </c>
      <c r="V18" s="8">
        <v>9.710760195957846E-9</v>
      </c>
      <c r="W18" s="8">
        <v>8.9534069047658704E-9</v>
      </c>
      <c r="X18" s="8">
        <v>8.4162365965312347E-9</v>
      </c>
      <c r="Y18" s="8">
        <v>9.6301562280132202E-9</v>
      </c>
      <c r="Z18" s="8">
        <v>9.9228429917275207E-9</v>
      </c>
      <c r="AA18" s="8">
        <v>9.5246264208981302E-9</v>
      </c>
      <c r="AB18" s="8">
        <f t="shared" si="0"/>
        <v>300000</v>
      </c>
      <c r="AC18" s="8">
        <v>1</v>
      </c>
      <c r="AD18" s="8">
        <f t="shared" si="1"/>
        <v>9.02255806067842E-9</v>
      </c>
    </row>
    <row r="19" spans="2:30">
      <c r="B19" s="8" t="s">
        <v>25</v>
      </c>
      <c r="C19" s="8">
        <v>1</v>
      </c>
    </row>
    <row r="20" spans="2:30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0">
      <c r="D21" s="10">
        <f>MIN(C18:AA18)</f>
        <v>7.6180128871783381E-9</v>
      </c>
      <c r="E21" s="10">
        <f>MAX(C18:AA18)</f>
        <v>9.954874258255586E-9</v>
      </c>
      <c r="F21" s="10">
        <f>MEDIAN(C18:AA18)</f>
        <v>8.9914067302743206E-9</v>
      </c>
      <c r="G21" s="10">
        <f>AVERAGE(C18:AA18)</f>
        <v>9.02255806067842E-9</v>
      </c>
      <c r="H21" s="10">
        <f>_xlfn.STDEV.S(C18:AA18)</f>
        <v>6.754725942325738E-10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A1D1-52F8-4217-A47C-20B98410B168}">
  <sheetPr>
    <tabColor theme="5" tint="0.59999389629810485"/>
    <outlinePr summaryBelow="0" summaryRight="0"/>
  </sheetPr>
  <dimension ref="B2:AF21"/>
  <sheetViews>
    <sheetView zoomScale="85" zoomScaleNormal="85" workbookViewId="0">
      <selection activeCell="G30" sqref="G30"/>
    </sheetView>
  </sheetViews>
  <sheetFormatPr defaultRowHeight="12.75"/>
  <cols>
    <col min="1" max="1" width="8.88671875" style="9"/>
    <col min="2" max="2" width="19.77734375" style="9" customWidth="1"/>
    <col min="3" max="16384" width="8.88671875" style="9"/>
  </cols>
  <sheetData>
    <row r="2" spans="2:32">
      <c r="B2" s="8" t="s">
        <v>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/>
      <c r="AC2" s="8"/>
      <c r="AD2" s="8">
        <v>300000</v>
      </c>
      <c r="AE2" s="9" t="s">
        <v>1</v>
      </c>
      <c r="AF2" s="9">
        <f>MIN(B3:AA3)</f>
        <v>300000</v>
      </c>
    </row>
    <row r="3" spans="2:32">
      <c r="B3" s="8" t="s">
        <v>2</v>
      </c>
      <c r="C3" s="11">
        <v>300000</v>
      </c>
      <c r="D3" s="11">
        <v>300000</v>
      </c>
      <c r="E3" s="11">
        <v>300000</v>
      </c>
      <c r="F3" s="11">
        <v>300000</v>
      </c>
      <c r="G3" s="11">
        <v>300000</v>
      </c>
      <c r="H3" s="11">
        <v>300000</v>
      </c>
      <c r="I3" s="11">
        <v>300000</v>
      </c>
      <c r="J3" s="11">
        <v>300000</v>
      </c>
      <c r="K3" s="11">
        <v>300000</v>
      </c>
      <c r="L3" s="11">
        <v>300000</v>
      </c>
      <c r="M3" s="11">
        <v>300000</v>
      </c>
      <c r="N3" s="11">
        <v>300000</v>
      </c>
      <c r="O3" s="11">
        <v>300000</v>
      </c>
      <c r="P3" s="11">
        <v>300000</v>
      </c>
      <c r="Q3" s="11">
        <v>300000</v>
      </c>
      <c r="R3" s="11">
        <v>300000</v>
      </c>
      <c r="S3" s="11">
        <v>300000</v>
      </c>
      <c r="T3" s="11">
        <v>300000</v>
      </c>
      <c r="U3" s="11">
        <v>300000</v>
      </c>
      <c r="V3" s="11">
        <v>300000</v>
      </c>
      <c r="W3" s="11">
        <v>300000</v>
      </c>
      <c r="X3" s="11">
        <v>300000</v>
      </c>
      <c r="Y3" s="11">
        <v>300000</v>
      </c>
      <c r="Z3" s="11">
        <v>300000</v>
      </c>
      <c r="AA3" s="11">
        <v>300000</v>
      </c>
      <c r="AB3" s="8"/>
      <c r="AC3" s="8"/>
      <c r="AD3" s="8"/>
      <c r="AE3" s="9" t="s">
        <v>3</v>
      </c>
      <c r="AF3" s="9">
        <f>MAX(B3:AA3)</f>
        <v>300000</v>
      </c>
    </row>
    <row r="4" spans="2:32">
      <c r="B4" s="8" t="s">
        <v>4</v>
      </c>
      <c r="C4" s="11">
        <v>1.7180181544063089E-6</v>
      </c>
      <c r="D4" s="11">
        <v>8.3994825292948292</v>
      </c>
      <c r="E4" s="11">
        <v>1.9504958988461567</v>
      </c>
      <c r="F4" s="11">
        <v>1.2651914853449853E-2</v>
      </c>
      <c r="G4" s="11">
        <v>0.64135886339249737</v>
      </c>
      <c r="H4" s="11">
        <v>1.8384420611151313</v>
      </c>
      <c r="I4" s="11">
        <v>0.18709221345829974</v>
      </c>
      <c r="J4" s="11">
        <v>7.3500665716323965E-3</v>
      </c>
      <c r="K4" s="11">
        <v>2.1267806039234358</v>
      </c>
      <c r="L4" s="11">
        <v>4.0749648970455894</v>
      </c>
      <c r="M4" s="11">
        <v>2.9174123139638084</v>
      </c>
      <c r="N4" s="11">
        <v>0.18419732783794984</v>
      </c>
      <c r="O4" s="11">
        <v>16.415260354914096</v>
      </c>
      <c r="P4" s="11">
        <v>3.0332822232566059E-2</v>
      </c>
      <c r="Q4" s="11">
        <v>5.1115025913190948E-3</v>
      </c>
      <c r="R4" s="11">
        <v>2.6719195315990589</v>
      </c>
      <c r="S4" s="11">
        <v>1.0220137014016473E-4</v>
      </c>
      <c r="T4" s="11">
        <v>0.10834292703978576</v>
      </c>
      <c r="U4" s="11">
        <v>1.9304331478338099E-3</v>
      </c>
      <c r="V4" s="11">
        <v>38.54694668638183</v>
      </c>
      <c r="W4" s="11">
        <v>8.3351361607709293</v>
      </c>
      <c r="X4" s="11">
        <v>9.8044285495973327E-2</v>
      </c>
      <c r="Y4" s="11">
        <v>20.813942187193902</v>
      </c>
      <c r="Z4" s="11">
        <v>8.3932852106727296E-5</v>
      </c>
      <c r="AA4" s="11">
        <v>0.13819202032070166</v>
      </c>
      <c r="AB4" s="8"/>
      <c r="AC4" s="8"/>
      <c r="AD4" s="8"/>
      <c r="AE4" s="9" t="s">
        <v>5</v>
      </c>
      <c r="AF4" s="9">
        <f>AVERAGE(B3:AA3)</f>
        <v>300000</v>
      </c>
    </row>
    <row r="5" spans="2:32" ht="15">
      <c r="B5" s="8" t="s">
        <v>11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C5" s="8"/>
      <c r="AD5" s="8"/>
    </row>
    <row r="6" spans="2:32">
      <c r="B6" s="8" t="s">
        <v>12</v>
      </c>
      <c r="C6" s="11">
        <v>135843621872.05028</v>
      </c>
      <c r="D6" s="11">
        <v>114148602548.14572</v>
      </c>
      <c r="E6" s="11">
        <v>144523958892.76703</v>
      </c>
      <c r="F6" s="11">
        <v>144379495094.30273</v>
      </c>
      <c r="G6" s="11">
        <v>165320106644.19043</v>
      </c>
      <c r="H6" s="11">
        <v>115130043045.33255</v>
      </c>
      <c r="I6" s="11">
        <v>140719449453.37283</v>
      </c>
      <c r="J6" s="11">
        <v>120578740202.76888</v>
      </c>
      <c r="K6" s="11">
        <v>140656297350.82751</v>
      </c>
      <c r="L6" s="11">
        <v>151295069230.50201</v>
      </c>
      <c r="M6" s="11">
        <v>109810490192.75703</v>
      </c>
      <c r="N6" s="11">
        <v>103333976324.6824</v>
      </c>
      <c r="O6" s="11">
        <v>152253455767.68271</v>
      </c>
      <c r="P6" s="11">
        <v>144891849800.04031</v>
      </c>
      <c r="Q6" s="11">
        <v>143301269192.5661</v>
      </c>
      <c r="R6" s="11">
        <v>131562255944.72836</v>
      </c>
      <c r="S6" s="11">
        <v>137887894369.45624</v>
      </c>
      <c r="T6" s="11">
        <v>82311093991.855942</v>
      </c>
      <c r="U6" s="11">
        <v>161960652962.49774</v>
      </c>
      <c r="V6" s="11">
        <v>153549671234.88348</v>
      </c>
      <c r="W6" s="11">
        <v>95606548935.666168</v>
      </c>
      <c r="X6" s="11">
        <v>151362842007.15356</v>
      </c>
      <c r="Y6" s="11">
        <v>131836038783.43407</v>
      </c>
      <c r="Z6" s="11">
        <v>150737655386.0961</v>
      </c>
      <c r="AA6" s="11">
        <v>152713687047.08771</v>
      </c>
      <c r="AB6" s="8">
        <f t="shared" ref="AB6:AB18" si="0">AC6*$AD$2</f>
        <v>0</v>
      </c>
      <c r="AC6" s="8">
        <v>0</v>
      </c>
      <c r="AD6" s="8">
        <f t="shared" ref="AD6:AD18" si="1">AVERAGE(C6:AA6)</f>
        <v>135028590650.99391</v>
      </c>
    </row>
    <row r="7" spans="2:32">
      <c r="B7" s="8" t="s">
        <v>13</v>
      </c>
      <c r="C7" s="11">
        <v>61989183202.2052</v>
      </c>
      <c r="D7" s="11">
        <v>48454529614.576912</v>
      </c>
      <c r="E7" s="11">
        <v>54642788460.574348</v>
      </c>
      <c r="F7" s="11">
        <v>59527399574.006111</v>
      </c>
      <c r="G7" s="11">
        <v>51922427033.747429</v>
      </c>
      <c r="H7" s="11">
        <v>43677831237.700859</v>
      </c>
      <c r="I7" s="11">
        <v>57223065146.656868</v>
      </c>
      <c r="J7" s="11">
        <v>70828889370.304779</v>
      </c>
      <c r="K7" s="11">
        <v>59344023952.180092</v>
      </c>
      <c r="L7" s="11">
        <v>51070009528.095154</v>
      </c>
      <c r="M7" s="11">
        <v>47534533284.481468</v>
      </c>
      <c r="N7" s="11">
        <v>48684794577.164223</v>
      </c>
      <c r="O7" s="11">
        <v>47349565652.781143</v>
      </c>
      <c r="P7" s="11">
        <v>47549464088.823631</v>
      </c>
      <c r="Q7" s="11">
        <v>65045500976.96843</v>
      </c>
      <c r="R7" s="11">
        <v>58651671291.385735</v>
      </c>
      <c r="S7" s="11">
        <v>53855256165.552689</v>
      </c>
      <c r="T7" s="11">
        <v>39478104613.043968</v>
      </c>
      <c r="U7" s="11">
        <v>54373397933.803436</v>
      </c>
      <c r="V7" s="11">
        <v>50604630187.771248</v>
      </c>
      <c r="W7" s="11">
        <v>48217601342.666</v>
      </c>
      <c r="X7" s="11">
        <v>55417826030.747818</v>
      </c>
      <c r="Y7" s="11">
        <v>58034828091.797249</v>
      </c>
      <c r="Z7" s="11">
        <v>46403584075.089104</v>
      </c>
      <c r="AA7" s="11">
        <v>53742850790.123596</v>
      </c>
      <c r="AB7" s="8">
        <f t="shared" si="0"/>
        <v>300</v>
      </c>
      <c r="AC7" s="8">
        <v>1E-3</v>
      </c>
      <c r="AD7" s="8">
        <f t="shared" si="1"/>
        <v>53344950248.889893</v>
      </c>
    </row>
    <row r="8" spans="2:32">
      <c r="B8" s="8" t="s">
        <v>14</v>
      </c>
      <c r="C8" s="11">
        <v>2155075833.0785046</v>
      </c>
      <c r="D8" s="11">
        <v>2376230195.7035627</v>
      </c>
      <c r="E8" s="11">
        <v>3580276689.3256588</v>
      </c>
      <c r="F8" s="11">
        <v>3068257825.8345962</v>
      </c>
      <c r="G8" s="11">
        <v>5783277518.0979824</v>
      </c>
      <c r="H8" s="11">
        <v>1960430231.2555299</v>
      </c>
      <c r="I8" s="11">
        <v>3028810622.1673293</v>
      </c>
      <c r="J8" s="11">
        <v>1297366618.6039021</v>
      </c>
      <c r="K8" s="11">
        <v>2401801177.2591023</v>
      </c>
      <c r="L8" s="11">
        <v>2566641463.352994</v>
      </c>
      <c r="M8" s="11">
        <v>2391236104.8452778</v>
      </c>
      <c r="N8" s="11">
        <v>2367885265.2012348</v>
      </c>
      <c r="O8" s="11">
        <v>1547950923.6236715</v>
      </c>
      <c r="P8" s="11">
        <v>2820727382.2755508</v>
      </c>
      <c r="Q8" s="11">
        <v>1755156166.4042423</v>
      </c>
      <c r="R8" s="11">
        <v>2138285849.5190907</v>
      </c>
      <c r="S8" s="11">
        <v>3814933428.9516969</v>
      </c>
      <c r="T8" s="11">
        <v>2892410672.6605549</v>
      </c>
      <c r="U8" s="11">
        <v>2370008834.3539267</v>
      </c>
      <c r="V8" s="11">
        <v>2969178241.0808506</v>
      </c>
      <c r="W8" s="11">
        <v>3507718481.3827724</v>
      </c>
      <c r="X8" s="11">
        <v>3025972340.0794544</v>
      </c>
      <c r="Y8" s="11">
        <v>1828659351.5633593</v>
      </c>
      <c r="Z8" s="11">
        <v>2260127997.4149036</v>
      </c>
      <c r="AA8" s="11">
        <v>3684907134.7359276</v>
      </c>
      <c r="AB8" s="8">
        <f t="shared" si="0"/>
        <v>3000</v>
      </c>
      <c r="AC8" s="8">
        <v>0.01</v>
      </c>
      <c r="AD8" s="8">
        <f t="shared" si="1"/>
        <v>2703733053.9508667</v>
      </c>
    </row>
    <row r="9" spans="2:32">
      <c r="B9" s="8" t="s">
        <v>15</v>
      </c>
      <c r="C9" s="11">
        <v>11053.428141235929</v>
      </c>
      <c r="D9" s="11">
        <v>29531.46879052759</v>
      </c>
      <c r="E9" s="11">
        <v>11558.730036228548</v>
      </c>
      <c r="F9" s="11">
        <v>18430.832788685129</v>
      </c>
      <c r="G9" s="11">
        <v>8006.5352346150321</v>
      </c>
      <c r="H9" s="11">
        <v>25845.078676990142</v>
      </c>
      <c r="I9" s="11">
        <v>8242.3060736155257</v>
      </c>
      <c r="J9" s="11">
        <v>23644.649396630481</v>
      </c>
      <c r="K9" s="11">
        <v>21722.841423438331</v>
      </c>
      <c r="L9" s="11">
        <v>55575.33010560101</v>
      </c>
      <c r="M9" s="11">
        <v>17205.79810383097</v>
      </c>
      <c r="N9" s="11">
        <v>863.94083386248212</v>
      </c>
      <c r="O9" s="11">
        <v>21979.086468488633</v>
      </c>
      <c r="P9" s="11">
        <v>17488.879219850656</v>
      </c>
      <c r="Q9" s="11">
        <v>1360.1334561317999</v>
      </c>
      <c r="R9" s="11">
        <v>24367.863842529521</v>
      </c>
      <c r="S9" s="11">
        <v>22857.897533348681</v>
      </c>
      <c r="T9" s="11">
        <v>353.36260321432201</v>
      </c>
      <c r="U9" s="11">
        <v>52226.36394953249</v>
      </c>
      <c r="V9" s="11">
        <v>68573.172279092236</v>
      </c>
      <c r="W9" s="11">
        <v>17384.504596947128</v>
      </c>
      <c r="X9" s="11">
        <v>2054.0787643955364</v>
      </c>
      <c r="Y9" s="11">
        <v>22515.979167672227</v>
      </c>
      <c r="Z9" s="11">
        <v>88.795999538935803</v>
      </c>
      <c r="AA9" s="11">
        <v>12785.631207408162</v>
      </c>
      <c r="AB9" s="8">
        <f t="shared" si="0"/>
        <v>30000</v>
      </c>
      <c r="AC9" s="8">
        <v>0.1</v>
      </c>
      <c r="AD9" s="8">
        <f t="shared" si="1"/>
        <v>19828.667547736462</v>
      </c>
    </row>
    <row r="10" spans="2:32">
      <c r="B10" s="8" t="s">
        <v>16</v>
      </c>
      <c r="C10" s="11">
        <v>1306.8456089499919</v>
      </c>
      <c r="D10" s="11">
        <v>9516.5111754828577</v>
      </c>
      <c r="E10" s="11">
        <v>5762.0444624782904</v>
      </c>
      <c r="F10" s="11">
        <v>5207.7537337225458</v>
      </c>
      <c r="G10" s="11">
        <v>2572.9675721386243</v>
      </c>
      <c r="H10" s="11">
        <v>5995.1105617559097</v>
      </c>
      <c r="I10" s="11">
        <v>2954.6296253816349</v>
      </c>
      <c r="J10" s="11">
        <v>7271.7394665578167</v>
      </c>
      <c r="K10" s="11">
        <v>15554.348115614846</v>
      </c>
      <c r="L10" s="11">
        <v>4870.319004007375</v>
      </c>
      <c r="M10" s="11">
        <v>5746.8289442555852</v>
      </c>
      <c r="N10" s="11">
        <v>64.444669076976311</v>
      </c>
      <c r="O10" s="11">
        <v>7153.0720430033953</v>
      </c>
      <c r="P10" s="11">
        <v>5495.1177338719526</v>
      </c>
      <c r="Q10" s="11">
        <v>267.86951140701319</v>
      </c>
      <c r="R10" s="11">
        <v>9589.6671638354237</v>
      </c>
      <c r="S10" s="11">
        <v>611.78275027955385</v>
      </c>
      <c r="T10" s="11">
        <v>13.246633231787627</v>
      </c>
      <c r="U10" s="11">
        <v>630.16721109245191</v>
      </c>
      <c r="V10" s="11">
        <v>5018.2293226060292</v>
      </c>
      <c r="W10" s="11">
        <v>2825.0787364363064</v>
      </c>
      <c r="X10" s="11">
        <v>46.829776709949783</v>
      </c>
      <c r="Y10" s="11">
        <v>14052.764668136788</v>
      </c>
      <c r="Z10" s="11">
        <v>0.88419804143524061</v>
      </c>
      <c r="AA10" s="11">
        <v>3588.738653669709</v>
      </c>
      <c r="AB10" s="8">
        <f t="shared" si="0"/>
        <v>60000</v>
      </c>
      <c r="AC10" s="8">
        <v>0.2</v>
      </c>
      <c r="AD10" s="8">
        <f t="shared" si="1"/>
        <v>4644.6796536697693</v>
      </c>
    </row>
    <row r="11" spans="2:32">
      <c r="B11" s="8" t="s">
        <v>17</v>
      </c>
      <c r="C11" s="11">
        <v>89.096570691382681</v>
      </c>
      <c r="D11" s="11">
        <v>2521.4247612745498</v>
      </c>
      <c r="E11" s="11">
        <v>1315.7818888435013</v>
      </c>
      <c r="F11" s="11">
        <v>914.61824585125714</v>
      </c>
      <c r="G11" s="11">
        <v>490.11293687030923</v>
      </c>
      <c r="H11" s="11">
        <v>862.25600557382222</v>
      </c>
      <c r="I11" s="11">
        <v>421.86152278563327</v>
      </c>
      <c r="J11" s="11">
        <v>900.70596706308424</v>
      </c>
      <c r="K11" s="11">
        <v>643.76375246449811</v>
      </c>
      <c r="L11" s="11">
        <v>598.73615808750094</v>
      </c>
      <c r="M11" s="11">
        <v>714.83168009680321</v>
      </c>
      <c r="N11" s="11">
        <v>22.769584014354677</v>
      </c>
      <c r="O11" s="11">
        <v>1213.8116071166476</v>
      </c>
      <c r="P11" s="11">
        <v>935.57255112189659</v>
      </c>
      <c r="Q11" s="11">
        <v>1.9407947978718312</v>
      </c>
      <c r="R11" s="11">
        <v>861.8282857560971</v>
      </c>
      <c r="S11" s="11">
        <v>26.402206256510794</v>
      </c>
      <c r="T11" s="11">
        <v>1.8097953208116451</v>
      </c>
      <c r="U11" s="11">
        <v>67.553854791453432</v>
      </c>
      <c r="V11" s="11">
        <v>1218.9622953834744</v>
      </c>
      <c r="W11" s="11">
        <v>905.25307214020268</v>
      </c>
      <c r="X11" s="11">
        <v>10.792771536859902</v>
      </c>
      <c r="Y11" s="11">
        <v>1138.3822098022904</v>
      </c>
      <c r="Z11" s="11">
        <v>3.8684287108452509E-2</v>
      </c>
      <c r="AA11" s="11">
        <v>779.63279275961827</v>
      </c>
      <c r="AB11" s="8">
        <f t="shared" si="0"/>
        <v>90000</v>
      </c>
      <c r="AC11" s="8">
        <v>0.3</v>
      </c>
      <c r="AD11" s="8">
        <f t="shared" si="1"/>
        <v>666.31759978750188</v>
      </c>
    </row>
    <row r="12" spans="2:32">
      <c r="B12" s="8" t="s">
        <v>18</v>
      </c>
      <c r="C12" s="11">
        <v>0.14208672271013256</v>
      </c>
      <c r="D12" s="11">
        <v>277.43446954035767</v>
      </c>
      <c r="E12" s="11">
        <v>81.041540435716513</v>
      </c>
      <c r="F12" s="11">
        <v>5.3141155126420756</v>
      </c>
      <c r="G12" s="11">
        <v>31.690516081993849</v>
      </c>
      <c r="H12" s="11">
        <v>42.119205619718002</v>
      </c>
      <c r="I12" s="11">
        <v>17.891153824164036</v>
      </c>
      <c r="J12" s="11">
        <v>44.023865191002926</v>
      </c>
      <c r="K12" s="11">
        <v>49.77173896373759</v>
      </c>
      <c r="L12" s="11">
        <v>83.199512665244754</v>
      </c>
      <c r="M12" s="11">
        <v>31.705934437605521</v>
      </c>
      <c r="N12" s="11">
        <v>4.8841909358372106</v>
      </c>
      <c r="O12" s="11">
        <v>220.8026693710367</v>
      </c>
      <c r="P12" s="11">
        <v>29.757896227567244</v>
      </c>
      <c r="Q12" s="11">
        <v>9.6630549930978304E-2</v>
      </c>
      <c r="R12" s="11">
        <v>41.659280215450252</v>
      </c>
      <c r="S12" s="11">
        <v>0.14981004321165869</v>
      </c>
      <c r="T12" s="11">
        <v>0.30338138502165179</v>
      </c>
      <c r="U12" s="11">
        <v>1.9448800565153306</v>
      </c>
      <c r="V12" s="11">
        <v>126.79679424882647</v>
      </c>
      <c r="W12" s="11">
        <v>83.077699578910028</v>
      </c>
      <c r="X12" s="11">
        <v>0.66770089125171239</v>
      </c>
      <c r="Y12" s="11">
        <v>132.17901625025115</v>
      </c>
      <c r="Z12" s="11">
        <v>3.0785367134171793E-3</v>
      </c>
      <c r="AA12" s="11">
        <v>12.19725816920743</v>
      </c>
      <c r="AB12" s="8">
        <f t="shared" si="0"/>
        <v>120000</v>
      </c>
      <c r="AC12" s="8">
        <v>0.4</v>
      </c>
      <c r="AD12" s="8">
        <f t="shared" si="1"/>
        <v>52.754177018184983</v>
      </c>
    </row>
    <row r="13" spans="2:32">
      <c r="B13" s="8" t="s">
        <v>19</v>
      </c>
      <c r="C13" s="11">
        <v>4.070482276574694E-5</v>
      </c>
      <c r="D13" s="11">
        <v>15.186026524815645</v>
      </c>
      <c r="E13" s="11">
        <v>4.9960812139421478</v>
      </c>
      <c r="F13" s="11">
        <v>5.4899090167765507E-2</v>
      </c>
      <c r="G13" s="11">
        <v>2.1261685741850442</v>
      </c>
      <c r="H13" s="11">
        <v>2.5346281696575659</v>
      </c>
      <c r="I13" s="11">
        <v>0.36761551056801522</v>
      </c>
      <c r="J13" s="11">
        <v>0.4258884094522557</v>
      </c>
      <c r="K13" s="11">
        <v>5.095099806887788</v>
      </c>
      <c r="L13" s="11">
        <v>5.189029086038488</v>
      </c>
      <c r="M13" s="11">
        <v>3.699312925974283</v>
      </c>
      <c r="N13" s="11">
        <v>0.25271221275792755</v>
      </c>
      <c r="O13" s="11">
        <v>19.552661177483969</v>
      </c>
      <c r="P13" s="11">
        <v>0.7065376355767512</v>
      </c>
      <c r="Q13" s="11">
        <v>6.3674048987820697E-3</v>
      </c>
      <c r="R13" s="11">
        <v>3.4279116353897905</v>
      </c>
      <c r="S13" s="11">
        <v>4.1340328987189423E-3</v>
      </c>
      <c r="T13" s="11">
        <v>0.11217227645153116</v>
      </c>
      <c r="U13" s="11">
        <v>4.2394730600818775E-2</v>
      </c>
      <c r="V13" s="11">
        <v>46.789064984075651</v>
      </c>
      <c r="W13" s="11">
        <v>9.7075156572025776</v>
      </c>
      <c r="X13" s="11">
        <v>0.13583010118188099</v>
      </c>
      <c r="Y13" s="11">
        <v>23.939690634196069</v>
      </c>
      <c r="Z13" s="11">
        <v>7.4219069540504279E-4</v>
      </c>
      <c r="AA13" s="11">
        <v>0.93274623993119121</v>
      </c>
      <c r="AB13" s="8">
        <f t="shared" si="0"/>
        <v>150000</v>
      </c>
      <c r="AC13" s="8">
        <v>0.5</v>
      </c>
      <c r="AD13" s="8">
        <f t="shared" si="1"/>
        <v>5.8114108371941136</v>
      </c>
    </row>
    <row r="14" spans="2:32">
      <c r="B14" s="8" t="s">
        <v>20</v>
      </c>
      <c r="C14" s="11">
        <v>2.3327576741394296E-6</v>
      </c>
      <c r="D14" s="11">
        <v>8.4533929494805875</v>
      </c>
      <c r="E14" s="11">
        <v>2.0137100580539311</v>
      </c>
      <c r="F14" s="11">
        <v>1.305643482012897E-2</v>
      </c>
      <c r="G14" s="11">
        <v>0.64639025013596552</v>
      </c>
      <c r="H14" s="11">
        <v>1.9698209917161478</v>
      </c>
      <c r="I14" s="11">
        <v>0.18749380779863145</v>
      </c>
      <c r="J14" s="11">
        <v>1.5828516297773376E-2</v>
      </c>
      <c r="K14" s="11">
        <v>2.1552854829587886</v>
      </c>
      <c r="L14" s="11">
        <v>4.0832650403896196</v>
      </c>
      <c r="M14" s="11">
        <v>2.9202922178182575</v>
      </c>
      <c r="N14" s="11">
        <v>0.18475302151094297</v>
      </c>
      <c r="O14" s="11">
        <v>16.426811508514646</v>
      </c>
      <c r="P14" s="11">
        <v>3.7471334477004348E-2</v>
      </c>
      <c r="Q14" s="11">
        <v>5.114630062763581E-3</v>
      </c>
      <c r="R14" s="11">
        <v>2.6733793093821419</v>
      </c>
      <c r="S14" s="11">
        <v>1.9999531571102125E-4</v>
      </c>
      <c r="T14" s="11">
        <v>0.10843762619686004</v>
      </c>
      <c r="U14" s="11">
        <v>1.9834983756084057E-3</v>
      </c>
      <c r="V14" s="11">
        <v>38.553435204065721</v>
      </c>
      <c r="W14" s="11">
        <v>8.3586079151854733</v>
      </c>
      <c r="X14" s="11">
        <v>0.10638327486125831</v>
      </c>
      <c r="Y14" s="11">
        <v>20.881203886930479</v>
      </c>
      <c r="Z14" s="11">
        <v>1.4141239674358985E-4</v>
      </c>
      <c r="AA14" s="11">
        <v>0.14372286319439809</v>
      </c>
      <c r="AB14" s="8">
        <f t="shared" si="0"/>
        <v>180000</v>
      </c>
      <c r="AC14" s="8">
        <v>0.6</v>
      </c>
      <c r="AD14" s="8">
        <f t="shared" si="1"/>
        <v>4.3976073425078903</v>
      </c>
    </row>
    <row r="15" spans="2:32">
      <c r="B15" s="8" t="s">
        <v>21</v>
      </c>
      <c r="C15" s="11">
        <v>1.7229571653842868E-6</v>
      </c>
      <c r="D15" s="11">
        <v>8.3999298467631718</v>
      </c>
      <c r="E15" s="11">
        <v>1.9505113674916004</v>
      </c>
      <c r="F15" s="11">
        <v>1.2655282741860674E-2</v>
      </c>
      <c r="G15" s="11">
        <v>0.64137150063555737</v>
      </c>
      <c r="H15" s="11">
        <v>1.8389582733319116</v>
      </c>
      <c r="I15" s="11">
        <v>0.18709635955769954</v>
      </c>
      <c r="J15" s="11">
        <v>7.4246397859951685E-3</v>
      </c>
      <c r="K15" s="11">
        <v>2.1269392297601257</v>
      </c>
      <c r="L15" s="11">
        <v>4.0751440022395116</v>
      </c>
      <c r="M15" s="11">
        <v>2.9174229721704137</v>
      </c>
      <c r="N15" s="11">
        <v>0.18420155041079056</v>
      </c>
      <c r="O15" s="11">
        <v>16.415467249604177</v>
      </c>
      <c r="P15" s="11">
        <v>3.0549249141358814E-2</v>
      </c>
      <c r="Q15" s="11">
        <v>5.1115428967705157E-3</v>
      </c>
      <c r="R15" s="11">
        <v>2.67192711563942</v>
      </c>
      <c r="S15" s="11">
        <v>1.0268378039768322E-4</v>
      </c>
      <c r="T15" s="11">
        <v>0.10834295663966031</v>
      </c>
      <c r="U15" s="11">
        <v>1.9305886575864406E-3</v>
      </c>
      <c r="V15" s="11">
        <v>38.546957335299112</v>
      </c>
      <c r="W15" s="11">
        <v>8.3355261565033345</v>
      </c>
      <c r="X15" s="11">
        <v>9.811738521176494E-2</v>
      </c>
      <c r="Y15" s="11">
        <v>20.81407445563903</v>
      </c>
      <c r="Z15" s="11">
        <v>8.410847397044563E-5</v>
      </c>
      <c r="AA15" s="11">
        <v>0.13831941378745682</v>
      </c>
      <c r="AB15" s="8">
        <f t="shared" si="0"/>
        <v>210000</v>
      </c>
      <c r="AC15" s="8">
        <v>0.7</v>
      </c>
      <c r="AD15" s="8">
        <f t="shared" si="1"/>
        <v>4.3803266795647939</v>
      </c>
    </row>
    <row r="16" spans="2:32">
      <c r="B16" s="8" t="s">
        <v>22</v>
      </c>
      <c r="C16" s="11">
        <v>1.7180353211188049E-6</v>
      </c>
      <c r="D16" s="11">
        <v>8.3994974390253958</v>
      </c>
      <c r="E16" s="11">
        <v>1.9504964523373189</v>
      </c>
      <c r="F16" s="11">
        <v>1.2651990150658321E-2</v>
      </c>
      <c r="G16" s="11">
        <v>0.64135917686454036</v>
      </c>
      <c r="H16" s="11">
        <v>1.8384495711797513</v>
      </c>
      <c r="I16" s="11">
        <v>0.1870923687082211</v>
      </c>
      <c r="J16" s="11">
        <v>7.3505158411535376E-3</v>
      </c>
      <c r="K16" s="11">
        <v>2.1267812134622091</v>
      </c>
      <c r="L16" s="11">
        <v>4.0749668100920928</v>
      </c>
      <c r="M16" s="11">
        <v>2.9174124942483104</v>
      </c>
      <c r="N16" s="11">
        <v>0.18419735780233282</v>
      </c>
      <c r="O16" s="11">
        <v>16.415262786777191</v>
      </c>
      <c r="P16" s="11">
        <v>3.0336654491435411E-2</v>
      </c>
      <c r="Q16" s="11">
        <v>5.1115031903918862E-3</v>
      </c>
      <c r="R16" s="11">
        <v>2.6719196216495789</v>
      </c>
      <c r="S16" s="11">
        <v>1.0220762359836044E-4</v>
      </c>
      <c r="T16" s="11">
        <v>0.10834292775152221</v>
      </c>
      <c r="U16" s="11">
        <v>1.9304343135502222E-3</v>
      </c>
      <c r="V16" s="11">
        <v>38.546946759470671</v>
      </c>
      <c r="W16" s="11">
        <v>8.3351420886382641</v>
      </c>
      <c r="X16" s="11">
        <v>9.8045356963410768E-2</v>
      </c>
      <c r="Y16" s="11">
        <v>20.813943801586163</v>
      </c>
      <c r="Z16" s="11">
        <v>8.3932852106727296E-5</v>
      </c>
      <c r="AA16" s="11">
        <v>0.13819243697687966</v>
      </c>
      <c r="AB16" s="8">
        <f t="shared" si="0"/>
        <v>240000</v>
      </c>
      <c r="AC16" s="8">
        <v>0.8</v>
      </c>
      <c r="AD16" s="8">
        <f t="shared" si="1"/>
        <v>4.3802247048012823</v>
      </c>
    </row>
    <row r="17" spans="2:30">
      <c r="B17" s="8" t="s">
        <v>23</v>
      </c>
      <c r="C17" s="11">
        <v>1.7180181544063089E-6</v>
      </c>
      <c r="D17" s="11">
        <v>8.3994826726738268</v>
      </c>
      <c r="E17" s="11">
        <v>1.9504959113032214</v>
      </c>
      <c r="F17" s="11">
        <v>1.2651915855855123E-2</v>
      </c>
      <c r="G17" s="11">
        <v>0.64135886949605947</v>
      </c>
      <c r="H17" s="11">
        <v>1.8384422374734584</v>
      </c>
      <c r="I17" s="11">
        <v>0.18709222057606212</v>
      </c>
      <c r="J17" s="11">
        <v>7.3500775052366407E-3</v>
      </c>
      <c r="K17" s="11">
        <v>2.1267806271714846</v>
      </c>
      <c r="L17" s="11">
        <v>4.074964969955488</v>
      </c>
      <c r="M17" s="11">
        <v>2.9174123170472228</v>
      </c>
      <c r="N17" s="11">
        <v>0.18419732899499763</v>
      </c>
      <c r="O17" s="11">
        <v>16.415260413220835</v>
      </c>
      <c r="P17" s="11">
        <v>3.033288632792619E-2</v>
      </c>
      <c r="Q17" s="11">
        <v>5.1115026062120705E-3</v>
      </c>
      <c r="R17" s="11">
        <v>2.6719195354007752</v>
      </c>
      <c r="S17" s="11">
        <v>1.0220145915695866E-4</v>
      </c>
      <c r="T17" s="11">
        <v>0.10834292704956283</v>
      </c>
      <c r="U17" s="11">
        <v>1.9304331764260496E-3</v>
      </c>
      <c r="V17" s="11">
        <v>38.546946687336714</v>
      </c>
      <c r="W17" s="11">
        <v>8.3351362282781167</v>
      </c>
      <c r="X17" s="11">
        <v>9.8044302770404101E-2</v>
      </c>
      <c r="Y17" s="11">
        <v>20.813942241478998</v>
      </c>
      <c r="Z17" s="11">
        <v>8.3932852106727296E-5</v>
      </c>
      <c r="AA17" s="11">
        <v>0.13819203158388405</v>
      </c>
      <c r="AB17" s="8">
        <f t="shared" si="0"/>
        <v>270000</v>
      </c>
      <c r="AC17" s="8">
        <v>0.9</v>
      </c>
      <c r="AD17" s="8">
        <f t="shared" si="1"/>
        <v>4.3802230475844874</v>
      </c>
    </row>
    <row r="18" spans="2:30">
      <c r="B18" s="8" t="s">
        <v>24</v>
      </c>
      <c r="C18" s="11">
        <v>1.7180181544063089E-6</v>
      </c>
      <c r="D18" s="11">
        <v>8.3994825292948292</v>
      </c>
      <c r="E18" s="11">
        <v>1.9504958988461567</v>
      </c>
      <c r="F18" s="11">
        <v>1.2651914853449853E-2</v>
      </c>
      <c r="G18" s="11">
        <v>0.64135886339249737</v>
      </c>
      <c r="H18" s="11">
        <v>1.8384420611151313</v>
      </c>
      <c r="I18" s="11">
        <v>0.18709221345829974</v>
      </c>
      <c r="J18" s="11">
        <v>7.3500665716323965E-3</v>
      </c>
      <c r="K18" s="11">
        <v>2.1267806039234358</v>
      </c>
      <c r="L18" s="11">
        <v>4.0749648970455894</v>
      </c>
      <c r="M18" s="11">
        <v>2.9174123139638084</v>
      </c>
      <c r="N18" s="11">
        <v>0.18419732783794984</v>
      </c>
      <c r="O18" s="11">
        <v>16.415260354914096</v>
      </c>
      <c r="P18" s="11">
        <v>3.0332822232566059E-2</v>
      </c>
      <c r="Q18" s="11">
        <v>5.1115025913190948E-3</v>
      </c>
      <c r="R18" s="11">
        <v>2.6719195315990589</v>
      </c>
      <c r="S18" s="11">
        <v>1.0220137014016473E-4</v>
      </c>
      <c r="T18" s="11">
        <v>0.10834292703978576</v>
      </c>
      <c r="U18" s="11">
        <v>1.9304331478338099E-3</v>
      </c>
      <c r="V18" s="11">
        <v>38.54694668638183</v>
      </c>
      <c r="W18" s="11">
        <v>8.3351361607709293</v>
      </c>
      <c r="X18" s="11">
        <v>9.8044285495973327E-2</v>
      </c>
      <c r="Y18" s="11">
        <v>20.813942187193902</v>
      </c>
      <c r="Z18" s="11">
        <v>8.3932852106727296E-5</v>
      </c>
      <c r="AA18" s="11">
        <v>0.13819202032070166</v>
      </c>
      <c r="AB18" s="8">
        <f t="shared" si="0"/>
        <v>300000</v>
      </c>
      <c r="AC18" s="8">
        <v>1</v>
      </c>
      <c r="AD18" s="8">
        <f t="shared" si="1"/>
        <v>4.3802230181692474</v>
      </c>
    </row>
    <row r="19" spans="2:30">
      <c r="B19" s="8" t="s">
        <v>25</v>
      </c>
      <c r="C19" s="8">
        <v>0</v>
      </c>
    </row>
    <row r="20" spans="2:30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0">
      <c r="D21" s="10">
        <f>MIN(C18:AA18)</f>
        <v>1.7180181544063089E-6</v>
      </c>
      <c r="E21" s="10">
        <f>MAX(C18:AA18)</f>
        <v>38.54694668638183</v>
      </c>
      <c r="F21" s="10">
        <f>MEDIAN(C18:AA18)</f>
        <v>0.18709221345829974</v>
      </c>
      <c r="G21" s="10">
        <f>AVERAGE(C18:AA18)</f>
        <v>4.3802230181692474</v>
      </c>
      <c r="H21" s="10">
        <f>_xlfn.STDEV.S(C18:AA18)</f>
        <v>8.8820985510463721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89A30-A9F0-4610-AD4D-1B58C4ECDF95}">
  <sheetPr>
    <outlinePr summaryBelow="0" summaryRight="0"/>
  </sheetPr>
  <dimension ref="B2:AF23"/>
  <sheetViews>
    <sheetView topLeftCell="L1" workbookViewId="0">
      <selection activeCell="AD9" sqref="AD9:AD21"/>
    </sheetView>
  </sheetViews>
  <sheetFormatPr defaultRowHeight="12.75"/>
  <cols>
    <col min="1" max="16384" width="8.88671875" style="1"/>
  </cols>
  <sheetData>
    <row r="2" spans="2:32"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/>
      <c r="AC2" s="2"/>
      <c r="AD2" s="2">
        <v>100000</v>
      </c>
      <c r="AE2" s="1" t="s">
        <v>1</v>
      </c>
      <c r="AF2" s="1">
        <f>MIN(B3:AA3)</f>
        <v>6600</v>
      </c>
    </row>
    <row r="3" spans="2:32">
      <c r="B3" s="2" t="s">
        <v>2</v>
      </c>
      <c r="C3" s="2">
        <v>9400</v>
      </c>
      <c r="D3" s="2">
        <v>7800</v>
      </c>
      <c r="E3" s="2">
        <v>7200</v>
      </c>
      <c r="F3" s="2">
        <v>7100</v>
      </c>
      <c r="G3" s="2">
        <v>7700</v>
      </c>
      <c r="H3" s="2">
        <v>7000</v>
      </c>
      <c r="I3" s="2">
        <v>7100</v>
      </c>
      <c r="J3" s="2">
        <v>7400</v>
      </c>
      <c r="K3" s="2">
        <v>6800</v>
      </c>
      <c r="L3" s="2">
        <v>7100</v>
      </c>
      <c r="M3" s="2">
        <v>7100</v>
      </c>
      <c r="N3" s="2">
        <v>6900</v>
      </c>
      <c r="O3" s="2">
        <v>7700</v>
      </c>
      <c r="P3" s="2">
        <v>6800</v>
      </c>
      <c r="Q3" s="2">
        <v>6600</v>
      </c>
      <c r="R3" s="2">
        <v>7500</v>
      </c>
      <c r="S3" s="2">
        <v>7200</v>
      </c>
      <c r="T3" s="2">
        <v>6900</v>
      </c>
      <c r="U3" s="2">
        <v>7600</v>
      </c>
      <c r="V3" s="2">
        <v>7500</v>
      </c>
      <c r="W3" s="2">
        <v>7200</v>
      </c>
      <c r="X3" s="2">
        <v>7000</v>
      </c>
      <c r="Y3" s="2">
        <v>8600</v>
      </c>
      <c r="Z3" s="2">
        <v>7600</v>
      </c>
      <c r="AA3" s="2">
        <v>7000</v>
      </c>
      <c r="AB3" s="2"/>
      <c r="AC3" s="2"/>
      <c r="AD3" s="2"/>
      <c r="AE3" s="1" t="s">
        <v>3</v>
      </c>
      <c r="AF3" s="1">
        <f>MAX(B3:AA3)</f>
        <v>9400</v>
      </c>
    </row>
    <row r="4" spans="2:32">
      <c r="B4" s="2" t="s">
        <v>4</v>
      </c>
      <c r="C4" s="2">
        <v>4.9508344091009349E-9</v>
      </c>
      <c r="D4" s="2">
        <v>9.0113303485850338E-9</v>
      </c>
      <c r="E4" s="2">
        <v>8.8074898485501762E-9</v>
      </c>
      <c r="F4" s="2">
        <v>6.7097971623297781E-9</v>
      </c>
      <c r="G4" s="2">
        <v>7.4923036663676612E-9</v>
      </c>
      <c r="H4" s="2">
        <v>4.5810111259925179E-9</v>
      </c>
      <c r="I4" s="2">
        <v>7.5982029557053465E-9</v>
      </c>
      <c r="J4" s="2">
        <v>6.4036385083454661E-9</v>
      </c>
      <c r="K4" s="2">
        <v>9.3025391834089532E-9</v>
      </c>
      <c r="L4" s="2">
        <v>6.5122662817884702E-9</v>
      </c>
      <c r="M4" s="2">
        <v>9.6270014182664454E-9</v>
      </c>
      <c r="N4" s="2">
        <v>7.9826349974609911E-9</v>
      </c>
      <c r="O4" s="2">
        <v>7.2354850999545306E-9</v>
      </c>
      <c r="P4" s="2">
        <v>8.5606757238565478E-9</v>
      </c>
      <c r="Q4" s="2">
        <v>7.6666992754326202E-9</v>
      </c>
      <c r="R4" s="2">
        <v>5.8257683122064918E-9</v>
      </c>
      <c r="S4" s="2">
        <v>6.7273617787577678E-9</v>
      </c>
      <c r="T4" s="2">
        <v>9.9117869467590936E-9</v>
      </c>
      <c r="U4" s="2">
        <v>9.5548102763132192E-9</v>
      </c>
      <c r="V4" s="2">
        <v>7.2873831413744483E-9</v>
      </c>
      <c r="W4" s="2">
        <v>7.5551156442088541E-9</v>
      </c>
      <c r="X4" s="2">
        <v>9.5117798082355876E-9</v>
      </c>
      <c r="Y4" s="2">
        <v>9.4763095148664434E-9</v>
      </c>
      <c r="Z4" s="2">
        <v>9.1258698375895619E-9</v>
      </c>
      <c r="AA4" s="2">
        <v>5.3099142860446591E-9</v>
      </c>
      <c r="AB4" s="2"/>
      <c r="AC4" s="2"/>
      <c r="AD4" s="2"/>
      <c r="AE4" s="1" t="s">
        <v>5</v>
      </c>
      <c r="AF4" s="1">
        <f>AVERAGE(B3:AA3)</f>
        <v>7352</v>
      </c>
    </row>
    <row r="5" spans="2:32">
      <c r="B5" s="2" t="s">
        <v>6</v>
      </c>
      <c r="C5" s="2">
        <v>5.9815988606715109E-8</v>
      </c>
      <c r="D5" s="2">
        <v>2.6538941710896324E-8</v>
      </c>
      <c r="E5" s="2">
        <v>3.4419201710989E-8</v>
      </c>
      <c r="F5" s="2">
        <v>2.958336153824348E-8</v>
      </c>
      <c r="G5" s="2">
        <v>1.7686431874608388E-8</v>
      </c>
      <c r="H5" s="2">
        <v>2.3488382794312201E-8</v>
      </c>
      <c r="I5" s="2">
        <v>2.4066821424639784E-8</v>
      </c>
      <c r="J5" s="2">
        <v>3.4901290746347513E-8</v>
      </c>
      <c r="K5" s="2">
        <v>3.5919470064982306E-8</v>
      </c>
      <c r="L5" s="2">
        <v>1.6689966741978424E-8</v>
      </c>
      <c r="M5" s="2">
        <v>1.8303751403436763E-8</v>
      </c>
      <c r="N5" s="2">
        <v>4.8657454954081913E-8</v>
      </c>
      <c r="O5" s="2">
        <v>3.0758144475839799E-8</v>
      </c>
      <c r="P5" s="2">
        <v>2.7441615202405956E-8</v>
      </c>
      <c r="Q5" s="2">
        <v>4.3427974105725298E-8</v>
      </c>
      <c r="R5" s="2">
        <v>2.5725682917254744E-8</v>
      </c>
      <c r="S5" s="2">
        <v>2.1597031718556536E-8</v>
      </c>
      <c r="T5" s="2">
        <v>3.6138203540758695E-8</v>
      </c>
      <c r="U5" s="2">
        <v>3.167133399983868E-8</v>
      </c>
      <c r="V5" s="2">
        <v>3.3497713047836442E-8</v>
      </c>
      <c r="W5" s="2">
        <v>3.5429252420726698E-8</v>
      </c>
      <c r="X5" s="2">
        <v>3.65873802365968E-8</v>
      </c>
      <c r="Y5" s="2">
        <v>2.1618063783535035E-8</v>
      </c>
      <c r="Z5" s="2">
        <v>3.1293268420995446E-8</v>
      </c>
      <c r="AA5" s="2">
        <v>3.5925836527894717E-8</v>
      </c>
      <c r="AC5" s="2"/>
      <c r="AD5" s="2"/>
      <c r="AE5" s="1" t="s">
        <v>7</v>
      </c>
      <c r="AF5" s="1">
        <f>_xlfn.STDEV.P(B3:AA3)</f>
        <v>587.95918225672779</v>
      </c>
    </row>
    <row r="6" spans="2:32">
      <c r="B6" s="2" t="s">
        <v>8</v>
      </c>
      <c r="C6" s="2">
        <v>4.4810008148488123E-8</v>
      </c>
      <c r="D6" s="2">
        <v>2.071436711048591E-8</v>
      </c>
      <c r="E6" s="2">
        <v>2.3725021947029745E-8</v>
      </c>
      <c r="F6" s="2">
        <v>2.1537800876103574E-8</v>
      </c>
      <c r="G6" s="2">
        <v>1.4094609923631651E-8</v>
      </c>
      <c r="H6" s="2">
        <v>1.611283551028464E-8</v>
      </c>
      <c r="I6" s="2">
        <v>1.8548234947957098E-8</v>
      </c>
      <c r="J6" s="2">
        <v>2.3798975234967656E-8</v>
      </c>
      <c r="K6" s="2">
        <v>2.577394297986757E-8</v>
      </c>
      <c r="L6" s="2">
        <v>1.3695228062715614E-8</v>
      </c>
      <c r="M6" s="2">
        <v>1.4318004559754627E-8</v>
      </c>
      <c r="N6" s="2">
        <v>3.7452139167726273E-8</v>
      </c>
      <c r="O6" s="2">
        <v>1.9494109437800944E-8</v>
      </c>
      <c r="P6" s="2">
        <v>1.9484332369756885E-8</v>
      </c>
      <c r="Q6" s="2">
        <v>3.1168553960014833E-8</v>
      </c>
      <c r="R6" s="2">
        <v>1.8856212591344956E-8</v>
      </c>
      <c r="S6" s="2">
        <v>1.5328566860262072E-8</v>
      </c>
      <c r="T6" s="2">
        <v>2.5336703401990235E-8</v>
      </c>
      <c r="U6" s="2">
        <v>2.3158293060987489E-8</v>
      </c>
      <c r="V6" s="2">
        <v>2.3131860871217214E-8</v>
      </c>
      <c r="W6" s="2">
        <v>2.501769813534338E-8</v>
      </c>
      <c r="X6" s="2">
        <v>2.8040233246429125E-8</v>
      </c>
      <c r="Y6" s="2">
        <v>1.6729529761505546E-8</v>
      </c>
      <c r="Z6" s="2">
        <v>2.1497157831618097E-8</v>
      </c>
      <c r="AA6" s="2">
        <v>2.7571900318434928E-8</v>
      </c>
      <c r="AC6" s="2"/>
      <c r="AD6" s="2"/>
      <c r="AE6" s="1" t="s">
        <v>9</v>
      </c>
      <c r="AF6" s="1">
        <f>MEDIAN(B3:AA3)</f>
        <v>7200</v>
      </c>
    </row>
    <row r="7" spans="2:32">
      <c r="B7" s="2" t="s">
        <v>10</v>
      </c>
      <c r="C7" s="2">
        <v>-449.99999995254808</v>
      </c>
      <c r="D7" s="2">
        <v>-449.99999997811955</v>
      </c>
      <c r="E7" s="2">
        <v>-449.99999997579823</v>
      </c>
      <c r="F7" s="2">
        <v>-449.99999997767679</v>
      </c>
      <c r="G7" s="2">
        <v>-449.99999998546059</v>
      </c>
      <c r="H7" s="2">
        <v>-449.99999998341502</v>
      </c>
      <c r="I7" s="2">
        <v>-449.99999998060002</v>
      </c>
      <c r="J7" s="2">
        <v>-449.99999997528437</v>
      </c>
      <c r="K7" s="2">
        <v>-449.99999997267577</v>
      </c>
      <c r="L7" s="2">
        <v>-449.99999998630534</v>
      </c>
      <c r="M7" s="2">
        <v>-449.99999998552812</v>
      </c>
      <c r="N7" s="2">
        <v>-449.99999995937736</v>
      </c>
      <c r="O7" s="2">
        <v>-449.99999998105955</v>
      </c>
      <c r="P7" s="2">
        <v>-449.99999998039516</v>
      </c>
      <c r="Q7" s="2">
        <v>-449.9999999674402</v>
      </c>
      <c r="R7" s="2">
        <v>-449.99999997967205</v>
      </c>
      <c r="S7" s="2">
        <v>-449.99999998506439</v>
      </c>
      <c r="T7" s="2">
        <v>-449.99999997437146</v>
      </c>
      <c r="U7" s="2">
        <v>-449.99999997495081</v>
      </c>
      <c r="V7" s="2">
        <v>-449.99999997542011</v>
      </c>
      <c r="W7" s="2">
        <v>-449.99999997348334</v>
      </c>
      <c r="X7" s="2">
        <v>-449.99999997005591</v>
      </c>
      <c r="Y7" s="2">
        <v>-449.99999998277963</v>
      </c>
      <c r="Z7" s="2">
        <v>-449.99999997846294</v>
      </c>
      <c r="AA7" s="2">
        <v>-449.99999997275967</v>
      </c>
      <c r="AC7" s="2"/>
      <c r="AD7" s="2"/>
    </row>
    <row r="8" spans="2:32">
      <c r="B8" s="2" t="s">
        <v>11</v>
      </c>
      <c r="AC8" s="2"/>
      <c r="AD8" s="2"/>
    </row>
    <row r="9" spans="2:32">
      <c r="B9" s="2" t="s">
        <v>12</v>
      </c>
      <c r="C9" s="2">
        <v>28480.749844586895</v>
      </c>
      <c r="D9" s="2">
        <v>22820.718681352511</v>
      </c>
      <c r="E9" s="2">
        <v>13329.951394226224</v>
      </c>
      <c r="F9" s="2">
        <v>19200.209565968653</v>
      </c>
      <c r="G9" s="2">
        <v>6345.8547228074058</v>
      </c>
      <c r="H9" s="2">
        <v>9952.550630815922</v>
      </c>
      <c r="I9" s="2">
        <v>14599.745770969434</v>
      </c>
      <c r="J9" s="2">
        <v>23441.687716236182</v>
      </c>
      <c r="K9" s="2">
        <v>19243.645628601527</v>
      </c>
      <c r="L9" s="2">
        <v>24212.563425688444</v>
      </c>
      <c r="M9" s="2">
        <v>17197.878446443538</v>
      </c>
      <c r="N9" s="2">
        <v>25439.943699906464</v>
      </c>
      <c r="O9" s="2">
        <v>29598.418815347264</v>
      </c>
      <c r="P9" s="2">
        <v>13097.495172174911</v>
      </c>
      <c r="Q9" s="2">
        <v>26987.56223472362</v>
      </c>
      <c r="R9" s="2">
        <v>18801.436700647064</v>
      </c>
      <c r="S9" s="2">
        <v>16430.921550536037</v>
      </c>
      <c r="T9" s="2">
        <v>20688.15114545172</v>
      </c>
      <c r="U9" s="2">
        <v>26512.562911996294</v>
      </c>
      <c r="V9" s="2">
        <v>10489.320982619764</v>
      </c>
      <c r="W9" s="2">
        <v>19127.055971091868</v>
      </c>
      <c r="X9" s="2">
        <v>16815.049538544739</v>
      </c>
      <c r="Y9" s="2">
        <v>14508.897232014833</v>
      </c>
      <c r="Z9" s="2">
        <v>29303.933544753341</v>
      </c>
      <c r="AA9" s="2">
        <v>14187.598379678442</v>
      </c>
      <c r="AB9" s="2">
        <f t="shared" ref="AB9:AB21" si="0">AC9*$AD$2</f>
        <v>0</v>
      </c>
      <c r="AC9" s="2">
        <v>0</v>
      </c>
      <c r="AD9" s="2">
        <f t="shared" ref="AD9:AD21" si="1">AVERAGE(C9:AA9)</f>
        <v>19232.556148287324</v>
      </c>
    </row>
    <row r="10" spans="2:32">
      <c r="B10" s="2" t="s">
        <v>13</v>
      </c>
      <c r="C10" s="2">
        <v>16233.910673615894</v>
      </c>
      <c r="D10" s="2">
        <v>15653.786175808529</v>
      </c>
      <c r="E10" s="2">
        <v>10169.109580933109</v>
      </c>
      <c r="F10" s="2">
        <v>13170.610710965137</v>
      </c>
      <c r="G10" s="2">
        <v>4059.4976273475263</v>
      </c>
      <c r="H10" s="2">
        <v>4627.551449444215</v>
      </c>
      <c r="I10" s="2">
        <v>9360.1916523665004</v>
      </c>
      <c r="J10" s="2">
        <v>18597.170249033919</v>
      </c>
      <c r="K10" s="2">
        <v>8657.2395868274525</v>
      </c>
      <c r="L10" s="2">
        <v>15022.436915601804</v>
      </c>
      <c r="M10" s="2">
        <v>8377.5141667015214</v>
      </c>
      <c r="N10" s="2">
        <v>15066.379864376229</v>
      </c>
      <c r="O10" s="2">
        <v>18405.985328628289</v>
      </c>
      <c r="P10" s="2">
        <v>5877.3525306278025</v>
      </c>
      <c r="Q10" s="2">
        <v>17043.921101982942</v>
      </c>
      <c r="R10" s="2">
        <v>16825.801690126849</v>
      </c>
      <c r="S10" s="2">
        <v>10562.168396237379</v>
      </c>
      <c r="T10" s="2">
        <v>11886.831724599355</v>
      </c>
      <c r="U10" s="2">
        <v>19685.468450307981</v>
      </c>
      <c r="V10" s="2">
        <v>8136.855802924033</v>
      </c>
      <c r="W10" s="2">
        <v>11995.157533901769</v>
      </c>
      <c r="X10" s="2">
        <v>10125.189187008833</v>
      </c>
      <c r="Y10" s="2">
        <v>8290.7511470664467</v>
      </c>
      <c r="Z10" s="2">
        <v>15469.618970940999</v>
      </c>
      <c r="AA10" s="2">
        <v>8833.407839984302</v>
      </c>
      <c r="AB10" s="2">
        <f t="shared" si="0"/>
        <v>100</v>
      </c>
      <c r="AC10" s="2">
        <v>1E-3</v>
      </c>
      <c r="AD10" s="2">
        <f t="shared" si="1"/>
        <v>12085.356334294353</v>
      </c>
    </row>
    <row r="11" spans="2:32">
      <c r="B11" s="2" t="s">
        <v>14</v>
      </c>
      <c r="C11" s="2">
        <v>1332.7240858975474</v>
      </c>
      <c r="D11" s="2">
        <v>432.519775692613</v>
      </c>
      <c r="E11" s="2">
        <v>907.03651627610247</v>
      </c>
      <c r="F11" s="2">
        <v>516.60885332546195</v>
      </c>
      <c r="G11" s="2">
        <v>173.05659824454364</v>
      </c>
      <c r="H11" s="2">
        <v>177.56215796169937</v>
      </c>
      <c r="I11" s="2">
        <v>161.11949184297475</v>
      </c>
      <c r="J11" s="2">
        <v>761.45363937131356</v>
      </c>
      <c r="K11" s="2">
        <v>453.21239582170375</v>
      </c>
      <c r="L11" s="2">
        <v>621.59196655523886</v>
      </c>
      <c r="M11" s="2">
        <v>757.25921159474785</v>
      </c>
      <c r="N11" s="2">
        <v>1446.8560550830707</v>
      </c>
      <c r="O11" s="2">
        <v>776.72680444890227</v>
      </c>
      <c r="P11" s="2">
        <v>323.68620454168354</v>
      </c>
      <c r="Q11" s="2">
        <v>159.00807372246538</v>
      </c>
      <c r="R11" s="2">
        <v>560.06528632213178</v>
      </c>
      <c r="S11" s="2">
        <v>235.43508634425189</v>
      </c>
      <c r="T11" s="2">
        <v>188.64719640208426</v>
      </c>
      <c r="U11" s="2">
        <v>1084.3608306541489</v>
      </c>
      <c r="V11" s="2">
        <v>212.62445212697446</v>
      </c>
      <c r="W11" s="2">
        <v>544.20161373012741</v>
      </c>
      <c r="X11" s="2">
        <v>493.74762165014721</v>
      </c>
      <c r="Y11" s="2">
        <v>576.28509545804491</v>
      </c>
      <c r="Z11" s="2">
        <v>1134.1442909006698</v>
      </c>
      <c r="AA11" s="2">
        <v>209.32578843591423</v>
      </c>
      <c r="AB11" s="2">
        <f t="shared" si="0"/>
        <v>1000</v>
      </c>
      <c r="AC11" s="2">
        <v>0.01</v>
      </c>
      <c r="AD11" s="2">
        <f t="shared" si="1"/>
        <v>569.57036369618243</v>
      </c>
    </row>
    <row r="12" spans="2:32">
      <c r="B12" s="2" t="s">
        <v>15</v>
      </c>
      <c r="C12" s="2">
        <v>4.9508344091009349E-9</v>
      </c>
      <c r="D12" s="2">
        <v>9.0113303485850338E-9</v>
      </c>
      <c r="E12" s="2">
        <v>8.8074898485501762E-9</v>
      </c>
      <c r="F12" s="2">
        <v>6.7097971623297781E-9</v>
      </c>
      <c r="G12" s="2">
        <v>7.4923036663676612E-9</v>
      </c>
      <c r="H12" s="2">
        <v>4.5810111259925179E-9</v>
      </c>
      <c r="I12" s="2">
        <v>7.5982029557053465E-9</v>
      </c>
      <c r="J12" s="2">
        <v>6.4036385083454661E-9</v>
      </c>
      <c r="K12" s="2">
        <v>9.3025391834089532E-9</v>
      </c>
      <c r="L12" s="2">
        <v>6.5122662817884702E-9</v>
      </c>
      <c r="M12" s="2">
        <v>9.6270014182664454E-9</v>
      </c>
      <c r="N12" s="2">
        <v>7.9826349974609911E-9</v>
      </c>
      <c r="O12" s="2">
        <v>7.2354850999545306E-9</v>
      </c>
      <c r="P12" s="2">
        <v>8.5606757238565478E-9</v>
      </c>
      <c r="Q12" s="2">
        <v>7.6666992754326202E-9</v>
      </c>
      <c r="R12" s="2">
        <v>5.8257683122064918E-9</v>
      </c>
      <c r="S12" s="2">
        <v>6.7273617787577678E-9</v>
      </c>
      <c r="T12" s="2">
        <v>9.9117869467590936E-9</v>
      </c>
      <c r="U12" s="2">
        <v>9.5548102763132192E-9</v>
      </c>
      <c r="V12" s="2">
        <v>7.2873831413744483E-9</v>
      </c>
      <c r="W12" s="2">
        <v>7.5551156442088541E-9</v>
      </c>
      <c r="X12" s="2">
        <v>9.5117798082355876E-9</v>
      </c>
      <c r="Y12" s="2">
        <v>9.4763095148664434E-9</v>
      </c>
      <c r="Z12" s="2">
        <v>9.1258698375895619E-9</v>
      </c>
      <c r="AA12" s="2">
        <v>5.3099142860446591E-9</v>
      </c>
      <c r="AB12" s="2">
        <f t="shared" si="0"/>
        <v>10000</v>
      </c>
      <c r="AC12" s="2">
        <v>0.1</v>
      </c>
      <c r="AD12" s="2">
        <f t="shared" si="1"/>
        <v>7.7091203820600639E-9</v>
      </c>
    </row>
    <row r="13" spans="2:32">
      <c r="B13" s="2" t="s">
        <v>16</v>
      </c>
      <c r="C13" s="2">
        <v>4.9508344091009349E-9</v>
      </c>
      <c r="D13" s="2">
        <v>9.0113303485850338E-9</v>
      </c>
      <c r="E13" s="2">
        <v>8.8074898485501762E-9</v>
      </c>
      <c r="F13" s="2">
        <v>6.7097971623297781E-9</v>
      </c>
      <c r="G13" s="2">
        <v>7.4923036663676612E-9</v>
      </c>
      <c r="H13" s="2">
        <v>4.5810111259925179E-9</v>
      </c>
      <c r="I13" s="2">
        <v>7.5982029557053465E-9</v>
      </c>
      <c r="J13" s="2">
        <v>6.4036385083454661E-9</v>
      </c>
      <c r="K13" s="2">
        <v>9.3025391834089532E-9</v>
      </c>
      <c r="L13" s="2">
        <v>6.5122662817884702E-9</v>
      </c>
      <c r="M13" s="2">
        <v>9.6270014182664454E-9</v>
      </c>
      <c r="N13" s="2">
        <v>7.9826349974609911E-9</v>
      </c>
      <c r="O13" s="2">
        <v>7.2354850999545306E-9</v>
      </c>
      <c r="P13" s="2">
        <v>8.5606757238565478E-9</v>
      </c>
      <c r="Q13" s="2">
        <v>7.6666992754326202E-9</v>
      </c>
      <c r="R13" s="2">
        <v>5.8257683122064918E-9</v>
      </c>
      <c r="S13" s="2">
        <v>6.7273617787577678E-9</v>
      </c>
      <c r="T13" s="2">
        <v>9.9117869467590936E-9</v>
      </c>
      <c r="U13" s="2">
        <v>9.5548102763132192E-9</v>
      </c>
      <c r="V13" s="2">
        <v>7.2873831413744483E-9</v>
      </c>
      <c r="W13" s="2">
        <v>7.5551156442088541E-9</v>
      </c>
      <c r="X13" s="2">
        <v>9.5117798082355876E-9</v>
      </c>
      <c r="Y13" s="2">
        <v>9.4763095148664434E-9</v>
      </c>
      <c r="Z13" s="2">
        <v>9.1258698375895619E-9</v>
      </c>
      <c r="AA13" s="2">
        <v>5.3099142860446591E-9</v>
      </c>
      <c r="AB13" s="2">
        <f t="shared" si="0"/>
        <v>20000</v>
      </c>
      <c r="AC13" s="2">
        <v>0.2</v>
      </c>
      <c r="AD13" s="2">
        <f t="shared" si="1"/>
        <v>7.7091203820600639E-9</v>
      </c>
    </row>
    <row r="14" spans="2:32">
      <c r="B14" s="2" t="s">
        <v>17</v>
      </c>
      <c r="C14" s="2">
        <v>4.9508344091009349E-9</v>
      </c>
      <c r="D14" s="2">
        <v>9.0113303485850338E-9</v>
      </c>
      <c r="E14" s="2">
        <v>8.8074898485501762E-9</v>
      </c>
      <c r="F14" s="2">
        <v>6.7097971623297781E-9</v>
      </c>
      <c r="G14" s="2">
        <v>7.4923036663676612E-9</v>
      </c>
      <c r="H14" s="2">
        <v>4.5810111259925179E-9</v>
      </c>
      <c r="I14" s="2">
        <v>7.5982029557053465E-9</v>
      </c>
      <c r="J14" s="2">
        <v>6.4036385083454661E-9</v>
      </c>
      <c r="K14" s="2">
        <v>9.3025391834089532E-9</v>
      </c>
      <c r="L14" s="2">
        <v>6.5122662817884702E-9</v>
      </c>
      <c r="M14" s="2">
        <v>9.6270014182664454E-9</v>
      </c>
      <c r="N14" s="2">
        <v>7.9826349974609911E-9</v>
      </c>
      <c r="O14" s="2">
        <v>7.2354850999545306E-9</v>
      </c>
      <c r="P14" s="2">
        <v>8.5606757238565478E-9</v>
      </c>
      <c r="Q14" s="2">
        <v>7.6666992754326202E-9</v>
      </c>
      <c r="R14" s="2">
        <v>5.8257683122064918E-9</v>
      </c>
      <c r="S14" s="2">
        <v>6.7273617787577678E-9</v>
      </c>
      <c r="T14" s="2">
        <v>9.9117869467590936E-9</v>
      </c>
      <c r="U14" s="2">
        <v>9.5548102763132192E-9</v>
      </c>
      <c r="V14" s="2">
        <v>7.2873831413744483E-9</v>
      </c>
      <c r="W14" s="2">
        <v>7.5551156442088541E-9</v>
      </c>
      <c r="X14" s="2">
        <v>9.5117798082355876E-9</v>
      </c>
      <c r="Y14" s="2">
        <v>9.4763095148664434E-9</v>
      </c>
      <c r="Z14" s="2">
        <v>9.1258698375895619E-9</v>
      </c>
      <c r="AA14" s="2">
        <v>5.3099142860446591E-9</v>
      </c>
      <c r="AB14" s="2">
        <f t="shared" si="0"/>
        <v>30000</v>
      </c>
      <c r="AC14" s="2">
        <v>0.3</v>
      </c>
      <c r="AD14" s="2">
        <f t="shared" si="1"/>
        <v>7.7091203820600639E-9</v>
      </c>
    </row>
    <row r="15" spans="2:32">
      <c r="B15" s="2" t="s">
        <v>18</v>
      </c>
      <c r="C15" s="2">
        <v>4.9508344091009349E-9</v>
      </c>
      <c r="D15" s="2">
        <v>9.0113303485850338E-9</v>
      </c>
      <c r="E15" s="2">
        <v>8.8074898485501762E-9</v>
      </c>
      <c r="F15" s="2">
        <v>6.7097971623297781E-9</v>
      </c>
      <c r="G15" s="2">
        <v>7.4923036663676612E-9</v>
      </c>
      <c r="H15" s="2">
        <v>4.5810111259925179E-9</v>
      </c>
      <c r="I15" s="2">
        <v>7.5982029557053465E-9</v>
      </c>
      <c r="J15" s="2">
        <v>6.4036385083454661E-9</v>
      </c>
      <c r="K15" s="2">
        <v>9.3025391834089532E-9</v>
      </c>
      <c r="L15" s="2">
        <v>6.5122662817884702E-9</v>
      </c>
      <c r="M15" s="2">
        <v>9.6270014182664454E-9</v>
      </c>
      <c r="N15" s="2">
        <v>7.9826349974609911E-9</v>
      </c>
      <c r="O15" s="2">
        <v>7.2354850999545306E-9</v>
      </c>
      <c r="P15" s="2">
        <v>8.5606757238565478E-9</v>
      </c>
      <c r="Q15" s="2">
        <v>7.6666992754326202E-9</v>
      </c>
      <c r="R15" s="2">
        <v>5.8257683122064918E-9</v>
      </c>
      <c r="S15" s="2">
        <v>6.7273617787577678E-9</v>
      </c>
      <c r="T15" s="2">
        <v>9.9117869467590936E-9</v>
      </c>
      <c r="U15" s="2">
        <v>9.5548102763132192E-9</v>
      </c>
      <c r="V15" s="2">
        <v>7.2873831413744483E-9</v>
      </c>
      <c r="W15" s="2">
        <v>7.5551156442088541E-9</v>
      </c>
      <c r="X15" s="2">
        <v>9.5117798082355876E-9</v>
      </c>
      <c r="Y15" s="2">
        <v>9.4763095148664434E-9</v>
      </c>
      <c r="Z15" s="2">
        <v>9.1258698375895619E-9</v>
      </c>
      <c r="AA15" s="2">
        <v>5.3099142860446591E-9</v>
      </c>
      <c r="AB15" s="2">
        <f t="shared" si="0"/>
        <v>40000</v>
      </c>
      <c r="AC15" s="2">
        <v>0.4</v>
      </c>
      <c r="AD15" s="2">
        <f t="shared" si="1"/>
        <v>7.7091203820600639E-9</v>
      </c>
    </row>
    <row r="16" spans="2:32">
      <c r="B16" s="2" t="s">
        <v>19</v>
      </c>
      <c r="C16" s="2">
        <v>4.9508344091009349E-9</v>
      </c>
      <c r="D16" s="2">
        <v>9.0113303485850338E-9</v>
      </c>
      <c r="E16" s="2">
        <v>8.8074898485501762E-9</v>
      </c>
      <c r="F16" s="2">
        <v>6.7097971623297781E-9</v>
      </c>
      <c r="G16" s="2">
        <v>7.4923036663676612E-9</v>
      </c>
      <c r="H16" s="2">
        <v>4.5810111259925179E-9</v>
      </c>
      <c r="I16" s="2">
        <v>7.5982029557053465E-9</v>
      </c>
      <c r="J16" s="2">
        <v>6.4036385083454661E-9</v>
      </c>
      <c r="K16" s="2">
        <v>9.3025391834089532E-9</v>
      </c>
      <c r="L16" s="2">
        <v>6.5122662817884702E-9</v>
      </c>
      <c r="M16" s="2">
        <v>9.6270014182664454E-9</v>
      </c>
      <c r="N16" s="2">
        <v>7.9826349974609911E-9</v>
      </c>
      <c r="O16" s="2">
        <v>7.2354850999545306E-9</v>
      </c>
      <c r="P16" s="2">
        <v>8.5606757238565478E-9</v>
      </c>
      <c r="Q16" s="2">
        <v>7.6666992754326202E-9</v>
      </c>
      <c r="R16" s="2">
        <v>5.8257683122064918E-9</v>
      </c>
      <c r="S16" s="2">
        <v>6.7273617787577678E-9</v>
      </c>
      <c r="T16" s="2">
        <v>9.9117869467590936E-9</v>
      </c>
      <c r="U16" s="2">
        <v>9.5548102763132192E-9</v>
      </c>
      <c r="V16" s="2">
        <v>7.2873831413744483E-9</v>
      </c>
      <c r="W16" s="2">
        <v>7.5551156442088541E-9</v>
      </c>
      <c r="X16" s="2">
        <v>9.5117798082355876E-9</v>
      </c>
      <c r="Y16" s="2">
        <v>9.4763095148664434E-9</v>
      </c>
      <c r="Z16" s="2">
        <v>9.1258698375895619E-9</v>
      </c>
      <c r="AA16" s="2">
        <v>5.3099142860446591E-9</v>
      </c>
      <c r="AB16" s="2">
        <f t="shared" si="0"/>
        <v>50000</v>
      </c>
      <c r="AC16" s="2">
        <v>0.5</v>
      </c>
      <c r="AD16" s="2">
        <f t="shared" si="1"/>
        <v>7.7091203820600639E-9</v>
      </c>
    </row>
    <row r="17" spans="2:32">
      <c r="B17" s="2" t="s">
        <v>20</v>
      </c>
      <c r="C17" s="2">
        <v>4.9508344091009349E-9</v>
      </c>
      <c r="D17" s="2">
        <v>9.0113303485850338E-9</v>
      </c>
      <c r="E17" s="2">
        <v>8.8074898485501762E-9</v>
      </c>
      <c r="F17" s="2">
        <v>6.7097971623297781E-9</v>
      </c>
      <c r="G17" s="2">
        <v>7.4923036663676612E-9</v>
      </c>
      <c r="H17" s="2">
        <v>4.5810111259925179E-9</v>
      </c>
      <c r="I17" s="2">
        <v>7.5982029557053465E-9</v>
      </c>
      <c r="J17" s="2">
        <v>6.4036385083454661E-9</v>
      </c>
      <c r="K17" s="2">
        <v>9.3025391834089532E-9</v>
      </c>
      <c r="L17" s="2">
        <v>6.5122662817884702E-9</v>
      </c>
      <c r="M17" s="2">
        <v>9.6270014182664454E-9</v>
      </c>
      <c r="N17" s="2">
        <v>7.9826349974609911E-9</v>
      </c>
      <c r="O17" s="2">
        <v>7.2354850999545306E-9</v>
      </c>
      <c r="P17" s="2">
        <v>8.5606757238565478E-9</v>
      </c>
      <c r="Q17" s="2">
        <v>7.6666992754326202E-9</v>
      </c>
      <c r="R17" s="2">
        <v>5.8257683122064918E-9</v>
      </c>
      <c r="S17" s="2">
        <v>6.7273617787577678E-9</v>
      </c>
      <c r="T17" s="2">
        <v>9.9117869467590936E-9</v>
      </c>
      <c r="U17" s="2">
        <v>9.5548102763132192E-9</v>
      </c>
      <c r="V17" s="2">
        <v>7.2873831413744483E-9</v>
      </c>
      <c r="W17" s="2">
        <v>7.5551156442088541E-9</v>
      </c>
      <c r="X17" s="2">
        <v>9.5117798082355876E-9</v>
      </c>
      <c r="Y17" s="2">
        <v>9.4763095148664434E-9</v>
      </c>
      <c r="Z17" s="2">
        <v>9.1258698375895619E-9</v>
      </c>
      <c r="AA17" s="2">
        <v>5.3099142860446591E-9</v>
      </c>
      <c r="AB17" s="2">
        <f t="shared" si="0"/>
        <v>60000</v>
      </c>
      <c r="AC17" s="2">
        <v>0.6</v>
      </c>
      <c r="AD17" s="2">
        <f t="shared" si="1"/>
        <v>7.7091203820600639E-9</v>
      </c>
    </row>
    <row r="18" spans="2:32">
      <c r="B18" s="2" t="s">
        <v>21</v>
      </c>
      <c r="C18" s="2">
        <v>4.9508344091009349E-9</v>
      </c>
      <c r="D18" s="2">
        <v>9.0113303485850338E-9</v>
      </c>
      <c r="E18" s="2">
        <v>8.8074898485501762E-9</v>
      </c>
      <c r="F18" s="2">
        <v>6.7097971623297781E-9</v>
      </c>
      <c r="G18" s="2">
        <v>7.4923036663676612E-9</v>
      </c>
      <c r="H18" s="2">
        <v>4.5810111259925179E-9</v>
      </c>
      <c r="I18" s="2">
        <v>7.5982029557053465E-9</v>
      </c>
      <c r="J18" s="2">
        <v>6.4036385083454661E-9</v>
      </c>
      <c r="K18" s="2">
        <v>9.3025391834089532E-9</v>
      </c>
      <c r="L18" s="2">
        <v>6.5122662817884702E-9</v>
      </c>
      <c r="M18" s="2">
        <v>9.6270014182664454E-9</v>
      </c>
      <c r="N18" s="2">
        <v>7.9826349974609911E-9</v>
      </c>
      <c r="O18" s="2">
        <v>7.2354850999545306E-9</v>
      </c>
      <c r="P18" s="2">
        <v>8.5606757238565478E-9</v>
      </c>
      <c r="Q18" s="2">
        <v>7.6666992754326202E-9</v>
      </c>
      <c r="R18" s="2">
        <v>5.8257683122064918E-9</v>
      </c>
      <c r="S18" s="2">
        <v>6.7273617787577678E-9</v>
      </c>
      <c r="T18" s="2">
        <v>9.9117869467590936E-9</v>
      </c>
      <c r="U18" s="2">
        <v>9.5548102763132192E-9</v>
      </c>
      <c r="V18" s="2">
        <v>7.2873831413744483E-9</v>
      </c>
      <c r="W18" s="2">
        <v>7.5551156442088541E-9</v>
      </c>
      <c r="X18" s="2">
        <v>9.5117798082355876E-9</v>
      </c>
      <c r="Y18" s="2">
        <v>9.4763095148664434E-9</v>
      </c>
      <c r="Z18" s="2">
        <v>9.1258698375895619E-9</v>
      </c>
      <c r="AA18" s="2">
        <v>5.3099142860446591E-9</v>
      </c>
      <c r="AB18" s="2">
        <f t="shared" si="0"/>
        <v>70000</v>
      </c>
      <c r="AC18" s="2">
        <v>0.7</v>
      </c>
      <c r="AD18" s="2">
        <f t="shared" si="1"/>
        <v>7.7091203820600639E-9</v>
      </c>
    </row>
    <row r="19" spans="2:32">
      <c r="B19" s="2" t="s">
        <v>22</v>
      </c>
      <c r="C19" s="2">
        <v>4.9508344091009349E-9</v>
      </c>
      <c r="D19" s="2">
        <v>9.0113303485850338E-9</v>
      </c>
      <c r="E19" s="2">
        <v>8.8074898485501762E-9</v>
      </c>
      <c r="F19" s="2">
        <v>6.7097971623297781E-9</v>
      </c>
      <c r="G19" s="2">
        <v>7.4923036663676612E-9</v>
      </c>
      <c r="H19" s="2">
        <v>4.5810111259925179E-9</v>
      </c>
      <c r="I19" s="2">
        <v>7.5982029557053465E-9</v>
      </c>
      <c r="J19" s="2">
        <v>6.4036385083454661E-9</v>
      </c>
      <c r="K19" s="2">
        <v>9.3025391834089532E-9</v>
      </c>
      <c r="L19" s="2">
        <v>6.5122662817884702E-9</v>
      </c>
      <c r="M19" s="2">
        <v>9.6270014182664454E-9</v>
      </c>
      <c r="N19" s="2">
        <v>7.9826349974609911E-9</v>
      </c>
      <c r="O19" s="2">
        <v>7.2354850999545306E-9</v>
      </c>
      <c r="P19" s="2">
        <v>8.5606757238565478E-9</v>
      </c>
      <c r="Q19" s="2">
        <v>7.6666992754326202E-9</v>
      </c>
      <c r="R19" s="2">
        <v>5.8257683122064918E-9</v>
      </c>
      <c r="S19" s="2">
        <v>6.7273617787577678E-9</v>
      </c>
      <c r="T19" s="2">
        <v>9.9117869467590936E-9</v>
      </c>
      <c r="U19" s="2">
        <v>9.5548102763132192E-9</v>
      </c>
      <c r="V19" s="2">
        <v>7.2873831413744483E-9</v>
      </c>
      <c r="W19" s="2">
        <v>7.5551156442088541E-9</v>
      </c>
      <c r="X19" s="2">
        <v>9.5117798082355876E-9</v>
      </c>
      <c r="Y19" s="2">
        <v>9.4763095148664434E-9</v>
      </c>
      <c r="Z19" s="2">
        <v>9.1258698375895619E-9</v>
      </c>
      <c r="AA19" s="2">
        <v>5.3099142860446591E-9</v>
      </c>
      <c r="AB19" s="2">
        <f t="shared" si="0"/>
        <v>80000</v>
      </c>
      <c r="AC19" s="2">
        <v>0.8</v>
      </c>
      <c r="AD19" s="2">
        <f t="shared" si="1"/>
        <v>7.7091203820600639E-9</v>
      </c>
    </row>
    <row r="20" spans="2:32">
      <c r="B20" s="2" t="s">
        <v>23</v>
      </c>
      <c r="C20" s="2">
        <v>4.9508344091009349E-9</v>
      </c>
      <c r="D20" s="2">
        <v>9.0113303485850338E-9</v>
      </c>
      <c r="E20" s="2">
        <v>8.8074898485501762E-9</v>
      </c>
      <c r="F20" s="2">
        <v>6.7097971623297781E-9</v>
      </c>
      <c r="G20" s="2">
        <v>7.4923036663676612E-9</v>
      </c>
      <c r="H20" s="2">
        <v>4.5810111259925179E-9</v>
      </c>
      <c r="I20" s="2">
        <v>7.5982029557053465E-9</v>
      </c>
      <c r="J20" s="2">
        <v>6.4036385083454661E-9</v>
      </c>
      <c r="K20" s="2">
        <v>9.3025391834089532E-9</v>
      </c>
      <c r="L20" s="2">
        <v>6.5122662817884702E-9</v>
      </c>
      <c r="M20" s="2">
        <v>9.6270014182664454E-9</v>
      </c>
      <c r="N20" s="2">
        <v>7.9826349974609911E-9</v>
      </c>
      <c r="O20" s="2">
        <v>7.2354850999545306E-9</v>
      </c>
      <c r="P20" s="2">
        <v>8.5606757238565478E-9</v>
      </c>
      <c r="Q20" s="2">
        <v>7.6666992754326202E-9</v>
      </c>
      <c r="R20" s="2">
        <v>5.8257683122064918E-9</v>
      </c>
      <c r="S20" s="2">
        <v>6.7273617787577678E-9</v>
      </c>
      <c r="T20" s="2">
        <v>9.9117869467590936E-9</v>
      </c>
      <c r="U20" s="2">
        <v>9.5548102763132192E-9</v>
      </c>
      <c r="V20" s="2">
        <v>7.2873831413744483E-9</v>
      </c>
      <c r="W20" s="2">
        <v>7.5551156442088541E-9</v>
      </c>
      <c r="X20" s="2">
        <v>9.5117798082355876E-9</v>
      </c>
      <c r="Y20" s="2">
        <v>9.4763095148664434E-9</v>
      </c>
      <c r="Z20" s="2">
        <v>9.1258698375895619E-9</v>
      </c>
      <c r="AA20" s="2">
        <v>5.3099142860446591E-9</v>
      </c>
      <c r="AB20" s="2">
        <f t="shared" si="0"/>
        <v>90000</v>
      </c>
      <c r="AC20" s="2">
        <v>0.9</v>
      </c>
      <c r="AD20" s="2">
        <f t="shared" si="1"/>
        <v>7.7091203820600639E-9</v>
      </c>
    </row>
    <row r="21" spans="2:32">
      <c r="B21" s="2" t="s">
        <v>24</v>
      </c>
      <c r="C21" s="2">
        <v>4.9508344091009349E-9</v>
      </c>
      <c r="D21" s="2">
        <v>9.0113303485850338E-9</v>
      </c>
      <c r="E21" s="2">
        <v>8.8074898485501762E-9</v>
      </c>
      <c r="F21" s="2">
        <v>6.7097971623297781E-9</v>
      </c>
      <c r="G21" s="2">
        <v>7.4923036663676612E-9</v>
      </c>
      <c r="H21" s="2">
        <v>4.5810111259925179E-9</v>
      </c>
      <c r="I21" s="2">
        <v>7.5982029557053465E-9</v>
      </c>
      <c r="J21" s="2">
        <v>6.4036385083454661E-9</v>
      </c>
      <c r="K21" s="2">
        <v>9.3025391834089532E-9</v>
      </c>
      <c r="L21" s="2">
        <v>6.5122662817884702E-9</v>
      </c>
      <c r="M21" s="2">
        <v>9.6270014182664454E-9</v>
      </c>
      <c r="N21" s="2">
        <v>7.9826349974609911E-9</v>
      </c>
      <c r="O21" s="2">
        <v>7.2354850999545306E-9</v>
      </c>
      <c r="P21" s="2">
        <v>8.5606757238565478E-9</v>
      </c>
      <c r="Q21" s="2">
        <v>7.6666992754326202E-9</v>
      </c>
      <c r="R21" s="2">
        <v>5.8257683122064918E-9</v>
      </c>
      <c r="S21" s="2">
        <v>6.7273617787577678E-9</v>
      </c>
      <c r="T21" s="2">
        <v>9.9117869467590936E-9</v>
      </c>
      <c r="U21" s="2">
        <v>9.5548102763132192E-9</v>
      </c>
      <c r="V21" s="2">
        <v>7.2873831413744483E-9</v>
      </c>
      <c r="W21" s="2">
        <v>7.5551156442088541E-9</v>
      </c>
      <c r="X21" s="2">
        <v>9.5117798082355876E-9</v>
      </c>
      <c r="Y21" s="2">
        <v>9.4763095148664434E-9</v>
      </c>
      <c r="Z21" s="2">
        <v>9.1258698375895619E-9</v>
      </c>
      <c r="AA21" s="2">
        <v>5.3099142860446591E-9</v>
      </c>
      <c r="AB21" s="2">
        <f t="shared" si="0"/>
        <v>100000</v>
      </c>
      <c r="AC21" s="2">
        <v>1</v>
      </c>
      <c r="AD21" s="2">
        <f t="shared" si="1"/>
        <v>7.7091203820600639E-9</v>
      </c>
    </row>
    <row r="22" spans="2:32">
      <c r="B22" s="2" t="s">
        <v>25</v>
      </c>
      <c r="C22" s="2">
        <v>25</v>
      </c>
      <c r="AB22" s="1" t="s">
        <v>1</v>
      </c>
      <c r="AC22" s="1" t="s">
        <v>3</v>
      </c>
      <c r="AD22" s="1" t="s">
        <v>9</v>
      </c>
      <c r="AE22" s="1" t="s">
        <v>5</v>
      </c>
      <c r="AF22" s="1" t="s">
        <v>7</v>
      </c>
    </row>
    <row r="23" spans="2:32">
      <c r="AB23" s="3">
        <f>MIN(C21:AA21)</f>
        <v>4.5810111259925179E-9</v>
      </c>
      <c r="AC23" s="3">
        <f>MAX(C21:AA21)</f>
        <v>9.9117869467590936E-9</v>
      </c>
      <c r="AD23" s="3">
        <f>MEDIAN(C21:AA21)</f>
        <v>7.5982029557053465E-9</v>
      </c>
      <c r="AE23" s="3">
        <f>AVERAGE(C21:AA21)</f>
        <v>7.7091203820600639E-9</v>
      </c>
      <c r="AF23" s="3">
        <f>_xlfn.STDEV.S(C21:AA21)</f>
        <v>1.5657809302140743E-9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A559C-2DB3-455C-A9F1-A1D6D202F413}">
  <sheetPr>
    <outlinePr summaryBelow="0" summaryRight="0"/>
  </sheetPr>
  <dimension ref="B2:AF21"/>
  <sheetViews>
    <sheetView topLeftCell="K1" zoomScale="85" zoomScaleNormal="85" workbookViewId="0">
      <selection activeCell="AB2" sqref="AB2:AF18"/>
    </sheetView>
  </sheetViews>
  <sheetFormatPr defaultRowHeight="12.75"/>
  <cols>
    <col min="1" max="16384" width="8.88671875" style="1"/>
  </cols>
  <sheetData>
    <row r="2" spans="2:32"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8"/>
      <c r="AC2" s="8"/>
      <c r="AD2" s="8">
        <v>300000</v>
      </c>
      <c r="AE2" s="9" t="s">
        <v>1</v>
      </c>
      <c r="AF2" s="9">
        <f>MIN(B3:AA3)</f>
        <v>45400</v>
      </c>
    </row>
    <row r="3" spans="2:32">
      <c r="B3" s="2" t="s">
        <v>2</v>
      </c>
      <c r="C3" s="2">
        <v>48800</v>
      </c>
      <c r="D3" s="2">
        <v>49500</v>
      </c>
      <c r="E3" s="2">
        <v>50500</v>
      </c>
      <c r="F3" s="2">
        <v>45400</v>
      </c>
      <c r="G3" s="2">
        <v>50100</v>
      </c>
      <c r="H3" s="2">
        <v>50900</v>
      </c>
      <c r="I3" s="2">
        <v>49200</v>
      </c>
      <c r="J3" s="2">
        <v>49500</v>
      </c>
      <c r="K3" s="2">
        <v>46900</v>
      </c>
      <c r="L3" s="2">
        <v>51400</v>
      </c>
      <c r="M3" s="2">
        <v>51300</v>
      </c>
      <c r="N3" s="2">
        <v>51000</v>
      </c>
      <c r="O3" s="2">
        <v>49600</v>
      </c>
      <c r="P3" s="2">
        <v>51300</v>
      </c>
      <c r="Q3" s="2">
        <v>50900</v>
      </c>
      <c r="R3" s="2">
        <v>51900</v>
      </c>
      <c r="S3" s="2">
        <v>52500</v>
      </c>
      <c r="T3" s="2">
        <v>53400</v>
      </c>
      <c r="U3" s="2">
        <v>49900</v>
      </c>
      <c r="V3" s="2">
        <v>49200</v>
      </c>
      <c r="W3" s="2">
        <v>52200</v>
      </c>
      <c r="X3" s="2">
        <v>46700</v>
      </c>
      <c r="Y3" s="2">
        <v>51100</v>
      </c>
      <c r="Z3" s="2">
        <v>50100</v>
      </c>
      <c r="AA3" s="2">
        <v>50400</v>
      </c>
      <c r="AB3" s="8"/>
      <c r="AC3" s="8"/>
      <c r="AD3" s="8"/>
      <c r="AE3" s="9" t="s">
        <v>3</v>
      </c>
      <c r="AF3" s="9">
        <f>MAX(B3:AA3)</f>
        <v>53400</v>
      </c>
    </row>
    <row r="4" spans="2:32">
      <c r="B4" s="2" t="s">
        <v>4</v>
      </c>
      <c r="C4" s="2">
        <v>9.2391871930885827E-9</v>
      </c>
      <c r="D4" s="2">
        <v>8.8775777840055525E-9</v>
      </c>
      <c r="E4" s="2">
        <v>8.9962952642963501E-9</v>
      </c>
      <c r="F4" s="2">
        <v>8.861150035954779E-9</v>
      </c>
      <c r="G4" s="2">
        <v>9.9088310889783315E-9</v>
      </c>
      <c r="H4" s="2">
        <v>9.9039709766657325E-9</v>
      </c>
      <c r="I4" s="2">
        <v>8.2343944995955098E-9</v>
      </c>
      <c r="J4" s="2">
        <v>9.345086482426268E-9</v>
      </c>
      <c r="K4" s="2">
        <v>8.9364107225264888E-9</v>
      </c>
      <c r="L4" s="2">
        <v>9.5417931333940942E-9</v>
      </c>
      <c r="M4" s="2">
        <v>9.8396242265152978E-9</v>
      </c>
      <c r="N4" s="2">
        <v>9.8766008704842534E-9</v>
      </c>
      <c r="O4" s="2">
        <v>8.1874702573259128E-9</v>
      </c>
      <c r="P4" s="2">
        <v>9.6405585736647481E-9</v>
      </c>
      <c r="Q4" s="2">
        <v>9.39868982641201E-9</v>
      </c>
      <c r="R4" s="2">
        <v>8.400007800446474E-9</v>
      </c>
      <c r="S4" s="2">
        <v>9.5038217295950744E-9</v>
      </c>
      <c r="T4" s="2">
        <v>9.8536929726833478E-9</v>
      </c>
      <c r="U4" s="2">
        <v>9.661164313001791E-9</v>
      </c>
      <c r="V4" s="2">
        <v>9.0861362878058571E-9</v>
      </c>
      <c r="W4" s="2">
        <v>8.458187039650511E-9</v>
      </c>
      <c r="X4" s="2">
        <v>7.7563981903949752E-9</v>
      </c>
      <c r="Y4" s="2">
        <v>9.4585459464724408E-9</v>
      </c>
      <c r="Z4" s="2">
        <v>8.9482341536495369E-9</v>
      </c>
      <c r="AA4" s="2">
        <v>7.6784374414273771E-9</v>
      </c>
      <c r="AB4" s="8"/>
      <c r="AC4" s="8"/>
      <c r="AD4" s="8"/>
      <c r="AE4" s="9" t="s">
        <v>5</v>
      </c>
      <c r="AF4" s="9">
        <f>AVERAGE(B3:AA3)</f>
        <v>50148</v>
      </c>
    </row>
    <row r="5" spans="2:32">
      <c r="B5" s="2" t="s">
        <v>11</v>
      </c>
      <c r="AB5" s="9"/>
      <c r="AC5" s="8"/>
      <c r="AD5" s="8"/>
      <c r="AE5" s="9"/>
      <c r="AF5" s="9"/>
    </row>
    <row r="6" spans="2:32">
      <c r="B6" s="2" t="s">
        <v>12</v>
      </c>
      <c r="C6" s="2">
        <v>102775462725.34959</v>
      </c>
      <c r="D6" s="2">
        <v>102775462725.34959</v>
      </c>
      <c r="E6" s="2">
        <v>102775462725.34959</v>
      </c>
      <c r="F6" s="2">
        <v>102775462725.34959</v>
      </c>
      <c r="G6" s="2">
        <v>102775462725.34959</v>
      </c>
      <c r="H6" s="2">
        <v>102775462725.34959</v>
      </c>
      <c r="I6" s="2">
        <v>102775462725.34959</v>
      </c>
      <c r="J6" s="2">
        <v>102775462725.34959</v>
      </c>
      <c r="K6" s="2">
        <v>102775462725.34959</v>
      </c>
      <c r="L6" s="2">
        <v>102775462725.34959</v>
      </c>
      <c r="M6" s="2">
        <v>102775462725.34959</v>
      </c>
      <c r="N6" s="2">
        <v>102775462725.34959</v>
      </c>
      <c r="O6" s="2">
        <v>102775462725.34959</v>
      </c>
      <c r="P6" s="2">
        <v>102775462725.34959</v>
      </c>
      <c r="Q6" s="2">
        <v>102775462725.34959</v>
      </c>
      <c r="R6" s="2">
        <v>102775462725.34959</v>
      </c>
      <c r="S6" s="2">
        <v>102775462725.34959</v>
      </c>
      <c r="T6" s="2">
        <v>102775462725.34959</v>
      </c>
      <c r="U6" s="2">
        <v>102775462725.34959</v>
      </c>
      <c r="V6" s="2">
        <v>102775462725.34959</v>
      </c>
      <c r="W6" s="2">
        <v>102775462725.34959</v>
      </c>
      <c r="X6" s="2">
        <v>102775462725.34959</v>
      </c>
      <c r="Y6" s="2">
        <v>102775462725.34959</v>
      </c>
      <c r="Z6" s="2">
        <v>102775462725.34959</v>
      </c>
      <c r="AA6" s="2">
        <v>102775462725.34959</v>
      </c>
      <c r="AB6" s="8">
        <f t="shared" ref="AB6:AB18" si="0">AC6*$AD$2</f>
        <v>0</v>
      </c>
      <c r="AC6" s="8">
        <v>0</v>
      </c>
      <c r="AD6" s="8">
        <f t="shared" ref="AD6:AD18" si="1">AVERAGE(C6:AA6)</f>
        <v>102775462725.34959</v>
      </c>
      <c r="AE6" s="9"/>
      <c r="AF6" s="9"/>
    </row>
    <row r="7" spans="2:32">
      <c r="B7" s="2" t="s">
        <v>13</v>
      </c>
      <c r="C7" s="2">
        <v>74275648591.776215</v>
      </c>
      <c r="D7" s="2">
        <v>70210177492.665604</v>
      </c>
      <c r="E7" s="2">
        <v>92190759424.923477</v>
      </c>
      <c r="F7" s="2">
        <v>82742721833.226059</v>
      </c>
      <c r="G7" s="2">
        <v>102775462725.34959</v>
      </c>
      <c r="H7" s="2">
        <v>82164726385.445053</v>
      </c>
      <c r="I7" s="2">
        <v>102775462725.34959</v>
      </c>
      <c r="J7" s="2">
        <v>87524896643.420013</v>
      </c>
      <c r="K7" s="2">
        <v>92511093240.394135</v>
      </c>
      <c r="L7" s="2">
        <v>102775462725.34959</v>
      </c>
      <c r="M7" s="2">
        <v>95750881731.651413</v>
      </c>
      <c r="N7" s="2">
        <v>91805660951.917221</v>
      </c>
      <c r="O7" s="2">
        <v>93762760330.61647</v>
      </c>
      <c r="P7" s="2">
        <v>97894111489.220276</v>
      </c>
      <c r="Q7" s="2">
        <v>102775462725.34959</v>
      </c>
      <c r="R7" s="2">
        <v>102775462725.34959</v>
      </c>
      <c r="S7" s="2">
        <v>82220738122.726288</v>
      </c>
      <c r="T7" s="2">
        <v>76595738346.138245</v>
      </c>
      <c r="U7" s="2">
        <v>93148812374.634262</v>
      </c>
      <c r="V7" s="2">
        <v>75491954165.024078</v>
      </c>
      <c r="W7" s="2">
        <v>102775462725.34959</v>
      </c>
      <c r="X7" s="2">
        <v>86106487167.967087</v>
      </c>
      <c r="Y7" s="2">
        <v>93256722169.894012</v>
      </c>
      <c r="Z7" s="2">
        <v>86234795631.609482</v>
      </c>
      <c r="AA7" s="2">
        <v>60444305591.854637</v>
      </c>
      <c r="AB7" s="8">
        <f t="shared" si="0"/>
        <v>300</v>
      </c>
      <c r="AC7" s="8">
        <v>1E-3</v>
      </c>
      <c r="AD7" s="8">
        <f t="shared" si="1"/>
        <v>89239430721.488068</v>
      </c>
      <c r="AE7" s="9"/>
      <c r="AF7" s="9"/>
    </row>
    <row r="8" spans="2:32">
      <c r="B8" s="2" t="s">
        <v>14</v>
      </c>
      <c r="C8" s="2">
        <v>2626243322.8833709</v>
      </c>
      <c r="D8" s="2">
        <v>3616860501.7119102</v>
      </c>
      <c r="E8" s="2">
        <v>1728190198.8785203</v>
      </c>
      <c r="F8" s="2">
        <v>2774559067.4287496</v>
      </c>
      <c r="G8" s="2">
        <v>3819461261.970891</v>
      </c>
      <c r="H8" s="2">
        <v>1982701532.6723275</v>
      </c>
      <c r="I8" s="2">
        <v>3195161408.1124907</v>
      </c>
      <c r="J8" s="2">
        <v>2889543759.351006</v>
      </c>
      <c r="K8" s="2">
        <v>2025676678.3242977</v>
      </c>
      <c r="L8" s="2">
        <v>2579755838.0943284</v>
      </c>
      <c r="M8" s="2">
        <v>3194424668.5314345</v>
      </c>
      <c r="N8" s="2">
        <v>2219061510.993052</v>
      </c>
      <c r="O8" s="2">
        <v>3570254330.8570142</v>
      </c>
      <c r="P8" s="2">
        <v>3280416757.0238261</v>
      </c>
      <c r="Q8" s="2">
        <v>2832911427.8444514</v>
      </c>
      <c r="R8" s="2">
        <v>2711520769.6824598</v>
      </c>
      <c r="S8" s="2">
        <v>2618112718.3592606</v>
      </c>
      <c r="T8" s="2">
        <v>2800963815.2868366</v>
      </c>
      <c r="U8" s="2">
        <v>2355468824.5562654</v>
      </c>
      <c r="V8" s="2">
        <v>3874493680.9666367</v>
      </c>
      <c r="W8" s="2">
        <v>3298206496.7247372</v>
      </c>
      <c r="X8" s="2">
        <v>2847020808.9334292</v>
      </c>
      <c r="Y8" s="2">
        <v>3553073089.2675724</v>
      </c>
      <c r="Z8" s="2">
        <v>2799986421.9745941</v>
      </c>
      <c r="AA8" s="2">
        <v>1294558964.3611667</v>
      </c>
      <c r="AB8" s="8">
        <f t="shared" si="0"/>
        <v>3000</v>
      </c>
      <c r="AC8" s="8">
        <v>0.01</v>
      </c>
      <c r="AD8" s="8">
        <f t="shared" si="1"/>
        <v>2819545114.1916246</v>
      </c>
      <c r="AE8" s="9"/>
      <c r="AF8" s="9"/>
    </row>
    <row r="9" spans="2:32">
      <c r="B9" s="2" t="s">
        <v>15</v>
      </c>
      <c r="C9" s="2">
        <v>0.34273835005444653</v>
      </c>
      <c r="D9" s="2">
        <v>2.2690725440077131</v>
      </c>
      <c r="E9" s="2">
        <v>3.7518905990522455</v>
      </c>
      <c r="F9" s="2">
        <v>3.6118590451991395E-2</v>
      </c>
      <c r="G9" s="2">
        <v>3.5687682733846486</v>
      </c>
      <c r="H9" s="2">
        <v>6.0958199937903714</v>
      </c>
      <c r="I9" s="2">
        <v>0.25662408237957379</v>
      </c>
      <c r="J9" s="2">
        <v>0.99553128211204012</v>
      </c>
      <c r="K9" s="2">
        <v>0.25320585350536362</v>
      </c>
      <c r="L9" s="2">
        <v>2.3163638144527567</v>
      </c>
      <c r="M9" s="2">
        <v>7.8884597717377574</v>
      </c>
      <c r="N9" s="2">
        <v>1.4172106554706545</v>
      </c>
      <c r="O9" s="2">
        <v>1.1064575418559457</v>
      </c>
      <c r="P9" s="2">
        <v>3.3405887617709595</v>
      </c>
      <c r="Q9" s="2">
        <v>2.0539716925473499</v>
      </c>
      <c r="R9" s="2">
        <v>4.4766647071077159</v>
      </c>
      <c r="S9" s="2">
        <v>11.08905932765515</v>
      </c>
      <c r="T9" s="2">
        <v>1.9649724727804596</v>
      </c>
      <c r="U9" s="2">
        <v>0.59584883971729141</v>
      </c>
      <c r="V9" s="2">
        <v>3.7544300314554846</v>
      </c>
      <c r="W9" s="2">
        <v>1.6813903455376362</v>
      </c>
      <c r="X9" s="2">
        <v>9.2824658726101461E-2</v>
      </c>
      <c r="Y9" s="2">
        <v>3.4748045294349197</v>
      </c>
      <c r="Z9" s="2">
        <v>1.5717574098168825</v>
      </c>
      <c r="AA9" s="2">
        <v>1.742160243149101</v>
      </c>
      <c r="AB9" s="8">
        <f t="shared" si="0"/>
        <v>30000</v>
      </c>
      <c r="AC9" s="8">
        <v>0.1</v>
      </c>
      <c r="AD9" s="8">
        <f t="shared" si="1"/>
        <v>2.6454693748781826</v>
      </c>
      <c r="AE9" s="9"/>
      <c r="AF9" s="9"/>
    </row>
    <row r="10" spans="2:32">
      <c r="B10" s="2" t="s">
        <v>16</v>
      </c>
      <c r="C10" s="2">
        <v>9.2391871930885827E-9</v>
      </c>
      <c r="D10" s="2">
        <v>8.8775777840055525E-9</v>
      </c>
      <c r="E10" s="2">
        <v>8.9962952642963501E-9</v>
      </c>
      <c r="F10" s="2">
        <v>8.861150035954779E-9</v>
      </c>
      <c r="G10" s="2">
        <v>9.9088310889783315E-9</v>
      </c>
      <c r="H10" s="2">
        <v>9.9039709766657325E-9</v>
      </c>
      <c r="I10" s="2">
        <v>8.2343944995955098E-9</v>
      </c>
      <c r="J10" s="2">
        <v>9.345086482426268E-9</v>
      </c>
      <c r="K10" s="2">
        <v>8.9364107225264888E-9</v>
      </c>
      <c r="L10" s="2">
        <v>9.5417931333940942E-9</v>
      </c>
      <c r="M10" s="2">
        <v>9.8396242265152978E-9</v>
      </c>
      <c r="N10" s="2">
        <v>9.8766008704842534E-9</v>
      </c>
      <c r="O10" s="2">
        <v>8.1874702573259128E-9</v>
      </c>
      <c r="P10" s="2">
        <v>9.6405585736647481E-9</v>
      </c>
      <c r="Q10" s="2">
        <v>9.39868982641201E-9</v>
      </c>
      <c r="R10" s="2">
        <v>8.400007800446474E-9</v>
      </c>
      <c r="S10" s="2">
        <v>9.5038217295950744E-9</v>
      </c>
      <c r="T10" s="2">
        <v>9.8536929726833478E-9</v>
      </c>
      <c r="U10" s="2">
        <v>9.661164313001791E-9</v>
      </c>
      <c r="V10" s="2">
        <v>9.0861362878058571E-9</v>
      </c>
      <c r="W10" s="2">
        <v>8.458187039650511E-9</v>
      </c>
      <c r="X10" s="2">
        <v>7.7563981903949752E-9</v>
      </c>
      <c r="Y10" s="2">
        <v>9.4585459464724408E-9</v>
      </c>
      <c r="Z10" s="2">
        <v>8.9482341536495369E-9</v>
      </c>
      <c r="AA10" s="2">
        <v>7.6784374414273771E-9</v>
      </c>
      <c r="AB10" s="8">
        <f t="shared" si="0"/>
        <v>60000</v>
      </c>
      <c r="AC10" s="8">
        <v>0.2</v>
      </c>
      <c r="AD10" s="8">
        <f t="shared" si="1"/>
        <v>9.1036906724184523E-9</v>
      </c>
      <c r="AE10" s="9"/>
      <c r="AF10" s="9"/>
    </row>
    <row r="11" spans="2:32">
      <c r="B11" s="2" t="s">
        <v>17</v>
      </c>
      <c r="C11" s="2">
        <v>9.2391871930885827E-9</v>
      </c>
      <c r="D11" s="2">
        <v>8.8775777840055525E-9</v>
      </c>
      <c r="E11" s="2">
        <v>8.9962952642963501E-9</v>
      </c>
      <c r="F11" s="2">
        <v>8.861150035954779E-9</v>
      </c>
      <c r="G11" s="2">
        <v>9.9088310889783315E-9</v>
      </c>
      <c r="H11" s="2">
        <v>9.9039709766657325E-9</v>
      </c>
      <c r="I11" s="2">
        <v>8.2343944995955098E-9</v>
      </c>
      <c r="J11" s="2">
        <v>9.345086482426268E-9</v>
      </c>
      <c r="K11" s="2">
        <v>8.9364107225264888E-9</v>
      </c>
      <c r="L11" s="2">
        <v>9.5417931333940942E-9</v>
      </c>
      <c r="M11" s="2">
        <v>9.8396242265152978E-9</v>
      </c>
      <c r="N11" s="2">
        <v>9.8766008704842534E-9</v>
      </c>
      <c r="O11" s="2">
        <v>8.1874702573259128E-9</v>
      </c>
      <c r="P11" s="2">
        <v>9.6405585736647481E-9</v>
      </c>
      <c r="Q11" s="2">
        <v>9.39868982641201E-9</v>
      </c>
      <c r="R11" s="2">
        <v>8.400007800446474E-9</v>
      </c>
      <c r="S11" s="2">
        <v>9.5038217295950744E-9</v>
      </c>
      <c r="T11" s="2">
        <v>9.8536929726833478E-9</v>
      </c>
      <c r="U11" s="2">
        <v>9.661164313001791E-9</v>
      </c>
      <c r="V11" s="2">
        <v>9.0861362878058571E-9</v>
      </c>
      <c r="W11" s="2">
        <v>8.458187039650511E-9</v>
      </c>
      <c r="X11" s="2">
        <v>7.7563981903949752E-9</v>
      </c>
      <c r="Y11" s="2">
        <v>9.4585459464724408E-9</v>
      </c>
      <c r="Z11" s="2">
        <v>8.9482341536495369E-9</v>
      </c>
      <c r="AA11" s="2">
        <v>7.6784374414273771E-9</v>
      </c>
      <c r="AB11" s="8">
        <f t="shared" si="0"/>
        <v>90000</v>
      </c>
      <c r="AC11" s="8">
        <v>0.3</v>
      </c>
      <c r="AD11" s="8">
        <f t="shared" si="1"/>
        <v>9.1036906724184523E-9</v>
      </c>
      <c r="AE11" s="9"/>
      <c r="AF11" s="9"/>
    </row>
    <row r="12" spans="2:32">
      <c r="B12" s="2" t="s">
        <v>18</v>
      </c>
      <c r="C12" s="2">
        <v>9.2391871930885827E-9</v>
      </c>
      <c r="D12" s="2">
        <v>8.8775777840055525E-9</v>
      </c>
      <c r="E12" s="2">
        <v>8.9962952642963501E-9</v>
      </c>
      <c r="F12" s="2">
        <v>8.861150035954779E-9</v>
      </c>
      <c r="G12" s="2">
        <v>9.9088310889783315E-9</v>
      </c>
      <c r="H12" s="2">
        <v>9.9039709766657325E-9</v>
      </c>
      <c r="I12" s="2">
        <v>8.2343944995955098E-9</v>
      </c>
      <c r="J12" s="2">
        <v>9.345086482426268E-9</v>
      </c>
      <c r="K12" s="2">
        <v>8.9364107225264888E-9</v>
      </c>
      <c r="L12" s="2">
        <v>9.5417931333940942E-9</v>
      </c>
      <c r="M12" s="2">
        <v>9.8396242265152978E-9</v>
      </c>
      <c r="N12" s="2">
        <v>9.8766008704842534E-9</v>
      </c>
      <c r="O12" s="2">
        <v>8.1874702573259128E-9</v>
      </c>
      <c r="P12" s="2">
        <v>9.6405585736647481E-9</v>
      </c>
      <c r="Q12" s="2">
        <v>9.39868982641201E-9</v>
      </c>
      <c r="R12" s="2">
        <v>8.400007800446474E-9</v>
      </c>
      <c r="S12" s="2">
        <v>9.5038217295950744E-9</v>
      </c>
      <c r="T12" s="2">
        <v>9.8536929726833478E-9</v>
      </c>
      <c r="U12" s="2">
        <v>9.661164313001791E-9</v>
      </c>
      <c r="V12" s="2">
        <v>9.0861362878058571E-9</v>
      </c>
      <c r="W12" s="2">
        <v>8.458187039650511E-9</v>
      </c>
      <c r="X12" s="2">
        <v>7.7563981903949752E-9</v>
      </c>
      <c r="Y12" s="2">
        <v>9.4585459464724408E-9</v>
      </c>
      <c r="Z12" s="2">
        <v>8.9482341536495369E-9</v>
      </c>
      <c r="AA12" s="2">
        <v>7.6784374414273771E-9</v>
      </c>
      <c r="AB12" s="8">
        <f t="shared" si="0"/>
        <v>120000</v>
      </c>
      <c r="AC12" s="8">
        <v>0.4</v>
      </c>
      <c r="AD12" s="8">
        <f t="shared" si="1"/>
        <v>9.1036906724184523E-9</v>
      </c>
      <c r="AE12" s="9"/>
      <c r="AF12" s="9"/>
    </row>
    <row r="13" spans="2:32">
      <c r="B13" s="2" t="s">
        <v>19</v>
      </c>
      <c r="C13" s="2">
        <v>9.2391871930885827E-9</v>
      </c>
      <c r="D13" s="2">
        <v>8.8775777840055525E-9</v>
      </c>
      <c r="E13" s="2">
        <v>8.9962952642963501E-9</v>
      </c>
      <c r="F13" s="2">
        <v>8.861150035954779E-9</v>
      </c>
      <c r="G13" s="2">
        <v>9.9088310889783315E-9</v>
      </c>
      <c r="H13" s="2">
        <v>9.9039709766657325E-9</v>
      </c>
      <c r="I13" s="2">
        <v>8.2343944995955098E-9</v>
      </c>
      <c r="J13" s="2">
        <v>9.345086482426268E-9</v>
      </c>
      <c r="K13" s="2">
        <v>8.9364107225264888E-9</v>
      </c>
      <c r="L13" s="2">
        <v>9.5417931333940942E-9</v>
      </c>
      <c r="M13" s="2">
        <v>9.8396242265152978E-9</v>
      </c>
      <c r="N13" s="2">
        <v>9.8766008704842534E-9</v>
      </c>
      <c r="O13" s="2">
        <v>8.1874702573259128E-9</v>
      </c>
      <c r="P13" s="2">
        <v>9.6405585736647481E-9</v>
      </c>
      <c r="Q13" s="2">
        <v>9.39868982641201E-9</v>
      </c>
      <c r="R13" s="2">
        <v>8.400007800446474E-9</v>
      </c>
      <c r="S13" s="2">
        <v>9.5038217295950744E-9</v>
      </c>
      <c r="T13" s="2">
        <v>9.8536929726833478E-9</v>
      </c>
      <c r="U13" s="2">
        <v>9.661164313001791E-9</v>
      </c>
      <c r="V13" s="2">
        <v>9.0861362878058571E-9</v>
      </c>
      <c r="W13" s="2">
        <v>8.458187039650511E-9</v>
      </c>
      <c r="X13" s="2">
        <v>7.7563981903949752E-9</v>
      </c>
      <c r="Y13" s="2">
        <v>9.4585459464724408E-9</v>
      </c>
      <c r="Z13" s="2">
        <v>8.9482341536495369E-9</v>
      </c>
      <c r="AA13" s="2">
        <v>7.6784374414273771E-9</v>
      </c>
      <c r="AB13" s="8">
        <f t="shared" si="0"/>
        <v>150000</v>
      </c>
      <c r="AC13" s="8">
        <v>0.5</v>
      </c>
      <c r="AD13" s="8">
        <f t="shared" si="1"/>
        <v>9.1036906724184523E-9</v>
      </c>
      <c r="AE13" s="9"/>
      <c r="AF13" s="9"/>
    </row>
    <row r="14" spans="2:32">
      <c r="B14" s="2" t="s">
        <v>20</v>
      </c>
      <c r="C14" s="2">
        <v>9.2391871930885827E-9</v>
      </c>
      <c r="D14" s="2">
        <v>8.8775777840055525E-9</v>
      </c>
      <c r="E14" s="2">
        <v>8.9962952642963501E-9</v>
      </c>
      <c r="F14" s="2">
        <v>8.861150035954779E-9</v>
      </c>
      <c r="G14" s="2">
        <v>9.9088310889783315E-9</v>
      </c>
      <c r="H14" s="2">
        <v>9.9039709766657325E-9</v>
      </c>
      <c r="I14" s="2">
        <v>8.2343944995955098E-9</v>
      </c>
      <c r="J14" s="2">
        <v>9.345086482426268E-9</v>
      </c>
      <c r="K14" s="2">
        <v>8.9364107225264888E-9</v>
      </c>
      <c r="L14" s="2">
        <v>9.5417931333940942E-9</v>
      </c>
      <c r="M14" s="2">
        <v>9.8396242265152978E-9</v>
      </c>
      <c r="N14" s="2">
        <v>9.8766008704842534E-9</v>
      </c>
      <c r="O14" s="2">
        <v>8.1874702573259128E-9</v>
      </c>
      <c r="P14" s="2">
        <v>9.6405585736647481E-9</v>
      </c>
      <c r="Q14" s="2">
        <v>9.39868982641201E-9</v>
      </c>
      <c r="R14" s="2">
        <v>8.400007800446474E-9</v>
      </c>
      <c r="S14" s="2">
        <v>9.5038217295950744E-9</v>
      </c>
      <c r="T14" s="2">
        <v>9.8536929726833478E-9</v>
      </c>
      <c r="U14" s="2">
        <v>9.661164313001791E-9</v>
      </c>
      <c r="V14" s="2">
        <v>9.0861362878058571E-9</v>
      </c>
      <c r="W14" s="2">
        <v>8.458187039650511E-9</v>
      </c>
      <c r="X14" s="2">
        <v>7.7563981903949752E-9</v>
      </c>
      <c r="Y14" s="2">
        <v>9.4585459464724408E-9</v>
      </c>
      <c r="Z14" s="2">
        <v>8.9482341536495369E-9</v>
      </c>
      <c r="AA14" s="2">
        <v>7.6784374414273771E-9</v>
      </c>
      <c r="AB14" s="8">
        <f t="shared" si="0"/>
        <v>180000</v>
      </c>
      <c r="AC14" s="8">
        <v>0.6</v>
      </c>
      <c r="AD14" s="8">
        <f t="shared" si="1"/>
        <v>9.1036906724184523E-9</v>
      </c>
      <c r="AE14" s="9"/>
      <c r="AF14" s="9"/>
    </row>
    <row r="15" spans="2:32">
      <c r="B15" s="2" t="s">
        <v>21</v>
      </c>
      <c r="C15" s="2">
        <v>9.2391871930885827E-9</v>
      </c>
      <c r="D15" s="2">
        <v>8.8775777840055525E-9</v>
      </c>
      <c r="E15" s="2">
        <v>8.9962952642963501E-9</v>
      </c>
      <c r="F15" s="2">
        <v>8.861150035954779E-9</v>
      </c>
      <c r="G15" s="2">
        <v>9.9088310889783315E-9</v>
      </c>
      <c r="H15" s="2">
        <v>9.9039709766657325E-9</v>
      </c>
      <c r="I15" s="2">
        <v>8.2343944995955098E-9</v>
      </c>
      <c r="J15" s="2">
        <v>9.345086482426268E-9</v>
      </c>
      <c r="K15" s="2">
        <v>8.9364107225264888E-9</v>
      </c>
      <c r="L15" s="2">
        <v>9.5417931333940942E-9</v>
      </c>
      <c r="M15" s="2">
        <v>9.8396242265152978E-9</v>
      </c>
      <c r="N15" s="2">
        <v>9.8766008704842534E-9</v>
      </c>
      <c r="O15" s="2">
        <v>8.1874702573259128E-9</v>
      </c>
      <c r="P15" s="2">
        <v>9.6405585736647481E-9</v>
      </c>
      <c r="Q15" s="2">
        <v>9.39868982641201E-9</v>
      </c>
      <c r="R15" s="2">
        <v>8.400007800446474E-9</v>
      </c>
      <c r="S15" s="2">
        <v>9.5038217295950744E-9</v>
      </c>
      <c r="T15" s="2">
        <v>9.8536929726833478E-9</v>
      </c>
      <c r="U15" s="2">
        <v>9.661164313001791E-9</v>
      </c>
      <c r="V15" s="2">
        <v>9.0861362878058571E-9</v>
      </c>
      <c r="W15" s="2">
        <v>8.458187039650511E-9</v>
      </c>
      <c r="X15" s="2">
        <v>7.7563981903949752E-9</v>
      </c>
      <c r="Y15" s="2">
        <v>9.4585459464724408E-9</v>
      </c>
      <c r="Z15" s="2">
        <v>8.9482341536495369E-9</v>
      </c>
      <c r="AA15" s="2">
        <v>7.6784374414273771E-9</v>
      </c>
      <c r="AB15" s="8">
        <f t="shared" si="0"/>
        <v>210000</v>
      </c>
      <c r="AC15" s="8">
        <v>0.7</v>
      </c>
      <c r="AD15" s="8">
        <f t="shared" si="1"/>
        <v>9.1036906724184523E-9</v>
      </c>
      <c r="AE15" s="9"/>
      <c r="AF15" s="9"/>
    </row>
    <row r="16" spans="2:32">
      <c r="B16" s="2" t="s">
        <v>22</v>
      </c>
      <c r="C16" s="2">
        <v>9.2391871930885827E-9</v>
      </c>
      <c r="D16" s="2">
        <v>8.8775777840055525E-9</v>
      </c>
      <c r="E16" s="2">
        <v>8.9962952642963501E-9</v>
      </c>
      <c r="F16" s="2">
        <v>8.861150035954779E-9</v>
      </c>
      <c r="G16" s="2">
        <v>9.9088310889783315E-9</v>
      </c>
      <c r="H16" s="2">
        <v>9.9039709766657325E-9</v>
      </c>
      <c r="I16" s="2">
        <v>8.2343944995955098E-9</v>
      </c>
      <c r="J16" s="2">
        <v>9.345086482426268E-9</v>
      </c>
      <c r="K16" s="2">
        <v>8.9364107225264888E-9</v>
      </c>
      <c r="L16" s="2">
        <v>9.5417931333940942E-9</v>
      </c>
      <c r="M16" s="2">
        <v>9.8396242265152978E-9</v>
      </c>
      <c r="N16" s="2">
        <v>9.8766008704842534E-9</v>
      </c>
      <c r="O16" s="2">
        <v>8.1874702573259128E-9</v>
      </c>
      <c r="P16" s="2">
        <v>9.6405585736647481E-9</v>
      </c>
      <c r="Q16" s="2">
        <v>9.39868982641201E-9</v>
      </c>
      <c r="R16" s="2">
        <v>8.400007800446474E-9</v>
      </c>
      <c r="S16" s="2">
        <v>9.5038217295950744E-9</v>
      </c>
      <c r="T16" s="2">
        <v>9.8536929726833478E-9</v>
      </c>
      <c r="U16" s="2">
        <v>9.661164313001791E-9</v>
      </c>
      <c r="V16" s="2">
        <v>9.0861362878058571E-9</v>
      </c>
      <c r="W16" s="2">
        <v>8.458187039650511E-9</v>
      </c>
      <c r="X16" s="2">
        <v>7.7563981903949752E-9</v>
      </c>
      <c r="Y16" s="2">
        <v>9.4585459464724408E-9</v>
      </c>
      <c r="Z16" s="2">
        <v>8.9482341536495369E-9</v>
      </c>
      <c r="AA16" s="2">
        <v>7.6784374414273771E-9</v>
      </c>
      <c r="AB16" s="8">
        <f t="shared" si="0"/>
        <v>240000</v>
      </c>
      <c r="AC16" s="8">
        <v>0.8</v>
      </c>
      <c r="AD16" s="8">
        <f t="shared" si="1"/>
        <v>9.1036906724184523E-9</v>
      </c>
      <c r="AE16" s="9"/>
      <c r="AF16" s="9"/>
    </row>
    <row r="17" spans="2:32">
      <c r="B17" s="2" t="s">
        <v>23</v>
      </c>
      <c r="C17" s="2">
        <v>9.2391871930885827E-9</v>
      </c>
      <c r="D17" s="2">
        <v>8.8775777840055525E-9</v>
      </c>
      <c r="E17" s="2">
        <v>8.9962952642963501E-9</v>
      </c>
      <c r="F17" s="2">
        <v>8.861150035954779E-9</v>
      </c>
      <c r="G17" s="2">
        <v>9.9088310889783315E-9</v>
      </c>
      <c r="H17" s="2">
        <v>9.9039709766657325E-9</v>
      </c>
      <c r="I17" s="2">
        <v>8.2343944995955098E-9</v>
      </c>
      <c r="J17" s="2">
        <v>9.345086482426268E-9</v>
      </c>
      <c r="K17" s="2">
        <v>8.9364107225264888E-9</v>
      </c>
      <c r="L17" s="2">
        <v>9.5417931333940942E-9</v>
      </c>
      <c r="M17" s="2">
        <v>9.8396242265152978E-9</v>
      </c>
      <c r="N17" s="2">
        <v>9.8766008704842534E-9</v>
      </c>
      <c r="O17" s="2">
        <v>8.1874702573259128E-9</v>
      </c>
      <c r="P17" s="2">
        <v>9.6405585736647481E-9</v>
      </c>
      <c r="Q17" s="2">
        <v>9.39868982641201E-9</v>
      </c>
      <c r="R17" s="2">
        <v>8.400007800446474E-9</v>
      </c>
      <c r="S17" s="2">
        <v>9.5038217295950744E-9</v>
      </c>
      <c r="T17" s="2">
        <v>9.8536929726833478E-9</v>
      </c>
      <c r="U17" s="2">
        <v>9.661164313001791E-9</v>
      </c>
      <c r="V17" s="2">
        <v>9.0861362878058571E-9</v>
      </c>
      <c r="W17" s="2">
        <v>8.458187039650511E-9</v>
      </c>
      <c r="X17" s="2">
        <v>7.7563981903949752E-9</v>
      </c>
      <c r="Y17" s="2">
        <v>9.4585459464724408E-9</v>
      </c>
      <c r="Z17" s="2">
        <v>8.9482341536495369E-9</v>
      </c>
      <c r="AA17" s="2">
        <v>7.6784374414273771E-9</v>
      </c>
      <c r="AB17" s="8">
        <f t="shared" si="0"/>
        <v>270000</v>
      </c>
      <c r="AC17" s="8">
        <v>0.9</v>
      </c>
      <c r="AD17" s="8">
        <f t="shared" si="1"/>
        <v>9.1036906724184523E-9</v>
      </c>
      <c r="AE17" s="9"/>
      <c r="AF17" s="9"/>
    </row>
    <row r="18" spans="2:32">
      <c r="B18" s="2" t="s">
        <v>24</v>
      </c>
      <c r="C18" s="2">
        <v>9.2391871930885827E-9</v>
      </c>
      <c r="D18" s="2">
        <v>8.8775777840055525E-9</v>
      </c>
      <c r="E18" s="2">
        <v>8.9962952642963501E-9</v>
      </c>
      <c r="F18" s="2">
        <v>8.861150035954779E-9</v>
      </c>
      <c r="G18" s="2">
        <v>9.9088310889783315E-9</v>
      </c>
      <c r="H18" s="2">
        <v>9.9039709766657325E-9</v>
      </c>
      <c r="I18" s="2">
        <v>8.2343944995955098E-9</v>
      </c>
      <c r="J18" s="2">
        <v>9.345086482426268E-9</v>
      </c>
      <c r="K18" s="2">
        <v>8.9364107225264888E-9</v>
      </c>
      <c r="L18" s="2">
        <v>9.5417931333940942E-9</v>
      </c>
      <c r="M18" s="2">
        <v>9.8396242265152978E-9</v>
      </c>
      <c r="N18" s="2">
        <v>9.8766008704842534E-9</v>
      </c>
      <c r="O18" s="2">
        <v>8.1874702573259128E-9</v>
      </c>
      <c r="P18" s="2">
        <v>9.6405585736647481E-9</v>
      </c>
      <c r="Q18" s="2">
        <v>9.39868982641201E-9</v>
      </c>
      <c r="R18" s="2">
        <v>8.400007800446474E-9</v>
      </c>
      <c r="S18" s="2">
        <v>9.5038217295950744E-9</v>
      </c>
      <c r="T18" s="2">
        <v>9.8536929726833478E-9</v>
      </c>
      <c r="U18" s="2">
        <v>9.661164313001791E-9</v>
      </c>
      <c r="V18" s="2">
        <v>9.0861362878058571E-9</v>
      </c>
      <c r="W18" s="2">
        <v>8.458187039650511E-9</v>
      </c>
      <c r="X18" s="2">
        <v>7.7563981903949752E-9</v>
      </c>
      <c r="Y18" s="2">
        <v>9.4585459464724408E-9</v>
      </c>
      <c r="Z18" s="2">
        <v>8.9482341536495369E-9</v>
      </c>
      <c r="AA18" s="2">
        <v>7.6784374414273771E-9</v>
      </c>
      <c r="AB18" s="8">
        <f t="shared" si="0"/>
        <v>300000</v>
      </c>
      <c r="AC18" s="8">
        <v>1</v>
      </c>
      <c r="AD18" s="8">
        <f t="shared" si="1"/>
        <v>9.1036906724184523E-9</v>
      </c>
      <c r="AE18" s="9"/>
      <c r="AF18" s="9"/>
    </row>
    <row r="19" spans="2:32">
      <c r="B19" s="2" t="s">
        <v>25</v>
      </c>
      <c r="C19" s="2">
        <v>1</v>
      </c>
    </row>
    <row r="20" spans="2:32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2">
      <c r="D21" s="10">
        <f>MIN(C18:AA18)</f>
        <v>7.6784374414273771E-9</v>
      </c>
      <c r="E21" s="10">
        <f>MAX(C18:AA18)</f>
        <v>9.9088310889783315E-9</v>
      </c>
      <c r="F21" s="10">
        <f>MEDIAN(C18:AA18)</f>
        <v>9.2391871930885827E-9</v>
      </c>
      <c r="G21" s="10">
        <f>AVERAGE(C18:AA18)</f>
        <v>9.1036906724184523E-9</v>
      </c>
      <c r="H21" s="10">
        <f>_xlfn.STDEV.S(C18:AA18)</f>
        <v>6.6952347398272393E-10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DE_r1_10</vt:lpstr>
      <vt:lpstr>DE_b2_10</vt:lpstr>
      <vt:lpstr>PSO_10</vt:lpstr>
      <vt:lpstr>ED_mod_10</vt:lpstr>
      <vt:lpstr>DE_r1_30</vt:lpstr>
      <vt:lpstr>DE_b2_30</vt:lpstr>
      <vt:lpstr>PSO_30</vt:lpstr>
      <vt:lpstr>ACO_5</vt:lpstr>
      <vt:lpstr>ED_mod_30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Larangeira</dc:creator>
  <cp:lastModifiedBy>vicente Larangeira</cp:lastModifiedBy>
  <dcterms:created xsi:type="dcterms:W3CDTF">2020-11-30T12:25:59Z</dcterms:created>
  <dcterms:modified xsi:type="dcterms:W3CDTF">2021-01-08T14:15:08Z</dcterms:modified>
</cp:coreProperties>
</file>