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EC2014\FASE2\Report\"/>
    </mc:Choice>
  </mc:AlternateContent>
  <xr:revisionPtr revIDLastSave="0" documentId="13_ncr:1_{3E475FE0-EA40-4AA1-B7EE-A87B2E489D60}" xr6:coauthVersionLast="45" xr6:coauthVersionMax="45" xr10:uidLastSave="{00000000-0000-0000-0000-000000000000}"/>
  <bookViews>
    <workbookView xWindow="-120" yWindow="-120" windowWidth="24240" windowHeight="13140" tabRatio="574" activeTab="9" xr2:uid="{7A6436CA-2D26-474F-AD4C-FCE1285CB0F2}"/>
  </bookViews>
  <sheets>
    <sheet name="DE_r1_10" sheetId="7" r:id="rId1"/>
    <sheet name="DE_b2_10" sheetId="3" r:id="rId2"/>
    <sheet name="PSO_10" sheetId="8" r:id="rId3"/>
    <sheet name="ED_mod_10" sheetId="9" r:id="rId4"/>
    <sheet name="DE_r1_30" sheetId="4" r:id="rId5"/>
    <sheet name="DE_b2_30" sheetId="5" r:id="rId6"/>
    <sheet name="PSO_30" sheetId="2" r:id="rId7"/>
    <sheet name="ACO_5" sheetId="6" state="hidden" r:id="rId8"/>
    <sheet name="ED_mod_30" sheetId="10" r:id="rId9"/>
    <sheet name="Overview" sheetId="1" r:id="rId10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1" l="1"/>
  <c r="F53" i="1"/>
  <c r="G53" i="1"/>
  <c r="H53" i="1"/>
  <c r="I53" i="1"/>
  <c r="E53" i="1"/>
  <c r="H35" i="1"/>
  <c r="H36" i="1"/>
  <c r="H37" i="1"/>
  <c r="H38" i="1"/>
  <c r="H39" i="1"/>
  <c r="H40" i="1"/>
  <c r="H41" i="1"/>
  <c r="H42" i="1"/>
  <c r="H43" i="1"/>
  <c r="H44" i="1"/>
  <c r="H45" i="1"/>
  <c r="H46" i="1"/>
  <c r="H34" i="1"/>
  <c r="AD18" i="10"/>
  <c r="AB18" i="10"/>
  <c r="AD17" i="10"/>
  <c r="AB17" i="10"/>
  <c r="AD16" i="10"/>
  <c r="AB16" i="10"/>
  <c r="AD15" i="10"/>
  <c r="AB15" i="10"/>
  <c r="AD14" i="10"/>
  <c r="AB14" i="10"/>
  <c r="AD13" i="10"/>
  <c r="AB13" i="10"/>
  <c r="AD12" i="10"/>
  <c r="AB12" i="10"/>
  <c r="AD11" i="10"/>
  <c r="AB11" i="10"/>
  <c r="AD10" i="10"/>
  <c r="AB10" i="10"/>
  <c r="AD9" i="10"/>
  <c r="AB9" i="10"/>
  <c r="AD8" i="10"/>
  <c r="AB8" i="10"/>
  <c r="AD7" i="10"/>
  <c r="AB7" i="10"/>
  <c r="AD6" i="10"/>
  <c r="AB6" i="10"/>
  <c r="AF4" i="10"/>
  <c r="AF3" i="10"/>
  <c r="AF2" i="10"/>
  <c r="H21" i="10"/>
  <c r="G21" i="10"/>
  <c r="F21" i="10"/>
  <c r="E21" i="10"/>
  <c r="D21" i="10"/>
  <c r="J26" i="1"/>
  <c r="F26" i="1"/>
  <c r="G26" i="1"/>
  <c r="H26" i="1"/>
  <c r="I26" i="1"/>
  <c r="E26" i="1"/>
  <c r="H8" i="1"/>
  <c r="H9" i="1"/>
  <c r="H10" i="1"/>
  <c r="H11" i="1"/>
  <c r="H12" i="1"/>
  <c r="H13" i="1"/>
  <c r="H14" i="1"/>
  <c r="H15" i="1"/>
  <c r="H16" i="1"/>
  <c r="H17" i="1"/>
  <c r="H18" i="1"/>
  <c r="H19" i="1"/>
  <c r="H7" i="1"/>
  <c r="AD18" i="9"/>
  <c r="AB18" i="9"/>
  <c r="AD17" i="9"/>
  <c r="AB17" i="9"/>
  <c r="AD16" i="9"/>
  <c r="AB16" i="9"/>
  <c r="AD15" i="9"/>
  <c r="AB15" i="9"/>
  <c r="AD14" i="9"/>
  <c r="AB14" i="9"/>
  <c r="AD13" i="9"/>
  <c r="AB13" i="9"/>
  <c r="AD12" i="9"/>
  <c r="AB12" i="9"/>
  <c r="AD11" i="9"/>
  <c r="AB11" i="9"/>
  <c r="AD10" i="9"/>
  <c r="AB10" i="9"/>
  <c r="AD9" i="9"/>
  <c r="AB9" i="9"/>
  <c r="AD8" i="9"/>
  <c r="AB8" i="9"/>
  <c r="AD7" i="9"/>
  <c r="AB7" i="9"/>
  <c r="AD6" i="9"/>
  <c r="AB6" i="9"/>
  <c r="AF4" i="9"/>
  <c r="AF3" i="9"/>
  <c r="AF2" i="9"/>
  <c r="H21" i="9"/>
  <c r="G21" i="9"/>
  <c r="F21" i="9"/>
  <c r="E21" i="9"/>
  <c r="D21" i="9"/>
  <c r="J50" i="1" l="1"/>
  <c r="J52" i="1"/>
  <c r="J51" i="1"/>
  <c r="J23" i="1"/>
  <c r="J25" i="1"/>
  <c r="J24" i="1"/>
  <c r="AD8" i="7"/>
  <c r="AF4" i="4"/>
  <c r="B35" i="1"/>
  <c r="B36" i="1"/>
  <c r="B37" i="1"/>
  <c r="B38" i="1"/>
  <c r="B39" i="1"/>
  <c r="B40" i="1"/>
  <c r="B41" i="1"/>
  <c r="B42" i="1"/>
  <c r="B43" i="1"/>
  <c r="B44" i="1"/>
  <c r="B45" i="1"/>
  <c r="B46" i="1"/>
  <c r="B34" i="1"/>
  <c r="H21" i="8" l="1"/>
  <c r="I23" i="1" s="1"/>
  <c r="G21" i="8"/>
  <c r="H23" i="1" s="1"/>
  <c r="F21" i="8"/>
  <c r="G23" i="1" s="1"/>
  <c r="E21" i="8"/>
  <c r="F23" i="1" s="1"/>
  <c r="D21" i="8"/>
  <c r="E23" i="1" s="1"/>
  <c r="AD18" i="8"/>
  <c r="G19" i="1" s="1"/>
  <c r="AB18" i="8"/>
  <c r="AD17" i="8"/>
  <c r="G18" i="1" s="1"/>
  <c r="AB17" i="8"/>
  <c r="AD16" i="8"/>
  <c r="G17" i="1" s="1"/>
  <c r="AB16" i="8"/>
  <c r="AD15" i="8"/>
  <c r="G16" i="1" s="1"/>
  <c r="AB15" i="8"/>
  <c r="AD14" i="8"/>
  <c r="G15" i="1" s="1"/>
  <c r="AB14" i="8"/>
  <c r="AD13" i="8"/>
  <c r="G14" i="1" s="1"/>
  <c r="AB13" i="8"/>
  <c r="AD12" i="8"/>
  <c r="G13" i="1" s="1"/>
  <c r="AB12" i="8"/>
  <c r="AD11" i="8"/>
  <c r="G12" i="1" s="1"/>
  <c r="AB11" i="8"/>
  <c r="AD10" i="8"/>
  <c r="G11" i="1" s="1"/>
  <c r="AB10" i="8"/>
  <c r="AD9" i="8"/>
  <c r="G10" i="1" s="1"/>
  <c r="AB9" i="8"/>
  <c r="AD8" i="8"/>
  <c r="G9" i="1" s="1"/>
  <c r="AB8" i="8"/>
  <c r="AD7" i="8"/>
  <c r="G8" i="1" s="1"/>
  <c r="AB7" i="8"/>
  <c r="AD6" i="8"/>
  <c r="G7" i="1" s="1"/>
  <c r="AB6" i="8"/>
  <c r="AF4" i="8"/>
  <c r="AF3" i="8"/>
  <c r="AF2" i="8"/>
  <c r="H21" i="7"/>
  <c r="I24" i="1" s="1"/>
  <c r="G21" i="7"/>
  <c r="H24" i="1" s="1"/>
  <c r="F21" i="7"/>
  <c r="G24" i="1" s="1"/>
  <c r="E21" i="7"/>
  <c r="F24" i="1" s="1"/>
  <c r="D21" i="7"/>
  <c r="E24" i="1" s="1"/>
  <c r="AD18" i="7"/>
  <c r="E19" i="1" s="1"/>
  <c r="AB18" i="7"/>
  <c r="AD17" i="7"/>
  <c r="E18" i="1" s="1"/>
  <c r="AB17" i="7"/>
  <c r="AD16" i="7"/>
  <c r="E17" i="1" s="1"/>
  <c r="AB16" i="7"/>
  <c r="AD15" i="7"/>
  <c r="E16" i="1" s="1"/>
  <c r="AB15" i="7"/>
  <c r="AD14" i="7"/>
  <c r="E15" i="1" s="1"/>
  <c r="AB14" i="7"/>
  <c r="AD13" i="7"/>
  <c r="E14" i="1" s="1"/>
  <c r="AB13" i="7"/>
  <c r="AD12" i="7"/>
  <c r="E13" i="1" s="1"/>
  <c r="AB12" i="7"/>
  <c r="AD11" i="7"/>
  <c r="E12" i="1" s="1"/>
  <c r="AB11" i="7"/>
  <c r="AD10" i="7"/>
  <c r="E11" i="1" s="1"/>
  <c r="AB10" i="7"/>
  <c r="AD9" i="7"/>
  <c r="E10" i="1" s="1"/>
  <c r="AB9" i="7"/>
  <c r="E9" i="1"/>
  <c r="AB8" i="7"/>
  <c r="AD7" i="7"/>
  <c r="E8" i="1" s="1"/>
  <c r="AB7" i="7"/>
  <c r="AD6" i="7"/>
  <c r="E7" i="1" s="1"/>
  <c r="AB6" i="7"/>
  <c r="AF4" i="7"/>
  <c r="AF3" i="7"/>
  <c r="AF2" i="7"/>
  <c r="AF23" i="6"/>
  <c r="AE23" i="6"/>
  <c r="AD23" i="6"/>
  <c r="AC23" i="6"/>
  <c r="AB23" i="6"/>
  <c r="AD21" i="6"/>
  <c r="AB21" i="6"/>
  <c r="AD20" i="6"/>
  <c r="AB20" i="6"/>
  <c r="AD19" i="6"/>
  <c r="AB19" i="6"/>
  <c r="AD18" i="6"/>
  <c r="AB18" i="6"/>
  <c r="AD17" i="6"/>
  <c r="AB17" i="6"/>
  <c r="AD16" i="6"/>
  <c r="AB16" i="6"/>
  <c r="AD15" i="6"/>
  <c r="AB15" i="6"/>
  <c r="AD14" i="6"/>
  <c r="AB14" i="6"/>
  <c r="AD13" i="6"/>
  <c r="AB13" i="6"/>
  <c r="AD12" i="6"/>
  <c r="AB12" i="6"/>
  <c r="AD11" i="6"/>
  <c r="AB11" i="6"/>
  <c r="AD10" i="6"/>
  <c r="AB10" i="6"/>
  <c r="AD9" i="6"/>
  <c r="AB9" i="6"/>
  <c r="AF6" i="6"/>
  <c r="AF5" i="6"/>
  <c r="AF4" i="6"/>
  <c r="AF3" i="6"/>
  <c r="AF2" i="6"/>
  <c r="H21" i="5"/>
  <c r="I52" i="1" s="1"/>
  <c r="G21" i="5"/>
  <c r="H52" i="1" s="1"/>
  <c r="F21" i="5"/>
  <c r="G52" i="1" s="1"/>
  <c r="E21" i="5"/>
  <c r="F52" i="1" s="1"/>
  <c r="D21" i="5"/>
  <c r="E52" i="1" s="1"/>
  <c r="AD18" i="5"/>
  <c r="F46" i="1" s="1"/>
  <c r="AB18" i="5"/>
  <c r="AD17" i="5"/>
  <c r="F45" i="1" s="1"/>
  <c r="AB17" i="5"/>
  <c r="AD16" i="5"/>
  <c r="F44" i="1" s="1"/>
  <c r="AB16" i="5"/>
  <c r="AD15" i="5"/>
  <c r="F43" i="1" s="1"/>
  <c r="AB15" i="5"/>
  <c r="AD14" i="5"/>
  <c r="F42" i="1" s="1"/>
  <c r="AB14" i="5"/>
  <c r="AD13" i="5"/>
  <c r="F41" i="1" s="1"/>
  <c r="AB13" i="5"/>
  <c r="AD12" i="5"/>
  <c r="F40" i="1" s="1"/>
  <c r="AB12" i="5"/>
  <c r="AD11" i="5"/>
  <c r="F39" i="1" s="1"/>
  <c r="AB11" i="5"/>
  <c r="AD10" i="5"/>
  <c r="F38" i="1" s="1"/>
  <c r="AB10" i="5"/>
  <c r="AD9" i="5"/>
  <c r="F37" i="1" s="1"/>
  <c r="AB9" i="5"/>
  <c r="AD8" i="5"/>
  <c r="F36" i="1" s="1"/>
  <c r="AB8" i="5"/>
  <c r="AD7" i="5"/>
  <c r="F35" i="1" s="1"/>
  <c r="AB7" i="5"/>
  <c r="AD6" i="5"/>
  <c r="F34" i="1" s="1"/>
  <c r="AB6" i="5"/>
  <c r="AF4" i="5"/>
  <c r="AF3" i="5"/>
  <c r="AF2" i="5"/>
  <c r="H21" i="4"/>
  <c r="I51" i="1" s="1"/>
  <c r="G21" i="4"/>
  <c r="H51" i="1" s="1"/>
  <c r="F21" i="4"/>
  <c r="G51" i="1" s="1"/>
  <c r="E21" i="4"/>
  <c r="F51" i="1" s="1"/>
  <c r="D21" i="4"/>
  <c r="E51" i="1" s="1"/>
  <c r="AD18" i="4"/>
  <c r="E46" i="1" s="1"/>
  <c r="AB18" i="4"/>
  <c r="AD17" i="4"/>
  <c r="E45" i="1" s="1"/>
  <c r="AB17" i="4"/>
  <c r="AD16" i="4"/>
  <c r="E44" i="1" s="1"/>
  <c r="AB16" i="4"/>
  <c r="AD15" i="4"/>
  <c r="E43" i="1" s="1"/>
  <c r="AB15" i="4"/>
  <c r="AD14" i="4"/>
  <c r="E42" i="1" s="1"/>
  <c r="AB14" i="4"/>
  <c r="AD13" i="4"/>
  <c r="E41" i="1" s="1"/>
  <c r="AB13" i="4"/>
  <c r="AD12" i="4"/>
  <c r="E40" i="1" s="1"/>
  <c r="AB12" i="4"/>
  <c r="AD11" i="4"/>
  <c r="E39" i="1" s="1"/>
  <c r="AB11" i="4"/>
  <c r="AD10" i="4"/>
  <c r="E38" i="1" s="1"/>
  <c r="AB10" i="4"/>
  <c r="AD9" i="4"/>
  <c r="E37" i="1" s="1"/>
  <c r="AB9" i="4"/>
  <c r="AD8" i="4"/>
  <c r="E36" i="1" s="1"/>
  <c r="AB8" i="4"/>
  <c r="AD7" i="4"/>
  <c r="E35" i="1" s="1"/>
  <c r="AB7" i="4"/>
  <c r="AD6" i="4"/>
  <c r="E34" i="1" s="1"/>
  <c r="AB6" i="4"/>
  <c r="AF3" i="4"/>
  <c r="AF2" i="4"/>
  <c r="H21" i="3"/>
  <c r="I25" i="1" s="1"/>
  <c r="G21" i="3"/>
  <c r="H25" i="1" s="1"/>
  <c r="F21" i="3"/>
  <c r="G25" i="1" s="1"/>
  <c r="E21" i="3"/>
  <c r="F25" i="1" s="1"/>
  <c r="D21" i="3"/>
  <c r="E25" i="1" s="1"/>
  <c r="AD18" i="3"/>
  <c r="F19" i="1" s="1"/>
  <c r="AB18" i="3"/>
  <c r="AD17" i="3"/>
  <c r="F18" i="1" s="1"/>
  <c r="AB17" i="3"/>
  <c r="AD16" i="3"/>
  <c r="F17" i="1" s="1"/>
  <c r="AB16" i="3"/>
  <c r="AD15" i="3"/>
  <c r="F16" i="1" s="1"/>
  <c r="AB15" i="3"/>
  <c r="AD14" i="3"/>
  <c r="F15" i="1" s="1"/>
  <c r="AB14" i="3"/>
  <c r="AD13" i="3"/>
  <c r="F14" i="1" s="1"/>
  <c r="AB13" i="3"/>
  <c r="AD12" i="3"/>
  <c r="F13" i="1" s="1"/>
  <c r="AB12" i="3"/>
  <c r="AD11" i="3"/>
  <c r="F12" i="1" s="1"/>
  <c r="AB11" i="3"/>
  <c r="AD10" i="3"/>
  <c r="F11" i="1" s="1"/>
  <c r="AB10" i="3"/>
  <c r="AD9" i="3"/>
  <c r="F10" i="1" s="1"/>
  <c r="AB9" i="3"/>
  <c r="AD8" i="3"/>
  <c r="F9" i="1" s="1"/>
  <c r="AB8" i="3"/>
  <c r="AD7" i="3"/>
  <c r="F8" i="1" s="1"/>
  <c r="AB7" i="3"/>
  <c r="AD6" i="3"/>
  <c r="F7" i="1" s="1"/>
  <c r="AB6" i="3"/>
  <c r="AF4" i="3"/>
  <c r="AF3" i="3"/>
  <c r="AF2" i="3"/>
  <c r="H21" i="2"/>
  <c r="I50" i="1" s="1"/>
  <c r="G21" i="2"/>
  <c r="H50" i="1" s="1"/>
  <c r="F21" i="2"/>
  <c r="G50" i="1" s="1"/>
  <c r="E21" i="2"/>
  <c r="F50" i="1" s="1"/>
  <c r="D21" i="2"/>
  <c r="E50" i="1" s="1"/>
  <c r="AD18" i="2"/>
  <c r="G46" i="1" s="1"/>
  <c r="AB18" i="2"/>
  <c r="AD17" i="2"/>
  <c r="G45" i="1" s="1"/>
  <c r="AB17" i="2"/>
  <c r="AD16" i="2"/>
  <c r="G44" i="1" s="1"/>
  <c r="AB16" i="2"/>
  <c r="AD15" i="2"/>
  <c r="G43" i="1" s="1"/>
  <c r="AB15" i="2"/>
  <c r="AD14" i="2"/>
  <c r="G42" i="1" s="1"/>
  <c r="AB14" i="2"/>
  <c r="AD13" i="2"/>
  <c r="G41" i="1" s="1"/>
  <c r="AB13" i="2"/>
  <c r="AD12" i="2"/>
  <c r="G40" i="1" s="1"/>
  <c r="AB12" i="2"/>
  <c r="AD11" i="2"/>
  <c r="G39" i="1" s="1"/>
  <c r="AB11" i="2"/>
  <c r="AD10" i="2"/>
  <c r="G38" i="1" s="1"/>
  <c r="AB10" i="2"/>
  <c r="AD9" i="2"/>
  <c r="G37" i="1" s="1"/>
  <c r="AB9" i="2"/>
  <c r="AD8" i="2"/>
  <c r="G36" i="1" s="1"/>
  <c r="AB8" i="2"/>
  <c r="AD7" i="2"/>
  <c r="G35" i="1" s="1"/>
  <c r="AB7" i="2"/>
  <c r="AD6" i="2"/>
  <c r="G34" i="1" s="1"/>
  <c r="AB6" i="2"/>
  <c r="AF4" i="2"/>
  <c r="AF3" i="2"/>
  <c r="AF2" i="2"/>
</calcChain>
</file>

<file path=xl/sharedStrings.xml><?xml version="1.0" encoding="utf-8"?>
<sst xmlns="http://schemas.openxmlformats.org/spreadsheetml/2006/main" count="268" uniqueCount="40">
  <si>
    <t>RUN nº</t>
  </si>
  <si>
    <t>Best</t>
  </si>
  <si>
    <t>Closed in run</t>
  </si>
  <si>
    <t>Worst</t>
  </si>
  <si>
    <t>Best result</t>
  </si>
  <si>
    <t>Mean</t>
  </si>
  <si>
    <t>Worst result</t>
  </si>
  <si>
    <t>stdv</t>
  </si>
  <si>
    <t>Mean result</t>
  </si>
  <si>
    <t>median</t>
  </si>
  <si>
    <t>Median result</t>
  </si>
  <si>
    <t>Parcials</t>
  </si>
  <si>
    <t>Erro para FES=0,0*MaxFES</t>
  </si>
  <si>
    <t>Erro para FES=0,001*MaxFES</t>
  </si>
  <si>
    <t>Erro para FES=0,01*MaxFES</t>
  </si>
  <si>
    <t>Erro para FES=0,1*MaxFES</t>
  </si>
  <si>
    <t>Erro para FES=0,2*MaxFES</t>
  </si>
  <si>
    <t>Erro para FES=0,3*MaxFES</t>
  </si>
  <si>
    <t>Erro para FES=0,4*MaxFES</t>
  </si>
  <si>
    <t>Erro para FES=0,5*MaxFES</t>
  </si>
  <si>
    <t>Erro para FES=0,6*MaxFES</t>
  </si>
  <si>
    <t>Erro para FES=0,7*MaxFES</t>
  </si>
  <si>
    <t>Erro para FES=0,8*MaxFES</t>
  </si>
  <si>
    <t>Erro para FES=0,9*MaxFES</t>
  </si>
  <si>
    <t>Erro para FES=1,0*MaxFES</t>
  </si>
  <si>
    <t>Success rate</t>
  </si>
  <si>
    <t>PSO</t>
  </si>
  <si>
    <t>D = 10</t>
  </si>
  <si>
    <t>D = 30</t>
  </si>
  <si>
    <t>DE_r1_10</t>
  </si>
  <si>
    <t>DE_b2_10</t>
  </si>
  <si>
    <t>PSO_10</t>
  </si>
  <si>
    <t>DE_r1_30</t>
  </si>
  <si>
    <t>DE_b2_30</t>
  </si>
  <si>
    <t>PSO_30</t>
  </si>
  <si>
    <t>Succes rate</t>
  </si>
  <si>
    <t>Sucesso</t>
  </si>
  <si>
    <t>ED_mod</t>
  </si>
  <si>
    <t>ED/rand/1</t>
  </si>
  <si>
    <t>ED/best/2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</si>
</sst>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5">
    <font>
      <sz val="12"/>
      <color theme="1"/>
      <name val="Fonte do Corpo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1" fillId="0" borderId="0" xfId="1" applyFill="1" applyBorder="1" applyAlignment="1" applyProtection="1"/>
    <xf numFmtId="164" fontId="1" fillId="0" borderId="0" xfId="1" applyNumberFormat="1"/>
    <xf numFmtId="0" fontId="2" fillId="0" borderId="0" xfId="0" applyFont="1"/>
    <xf numFmtId="0" fontId="3" fillId="0" borderId="0" xfId="1" applyFont="1"/>
    <xf numFmtId="164" fontId="2" fillId="0" borderId="0" xfId="0" applyNumberFormat="1" applyFont="1"/>
    <xf numFmtId="11" fontId="2" fillId="0" borderId="0" xfId="0" applyNumberFormat="1" applyFont="1"/>
    <xf numFmtId="0" fontId="4" fillId="0" borderId="0" xfId="1" applyFont="1" applyFill="1" applyBorder="1" applyAlignment="1" applyProtection="1"/>
    <xf numFmtId="0" fontId="4" fillId="0" borderId="0" xfId="1" applyFont="1"/>
    <xf numFmtId="164" fontId="4" fillId="0" borderId="0" xfId="1" applyNumberFormat="1" applyFont="1"/>
    <xf numFmtId="0" fontId="1" fillId="0" borderId="0" xfId="0" applyFont="1"/>
    <xf numFmtId="10" fontId="2" fillId="0" borderId="0" xfId="0" applyNumberFormat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 xr:uid="{4588D2C5-E001-4978-9791-A23046949086}"/>
  </cellStyles>
  <dxfs count="0"/>
  <tableStyles count="0" defaultTableStyle="TableStyleMedium2" defaultPivotStyle="PivotStyleLight16"/>
  <colors>
    <mruColors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Função 6 - 10 D</a:t>
            </a:r>
          </a:p>
          <a:p>
            <a:pPr>
              <a:defRPr sz="1800"/>
            </a:pPr>
            <a:r>
              <a:rPr lang="en-US" sz="1800"/>
              <a:t>(</a:t>
            </a:r>
            <a:r>
              <a:rPr lang="en-US" sz="1800" b="0" i="1" u="none" strike="noStrike" baseline="0">
                <a:effectLst/>
              </a:rPr>
              <a:t>Shifted and Rotated Weierstrass Function</a:t>
            </a:r>
            <a:r>
              <a:rPr lang="en-US" sz="1800"/>
              <a:t>)</a:t>
            </a:r>
          </a:p>
        </c:rich>
      </c:tx>
      <c:layout>
        <c:manualLayout>
          <c:xMode val="edge"/>
          <c:yMode val="edge"/>
          <c:x val="0.25043001968431072"/>
          <c:y val="2.1766168621308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Overview!$E$6</c:f>
              <c:strCache>
                <c:ptCount val="1"/>
                <c:pt idx="0">
                  <c:v>ED/rand/1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Overview!$E$7:$E$19</c:f>
              <c:numCache>
                <c:formatCode>0.000E+00</c:formatCode>
                <c:ptCount val="13"/>
                <c:pt idx="0">
                  <c:v>13.21273397354364</c:v>
                </c:pt>
                <c:pt idx="1">
                  <c:v>12.668263833318179</c:v>
                </c:pt>
                <c:pt idx="2">
                  <c:v>10.844192804957547</c:v>
                </c:pt>
                <c:pt idx="3">
                  <c:v>6.4921671882056309</c:v>
                </c:pt>
                <c:pt idx="4">
                  <c:v>3.3397705007095784</c:v>
                </c:pt>
                <c:pt idx="5">
                  <c:v>1.5461039776960115</c:v>
                </c:pt>
                <c:pt idx="6">
                  <c:v>0.93394863598443867</c:v>
                </c:pt>
                <c:pt idx="7">
                  <c:v>0.63915327762234941</c:v>
                </c:pt>
                <c:pt idx="8">
                  <c:v>0.60587199711691486</c:v>
                </c:pt>
                <c:pt idx="9">
                  <c:v>0.60267625003426017</c:v>
                </c:pt>
                <c:pt idx="10">
                  <c:v>0.60236938693652975</c:v>
                </c:pt>
                <c:pt idx="11">
                  <c:v>0.60234384389699702</c:v>
                </c:pt>
                <c:pt idx="12">
                  <c:v>0.60234247810269148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2-4A36-AFCA-ED028649A83C}"/>
            </c:ext>
          </c:extLst>
        </c:ser>
        <c:ser>
          <c:idx val="1"/>
          <c:order val="1"/>
          <c:tx>
            <c:strRef>
              <c:f>Overview!$F$6</c:f>
              <c:strCache>
                <c:ptCount val="1"/>
                <c:pt idx="0">
                  <c:v>ED/best/2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Overview!$F$7:$F$19</c:f>
              <c:numCache>
                <c:formatCode>0.000E+00</c:formatCode>
                <c:ptCount val="13"/>
                <c:pt idx="0">
                  <c:v>13.887237298914279</c:v>
                </c:pt>
                <c:pt idx="1">
                  <c:v>12.98240164980623</c:v>
                </c:pt>
                <c:pt idx="2">
                  <c:v>9.6836597909029845</c:v>
                </c:pt>
                <c:pt idx="3">
                  <c:v>1.3779782282285669</c:v>
                </c:pt>
                <c:pt idx="4">
                  <c:v>1.2696646495214419</c:v>
                </c:pt>
                <c:pt idx="5">
                  <c:v>1.2691639763878129</c:v>
                </c:pt>
                <c:pt idx="6">
                  <c:v>1.2691639687294809</c:v>
                </c:pt>
                <c:pt idx="7">
                  <c:v>1.2691639687294765</c:v>
                </c:pt>
                <c:pt idx="8">
                  <c:v>1.2691639687294718</c:v>
                </c:pt>
                <c:pt idx="9">
                  <c:v>1.2691639687294718</c:v>
                </c:pt>
                <c:pt idx="10">
                  <c:v>1.2691639687294718</c:v>
                </c:pt>
                <c:pt idx="11">
                  <c:v>1.2691639687294718</c:v>
                </c:pt>
                <c:pt idx="12">
                  <c:v>1.2691639687294718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52-4A36-AFCA-ED028649A83C}"/>
            </c:ext>
          </c:extLst>
        </c:ser>
        <c:ser>
          <c:idx val="2"/>
          <c:order val="2"/>
          <c:tx>
            <c:strRef>
              <c:f>Overview!$G$6</c:f>
              <c:strCache>
                <c:ptCount val="1"/>
                <c:pt idx="0">
                  <c:v>PSO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Overview!$G$7:$G$19</c:f>
              <c:numCache>
                <c:formatCode>0.000E+00</c:formatCode>
                <c:ptCount val="13"/>
                <c:pt idx="0">
                  <c:v>13.0531516205853</c:v>
                </c:pt>
                <c:pt idx="1">
                  <c:v>11.890171896527772</c:v>
                </c:pt>
                <c:pt idx="2">
                  <c:v>7.5253361994166603</c:v>
                </c:pt>
                <c:pt idx="3">
                  <c:v>1.0491631620030875</c:v>
                </c:pt>
                <c:pt idx="4">
                  <c:v>0.79630968456086071</c:v>
                </c:pt>
                <c:pt idx="5">
                  <c:v>0.79387896752276443</c:v>
                </c:pt>
                <c:pt idx="6">
                  <c:v>0.79387736804913855</c:v>
                </c:pt>
                <c:pt idx="7">
                  <c:v>0.79387736804901576</c:v>
                </c:pt>
                <c:pt idx="8">
                  <c:v>0.79387736804901121</c:v>
                </c:pt>
                <c:pt idx="9">
                  <c:v>0.79387736804901121</c:v>
                </c:pt>
                <c:pt idx="10">
                  <c:v>0.79387736804901121</c:v>
                </c:pt>
                <c:pt idx="11">
                  <c:v>0.79387736804901121</c:v>
                </c:pt>
                <c:pt idx="12">
                  <c:v>0.79387736804901121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52-4A36-AFCA-ED028649A83C}"/>
            </c:ext>
          </c:extLst>
        </c:ser>
        <c:ser>
          <c:idx val="6"/>
          <c:order val="3"/>
          <c:tx>
            <c:strRef>
              <c:f>Overview!$D$6</c:f>
              <c:strCache>
                <c:ptCount val="1"/>
                <c:pt idx="0">
                  <c:v>Sucesso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Overview!$D$7:$D$19</c:f>
              <c:numCache>
                <c:formatCode>0.00E+00</c:formatCode>
                <c:ptCount val="13"/>
                <c:pt idx="0">
                  <c:v>1E-8</c:v>
                </c:pt>
                <c:pt idx="1">
                  <c:v>1E-8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1E-8</c:v>
                </c:pt>
                <c:pt idx="12">
                  <c:v>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9-42AA-A197-4DFEE25D1381}"/>
            </c:ext>
          </c:extLst>
        </c:ser>
        <c:ser>
          <c:idx val="3"/>
          <c:order val="4"/>
          <c:tx>
            <c:strRef>
              <c:f>Overview!$H$6</c:f>
              <c:strCache>
                <c:ptCount val="1"/>
                <c:pt idx="0">
                  <c:v>ED_mod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Overview!$H$7:$H$19</c:f>
              <c:numCache>
                <c:formatCode>0.000E+00</c:formatCode>
                <c:ptCount val="13"/>
                <c:pt idx="0">
                  <c:v>13.292005713497442</c:v>
                </c:pt>
                <c:pt idx="1">
                  <c:v>12.726587627565614</c:v>
                </c:pt>
                <c:pt idx="2">
                  <c:v>9.569164441367711</c:v>
                </c:pt>
                <c:pt idx="3">
                  <c:v>0.38931033771667445</c:v>
                </c:pt>
                <c:pt idx="4">
                  <c:v>0.35105599163022816</c:v>
                </c:pt>
                <c:pt idx="5">
                  <c:v>0.35103625755727991</c:v>
                </c:pt>
                <c:pt idx="6">
                  <c:v>0.35103625755727991</c:v>
                </c:pt>
                <c:pt idx="7">
                  <c:v>0.35103625755727991</c:v>
                </c:pt>
                <c:pt idx="8">
                  <c:v>0.35103625755727991</c:v>
                </c:pt>
                <c:pt idx="9">
                  <c:v>0.35103625755727991</c:v>
                </c:pt>
                <c:pt idx="10">
                  <c:v>0.35103625755727991</c:v>
                </c:pt>
                <c:pt idx="11">
                  <c:v>0.35103625755727991</c:v>
                </c:pt>
                <c:pt idx="12">
                  <c:v>0.35103625755727991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3-427D-97A3-EDADE44F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90184"/>
        <c:axId val="600891824"/>
      </c:scatterChart>
      <c:valAx>
        <c:axId val="600890184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Número de Iterações</a:t>
                </a:r>
              </a:p>
            </c:rich>
          </c:tx>
          <c:layout>
            <c:manualLayout>
              <c:xMode val="edge"/>
              <c:yMode val="edge"/>
              <c:x val="0.43966435181592117"/>
              <c:y val="0.94036069797761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1824"/>
        <c:crosses val="autoZero"/>
        <c:crossBetween val="midCat"/>
      </c:valAx>
      <c:valAx>
        <c:axId val="600891824"/>
        <c:scaling>
          <c:logBase val="10"/>
          <c:orientation val="minMax"/>
          <c:max val="1000"/>
          <c:min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Evolução do Erro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316634663443178"/>
          <c:y val="0.15047809303683127"/>
          <c:w val="0.54005970963313354"/>
          <c:h val="0.11256022758843021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Função 6 - 30 D</a:t>
            </a:r>
          </a:p>
          <a:p>
            <a:pPr>
              <a:defRPr sz="1800"/>
            </a:pPr>
            <a:r>
              <a:rPr lang="en-US"/>
              <a:t>(Shifted and Rotated Weierstrass Function)</a:t>
            </a:r>
          </a:p>
        </c:rich>
      </c:tx>
      <c:layout>
        <c:manualLayout>
          <c:xMode val="edge"/>
          <c:yMode val="edge"/>
          <c:x val="0.32776550476776789"/>
          <c:y val="2.1766168621308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Overview!$E$33</c:f>
              <c:strCache>
                <c:ptCount val="1"/>
                <c:pt idx="0">
                  <c:v>ED/rand/1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Overview!$E$34:$E$46</c:f>
              <c:numCache>
                <c:formatCode>0.000E+00</c:formatCode>
                <c:ptCount val="13"/>
                <c:pt idx="0">
                  <c:v>48.531279901263005</c:v>
                </c:pt>
                <c:pt idx="1">
                  <c:v>46.467283950318361</c:v>
                </c:pt>
                <c:pt idx="2">
                  <c:v>41.933334439755228</c:v>
                </c:pt>
                <c:pt idx="3">
                  <c:v>32.170994408055236</c:v>
                </c:pt>
                <c:pt idx="4">
                  <c:v>19.062447017470035</c:v>
                </c:pt>
                <c:pt idx="5">
                  <c:v>9.5287978465641849</c:v>
                </c:pt>
                <c:pt idx="6">
                  <c:v>5.5725612309296455</c:v>
                </c:pt>
                <c:pt idx="7">
                  <c:v>4.4921465273391687</c:v>
                </c:pt>
                <c:pt idx="8">
                  <c:v>4.2379993229549973</c:v>
                </c:pt>
                <c:pt idx="9">
                  <c:v>4.1909809292426647</c:v>
                </c:pt>
                <c:pt idx="10">
                  <c:v>4.1817307023552255</c:v>
                </c:pt>
                <c:pt idx="11">
                  <c:v>4.1800336816264823</c:v>
                </c:pt>
                <c:pt idx="12">
                  <c:v>4.179744116170605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B0-4476-975C-668B09119B0C}"/>
            </c:ext>
          </c:extLst>
        </c:ser>
        <c:ser>
          <c:idx val="4"/>
          <c:order val="1"/>
          <c:tx>
            <c:strRef>
              <c:f>Overview!$F$33</c:f>
              <c:strCache>
                <c:ptCount val="1"/>
                <c:pt idx="0">
                  <c:v>ED/best/2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Overview!$F$34:$F$46</c:f>
              <c:numCache>
                <c:formatCode>0.000E+00</c:formatCode>
                <c:ptCount val="13"/>
                <c:pt idx="0">
                  <c:v>49.87763748253213</c:v>
                </c:pt>
                <c:pt idx="1">
                  <c:v>45.776713344298315</c:v>
                </c:pt>
                <c:pt idx="2">
                  <c:v>36.385208229692317</c:v>
                </c:pt>
                <c:pt idx="3">
                  <c:v>10.456964675091937</c:v>
                </c:pt>
                <c:pt idx="4">
                  <c:v>8.9985311006011557</c:v>
                </c:pt>
                <c:pt idx="5">
                  <c:v>8.9573530849827865</c:v>
                </c:pt>
                <c:pt idx="6">
                  <c:v>8.9563214222076795</c:v>
                </c:pt>
                <c:pt idx="7">
                  <c:v>8.9563070773598312</c:v>
                </c:pt>
                <c:pt idx="8">
                  <c:v>8.9563070773575308</c:v>
                </c:pt>
                <c:pt idx="9">
                  <c:v>8.9563070773574349</c:v>
                </c:pt>
                <c:pt idx="10">
                  <c:v>8.9563070773573674</c:v>
                </c:pt>
                <c:pt idx="11">
                  <c:v>8.9563070773573212</c:v>
                </c:pt>
                <c:pt idx="12">
                  <c:v>8.9563070773572804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B0-4476-975C-668B09119B0C}"/>
            </c:ext>
          </c:extLst>
        </c:ser>
        <c:ser>
          <c:idx val="5"/>
          <c:order val="2"/>
          <c:tx>
            <c:strRef>
              <c:f>Overview!$G$33</c:f>
              <c:strCache>
                <c:ptCount val="1"/>
                <c:pt idx="0">
                  <c:v>PSO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Overview!$G$34:$G$46</c:f>
              <c:numCache>
                <c:formatCode>0.000E+00</c:formatCode>
                <c:ptCount val="13"/>
                <c:pt idx="0">
                  <c:v>48.263650657177692</c:v>
                </c:pt>
                <c:pt idx="1">
                  <c:v>43.363939653460946</c:v>
                </c:pt>
                <c:pt idx="2">
                  <c:v>28.034750755195464</c:v>
                </c:pt>
                <c:pt idx="3">
                  <c:v>7.6864078649465686</c:v>
                </c:pt>
                <c:pt idx="4">
                  <c:v>7.0645100602614503</c:v>
                </c:pt>
                <c:pt idx="5">
                  <c:v>7.0639328251270674</c:v>
                </c:pt>
                <c:pt idx="6">
                  <c:v>7.0639328238313466</c:v>
                </c:pt>
                <c:pt idx="7">
                  <c:v>7.0639328238288366</c:v>
                </c:pt>
                <c:pt idx="8">
                  <c:v>7.0639328238287904</c:v>
                </c:pt>
                <c:pt idx="9">
                  <c:v>7.0639328238287904</c:v>
                </c:pt>
                <c:pt idx="10">
                  <c:v>7.0639328238287904</c:v>
                </c:pt>
                <c:pt idx="11">
                  <c:v>7.0639328238287904</c:v>
                </c:pt>
                <c:pt idx="12">
                  <c:v>7.0639328238287904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B0-4476-975C-668B09119B0C}"/>
            </c:ext>
          </c:extLst>
        </c:ser>
        <c:ser>
          <c:idx val="6"/>
          <c:order val="3"/>
          <c:tx>
            <c:strRef>
              <c:f>Overview!$D$33</c:f>
              <c:strCache>
                <c:ptCount val="1"/>
                <c:pt idx="0">
                  <c:v>Sucesso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Overview!$D$34:$D$46</c:f>
              <c:numCache>
                <c:formatCode>0.00E+00</c:formatCode>
                <c:ptCount val="13"/>
                <c:pt idx="0">
                  <c:v>1E-8</c:v>
                </c:pt>
                <c:pt idx="1">
                  <c:v>1E-8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1E-8</c:v>
                </c:pt>
                <c:pt idx="12">
                  <c:v>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B0-4476-975C-668B09119B0C}"/>
            </c:ext>
          </c:extLst>
        </c:ser>
        <c:ser>
          <c:idx val="0"/>
          <c:order val="4"/>
          <c:tx>
            <c:strRef>
              <c:f>Overview!$H$33</c:f>
              <c:strCache>
                <c:ptCount val="1"/>
                <c:pt idx="0">
                  <c:v>ED_mod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Overview!$H$34:$H$46</c:f>
              <c:numCache>
                <c:formatCode>0.000E+00</c:formatCode>
                <c:ptCount val="13"/>
                <c:pt idx="0">
                  <c:v>47.836317872591245</c:v>
                </c:pt>
                <c:pt idx="1">
                  <c:v>44.778673429148675</c:v>
                </c:pt>
                <c:pt idx="2">
                  <c:v>30.731880258984845</c:v>
                </c:pt>
                <c:pt idx="3">
                  <c:v>5.6995153641847125</c:v>
                </c:pt>
                <c:pt idx="4">
                  <c:v>5.6948349918291798</c:v>
                </c:pt>
                <c:pt idx="5">
                  <c:v>5.6549091788658234</c:v>
                </c:pt>
                <c:pt idx="6">
                  <c:v>5.6356332390945587</c:v>
                </c:pt>
                <c:pt idx="7">
                  <c:v>5.5983556480635253</c:v>
                </c:pt>
                <c:pt idx="8">
                  <c:v>5.5913750032771032</c:v>
                </c:pt>
                <c:pt idx="9">
                  <c:v>5.5788020541947798</c:v>
                </c:pt>
                <c:pt idx="10">
                  <c:v>5.5767496222617732</c:v>
                </c:pt>
                <c:pt idx="11">
                  <c:v>5.4890869209272886</c:v>
                </c:pt>
                <c:pt idx="12">
                  <c:v>5.4787823371564581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4-47A2-9D9D-1FBACA034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90184"/>
        <c:axId val="600891824"/>
      </c:scatterChart>
      <c:valAx>
        <c:axId val="600890184"/>
        <c:scaling>
          <c:orientation val="minMax"/>
          <c:max val="3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43966435181592117"/>
              <c:y val="0.94036069797761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1824"/>
        <c:crosses val="autoZero"/>
        <c:crossBetween val="midCat"/>
      </c:valAx>
      <c:valAx>
        <c:axId val="600891824"/>
        <c:scaling>
          <c:logBase val="10"/>
          <c:orientation val="minMax"/>
          <c:max val="100000"/>
          <c:min val="1.0000000000000006E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886362567189458"/>
          <c:y val="0.15047809303683127"/>
          <c:w val="0.5157975966657744"/>
          <c:h val="0.1256199287612153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6801</xdr:colOff>
      <xdr:row>3</xdr:row>
      <xdr:rowOff>2724</xdr:rowOff>
    </xdr:from>
    <xdr:to>
      <xdr:col>22</xdr:col>
      <xdr:colOff>-1</xdr:colOff>
      <xdr:row>31</xdr:row>
      <xdr:rowOff>122467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F2D65-C279-480B-A5FC-E991D8FAB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21</xdr:col>
      <xdr:colOff>755198</xdr:colOff>
      <xdr:row>62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FF9A8-FEFE-4961-80B6-EA6FD886C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9D9D-3C54-40EE-A6AC-563C06780001}">
  <sheetPr>
    <tabColor rgb="FFFFC000"/>
    <outlinePr summaryBelow="0" summaryRight="0"/>
  </sheetPr>
  <dimension ref="B2:AF21"/>
  <sheetViews>
    <sheetView zoomScale="85" zoomScaleNormal="85" workbookViewId="0">
      <selection activeCell="F32" sqref="F32"/>
    </sheetView>
  </sheetViews>
  <sheetFormatPr defaultRowHeight="12.75"/>
  <cols>
    <col min="1" max="1" width="8.88671875" style="9"/>
    <col min="2" max="2" width="20.109375" style="9" customWidth="1"/>
    <col min="3" max="16384" width="8.88671875" style="9"/>
  </cols>
  <sheetData>
    <row r="2" spans="2:32">
      <c r="B2" s="8" t="s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8"/>
      <c r="AC2" s="8"/>
      <c r="AD2" s="8">
        <v>100000</v>
      </c>
      <c r="AE2" s="9" t="s">
        <v>1</v>
      </c>
      <c r="AF2" s="9">
        <f>MIN(B3:AA3)</f>
        <v>67500</v>
      </c>
    </row>
    <row r="3" spans="2:32">
      <c r="B3" s="8" t="s">
        <v>2</v>
      </c>
      <c r="C3" s="11">
        <v>97200</v>
      </c>
      <c r="D3" s="11">
        <v>100000</v>
      </c>
      <c r="E3" s="11">
        <v>72300</v>
      </c>
      <c r="F3" s="11">
        <v>84100</v>
      </c>
      <c r="G3" s="11">
        <v>100000</v>
      </c>
      <c r="H3" s="11">
        <v>100000</v>
      </c>
      <c r="I3" s="11">
        <v>100000</v>
      </c>
      <c r="J3" s="11">
        <v>83700</v>
      </c>
      <c r="K3" s="11">
        <v>100000</v>
      </c>
      <c r="L3" s="11">
        <v>100000</v>
      </c>
      <c r="M3" s="11">
        <v>100000</v>
      </c>
      <c r="N3" s="11">
        <v>82200</v>
      </c>
      <c r="O3" s="11">
        <v>71900</v>
      </c>
      <c r="P3" s="11">
        <v>86600</v>
      </c>
      <c r="Q3" s="11">
        <v>67500</v>
      </c>
      <c r="R3" s="11">
        <v>76000</v>
      </c>
      <c r="S3" s="11">
        <v>100000</v>
      </c>
      <c r="T3" s="11">
        <v>100000</v>
      </c>
      <c r="U3" s="11">
        <v>100000</v>
      </c>
      <c r="V3" s="11">
        <v>85800</v>
      </c>
      <c r="W3" s="11">
        <v>78600</v>
      </c>
      <c r="X3" s="11">
        <v>83400</v>
      </c>
      <c r="Y3" s="11">
        <v>100000</v>
      </c>
      <c r="Z3" s="11">
        <v>100000</v>
      </c>
      <c r="AA3" s="11">
        <v>100000</v>
      </c>
      <c r="AB3" s="8"/>
      <c r="AC3" s="8"/>
      <c r="AD3" s="8"/>
      <c r="AE3" s="9" t="s">
        <v>3</v>
      </c>
      <c r="AF3" s="9">
        <f>MAX(B3:AA3)</f>
        <v>100000</v>
      </c>
    </row>
    <row r="4" spans="2:32">
      <c r="B4" s="8" t="s">
        <v>4</v>
      </c>
      <c r="C4" s="11">
        <v>8.50525339046726E-9</v>
      </c>
      <c r="D4" s="11">
        <v>0.89454327084308716</v>
      </c>
      <c r="E4" s="11">
        <v>9.7861629910767078E-9</v>
      </c>
      <c r="F4" s="11">
        <v>9.2975369625492021E-9</v>
      </c>
      <c r="G4" s="11">
        <v>0.89454327084308716</v>
      </c>
      <c r="H4" s="11">
        <v>0.89454327084308716</v>
      </c>
      <c r="I4" s="11">
        <v>1.6543104927206969</v>
      </c>
      <c r="J4" s="11">
        <v>9.5154746304615401E-9</v>
      </c>
      <c r="K4" s="11">
        <v>2.773937084786553</v>
      </c>
      <c r="L4" s="11">
        <v>0.89454327085320529</v>
      </c>
      <c r="M4" s="11">
        <v>1.2102987057005521E-8</v>
      </c>
      <c r="N4" s="11">
        <v>7.7100139606045559E-9</v>
      </c>
      <c r="O4" s="11">
        <v>9.6422354545211419E-9</v>
      </c>
      <c r="P4" s="11">
        <v>8.9411287262919359E-9</v>
      </c>
      <c r="Q4" s="11">
        <v>8.0246991274179891E-9</v>
      </c>
      <c r="R4" s="11">
        <v>6.6296479417360388E-9</v>
      </c>
      <c r="S4" s="11">
        <v>0.89454327084308716</v>
      </c>
      <c r="T4" s="11">
        <v>0.89454327084308716</v>
      </c>
      <c r="U4" s="11">
        <v>1.793261971573088</v>
      </c>
      <c r="V4" s="11">
        <v>5.8355453802505508E-9</v>
      </c>
      <c r="W4" s="11">
        <v>8.6314457803382538E-9</v>
      </c>
      <c r="X4" s="11">
        <v>9.873474482446909E-9</v>
      </c>
      <c r="Y4" s="11">
        <v>0.89454327084308716</v>
      </c>
      <c r="Z4" s="11">
        <v>1.6807061222365292</v>
      </c>
      <c r="AA4" s="11">
        <v>0.89454327084308716</v>
      </c>
      <c r="AB4" s="8"/>
      <c r="AC4" s="8"/>
      <c r="AD4" s="8"/>
      <c r="AE4" s="9" t="s">
        <v>5</v>
      </c>
      <c r="AF4" s="9">
        <f>AVERAGE(B3:AA3)</f>
        <v>90772</v>
      </c>
    </row>
    <row r="5" spans="2:32" ht="15">
      <c r="B5" s="8" t="s">
        <v>11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C5" s="8"/>
      <c r="AD5" s="8"/>
    </row>
    <row r="6" spans="2:32">
      <c r="B6" s="8" t="s">
        <v>12</v>
      </c>
      <c r="C6" s="11">
        <v>13.792144571674271</v>
      </c>
      <c r="D6" s="11">
        <v>11.155268179353811</v>
      </c>
      <c r="E6" s="11">
        <v>11.978744423331136</v>
      </c>
      <c r="F6" s="11">
        <v>13.819208800110687</v>
      </c>
      <c r="G6" s="11">
        <v>13.621699325153486</v>
      </c>
      <c r="H6" s="11">
        <v>13.02976959633952</v>
      </c>
      <c r="I6" s="11">
        <v>13.959630873961032</v>
      </c>
      <c r="J6" s="11">
        <v>12.404176941699347</v>
      </c>
      <c r="K6" s="11">
        <v>14.137001701580516</v>
      </c>
      <c r="L6" s="11">
        <v>13.385271063443156</v>
      </c>
      <c r="M6" s="11">
        <v>13.934176271901833</v>
      </c>
      <c r="N6" s="11">
        <v>13.435454692812073</v>
      </c>
      <c r="O6" s="11">
        <v>12.317668908217797</v>
      </c>
      <c r="P6" s="11">
        <v>12.860475281253457</v>
      </c>
      <c r="Q6" s="11">
        <v>14.07051942482849</v>
      </c>
      <c r="R6" s="11">
        <v>14.857399938824642</v>
      </c>
      <c r="S6" s="11">
        <v>13.99083405881197</v>
      </c>
      <c r="T6" s="11">
        <v>13.939493395243517</v>
      </c>
      <c r="U6" s="11">
        <v>12.465090350379455</v>
      </c>
      <c r="V6" s="11">
        <v>11.715880452314877</v>
      </c>
      <c r="W6" s="11">
        <v>11.610801442905654</v>
      </c>
      <c r="X6" s="11">
        <v>13.581854133456204</v>
      </c>
      <c r="Y6" s="11">
        <v>13.735363992420616</v>
      </c>
      <c r="Z6" s="11">
        <v>13.656267024609065</v>
      </c>
      <c r="AA6" s="11">
        <v>12.864154493964406</v>
      </c>
      <c r="AB6" s="8">
        <f t="shared" ref="AB6:AB18" si="0">AC6*$AD$2</f>
        <v>0</v>
      </c>
      <c r="AC6" s="8">
        <v>0</v>
      </c>
      <c r="AD6" s="8">
        <f t="shared" ref="AD6:AD18" si="1">AVERAGE(C6:AA6)</f>
        <v>13.21273397354364</v>
      </c>
    </row>
    <row r="7" spans="2:32">
      <c r="B7" s="8" t="s">
        <v>13</v>
      </c>
      <c r="C7" s="11">
        <v>10.094887649608609</v>
      </c>
      <c r="D7" s="11">
        <v>11.155268179353811</v>
      </c>
      <c r="E7" s="11">
        <v>11.978744423331136</v>
      </c>
      <c r="F7" s="11">
        <v>13.819208800110687</v>
      </c>
      <c r="G7" s="11">
        <v>13.621699325153486</v>
      </c>
      <c r="H7" s="11">
        <v>13.02976959633952</v>
      </c>
      <c r="I7" s="11">
        <v>13.262600249301386</v>
      </c>
      <c r="J7" s="11">
        <v>12.404176941699347</v>
      </c>
      <c r="K7" s="11">
        <v>14.137001701580516</v>
      </c>
      <c r="L7" s="11">
        <v>13.385271063443156</v>
      </c>
      <c r="M7" s="11">
        <v>11.891709379304984</v>
      </c>
      <c r="N7" s="11">
        <v>13.435454692812073</v>
      </c>
      <c r="O7" s="11">
        <v>12.317668908217797</v>
      </c>
      <c r="P7" s="11">
        <v>12.763115860242806</v>
      </c>
      <c r="Q7" s="11">
        <v>14.07051942482849</v>
      </c>
      <c r="R7" s="11">
        <v>12.650969708471848</v>
      </c>
      <c r="S7" s="11">
        <v>12.24016112805748</v>
      </c>
      <c r="T7" s="11">
        <v>13.939493395243517</v>
      </c>
      <c r="U7" s="11">
        <v>12.465090350379455</v>
      </c>
      <c r="V7" s="11">
        <v>11.713350691701066</v>
      </c>
      <c r="W7" s="11">
        <v>11.061785196574192</v>
      </c>
      <c r="X7" s="11">
        <v>13.581854133456204</v>
      </c>
      <c r="Y7" s="11">
        <v>12.13675662370008</v>
      </c>
      <c r="Z7" s="11">
        <v>12.68588391607841</v>
      </c>
      <c r="AA7" s="11">
        <v>12.864154493964406</v>
      </c>
      <c r="AB7" s="8">
        <f t="shared" si="0"/>
        <v>100</v>
      </c>
      <c r="AC7" s="8">
        <v>1E-3</v>
      </c>
      <c r="AD7" s="8">
        <f t="shared" si="1"/>
        <v>12.668263833318179</v>
      </c>
    </row>
    <row r="8" spans="2:32">
      <c r="B8" s="8" t="s">
        <v>14</v>
      </c>
      <c r="C8" s="11">
        <v>10.094887649608609</v>
      </c>
      <c r="D8" s="11">
        <v>10.106093326231417</v>
      </c>
      <c r="E8" s="11">
        <v>10.914475505149994</v>
      </c>
      <c r="F8" s="11">
        <v>10.080058150746936</v>
      </c>
      <c r="G8" s="11">
        <v>9.7746121925970328</v>
      </c>
      <c r="H8" s="11">
        <v>9.3779237152250516</v>
      </c>
      <c r="I8" s="11">
        <v>9.181152898917162</v>
      </c>
      <c r="J8" s="11">
        <v>12.220094061563714</v>
      </c>
      <c r="K8" s="11">
        <v>11.306553566175353</v>
      </c>
      <c r="L8" s="11">
        <v>12.343148137304752</v>
      </c>
      <c r="M8" s="11">
        <v>11.171773660846725</v>
      </c>
      <c r="N8" s="11">
        <v>11.001423682334462</v>
      </c>
      <c r="O8" s="11">
        <v>9.831359911470031</v>
      </c>
      <c r="P8" s="11">
        <v>11.189536289376292</v>
      </c>
      <c r="Q8" s="11">
        <v>10.841245916346338</v>
      </c>
      <c r="R8" s="11">
        <v>11.036883245514446</v>
      </c>
      <c r="S8" s="11">
        <v>12.000732206363864</v>
      </c>
      <c r="T8" s="11">
        <v>10.744130097384982</v>
      </c>
      <c r="U8" s="11">
        <v>11.609471918087138</v>
      </c>
      <c r="V8" s="11">
        <v>11.245878942131071</v>
      </c>
      <c r="W8" s="11">
        <v>11.061785196574192</v>
      </c>
      <c r="X8" s="11">
        <v>10.122354454582251</v>
      </c>
      <c r="Y8" s="11">
        <v>11.119104137520026</v>
      </c>
      <c r="Z8" s="11">
        <v>11.423764732962923</v>
      </c>
      <c r="AA8" s="11">
        <v>11.30637652892392</v>
      </c>
      <c r="AB8" s="8">
        <f t="shared" si="0"/>
        <v>1000</v>
      </c>
      <c r="AC8" s="8">
        <v>0.01</v>
      </c>
      <c r="AD8" s="8">
        <f>AVERAGE(C8:AA8)</f>
        <v>10.844192804957547</v>
      </c>
    </row>
    <row r="9" spans="2:32">
      <c r="B9" s="8" t="s">
        <v>15</v>
      </c>
      <c r="C9" s="11">
        <v>8.4724748806623893</v>
      </c>
      <c r="D9" s="11">
        <v>6.5323713474066381</v>
      </c>
      <c r="E9" s="11">
        <v>6.6697762765222706</v>
      </c>
      <c r="F9" s="11">
        <v>7.1121932986984575</v>
      </c>
      <c r="G9" s="11">
        <v>6.5530631969951401</v>
      </c>
      <c r="H9" s="11">
        <v>5.893584736425737</v>
      </c>
      <c r="I9" s="11">
        <v>6.4537600509841013</v>
      </c>
      <c r="J9" s="11">
        <v>7.3423552471527955</v>
      </c>
      <c r="K9" s="11">
        <v>4.8837954928434328</v>
      </c>
      <c r="L9" s="11">
        <v>8.1616153704559338</v>
      </c>
      <c r="M9" s="11">
        <v>7.8357142101303907</v>
      </c>
      <c r="N9" s="11">
        <v>7.233489144950795</v>
      </c>
      <c r="O9" s="11">
        <v>5.3640369095112419</v>
      </c>
      <c r="P9" s="11">
        <v>8.1015275025176834</v>
      </c>
      <c r="Q9" s="11">
        <v>4.3073344403137526</v>
      </c>
      <c r="R9" s="11">
        <v>6.3077683957608315</v>
      </c>
      <c r="S9" s="11">
        <v>5.5830303092982376</v>
      </c>
      <c r="T9" s="11">
        <v>6.3455166703407713</v>
      </c>
      <c r="U9" s="11">
        <v>6.644363072406918</v>
      </c>
      <c r="V9" s="11">
        <v>7.6584488561370563</v>
      </c>
      <c r="W9" s="11">
        <v>6.6004538228881984</v>
      </c>
      <c r="X9" s="11">
        <v>6.7895742291295846</v>
      </c>
      <c r="Y9" s="11">
        <v>5.6814944020941311</v>
      </c>
      <c r="Z9" s="11">
        <v>5.8617769598222367</v>
      </c>
      <c r="AA9" s="11">
        <v>3.9146608816920434</v>
      </c>
      <c r="AB9" s="8">
        <f t="shared" si="0"/>
        <v>10000</v>
      </c>
      <c r="AC9" s="8">
        <v>0.1</v>
      </c>
      <c r="AD9" s="8">
        <f t="shared" si="1"/>
        <v>6.4921671882056309</v>
      </c>
    </row>
    <row r="10" spans="2:32">
      <c r="B10" s="8" t="s">
        <v>16</v>
      </c>
      <c r="C10" s="11">
        <v>5.9578303507055352</v>
      </c>
      <c r="D10" s="11">
        <v>2.6055823418328146</v>
      </c>
      <c r="E10" s="11">
        <v>1.0873036005336871</v>
      </c>
      <c r="F10" s="11">
        <v>5.9779652971823225</v>
      </c>
      <c r="G10" s="11">
        <v>3.0235938871667258</v>
      </c>
      <c r="H10" s="11">
        <v>1.9476701885504326</v>
      </c>
      <c r="I10" s="11">
        <v>2.7532047847403192</v>
      </c>
      <c r="J10" s="11">
        <v>5.3977237731788819</v>
      </c>
      <c r="K10" s="11">
        <v>3.253382675086641</v>
      </c>
      <c r="L10" s="11">
        <v>5.4368809155108693</v>
      </c>
      <c r="M10" s="11">
        <v>5.3012112775875266</v>
      </c>
      <c r="N10" s="11">
        <v>4.7075726938518301</v>
      </c>
      <c r="O10" s="11">
        <v>0.54795097709154561</v>
      </c>
      <c r="P10" s="11">
        <v>5.36432375853542</v>
      </c>
      <c r="Q10" s="11">
        <v>0.37198415048669631</v>
      </c>
      <c r="R10" s="11">
        <v>1.4324615894579438</v>
      </c>
      <c r="S10" s="11">
        <v>1.8632548443005135</v>
      </c>
      <c r="T10" s="11">
        <v>3.8378435751805</v>
      </c>
      <c r="U10" s="11">
        <v>2.5746695897379368</v>
      </c>
      <c r="V10" s="11">
        <v>5.1313721471289</v>
      </c>
      <c r="W10" s="11">
        <v>4.5731484679135974</v>
      </c>
      <c r="X10" s="11">
        <v>4.7458729714909396</v>
      </c>
      <c r="Y10" s="11">
        <v>1.7810368983364242</v>
      </c>
      <c r="Z10" s="11">
        <v>2.0852685205945818</v>
      </c>
      <c r="AA10" s="11">
        <v>1.7351532415568727</v>
      </c>
      <c r="AB10" s="8">
        <f t="shared" si="0"/>
        <v>20000</v>
      </c>
      <c r="AC10" s="8">
        <v>0.2</v>
      </c>
      <c r="AD10" s="8">
        <f t="shared" si="1"/>
        <v>3.3397705007095784</v>
      </c>
    </row>
    <row r="11" spans="2:32">
      <c r="B11" s="8" t="s">
        <v>17</v>
      </c>
      <c r="C11" s="11">
        <v>5.4430736025475426</v>
      </c>
      <c r="D11" s="11">
        <v>1.3054309182411998</v>
      </c>
      <c r="E11" s="11">
        <v>8.3080257280130354E-2</v>
      </c>
      <c r="F11" s="11">
        <v>1.6786131501237378</v>
      </c>
      <c r="G11" s="11">
        <v>1.3048755738248019</v>
      </c>
      <c r="H11" s="11">
        <v>1.2859839922962237</v>
      </c>
      <c r="I11" s="11">
        <v>1.7538883158169938</v>
      </c>
      <c r="J11" s="11">
        <v>0.89657017024683228</v>
      </c>
      <c r="K11" s="11">
        <v>2.8547231104382718</v>
      </c>
      <c r="L11" s="11">
        <v>3.1648285882847631</v>
      </c>
      <c r="M11" s="11">
        <v>5.3012112775875266</v>
      </c>
      <c r="N11" s="11">
        <v>0.72752947975448023</v>
      </c>
      <c r="O11" s="11">
        <v>6.0432120821701574E-2</v>
      </c>
      <c r="P11" s="11">
        <v>1.3741423642179598</v>
      </c>
      <c r="Q11" s="11">
        <v>3.9141119048395012E-2</v>
      </c>
      <c r="R11" s="11">
        <v>0.12551283820675962</v>
      </c>
      <c r="S11" s="11">
        <v>1.1656911020357938</v>
      </c>
      <c r="T11" s="11">
        <v>1.5884398263042385</v>
      </c>
      <c r="U11" s="11">
        <v>1.9128575992209562</v>
      </c>
      <c r="V11" s="11">
        <v>1.2806156622315257</v>
      </c>
      <c r="W11" s="11">
        <v>0.38947721065801488</v>
      </c>
      <c r="X11" s="11">
        <v>0.77129772140710884</v>
      </c>
      <c r="Y11" s="11">
        <v>1.1369500844128879</v>
      </c>
      <c r="Z11" s="11">
        <v>1.7271598360414373</v>
      </c>
      <c r="AA11" s="11">
        <v>1.2810735213510043</v>
      </c>
      <c r="AB11" s="8">
        <f t="shared" si="0"/>
        <v>30000</v>
      </c>
      <c r="AC11" s="8">
        <v>0.3</v>
      </c>
      <c r="AD11" s="8">
        <f t="shared" si="1"/>
        <v>1.5461039776960115</v>
      </c>
    </row>
    <row r="12" spans="2:32">
      <c r="B12" s="8" t="s">
        <v>18</v>
      </c>
      <c r="C12" s="11">
        <v>3.4595034046304818</v>
      </c>
      <c r="D12" s="11">
        <v>0.93087811332247838</v>
      </c>
      <c r="E12" s="11">
        <v>8.6093726928311298E-3</v>
      </c>
      <c r="F12" s="11">
        <v>9.5043984956191707E-2</v>
      </c>
      <c r="G12" s="11">
        <v>0.92510051092074264</v>
      </c>
      <c r="H12" s="11">
        <v>0.93080454162077331</v>
      </c>
      <c r="I12" s="11">
        <v>1.6634699365712322</v>
      </c>
      <c r="J12" s="11">
        <v>8.9075295324732906E-2</v>
      </c>
      <c r="K12" s="11">
        <v>2.7829207872262032</v>
      </c>
      <c r="L12" s="11">
        <v>1.4471865274233551</v>
      </c>
      <c r="M12" s="11">
        <v>3.299457769451692</v>
      </c>
      <c r="N12" s="11">
        <v>6.9633156282066011E-2</v>
      </c>
      <c r="O12" s="11">
        <v>5.0475427005949314E-3</v>
      </c>
      <c r="P12" s="11">
        <v>0.13141329332745499</v>
      </c>
      <c r="Q12" s="11">
        <v>3.261260243561992E-3</v>
      </c>
      <c r="R12" s="11">
        <v>1.1316680493905551E-2</v>
      </c>
      <c r="S12" s="11">
        <v>0.91408892509070938</v>
      </c>
      <c r="T12" s="11">
        <v>1.0055940149577509</v>
      </c>
      <c r="U12" s="11">
        <v>1.8062213120581418</v>
      </c>
      <c r="V12" s="11">
        <v>0.10416001386715834</v>
      </c>
      <c r="W12" s="11">
        <v>4.1345619136563982E-2</v>
      </c>
      <c r="X12" s="11">
        <v>5.9700697859284446E-2</v>
      </c>
      <c r="Y12" s="11">
        <v>0.92440905760736314</v>
      </c>
      <c r="Z12" s="11">
        <v>1.6850994900097476</v>
      </c>
      <c r="AA12" s="11">
        <v>0.95537459183594819</v>
      </c>
      <c r="AB12" s="8">
        <f t="shared" si="0"/>
        <v>40000</v>
      </c>
      <c r="AC12" s="8">
        <v>0.4</v>
      </c>
      <c r="AD12" s="8">
        <f t="shared" si="1"/>
        <v>0.93394863598443867</v>
      </c>
    </row>
    <row r="13" spans="2:32">
      <c r="B13" s="8" t="s">
        <v>19</v>
      </c>
      <c r="C13" s="11">
        <v>0.26996295827416361</v>
      </c>
      <c r="D13" s="11">
        <v>0.89721919429405261</v>
      </c>
      <c r="E13" s="11">
        <v>8.140358928585556E-4</v>
      </c>
      <c r="F13" s="11">
        <v>1.2932821305980724E-2</v>
      </c>
      <c r="G13" s="11">
        <v>0.89711985965027452</v>
      </c>
      <c r="H13" s="11">
        <v>0.89699364524051362</v>
      </c>
      <c r="I13" s="11">
        <v>1.6550095979703201</v>
      </c>
      <c r="J13" s="11">
        <v>5.7184346626399929E-3</v>
      </c>
      <c r="K13" s="11">
        <v>2.7746110177264427</v>
      </c>
      <c r="L13" s="11">
        <v>0.95716392931069549</v>
      </c>
      <c r="M13" s="11">
        <v>0.49705924069121465</v>
      </c>
      <c r="N13" s="11">
        <v>6.3597828043384652E-3</v>
      </c>
      <c r="O13" s="11">
        <v>4.0957925909879123E-4</v>
      </c>
      <c r="P13" s="11">
        <v>1.4975468596958308E-2</v>
      </c>
      <c r="Q13" s="11">
        <v>2.9321516365143907E-4</v>
      </c>
      <c r="R13" s="11">
        <v>1.0065428418783995E-3</v>
      </c>
      <c r="S13" s="11">
        <v>0.89662406730610655</v>
      </c>
      <c r="T13" s="11">
        <v>0.9028393916934192</v>
      </c>
      <c r="U13" s="11">
        <v>1.7940567894231663</v>
      </c>
      <c r="V13" s="11">
        <v>1.0916821574255664E-2</v>
      </c>
      <c r="W13" s="11">
        <v>4.2979990986395933E-3</v>
      </c>
      <c r="X13" s="11">
        <v>4.8686392542549584E-3</v>
      </c>
      <c r="Y13" s="11">
        <v>0.89782242216472241</v>
      </c>
      <c r="Z13" s="11">
        <v>1.6810232905684188</v>
      </c>
      <c r="AA13" s="11">
        <v>0.89873319579066901</v>
      </c>
      <c r="AB13" s="8">
        <f t="shared" si="0"/>
        <v>50000</v>
      </c>
      <c r="AC13" s="8">
        <v>0.5</v>
      </c>
      <c r="AD13" s="8">
        <f t="shared" si="1"/>
        <v>0.63915327762234941</v>
      </c>
    </row>
    <row r="14" spans="2:32">
      <c r="B14" s="8" t="s">
        <v>20</v>
      </c>
      <c r="C14" s="11">
        <v>2.8676217897896095E-2</v>
      </c>
      <c r="D14" s="11">
        <v>0.89472866433391118</v>
      </c>
      <c r="E14" s="11">
        <v>4.90737268137309E-5</v>
      </c>
      <c r="F14" s="11">
        <v>1.1531273279388188E-3</v>
      </c>
      <c r="G14" s="11">
        <v>0.8947753751141363</v>
      </c>
      <c r="H14" s="11">
        <v>0.89480010088550443</v>
      </c>
      <c r="I14" s="11">
        <v>1.6543539464618107</v>
      </c>
      <c r="J14" s="11">
        <v>7.5632926711932669E-4</v>
      </c>
      <c r="K14" s="11">
        <v>2.7740008924786252</v>
      </c>
      <c r="L14" s="11">
        <v>0.9007864084881021</v>
      </c>
      <c r="M14" s="11">
        <v>4.4613607965175106E-2</v>
      </c>
      <c r="N14" s="11">
        <v>4.4169653722292423E-4</v>
      </c>
      <c r="O14" s="11">
        <v>2.505595443835773E-5</v>
      </c>
      <c r="P14" s="11">
        <v>1.5418810986602693E-3</v>
      </c>
      <c r="Q14" s="11">
        <v>1.1396034324206994E-5</v>
      </c>
      <c r="R14" s="11">
        <v>1.0561381418483506E-4</v>
      </c>
      <c r="S14" s="11">
        <v>0.89480938683573186</v>
      </c>
      <c r="T14" s="11">
        <v>0.89522113451153018</v>
      </c>
      <c r="U14" s="11">
        <v>1.7932935005499075</v>
      </c>
      <c r="V14" s="11">
        <v>1.2303393477850477E-3</v>
      </c>
      <c r="W14" s="11">
        <v>2.8074864667360089E-4</v>
      </c>
      <c r="X14" s="11">
        <v>6.0881915283061971E-4</v>
      </c>
      <c r="Y14" s="11">
        <v>0.89471861485981208</v>
      </c>
      <c r="Z14" s="11">
        <v>1.6807246293851676</v>
      </c>
      <c r="AA14" s="11">
        <v>0.89509336724756849</v>
      </c>
      <c r="AB14" s="8">
        <f t="shared" si="0"/>
        <v>60000</v>
      </c>
      <c r="AC14" s="8">
        <v>0.6</v>
      </c>
      <c r="AD14" s="8">
        <f t="shared" si="1"/>
        <v>0.60587199711691486</v>
      </c>
    </row>
    <row r="15" spans="2:32">
      <c r="B15" s="8" t="s">
        <v>21</v>
      </c>
      <c r="C15" s="11">
        <v>2.8303948822667735E-3</v>
      </c>
      <c r="D15" s="11">
        <v>0.8945591141573459</v>
      </c>
      <c r="E15" s="11">
        <v>9.4737174549663905E-8</v>
      </c>
      <c r="F15" s="11">
        <v>1.1370663128218439E-4</v>
      </c>
      <c r="G15" s="11">
        <v>0.89455675643228005</v>
      </c>
      <c r="H15" s="11">
        <v>0.89455927311291816</v>
      </c>
      <c r="I15" s="11">
        <v>1.6543107350913715</v>
      </c>
      <c r="J15" s="11">
        <v>7.3165268531738548E-5</v>
      </c>
      <c r="K15" s="11">
        <v>2.7739377104370533</v>
      </c>
      <c r="L15" s="11">
        <v>0.89520419304994903</v>
      </c>
      <c r="M15" s="11">
        <v>4.0623968161526136E-3</v>
      </c>
      <c r="N15" s="11">
        <v>4.5139420876694203E-5</v>
      </c>
      <c r="O15" s="11">
        <v>2.8728777579090092E-8</v>
      </c>
      <c r="P15" s="11">
        <v>1.7084878675177606E-4</v>
      </c>
      <c r="Q15" s="11">
        <v>8.0246991274179891E-9</v>
      </c>
      <c r="R15" s="11">
        <v>3.9746693119013798E-6</v>
      </c>
      <c r="S15" s="11">
        <v>0.89456321479462986</v>
      </c>
      <c r="T15" s="11">
        <v>0.89460153377171991</v>
      </c>
      <c r="U15" s="11">
        <v>1.793261989295047</v>
      </c>
      <c r="V15" s="11">
        <v>1.327732750269206E-4</v>
      </c>
      <c r="W15" s="11">
        <v>1.3411264603746531E-5</v>
      </c>
      <c r="X15" s="11">
        <v>5.6671475931580062E-5</v>
      </c>
      <c r="Y15" s="11">
        <v>0.89455611149060132</v>
      </c>
      <c r="Z15" s="11">
        <v>1.6807061247951651</v>
      </c>
      <c r="AA15" s="11">
        <v>0.89458688044703649</v>
      </c>
      <c r="AB15" s="8">
        <f t="shared" si="0"/>
        <v>70000</v>
      </c>
      <c r="AC15" s="8">
        <v>0.7</v>
      </c>
      <c r="AD15" s="8">
        <f t="shared" si="1"/>
        <v>0.60267625003426017</v>
      </c>
    </row>
    <row r="16" spans="2:32">
      <c r="B16" s="8" t="s">
        <v>22</v>
      </c>
      <c r="C16" s="11">
        <v>2.3316134956985479E-4</v>
      </c>
      <c r="D16" s="11">
        <v>0.89454327265889333</v>
      </c>
      <c r="E16" s="11">
        <v>9.7861629910767078E-9</v>
      </c>
      <c r="F16" s="11">
        <v>2.26335350816953E-6</v>
      </c>
      <c r="G16" s="11">
        <v>0.89454327208136419</v>
      </c>
      <c r="H16" s="11">
        <v>0.89454327159444347</v>
      </c>
      <c r="I16" s="11">
        <v>1.6543104927262675</v>
      </c>
      <c r="J16" s="11">
        <v>2.4922985630837502E-7</v>
      </c>
      <c r="K16" s="11">
        <v>2.7739370847961027</v>
      </c>
      <c r="L16" s="11">
        <v>0.89458759857848236</v>
      </c>
      <c r="M16" s="11">
        <v>3.8231588655435189E-4</v>
      </c>
      <c r="N16" s="11">
        <v>9.8474174592411146E-8</v>
      </c>
      <c r="O16" s="11">
        <v>9.6422354545211419E-9</v>
      </c>
      <c r="P16" s="11">
        <v>6.592365480173612E-6</v>
      </c>
      <c r="Q16" s="11">
        <v>8.0246991274179891E-9</v>
      </c>
      <c r="R16" s="11">
        <v>6.6296479417360388E-9</v>
      </c>
      <c r="S16" s="11">
        <v>0.8945432738242971</v>
      </c>
      <c r="T16" s="11">
        <v>0.89454336410858559</v>
      </c>
      <c r="U16" s="11">
        <v>1.7932619715746796</v>
      </c>
      <c r="V16" s="11">
        <v>3.4738139902401599E-6</v>
      </c>
      <c r="W16" s="11">
        <v>8.6314457803382538E-9</v>
      </c>
      <c r="X16" s="11">
        <v>1.702023837424349E-7</v>
      </c>
      <c r="Y16" s="11">
        <v>0.8945432735634995</v>
      </c>
      <c r="Z16" s="11">
        <v>1.6807061222366428</v>
      </c>
      <c r="AA16" s="11">
        <v>0.89454330828027651</v>
      </c>
      <c r="AB16" s="8">
        <f t="shared" si="0"/>
        <v>80000</v>
      </c>
      <c r="AC16" s="8">
        <v>0.8</v>
      </c>
      <c r="AD16" s="8">
        <f t="shared" si="1"/>
        <v>0.60236938693652975</v>
      </c>
    </row>
    <row r="17" spans="2:30">
      <c r="B17" s="8" t="s">
        <v>23</v>
      </c>
      <c r="C17" s="11">
        <v>8.5725291683047544E-6</v>
      </c>
      <c r="D17" s="11">
        <v>0.89454327084320084</v>
      </c>
      <c r="E17" s="11">
        <v>9.7861629910767078E-9</v>
      </c>
      <c r="F17" s="11">
        <v>9.2975369625492021E-9</v>
      </c>
      <c r="G17" s="11">
        <v>0.89454327084320084</v>
      </c>
      <c r="H17" s="11">
        <v>0.89454327084320084</v>
      </c>
      <c r="I17" s="11">
        <v>1.6543104927206969</v>
      </c>
      <c r="J17" s="11">
        <v>9.5154746304615401E-9</v>
      </c>
      <c r="K17" s="11">
        <v>2.7739370847881446</v>
      </c>
      <c r="L17" s="11">
        <v>0.89454348746028245</v>
      </c>
      <c r="M17" s="11">
        <v>2.5376325538672972E-5</v>
      </c>
      <c r="N17" s="11">
        <v>7.7100139606045559E-9</v>
      </c>
      <c r="O17" s="11">
        <v>9.6422354545211419E-9</v>
      </c>
      <c r="P17" s="11">
        <v>8.9411287262919359E-9</v>
      </c>
      <c r="Q17" s="11">
        <v>8.0246991274179891E-9</v>
      </c>
      <c r="R17" s="11">
        <v>6.6296479417360388E-9</v>
      </c>
      <c r="S17" s="11">
        <v>0.89454327084320084</v>
      </c>
      <c r="T17" s="11">
        <v>0.89454327084411034</v>
      </c>
      <c r="U17" s="11">
        <v>1.7932619715732017</v>
      </c>
      <c r="V17" s="11">
        <v>5.8355453802505508E-9</v>
      </c>
      <c r="W17" s="11">
        <v>8.6314457803382538E-9</v>
      </c>
      <c r="X17" s="11">
        <v>9.873474482446909E-9</v>
      </c>
      <c r="Y17" s="11">
        <v>0.89454327084320084</v>
      </c>
      <c r="Z17" s="11">
        <v>1.6807061222365292</v>
      </c>
      <c r="AA17" s="11">
        <v>0.89454327084388296</v>
      </c>
      <c r="AB17" s="8">
        <f t="shared" si="0"/>
        <v>90000</v>
      </c>
      <c r="AC17" s="8">
        <v>0.9</v>
      </c>
      <c r="AD17" s="8">
        <f t="shared" si="1"/>
        <v>0.60234384389699702</v>
      </c>
    </row>
    <row r="18" spans="2:30">
      <c r="B18" s="8" t="s">
        <v>24</v>
      </c>
      <c r="C18" s="11">
        <v>8.50525339046726E-9</v>
      </c>
      <c r="D18" s="11">
        <v>0.89454327084308716</v>
      </c>
      <c r="E18" s="11">
        <v>9.7861629910767078E-9</v>
      </c>
      <c r="F18" s="11">
        <v>9.2975369625492021E-9</v>
      </c>
      <c r="G18" s="11">
        <v>0.89454327084308716</v>
      </c>
      <c r="H18" s="11">
        <v>0.89454327084308716</v>
      </c>
      <c r="I18" s="11">
        <v>1.6543104927206969</v>
      </c>
      <c r="J18" s="11">
        <v>9.5154746304615401E-9</v>
      </c>
      <c r="K18" s="11">
        <v>2.773937084786553</v>
      </c>
      <c r="L18" s="11">
        <v>0.89454327085320529</v>
      </c>
      <c r="M18" s="11">
        <v>1.2102987057005521E-8</v>
      </c>
      <c r="N18" s="11">
        <v>7.7100139606045559E-9</v>
      </c>
      <c r="O18" s="11">
        <v>9.6422354545211419E-9</v>
      </c>
      <c r="P18" s="11">
        <v>8.9411287262919359E-9</v>
      </c>
      <c r="Q18" s="11">
        <v>8.0246991274179891E-9</v>
      </c>
      <c r="R18" s="11">
        <v>6.6296479417360388E-9</v>
      </c>
      <c r="S18" s="11">
        <v>0.89454327084308716</v>
      </c>
      <c r="T18" s="11">
        <v>0.89454327084308716</v>
      </c>
      <c r="U18" s="11">
        <v>1.793261971573088</v>
      </c>
      <c r="V18" s="11">
        <v>5.8355453802505508E-9</v>
      </c>
      <c r="W18" s="11">
        <v>8.6314457803382538E-9</v>
      </c>
      <c r="X18" s="11">
        <v>9.873474482446909E-9</v>
      </c>
      <c r="Y18" s="11">
        <v>0.89454327084308716</v>
      </c>
      <c r="Z18" s="11">
        <v>1.6807061222365292</v>
      </c>
      <c r="AA18" s="11">
        <v>0.89454327084308716</v>
      </c>
      <c r="AB18" s="8">
        <f t="shared" si="0"/>
        <v>100000</v>
      </c>
      <c r="AC18" s="8">
        <v>1</v>
      </c>
      <c r="AD18" s="8">
        <f t="shared" si="1"/>
        <v>0.60234247810269148</v>
      </c>
    </row>
    <row r="19" spans="2:30" ht="15">
      <c r="B19" s="8" t="s">
        <v>25</v>
      </c>
      <c r="C19" s="11">
        <v>0.48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5.8355453802505508E-9</v>
      </c>
      <c r="E21" s="10">
        <f>MAX(C18:AA18)</f>
        <v>2.773937084786553</v>
      </c>
      <c r="F21" s="10">
        <f>MEDIAN(C18:AA18)</f>
        <v>1.2102987057005521E-8</v>
      </c>
      <c r="G21" s="10">
        <f>AVERAGE(C18:AA18)</f>
        <v>0.60234247810269148</v>
      </c>
      <c r="H21" s="10">
        <f>_xlfn.STDEV.S(C18:AA18)</f>
        <v>0.75837769583127457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8553-E70C-4B55-A1C7-99311E5995E6}">
  <dimension ref="B5:J53"/>
  <sheetViews>
    <sheetView tabSelected="1" topLeftCell="A16" zoomScale="70" zoomScaleNormal="70" workbookViewId="0">
      <selection activeCell="J42" sqref="J42"/>
    </sheetView>
  </sheetViews>
  <sheetFormatPr defaultRowHeight="15.75"/>
  <cols>
    <col min="1" max="1" width="8.88671875" style="4"/>
    <col min="2" max="3" width="9" style="4" bestFit="1" customWidth="1"/>
    <col min="4" max="4" width="9" style="4" customWidth="1"/>
    <col min="5" max="9" width="10.21875" style="4" customWidth="1"/>
    <col min="10" max="10" width="11.6640625" style="4" bestFit="1" customWidth="1"/>
    <col min="11" max="16384" width="8.88671875" style="4"/>
  </cols>
  <sheetData>
    <row r="5" spans="2:8">
      <c r="E5" s="13" t="s">
        <v>27</v>
      </c>
      <c r="F5" s="13"/>
      <c r="G5" s="13"/>
    </row>
    <row r="6" spans="2:8">
      <c r="D6" s="4" t="s">
        <v>36</v>
      </c>
      <c r="E6" s="4" t="s">
        <v>38</v>
      </c>
      <c r="F6" s="4" t="s">
        <v>39</v>
      </c>
      <c r="G6" s="4" t="s">
        <v>26</v>
      </c>
      <c r="H6" s="4" t="s">
        <v>37</v>
      </c>
    </row>
    <row r="7" spans="2:8">
      <c r="B7" s="4">
        <v>0</v>
      </c>
      <c r="C7" s="4">
        <v>0</v>
      </c>
      <c r="D7" s="7">
        <v>1E-8</v>
      </c>
      <c r="E7" s="6">
        <f>DE_r1_10!AD6</f>
        <v>13.21273397354364</v>
      </c>
      <c r="F7" s="6">
        <f>DE_b2_10!AD6</f>
        <v>13.887237298914279</v>
      </c>
      <c r="G7" s="6">
        <f>PSO_10!AD6</f>
        <v>13.0531516205853</v>
      </c>
      <c r="H7" s="6">
        <f>ED_mod_10!AD6</f>
        <v>13.292005713497442</v>
      </c>
    </row>
    <row r="8" spans="2:8">
      <c r="B8" s="4">
        <v>100</v>
      </c>
      <c r="C8" s="4">
        <v>1E-3</v>
      </c>
      <c r="D8" s="7">
        <v>1E-8</v>
      </c>
      <c r="E8" s="6">
        <f>DE_r1_10!AD7</f>
        <v>12.668263833318179</v>
      </c>
      <c r="F8" s="6">
        <f>DE_b2_10!AD7</f>
        <v>12.98240164980623</v>
      </c>
      <c r="G8" s="6">
        <f>PSO_10!AD7</f>
        <v>11.890171896527772</v>
      </c>
      <c r="H8" s="6">
        <f>ED_mod_10!AD7</f>
        <v>12.726587627565614</v>
      </c>
    </row>
    <row r="9" spans="2:8">
      <c r="B9" s="4">
        <v>1000</v>
      </c>
      <c r="C9" s="4">
        <v>0.01</v>
      </c>
      <c r="D9" s="7">
        <v>1E-8</v>
      </c>
      <c r="E9" s="6">
        <f>DE_r1_10!AD8</f>
        <v>10.844192804957547</v>
      </c>
      <c r="F9" s="6">
        <f>DE_b2_10!AD8</f>
        <v>9.6836597909029845</v>
      </c>
      <c r="G9" s="6">
        <f>PSO_10!AD8</f>
        <v>7.5253361994166603</v>
      </c>
      <c r="H9" s="6">
        <f>ED_mod_10!AD8</f>
        <v>9.569164441367711</v>
      </c>
    </row>
    <row r="10" spans="2:8">
      <c r="B10" s="4">
        <v>10000</v>
      </c>
      <c r="C10" s="4">
        <v>0.1</v>
      </c>
      <c r="D10" s="7">
        <v>1E-8</v>
      </c>
      <c r="E10" s="6">
        <f>DE_r1_10!AD9</f>
        <v>6.4921671882056309</v>
      </c>
      <c r="F10" s="6">
        <f>DE_b2_10!AD9</f>
        <v>1.3779782282285669</v>
      </c>
      <c r="G10" s="6">
        <f>PSO_10!AD9</f>
        <v>1.0491631620030875</v>
      </c>
      <c r="H10" s="6">
        <f>ED_mod_10!AD9</f>
        <v>0.38931033771667445</v>
      </c>
    </row>
    <row r="11" spans="2:8">
      <c r="B11" s="4">
        <v>20000</v>
      </c>
      <c r="C11" s="4">
        <v>0.2</v>
      </c>
      <c r="D11" s="7">
        <v>1E-8</v>
      </c>
      <c r="E11" s="6">
        <f>DE_r1_10!AD10</f>
        <v>3.3397705007095784</v>
      </c>
      <c r="F11" s="6">
        <f>DE_b2_10!AD10</f>
        <v>1.2696646495214419</v>
      </c>
      <c r="G11" s="6">
        <f>PSO_10!AD10</f>
        <v>0.79630968456086071</v>
      </c>
      <c r="H11" s="6">
        <f>ED_mod_10!AD10</f>
        <v>0.35105599163022816</v>
      </c>
    </row>
    <row r="12" spans="2:8">
      <c r="B12" s="4">
        <v>30000</v>
      </c>
      <c r="C12" s="4">
        <v>0.3</v>
      </c>
      <c r="D12" s="7">
        <v>1E-8</v>
      </c>
      <c r="E12" s="6">
        <f>DE_r1_10!AD11</f>
        <v>1.5461039776960115</v>
      </c>
      <c r="F12" s="6">
        <f>DE_b2_10!AD11</f>
        <v>1.2691639763878129</v>
      </c>
      <c r="G12" s="6">
        <f>PSO_10!AD11</f>
        <v>0.79387896752276443</v>
      </c>
      <c r="H12" s="6">
        <f>ED_mod_10!AD11</f>
        <v>0.35103625755727991</v>
      </c>
    </row>
    <row r="13" spans="2:8">
      <c r="B13" s="4">
        <v>40000</v>
      </c>
      <c r="C13" s="4">
        <v>0.4</v>
      </c>
      <c r="D13" s="7">
        <v>1E-8</v>
      </c>
      <c r="E13" s="6">
        <f>DE_r1_10!AD12</f>
        <v>0.93394863598443867</v>
      </c>
      <c r="F13" s="6">
        <f>DE_b2_10!AD12</f>
        <v>1.2691639687294809</v>
      </c>
      <c r="G13" s="6">
        <f>PSO_10!AD12</f>
        <v>0.79387736804913855</v>
      </c>
      <c r="H13" s="6">
        <f>ED_mod_10!AD12</f>
        <v>0.35103625755727991</v>
      </c>
    </row>
    <row r="14" spans="2:8">
      <c r="B14" s="4">
        <v>50000</v>
      </c>
      <c r="C14" s="4">
        <v>0.5</v>
      </c>
      <c r="D14" s="7">
        <v>1E-8</v>
      </c>
      <c r="E14" s="6">
        <f>DE_r1_10!AD13</f>
        <v>0.63915327762234941</v>
      </c>
      <c r="F14" s="6">
        <f>DE_b2_10!AD13</f>
        <v>1.2691639687294765</v>
      </c>
      <c r="G14" s="6">
        <f>PSO_10!AD13</f>
        <v>0.79387736804901576</v>
      </c>
      <c r="H14" s="6">
        <f>ED_mod_10!AD13</f>
        <v>0.35103625755727991</v>
      </c>
    </row>
    <row r="15" spans="2:8">
      <c r="B15" s="4">
        <v>60000</v>
      </c>
      <c r="C15" s="4">
        <v>0.6</v>
      </c>
      <c r="D15" s="7">
        <v>1E-8</v>
      </c>
      <c r="E15" s="6">
        <f>DE_r1_10!AD14</f>
        <v>0.60587199711691486</v>
      </c>
      <c r="F15" s="6">
        <f>DE_b2_10!AD14</f>
        <v>1.2691639687294718</v>
      </c>
      <c r="G15" s="6">
        <f>PSO_10!AD14</f>
        <v>0.79387736804901121</v>
      </c>
      <c r="H15" s="6">
        <f>ED_mod_10!AD14</f>
        <v>0.35103625755727991</v>
      </c>
    </row>
    <row r="16" spans="2:8">
      <c r="B16" s="4">
        <v>70000</v>
      </c>
      <c r="C16" s="4">
        <v>0.7</v>
      </c>
      <c r="D16" s="7">
        <v>1E-8</v>
      </c>
      <c r="E16" s="6">
        <f>DE_r1_10!AD15</f>
        <v>0.60267625003426017</v>
      </c>
      <c r="F16" s="6">
        <f>DE_b2_10!AD15</f>
        <v>1.2691639687294718</v>
      </c>
      <c r="G16" s="6">
        <f>PSO_10!AD15</f>
        <v>0.79387736804901121</v>
      </c>
      <c r="H16" s="6">
        <f>ED_mod_10!AD15</f>
        <v>0.35103625755727991</v>
      </c>
    </row>
    <row r="17" spans="2:10">
      <c r="B17" s="4">
        <v>80000</v>
      </c>
      <c r="C17" s="4">
        <v>0.8</v>
      </c>
      <c r="D17" s="7">
        <v>1E-8</v>
      </c>
      <c r="E17" s="6">
        <f>DE_r1_10!AD16</f>
        <v>0.60236938693652975</v>
      </c>
      <c r="F17" s="6">
        <f>DE_b2_10!AD16</f>
        <v>1.2691639687294718</v>
      </c>
      <c r="G17" s="6">
        <f>PSO_10!AD16</f>
        <v>0.79387736804901121</v>
      </c>
      <c r="H17" s="6">
        <f>ED_mod_10!AD16</f>
        <v>0.35103625755727991</v>
      </c>
    </row>
    <row r="18" spans="2:10">
      <c r="B18" s="4">
        <v>90000</v>
      </c>
      <c r="C18" s="4">
        <v>0.9</v>
      </c>
      <c r="D18" s="7">
        <v>1E-8</v>
      </c>
      <c r="E18" s="6">
        <f>DE_r1_10!AD17</f>
        <v>0.60234384389699702</v>
      </c>
      <c r="F18" s="6">
        <f>DE_b2_10!AD17</f>
        <v>1.2691639687294718</v>
      </c>
      <c r="G18" s="6">
        <f>PSO_10!AD17</f>
        <v>0.79387736804901121</v>
      </c>
      <c r="H18" s="6">
        <f>ED_mod_10!AD17</f>
        <v>0.35103625755727991</v>
      </c>
    </row>
    <row r="19" spans="2:10">
      <c r="B19" s="4">
        <v>100000</v>
      </c>
      <c r="C19" s="4">
        <v>1</v>
      </c>
      <c r="D19" s="7">
        <v>1E-8</v>
      </c>
      <c r="E19" s="6">
        <f>DE_r1_10!AD18</f>
        <v>0.60234247810269148</v>
      </c>
      <c r="F19" s="6">
        <f>DE_b2_10!AD18</f>
        <v>1.2691639687294718</v>
      </c>
      <c r="G19" s="6">
        <f>PSO_10!AD18</f>
        <v>0.79387736804901121</v>
      </c>
      <c r="H19" s="6">
        <f>ED_mod_10!AD18</f>
        <v>0.35103625755727991</v>
      </c>
    </row>
    <row r="22" spans="2:10">
      <c r="E22" s="5" t="s">
        <v>1</v>
      </c>
      <c r="F22" s="5" t="s">
        <v>3</v>
      </c>
      <c r="G22" s="5" t="s">
        <v>9</v>
      </c>
      <c r="H22" s="5" t="s">
        <v>5</v>
      </c>
      <c r="I22" s="5" t="s">
        <v>7</v>
      </c>
      <c r="J22" s="4" t="s">
        <v>35</v>
      </c>
    </row>
    <row r="23" spans="2:10">
      <c r="C23" s="4" t="s">
        <v>27</v>
      </c>
      <c r="D23" s="4" t="s">
        <v>31</v>
      </c>
      <c r="E23" s="6">
        <f>PSO_10!D21</f>
        <v>9.6562189355609007E-9</v>
      </c>
      <c r="F23" s="6">
        <f>PSO_10!E21</f>
        <v>2.6255492488683103</v>
      </c>
      <c r="G23" s="6">
        <f>PSO_10!F21</f>
        <v>0.17347266113097248</v>
      </c>
      <c r="H23" s="6">
        <f>PSO_10!G21</f>
        <v>0.79387736804901121</v>
      </c>
      <c r="I23" s="6">
        <f>PSO_10!H21</f>
        <v>0.85410447656096489</v>
      </c>
      <c r="J23" s="12">
        <f>PSO_10!C19</f>
        <v>0.04</v>
      </c>
    </row>
    <row r="24" spans="2:10">
      <c r="D24" s="4" t="s">
        <v>29</v>
      </c>
      <c r="E24" s="6">
        <f>DE_r1_10!D21</f>
        <v>5.8355453802505508E-9</v>
      </c>
      <c r="F24" s="6">
        <f>DE_r1_10!E21</f>
        <v>2.773937084786553</v>
      </c>
      <c r="G24" s="6">
        <f>DE_r1_10!F21</f>
        <v>1.2102987057005521E-8</v>
      </c>
      <c r="H24" s="6">
        <f>DE_r1_10!G21</f>
        <v>0.60234247810269148</v>
      </c>
      <c r="I24" s="6">
        <f>DE_r1_10!H21</f>
        <v>0.75837769583127457</v>
      </c>
      <c r="J24" s="12">
        <f>DE_r1_10!C19</f>
        <v>0.48</v>
      </c>
    </row>
    <row r="25" spans="2:10">
      <c r="D25" s="4" t="s">
        <v>30</v>
      </c>
      <c r="E25" s="6">
        <f>DE_b2_10!D21</f>
        <v>4.4321950554149225E-9</v>
      </c>
      <c r="F25" s="6">
        <f>DE_b2_10!E21</f>
        <v>3.8991780872426034</v>
      </c>
      <c r="G25" s="6">
        <f>DE_b2_10!F21</f>
        <v>0.89454327084308716</v>
      </c>
      <c r="H25" s="6">
        <f>DE_b2_10!G21</f>
        <v>1.2691639687294718</v>
      </c>
      <c r="I25" s="6">
        <f>DE_b2_10!H21</f>
        <v>1.3889993801880167</v>
      </c>
      <c r="J25" s="12">
        <f>DE_b2_10!C19</f>
        <v>0.36</v>
      </c>
    </row>
    <row r="26" spans="2:10">
      <c r="D26" s="4" t="s">
        <v>37</v>
      </c>
      <c r="E26" s="6">
        <f>ED_mod_10!D21</f>
        <v>3.8068037611083128E-9</v>
      </c>
      <c r="F26" s="6">
        <f>ED_mod_10!E21</f>
        <v>3.6710011230154578</v>
      </c>
      <c r="G26" s="6">
        <f>ED_mod_10!F21</f>
        <v>8.3084614743711427E-9</v>
      </c>
      <c r="H26" s="6">
        <f>ED_mod_10!G21</f>
        <v>0.35103625755727991</v>
      </c>
      <c r="I26" s="6">
        <f>ED_mod_10!H21</f>
        <v>0.84896464718433018</v>
      </c>
      <c r="J26" s="12">
        <f>ED_mod_10!C19</f>
        <v>0.8</v>
      </c>
    </row>
    <row r="29" spans="2:10">
      <c r="F29" s="6"/>
      <c r="G29" s="6"/>
      <c r="H29" s="6"/>
      <c r="I29" s="6"/>
      <c r="J29" s="6"/>
    </row>
    <row r="32" spans="2:10">
      <c r="E32" s="13" t="s">
        <v>28</v>
      </c>
      <c r="F32" s="13"/>
      <c r="G32" s="13"/>
    </row>
    <row r="33" spans="2:8">
      <c r="D33" s="4" t="s">
        <v>36</v>
      </c>
      <c r="E33" s="4" t="s">
        <v>38</v>
      </c>
      <c r="F33" s="4" t="s">
        <v>39</v>
      </c>
      <c r="G33" s="4" t="s">
        <v>26</v>
      </c>
      <c r="H33" s="4" t="s">
        <v>37</v>
      </c>
    </row>
    <row r="34" spans="2:8">
      <c r="B34" s="4">
        <f>C34*300000</f>
        <v>0</v>
      </c>
      <c r="C34" s="4">
        <v>0</v>
      </c>
      <c r="D34" s="7">
        <v>1E-8</v>
      </c>
      <c r="E34" s="6">
        <f>DE_r1_30!AD6</f>
        <v>48.531279901263005</v>
      </c>
      <c r="F34" s="6">
        <f>DE_b2_30!AD6</f>
        <v>49.87763748253213</v>
      </c>
      <c r="G34" s="6">
        <f>PSO_30!AD6</f>
        <v>48.263650657177692</v>
      </c>
      <c r="H34" s="6">
        <f>ED_mod_30!AD6</f>
        <v>47.836317872591245</v>
      </c>
    </row>
    <row r="35" spans="2:8">
      <c r="B35" s="4">
        <f t="shared" ref="B35:B46" si="0">C35*300000</f>
        <v>300</v>
      </c>
      <c r="C35" s="4">
        <v>1E-3</v>
      </c>
      <c r="D35" s="7">
        <v>1E-8</v>
      </c>
      <c r="E35" s="6">
        <f>DE_r1_30!AD7</f>
        <v>46.467283950318361</v>
      </c>
      <c r="F35" s="6">
        <f>DE_b2_30!AD7</f>
        <v>45.776713344298315</v>
      </c>
      <c r="G35" s="6">
        <f>PSO_30!AD7</f>
        <v>43.363939653460946</v>
      </c>
      <c r="H35" s="6">
        <f>ED_mod_30!AD7</f>
        <v>44.778673429148675</v>
      </c>
    </row>
    <row r="36" spans="2:8">
      <c r="B36" s="4">
        <f t="shared" si="0"/>
        <v>3000</v>
      </c>
      <c r="C36" s="4">
        <v>0.01</v>
      </c>
      <c r="D36" s="7">
        <v>1E-8</v>
      </c>
      <c r="E36" s="6">
        <f>DE_r1_30!AD8</f>
        <v>41.933334439755228</v>
      </c>
      <c r="F36" s="6">
        <f>DE_b2_30!AD8</f>
        <v>36.385208229692317</v>
      </c>
      <c r="G36" s="6">
        <f>PSO_30!AD8</f>
        <v>28.034750755195464</v>
      </c>
      <c r="H36" s="6">
        <f>ED_mod_30!AD8</f>
        <v>30.731880258984845</v>
      </c>
    </row>
    <row r="37" spans="2:8">
      <c r="B37" s="4">
        <f t="shared" si="0"/>
        <v>30000</v>
      </c>
      <c r="C37" s="4">
        <v>0.1</v>
      </c>
      <c r="D37" s="7">
        <v>1E-8</v>
      </c>
      <c r="E37" s="6">
        <f>DE_r1_30!AD9</f>
        <v>32.170994408055236</v>
      </c>
      <c r="F37" s="6">
        <f>DE_b2_30!AD9</f>
        <v>10.456964675091937</v>
      </c>
      <c r="G37" s="6">
        <f>PSO_30!AD9</f>
        <v>7.6864078649465686</v>
      </c>
      <c r="H37" s="6">
        <f>ED_mod_30!AD9</f>
        <v>5.6995153641847125</v>
      </c>
    </row>
    <row r="38" spans="2:8">
      <c r="B38" s="4">
        <f t="shared" si="0"/>
        <v>60000</v>
      </c>
      <c r="C38" s="4">
        <v>0.2</v>
      </c>
      <c r="D38" s="7">
        <v>1E-8</v>
      </c>
      <c r="E38" s="6">
        <f>DE_r1_30!AD10</f>
        <v>19.062447017470035</v>
      </c>
      <c r="F38" s="6">
        <f>DE_b2_30!AD10</f>
        <v>8.9985311006011557</v>
      </c>
      <c r="G38" s="6">
        <f>PSO_30!AD10</f>
        <v>7.0645100602614503</v>
      </c>
      <c r="H38" s="6">
        <f>ED_mod_30!AD10</f>
        <v>5.6948349918291798</v>
      </c>
    </row>
    <row r="39" spans="2:8">
      <c r="B39" s="4">
        <f t="shared" si="0"/>
        <v>90000</v>
      </c>
      <c r="C39" s="4">
        <v>0.3</v>
      </c>
      <c r="D39" s="7">
        <v>1E-8</v>
      </c>
      <c r="E39" s="6">
        <f>DE_r1_30!AD11</f>
        <v>9.5287978465641849</v>
      </c>
      <c r="F39" s="6">
        <f>DE_b2_30!AD11</f>
        <v>8.9573530849827865</v>
      </c>
      <c r="G39" s="6">
        <f>PSO_30!AD11</f>
        <v>7.0639328251270674</v>
      </c>
      <c r="H39" s="6">
        <f>ED_mod_30!AD11</f>
        <v>5.6549091788658234</v>
      </c>
    </row>
    <row r="40" spans="2:8">
      <c r="B40" s="4">
        <f t="shared" si="0"/>
        <v>120000</v>
      </c>
      <c r="C40" s="4">
        <v>0.4</v>
      </c>
      <c r="D40" s="7">
        <v>1E-8</v>
      </c>
      <c r="E40" s="6">
        <f>DE_r1_30!AD12</f>
        <v>5.5725612309296455</v>
      </c>
      <c r="F40" s="6">
        <f>DE_b2_30!AD12</f>
        <v>8.9563214222076795</v>
      </c>
      <c r="G40" s="6">
        <f>PSO_30!AD12</f>
        <v>7.0639328238313466</v>
      </c>
      <c r="H40" s="6">
        <f>ED_mod_30!AD12</f>
        <v>5.6356332390945587</v>
      </c>
    </row>
    <row r="41" spans="2:8">
      <c r="B41" s="4">
        <f t="shared" si="0"/>
        <v>150000</v>
      </c>
      <c r="C41" s="4">
        <v>0.5</v>
      </c>
      <c r="D41" s="7">
        <v>1E-8</v>
      </c>
      <c r="E41" s="6">
        <f>DE_r1_30!AD13</f>
        <v>4.4921465273391687</v>
      </c>
      <c r="F41" s="6">
        <f>DE_b2_30!AD13</f>
        <v>8.9563070773598312</v>
      </c>
      <c r="G41" s="6">
        <f>PSO_30!AD13</f>
        <v>7.0639328238288366</v>
      </c>
      <c r="H41" s="6">
        <f>ED_mod_30!AD13</f>
        <v>5.5983556480635253</v>
      </c>
    </row>
    <row r="42" spans="2:8">
      <c r="B42" s="4">
        <f t="shared" si="0"/>
        <v>180000</v>
      </c>
      <c r="C42" s="4">
        <v>0.6</v>
      </c>
      <c r="D42" s="7">
        <v>1E-8</v>
      </c>
      <c r="E42" s="6">
        <f>DE_r1_30!AD14</f>
        <v>4.2379993229549973</v>
      </c>
      <c r="F42" s="6">
        <f>DE_b2_30!AD14</f>
        <v>8.9563070773575308</v>
      </c>
      <c r="G42" s="6">
        <f>PSO_30!AD14</f>
        <v>7.0639328238287904</v>
      </c>
      <c r="H42" s="6">
        <f>ED_mod_30!AD14</f>
        <v>5.5913750032771032</v>
      </c>
    </row>
    <row r="43" spans="2:8">
      <c r="B43" s="4">
        <f t="shared" si="0"/>
        <v>210000</v>
      </c>
      <c r="C43" s="4">
        <v>0.7</v>
      </c>
      <c r="D43" s="7">
        <v>1E-8</v>
      </c>
      <c r="E43" s="6">
        <f>DE_r1_30!AD15</f>
        <v>4.1909809292426647</v>
      </c>
      <c r="F43" s="6">
        <f>DE_b2_30!AD15</f>
        <v>8.9563070773574349</v>
      </c>
      <c r="G43" s="6">
        <f>PSO_30!AD15</f>
        <v>7.0639328238287904</v>
      </c>
      <c r="H43" s="6">
        <f>ED_mod_30!AD15</f>
        <v>5.5788020541947798</v>
      </c>
    </row>
    <row r="44" spans="2:8">
      <c r="B44" s="4">
        <f t="shared" si="0"/>
        <v>240000</v>
      </c>
      <c r="C44" s="4">
        <v>0.8</v>
      </c>
      <c r="D44" s="7">
        <v>1E-8</v>
      </c>
      <c r="E44" s="6">
        <f>DE_r1_30!AD16</f>
        <v>4.1817307023552255</v>
      </c>
      <c r="F44" s="6">
        <f>DE_b2_30!AD16</f>
        <v>8.9563070773573674</v>
      </c>
      <c r="G44" s="6">
        <f>PSO_30!AD16</f>
        <v>7.0639328238287904</v>
      </c>
      <c r="H44" s="6">
        <f>ED_mod_30!AD16</f>
        <v>5.5767496222617732</v>
      </c>
    </row>
    <row r="45" spans="2:8">
      <c r="B45" s="4">
        <f t="shared" si="0"/>
        <v>270000</v>
      </c>
      <c r="C45" s="4">
        <v>0.9</v>
      </c>
      <c r="D45" s="7">
        <v>1E-8</v>
      </c>
      <c r="E45" s="6">
        <f>DE_r1_30!AD17</f>
        <v>4.1800336816264823</v>
      </c>
      <c r="F45" s="6">
        <f>DE_b2_30!AD17</f>
        <v>8.9563070773573212</v>
      </c>
      <c r="G45" s="6">
        <f>PSO_30!AD17</f>
        <v>7.0639328238287904</v>
      </c>
      <c r="H45" s="6">
        <f>ED_mod_30!AD17</f>
        <v>5.4890869209272886</v>
      </c>
    </row>
    <row r="46" spans="2:8">
      <c r="B46" s="4">
        <f t="shared" si="0"/>
        <v>300000</v>
      </c>
      <c r="C46" s="4">
        <v>1</v>
      </c>
      <c r="D46" s="7">
        <v>1E-8</v>
      </c>
      <c r="E46" s="6">
        <f>DE_r1_30!AD18</f>
        <v>4.179744116170605</v>
      </c>
      <c r="F46" s="6">
        <f>DE_b2_30!AD18</f>
        <v>8.9563070773572804</v>
      </c>
      <c r="G46" s="6">
        <f>PSO_30!AD18</f>
        <v>7.0639328238287904</v>
      </c>
      <c r="H46" s="6">
        <f>ED_mod_30!AD18</f>
        <v>5.4787823371564581</v>
      </c>
    </row>
    <row r="49" spans="3:10">
      <c r="J49" s="4" t="s">
        <v>35</v>
      </c>
    </row>
    <row r="50" spans="3:10">
      <c r="C50" s="4" t="s">
        <v>28</v>
      </c>
      <c r="D50" s="4" t="s">
        <v>34</v>
      </c>
      <c r="E50" s="6">
        <f>PSO_30!D21</f>
        <v>3.3685888959496424</v>
      </c>
      <c r="F50" s="6">
        <f>PSO_30!E21</f>
        <v>14.219915704669802</v>
      </c>
      <c r="G50" s="6">
        <f>PSO_30!F21</f>
        <v>6.6193931853202912</v>
      </c>
      <c r="H50" s="6">
        <f>PSO_30!G21</f>
        <v>7.0639328238287904</v>
      </c>
      <c r="I50" s="6">
        <f>PSO_30!H21</f>
        <v>3.1132982454811629</v>
      </c>
      <c r="J50" s="12">
        <f>PSO_30!C19</f>
        <v>0</v>
      </c>
    </row>
    <row r="51" spans="3:10">
      <c r="D51" s="4" t="s">
        <v>32</v>
      </c>
      <c r="E51" s="6">
        <f>DE_r1_30!D21</f>
        <v>7.6902324508409947E-9</v>
      </c>
      <c r="F51" s="6">
        <f>DE_r1_30!E21</f>
        <v>9.0173682862067608</v>
      </c>
      <c r="G51" s="6">
        <f>DE_r1_30!F21</f>
        <v>4.006643113985433</v>
      </c>
      <c r="H51" s="6">
        <f>DE_r1_30!G21</f>
        <v>4.179744116170605</v>
      </c>
      <c r="I51" s="6">
        <f>DE_r1_30!H21</f>
        <v>2.2017000540257756</v>
      </c>
      <c r="J51" s="12">
        <f>DE_r1_30!C19</f>
        <v>0.04</v>
      </c>
    </row>
    <row r="52" spans="3:10">
      <c r="D52" s="4" t="s">
        <v>33</v>
      </c>
      <c r="E52" s="6">
        <f>DE_b2_30!D21</f>
        <v>3.4980682978808773</v>
      </c>
      <c r="F52" s="6">
        <f>DE_b2_30!E21</f>
        <v>17.136180468807993</v>
      </c>
      <c r="G52" s="6">
        <f>DE_b2_30!F21</f>
        <v>9.1132754589349361</v>
      </c>
      <c r="H52" s="6">
        <f>DE_b2_30!G21</f>
        <v>8.9563070773572804</v>
      </c>
      <c r="I52" s="6">
        <f>DE_b2_30!H21</f>
        <v>3.5667820330176645</v>
      </c>
      <c r="J52" s="12">
        <f>DE_b2_30!C19</f>
        <v>0</v>
      </c>
    </row>
    <row r="53" spans="3:10">
      <c r="D53" s="4" t="s">
        <v>37</v>
      </c>
      <c r="E53" s="6">
        <f>ED_mod_30!D21</f>
        <v>0.49615003199767216</v>
      </c>
      <c r="F53" s="6">
        <f>ED_mod_30!E21</f>
        <v>12.574555481177299</v>
      </c>
      <c r="G53" s="6">
        <f>ED_mod_30!F21</f>
        <v>5.338239642178678</v>
      </c>
      <c r="H53" s="6">
        <f>ED_mod_30!G21</f>
        <v>5.4787823371564581</v>
      </c>
      <c r="I53" s="6">
        <f>ED_mod_30!H21</f>
        <v>2.3390335659192365</v>
      </c>
      <c r="J53" s="12">
        <f>ED_mod_30!C19</f>
        <v>0</v>
      </c>
    </row>
  </sheetData>
  <mergeCells count="2">
    <mergeCell ref="E5:G5"/>
    <mergeCell ref="E32:G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FFA39-43D3-4FCA-A130-438011252BEE}">
  <sheetPr>
    <tabColor rgb="FFFFC000"/>
    <outlinePr summaryBelow="0" summaryRight="0"/>
  </sheetPr>
  <dimension ref="B2:AF21"/>
  <sheetViews>
    <sheetView zoomScale="85" zoomScaleNormal="85" workbookViewId="0">
      <selection activeCell="F21" sqref="F21"/>
    </sheetView>
  </sheetViews>
  <sheetFormatPr defaultRowHeight="12.75"/>
  <cols>
    <col min="1" max="1" width="8.88671875" style="9"/>
    <col min="2" max="2" width="18.664062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100000</v>
      </c>
      <c r="AE2" s="9" t="s">
        <v>1</v>
      </c>
      <c r="AF2" s="9">
        <f>MIN(B3:AA3)</f>
        <v>26550</v>
      </c>
    </row>
    <row r="3" spans="2:32">
      <c r="B3" s="8" t="s">
        <v>2</v>
      </c>
      <c r="C3" s="8">
        <v>28550</v>
      </c>
      <c r="D3" s="8">
        <v>100000</v>
      </c>
      <c r="E3" s="8">
        <v>28950</v>
      </c>
      <c r="F3" s="8">
        <v>29750</v>
      </c>
      <c r="G3" s="8">
        <v>28700</v>
      </c>
      <c r="H3" s="8">
        <v>30550</v>
      </c>
      <c r="I3" s="8">
        <v>26850</v>
      </c>
      <c r="J3" s="8">
        <v>100000</v>
      </c>
      <c r="K3" s="8">
        <v>26550</v>
      </c>
      <c r="L3" s="8">
        <v>100000</v>
      </c>
      <c r="M3" s="8">
        <v>100000</v>
      </c>
      <c r="N3" s="8">
        <v>27550</v>
      </c>
      <c r="O3" s="8">
        <v>100000</v>
      </c>
      <c r="P3" s="8">
        <v>100000</v>
      </c>
      <c r="Q3" s="8">
        <v>100000</v>
      </c>
      <c r="R3" s="8">
        <v>100000</v>
      </c>
      <c r="S3" s="8">
        <v>100000</v>
      </c>
      <c r="T3" s="8">
        <v>100000</v>
      </c>
      <c r="U3" s="8">
        <v>100000</v>
      </c>
      <c r="V3" s="8">
        <v>100000</v>
      </c>
      <c r="W3" s="8">
        <v>30850</v>
      </c>
      <c r="X3" s="8">
        <v>100000</v>
      </c>
      <c r="Y3" s="8">
        <v>100000</v>
      </c>
      <c r="Z3" s="8">
        <v>100000</v>
      </c>
      <c r="AA3" s="8">
        <v>100000</v>
      </c>
      <c r="AB3" s="8"/>
      <c r="AC3" s="8"/>
      <c r="AD3" s="8"/>
      <c r="AE3" s="9" t="s">
        <v>3</v>
      </c>
      <c r="AF3" s="9">
        <f>MAX(B3:AA3)</f>
        <v>100000</v>
      </c>
    </row>
    <row r="4" spans="2:32">
      <c r="B4" s="8" t="s">
        <v>4</v>
      </c>
      <c r="C4" s="8">
        <v>5.4870952226337977E-9</v>
      </c>
      <c r="D4" s="8">
        <v>3.2915454001340549E-2</v>
      </c>
      <c r="E4" s="8">
        <v>8.0757445175549947E-9</v>
      </c>
      <c r="F4" s="8">
        <v>8.5888132161926478E-9</v>
      </c>
      <c r="G4" s="8">
        <v>5.6404587667202577E-9</v>
      </c>
      <c r="H4" s="8">
        <v>8.9554532678448595E-9</v>
      </c>
      <c r="I4" s="8">
        <v>7.2365082814940251E-9</v>
      </c>
      <c r="J4" s="8">
        <v>1.7309777359453165</v>
      </c>
      <c r="K4" s="8">
        <v>9.0590219770092517E-9</v>
      </c>
      <c r="L4" s="8">
        <v>3.874122174618492</v>
      </c>
      <c r="M4" s="8">
        <v>1.2580056896292717</v>
      </c>
      <c r="N4" s="8">
        <v>4.4321950554149225E-9</v>
      </c>
      <c r="O4" s="8">
        <v>2.5588474965942396</v>
      </c>
      <c r="P4" s="8">
        <v>0.23097773594531645</v>
      </c>
      <c r="Q4" s="8">
        <v>0.89454327084308716</v>
      </c>
      <c r="R4" s="8">
        <v>3.279721806689281</v>
      </c>
      <c r="S4" s="8">
        <v>1.0687649511272639</v>
      </c>
      <c r="T4" s="8">
        <v>0.89454327084308716</v>
      </c>
      <c r="U4" s="8">
        <v>1.5</v>
      </c>
      <c r="V4" s="8">
        <v>2.4215959740057542</v>
      </c>
      <c r="W4" s="8">
        <v>8.941697160480544E-9</v>
      </c>
      <c r="X4" s="8">
        <v>1.6807061222365292</v>
      </c>
      <c r="Y4" s="8">
        <v>2.8595731053801501</v>
      </c>
      <c r="Z4" s="8">
        <v>3.8991780872426034</v>
      </c>
      <c r="AA4" s="8">
        <v>3.544626276718077</v>
      </c>
      <c r="AB4" s="8"/>
      <c r="AC4" s="8"/>
      <c r="AD4" s="8"/>
      <c r="AE4" s="9" t="s">
        <v>5</v>
      </c>
      <c r="AF4" s="9">
        <f>AVERAGE(B3:AA3)</f>
        <v>74332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13.383922889322207</v>
      </c>
      <c r="D6" s="8">
        <v>14.160912351530442</v>
      </c>
      <c r="E6" s="8">
        <v>14.40383203896738</v>
      </c>
      <c r="F6" s="8">
        <v>13.902832582481551</v>
      </c>
      <c r="G6" s="8">
        <v>13.906956296674934</v>
      </c>
      <c r="H6" s="8">
        <v>13.510606602081452</v>
      </c>
      <c r="I6" s="8">
        <v>13.720894029339775</v>
      </c>
      <c r="J6" s="8">
        <v>14.39465249262264</v>
      </c>
      <c r="K6" s="8">
        <v>13.722079898611014</v>
      </c>
      <c r="L6" s="8">
        <v>12.493386957122311</v>
      </c>
      <c r="M6" s="8">
        <v>14.202469774833503</v>
      </c>
      <c r="N6" s="8">
        <v>13.517619627739009</v>
      </c>
      <c r="O6" s="8">
        <v>15.272324226402475</v>
      </c>
      <c r="P6" s="8">
        <v>13.95262380394729</v>
      </c>
      <c r="Q6" s="8">
        <v>11.984175445341634</v>
      </c>
      <c r="R6" s="8">
        <v>15.363360465689311</v>
      </c>
      <c r="S6" s="8">
        <v>14.338611645967376</v>
      </c>
      <c r="T6" s="8">
        <v>12.873360447519303</v>
      </c>
      <c r="U6" s="8">
        <v>13.201081839110088</v>
      </c>
      <c r="V6" s="8">
        <v>13.722464438620023</v>
      </c>
      <c r="W6" s="8">
        <v>14.151670316917944</v>
      </c>
      <c r="X6" s="8">
        <v>13.852667842189135</v>
      </c>
      <c r="Y6" s="8">
        <v>14.65781553186855</v>
      </c>
      <c r="Z6" s="8">
        <v>14.335472116957362</v>
      </c>
      <c r="AA6" s="8">
        <v>14.155138811000256</v>
      </c>
      <c r="AB6" s="8">
        <f t="shared" ref="AB6:AB18" si="0">AC6*$AD$2</f>
        <v>0</v>
      </c>
      <c r="AC6" s="8">
        <v>0</v>
      </c>
      <c r="AD6" s="8">
        <f t="shared" ref="AD6:AD18" si="1">AVERAGE(C6:AA6)</f>
        <v>13.887237298914279</v>
      </c>
    </row>
    <row r="7" spans="2:32">
      <c r="B7" s="8" t="s">
        <v>13</v>
      </c>
      <c r="C7" s="8">
        <v>13.383922889322207</v>
      </c>
      <c r="D7" s="8">
        <v>13.30417977396678</v>
      </c>
      <c r="E7" s="8">
        <v>12.946637166606479</v>
      </c>
      <c r="F7" s="8">
        <v>13.902832582481551</v>
      </c>
      <c r="G7" s="8">
        <v>13.906956296674934</v>
      </c>
      <c r="H7" s="8">
        <v>13.381568970533067</v>
      </c>
      <c r="I7" s="8">
        <v>12.467313058027003</v>
      </c>
      <c r="J7" s="8">
        <v>13.947654963862078</v>
      </c>
      <c r="K7" s="8">
        <v>13.722079898611014</v>
      </c>
      <c r="L7" s="8">
        <v>12.493386957122311</v>
      </c>
      <c r="M7" s="8">
        <v>11.662515377614341</v>
      </c>
      <c r="N7" s="8">
        <v>13.517619627739009</v>
      </c>
      <c r="O7" s="8">
        <v>12.988465193392813</v>
      </c>
      <c r="P7" s="8">
        <v>13.95262380394729</v>
      </c>
      <c r="Q7" s="8">
        <v>11.984175445341634</v>
      </c>
      <c r="R7" s="8">
        <v>12.905817096463124</v>
      </c>
      <c r="S7" s="8">
        <v>13.368805311642291</v>
      </c>
      <c r="T7" s="8">
        <v>12.716565383012153</v>
      </c>
      <c r="U7" s="8">
        <v>13.201081839110088</v>
      </c>
      <c r="V7" s="8">
        <v>13.722464438620023</v>
      </c>
      <c r="W7" s="8">
        <v>13.398619247384772</v>
      </c>
      <c r="X7" s="8">
        <v>12.122955286760543</v>
      </c>
      <c r="Y7" s="8">
        <v>11.432622992319011</v>
      </c>
      <c r="Z7" s="8">
        <v>12.243721579307703</v>
      </c>
      <c r="AA7" s="8">
        <v>11.885456065293511</v>
      </c>
      <c r="AB7" s="8">
        <f t="shared" si="0"/>
        <v>100</v>
      </c>
      <c r="AC7" s="8">
        <v>1E-3</v>
      </c>
      <c r="AD7" s="8">
        <f t="shared" si="1"/>
        <v>12.98240164980623</v>
      </c>
    </row>
    <row r="8" spans="2:32">
      <c r="B8" s="8" t="s">
        <v>14</v>
      </c>
      <c r="C8" s="8">
        <v>7.5915436256251496</v>
      </c>
      <c r="D8" s="8">
        <v>9.4542902077005238</v>
      </c>
      <c r="E8" s="8">
        <v>9.9966078524784052</v>
      </c>
      <c r="F8" s="8">
        <v>10.622523265880659</v>
      </c>
      <c r="G8" s="8">
        <v>9.8108662287434072</v>
      </c>
      <c r="H8" s="8">
        <v>10.341231017505265</v>
      </c>
      <c r="I8" s="8">
        <v>8.497139380705903</v>
      </c>
      <c r="J8" s="8">
        <v>9.4067473622656053</v>
      </c>
      <c r="K8" s="8">
        <v>9.7974978640343124</v>
      </c>
      <c r="L8" s="8">
        <v>10.401540764048036</v>
      </c>
      <c r="M8" s="8">
        <v>8.2473983038286178</v>
      </c>
      <c r="N8" s="8">
        <v>10.645003745223676</v>
      </c>
      <c r="O8" s="8">
        <v>10.397363209594005</v>
      </c>
      <c r="P8" s="8">
        <v>11.137414820197478</v>
      </c>
      <c r="Q8" s="8">
        <v>8.1432695819614764</v>
      </c>
      <c r="R8" s="8">
        <v>10.168325047714688</v>
      </c>
      <c r="S8" s="8">
        <v>9.0917529754644875</v>
      </c>
      <c r="T8" s="8">
        <v>10.795822983118455</v>
      </c>
      <c r="U8" s="8">
        <v>10.39488203218923</v>
      </c>
      <c r="V8" s="8">
        <v>9.5303312503463076</v>
      </c>
      <c r="W8" s="8">
        <v>11.114077814777829</v>
      </c>
      <c r="X8" s="8">
        <v>8.875263347537043</v>
      </c>
      <c r="Y8" s="8">
        <v>9.50558818655918</v>
      </c>
      <c r="Z8" s="8">
        <v>8.2895660357283987</v>
      </c>
      <c r="AA8" s="8">
        <v>9.8354478693464671</v>
      </c>
      <c r="AB8" s="8">
        <f t="shared" si="0"/>
        <v>1000</v>
      </c>
      <c r="AC8" s="8">
        <v>0.01</v>
      </c>
      <c r="AD8" s="8">
        <f t="shared" si="1"/>
        <v>9.6836597909029845</v>
      </c>
    </row>
    <row r="9" spans="2:32">
      <c r="B9" s="8" t="s">
        <v>15</v>
      </c>
      <c r="C9" s="8">
        <v>8.9866650146177562E-2</v>
      </c>
      <c r="D9" s="8">
        <v>7.9073676584584973E-2</v>
      </c>
      <c r="E9" s="8">
        <v>0.11610934185796395</v>
      </c>
      <c r="F9" s="8">
        <v>5.9096258810200197E-2</v>
      </c>
      <c r="G9" s="8">
        <v>7.4560386400321477E-2</v>
      </c>
      <c r="H9" s="8">
        <v>0.33871443524776623</v>
      </c>
      <c r="I9" s="8">
        <v>7.1035956815535428E-2</v>
      </c>
      <c r="J9" s="8">
        <v>1.82226267245494</v>
      </c>
      <c r="K9" s="8">
        <v>3.7759211894353939E-2</v>
      </c>
      <c r="L9" s="8">
        <v>3.9697551904214379</v>
      </c>
      <c r="M9" s="8">
        <v>1.3514212671659607</v>
      </c>
      <c r="N9" s="8">
        <v>0.10092675382497873</v>
      </c>
      <c r="O9" s="8">
        <v>2.6351091388677332</v>
      </c>
      <c r="P9" s="8">
        <v>0.44197460603561467</v>
      </c>
      <c r="Q9" s="8">
        <v>0.96409753586124225</v>
      </c>
      <c r="R9" s="8">
        <v>3.3138795807242332</v>
      </c>
      <c r="S9" s="8">
        <v>1.2102184735329047</v>
      </c>
      <c r="T9" s="8">
        <v>1.1471151900420864</v>
      </c>
      <c r="U9" s="8">
        <v>1.5667667489893802</v>
      </c>
      <c r="V9" s="8">
        <v>2.4889493348954375</v>
      </c>
      <c r="W9" s="8">
        <v>0.40969601776919262</v>
      </c>
      <c r="X9" s="8">
        <v>1.7242739201501536</v>
      </c>
      <c r="Y9" s="8">
        <v>2.9538742220897802</v>
      </c>
      <c r="Z9" s="8">
        <v>3.921521265952606</v>
      </c>
      <c r="AA9" s="8">
        <v>3.5613978691795865</v>
      </c>
      <c r="AB9" s="8">
        <f t="shared" si="0"/>
        <v>10000</v>
      </c>
      <c r="AC9" s="8">
        <v>0.1</v>
      </c>
      <c r="AD9" s="8">
        <f t="shared" si="1"/>
        <v>1.3779782282285669</v>
      </c>
    </row>
    <row r="10" spans="2:32">
      <c r="B10" s="8" t="s">
        <v>16</v>
      </c>
      <c r="C10" s="8">
        <v>4.9554437123333628E-4</v>
      </c>
      <c r="D10" s="8">
        <v>3.3228725748244869E-2</v>
      </c>
      <c r="E10" s="8">
        <v>8.1024346229696675E-4</v>
      </c>
      <c r="F10" s="8">
        <v>4.317751438520645E-4</v>
      </c>
      <c r="G10" s="8">
        <v>5.5093782771109545E-4</v>
      </c>
      <c r="H10" s="8">
        <v>1.4523183604069345E-3</v>
      </c>
      <c r="I10" s="8">
        <v>1.881465542510341E-4</v>
      </c>
      <c r="J10" s="8">
        <v>1.7312328663987273</v>
      </c>
      <c r="K10" s="8">
        <v>1.6361151938326657E-4</v>
      </c>
      <c r="L10" s="8">
        <v>3.8743921874198577</v>
      </c>
      <c r="M10" s="8">
        <v>1.2590673618545907</v>
      </c>
      <c r="N10" s="8">
        <v>3.6671872226179403E-4</v>
      </c>
      <c r="O10" s="8">
        <v>2.5593083562897618</v>
      </c>
      <c r="P10" s="8">
        <v>0.23186040530799801</v>
      </c>
      <c r="Q10" s="8">
        <v>0.89485147185837377</v>
      </c>
      <c r="R10" s="8">
        <v>3.2800288751276412</v>
      </c>
      <c r="S10" s="8">
        <v>1.0694794589768435</v>
      </c>
      <c r="T10" s="8">
        <v>0.89514792033060075</v>
      </c>
      <c r="U10" s="8">
        <v>1.5002582661163615</v>
      </c>
      <c r="V10" s="8">
        <v>2.4217471203854757</v>
      </c>
      <c r="W10" s="8">
        <v>1.45787907911199E-3</v>
      </c>
      <c r="X10" s="8">
        <v>1.6809792941636488</v>
      </c>
      <c r="Y10" s="8">
        <v>2.8601648125406882</v>
      </c>
      <c r="Z10" s="8">
        <v>3.8992373916273664</v>
      </c>
      <c r="AA10" s="8">
        <v>3.5447145488493561</v>
      </c>
      <c r="AB10" s="8">
        <f t="shared" si="0"/>
        <v>20000</v>
      </c>
      <c r="AC10" s="8">
        <v>0.2</v>
      </c>
      <c r="AD10" s="8">
        <f t="shared" si="1"/>
        <v>1.2696646495214419</v>
      </c>
    </row>
    <row r="11" spans="2:32">
      <c r="B11" s="8" t="s">
        <v>17</v>
      </c>
      <c r="C11" s="8">
        <v>5.4870952226337977E-9</v>
      </c>
      <c r="D11" s="8">
        <v>3.2915454172211867E-2</v>
      </c>
      <c r="E11" s="8">
        <v>8.0757445175549947E-9</v>
      </c>
      <c r="F11" s="8">
        <v>8.5888132161926478E-9</v>
      </c>
      <c r="G11" s="8">
        <v>5.6404587667202577E-9</v>
      </c>
      <c r="H11" s="8">
        <v>9.582515758665977E-8</v>
      </c>
      <c r="I11" s="8">
        <v>7.2365082814940251E-9</v>
      </c>
      <c r="J11" s="8">
        <v>1.730977736016257</v>
      </c>
      <c r="K11" s="8">
        <v>9.0590219770092517E-9</v>
      </c>
      <c r="L11" s="8">
        <v>3.8741221746234942</v>
      </c>
      <c r="M11" s="8">
        <v>1.2580057070043722</v>
      </c>
      <c r="N11" s="8">
        <v>4.4321950554149225E-9</v>
      </c>
      <c r="O11" s="8">
        <v>2.5588474985305538</v>
      </c>
      <c r="P11" s="8">
        <v>0.2309777417776786</v>
      </c>
      <c r="Q11" s="8">
        <v>0.89454327146347623</v>
      </c>
      <c r="R11" s="8">
        <v>3.279721806696557</v>
      </c>
      <c r="S11" s="8">
        <v>1.0687649582948779</v>
      </c>
      <c r="T11" s="8">
        <v>0.89454327791202104</v>
      </c>
      <c r="U11" s="8">
        <v>1.5000000000010232</v>
      </c>
      <c r="V11" s="8">
        <v>2.4215959740068911</v>
      </c>
      <c r="W11" s="8">
        <v>7.3200681072194129E-8</v>
      </c>
      <c r="X11" s="8">
        <v>1.6807061222377797</v>
      </c>
      <c r="Y11" s="8">
        <v>2.8595731054512044</v>
      </c>
      <c r="Z11" s="8">
        <v>3.8991780872426034</v>
      </c>
      <c r="AA11" s="8">
        <v>3.5446262767186454</v>
      </c>
      <c r="AB11" s="8">
        <f t="shared" si="0"/>
        <v>30000</v>
      </c>
      <c r="AC11" s="8">
        <v>0.3</v>
      </c>
      <c r="AD11" s="8">
        <f t="shared" si="1"/>
        <v>1.2691639763878129</v>
      </c>
    </row>
    <row r="12" spans="2:32">
      <c r="B12" s="8" t="s">
        <v>18</v>
      </c>
      <c r="C12" s="8">
        <v>5.4870952226337977E-9</v>
      </c>
      <c r="D12" s="8">
        <v>3.2915454001340549E-2</v>
      </c>
      <c r="E12" s="8">
        <v>8.0757445175549947E-9</v>
      </c>
      <c r="F12" s="8">
        <v>8.5888132161926478E-9</v>
      </c>
      <c r="G12" s="8">
        <v>5.6404587667202577E-9</v>
      </c>
      <c r="H12" s="8">
        <v>8.9554532678448595E-9</v>
      </c>
      <c r="I12" s="8">
        <v>7.2365082814940251E-9</v>
      </c>
      <c r="J12" s="8">
        <v>1.7309777359453165</v>
      </c>
      <c r="K12" s="8">
        <v>9.0590219770092517E-9</v>
      </c>
      <c r="L12" s="8">
        <v>3.874122174618492</v>
      </c>
      <c r="M12" s="8">
        <v>1.2580056896292717</v>
      </c>
      <c r="N12" s="8">
        <v>4.4321950554149225E-9</v>
      </c>
      <c r="O12" s="8">
        <v>2.5588474965943533</v>
      </c>
      <c r="P12" s="8">
        <v>0.23097773594531645</v>
      </c>
      <c r="Q12" s="8">
        <v>0.89454327084308716</v>
      </c>
      <c r="R12" s="8">
        <v>3.2797218066893947</v>
      </c>
      <c r="S12" s="8">
        <v>1.0687649511272639</v>
      </c>
      <c r="T12" s="8">
        <v>0.89454327084308716</v>
      </c>
      <c r="U12" s="8">
        <v>1.5</v>
      </c>
      <c r="V12" s="8">
        <v>2.4215959740057542</v>
      </c>
      <c r="W12" s="8">
        <v>8.941697160480544E-9</v>
      </c>
      <c r="X12" s="8">
        <v>1.6807061222365292</v>
      </c>
      <c r="Y12" s="8">
        <v>2.8595731053801501</v>
      </c>
      <c r="Z12" s="8">
        <v>3.8991780872426034</v>
      </c>
      <c r="AA12" s="8">
        <v>3.544626276718077</v>
      </c>
      <c r="AB12" s="8">
        <f t="shared" si="0"/>
        <v>40000</v>
      </c>
      <c r="AC12" s="8">
        <v>0.4</v>
      </c>
      <c r="AD12" s="8">
        <f t="shared" si="1"/>
        <v>1.2691639687294809</v>
      </c>
    </row>
    <row r="13" spans="2:32">
      <c r="B13" s="8" t="s">
        <v>19</v>
      </c>
      <c r="C13" s="8">
        <v>5.4870952226337977E-9</v>
      </c>
      <c r="D13" s="8">
        <v>3.2915454001340549E-2</v>
      </c>
      <c r="E13" s="8">
        <v>8.0757445175549947E-9</v>
      </c>
      <c r="F13" s="8">
        <v>8.5888132161926478E-9</v>
      </c>
      <c r="G13" s="8">
        <v>5.6404587667202577E-9</v>
      </c>
      <c r="H13" s="8">
        <v>8.9554532678448595E-9</v>
      </c>
      <c r="I13" s="8">
        <v>7.2365082814940251E-9</v>
      </c>
      <c r="J13" s="8">
        <v>1.7309777359453165</v>
      </c>
      <c r="K13" s="8">
        <v>9.0590219770092517E-9</v>
      </c>
      <c r="L13" s="8">
        <v>3.874122174618492</v>
      </c>
      <c r="M13" s="8">
        <v>1.2580056896292717</v>
      </c>
      <c r="N13" s="8">
        <v>4.4321950554149225E-9</v>
      </c>
      <c r="O13" s="8">
        <v>2.5588474965942396</v>
      </c>
      <c r="P13" s="8">
        <v>0.23097773594531645</v>
      </c>
      <c r="Q13" s="8">
        <v>0.89454327084308716</v>
      </c>
      <c r="R13" s="8">
        <v>3.2797218066893947</v>
      </c>
      <c r="S13" s="8">
        <v>1.0687649511272639</v>
      </c>
      <c r="T13" s="8">
        <v>0.89454327084308716</v>
      </c>
      <c r="U13" s="8">
        <v>1.5</v>
      </c>
      <c r="V13" s="8">
        <v>2.4215959740057542</v>
      </c>
      <c r="W13" s="8">
        <v>8.941697160480544E-9</v>
      </c>
      <c r="X13" s="8">
        <v>1.6807061222365292</v>
      </c>
      <c r="Y13" s="8">
        <v>2.8595731053801501</v>
      </c>
      <c r="Z13" s="8">
        <v>3.8991780872426034</v>
      </c>
      <c r="AA13" s="8">
        <v>3.544626276718077</v>
      </c>
      <c r="AB13" s="8">
        <f t="shared" si="0"/>
        <v>50000</v>
      </c>
      <c r="AC13" s="8">
        <v>0.5</v>
      </c>
      <c r="AD13" s="8">
        <f t="shared" si="1"/>
        <v>1.2691639687294765</v>
      </c>
    </row>
    <row r="14" spans="2:32">
      <c r="B14" s="8" t="s">
        <v>20</v>
      </c>
      <c r="C14" s="8">
        <v>5.4870952226337977E-9</v>
      </c>
      <c r="D14" s="8">
        <v>3.2915454001340549E-2</v>
      </c>
      <c r="E14" s="8">
        <v>8.0757445175549947E-9</v>
      </c>
      <c r="F14" s="8">
        <v>8.5888132161926478E-9</v>
      </c>
      <c r="G14" s="8">
        <v>5.6404587667202577E-9</v>
      </c>
      <c r="H14" s="8">
        <v>8.9554532678448595E-9</v>
      </c>
      <c r="I14" s="8">
        <v>7.2365082814940251E-9</v>
      </c>
      <c r="J14" s="8">
        <v>1.7309777359453165</v>
      </c>
      <c r="K14" s="8">
        <v>9.0590219770092517E-9</v>
      </c>
      <c r="L14" s="8">
        <v>3.874122174618492</v>
      </c>
      <c r="M14" s="8">
        <v>1.2580056896292717</v>
      </c>
      <c r="N14" s="8">
        <v>4.4321950554149225E-9</v>
      </c>
      <c r="O14" s="8">
        <v>2.5588474965942396</v>
      </c>
      <c r="P14" s="8">
        <v>0.23097773594531645</v>
      </c>
      <c r="Q14" s="8">
        <v>0.89454327084308716</v>
      </c>
      <c r="R14" s="8">
        <v>3.279721806689281</v>
      </c>
      <c r="S14" s="8">
        <v>1.0687649511272639</v>
      </c>
      <c r="T14" s="8">
        <v>0.89454327084308716</v>
      </c>
      <c r="U14" s="8">
        <v>1.5</v>
      </c>
      <c r="V14" s="8">
        <v>2.4215959740057542</v>
      </c>
      <c r="W14" s="8">
        <v>8.941697160480544E-9</v>
      </c>
      <c r="X14" s="8">
        <v>1.6807061222365292</v>
      </c>
      <c r="Y14" s="8">
        <v>2.8595731053801501</v>
      </c>
      <c r="Z14" s="8">
        <v>3.8991780872426034</v>
      </c>
      <c r="AA14" s="8">
        <v>3.544626276718077</v>
      </c>
      <c r="AB14" s="8">
        <f t="shared" si="0"/>
        <v>60000</v>
      </c>
      <c r="AC14" s="8">
        <v>0.6</v>
      </c>
      <c r="AD14" s="8">
        <f t="shared" si="1"/>
        <v>1.2691639687294718</v>
      </c>
    </row>
    <row r="15" spans="2:32">
      <c r="B15" s="8" t="s">
        <v>21</v>
      </c>
      <c r="C15" s="8">
        <v>5.4870952226337977E-9</v>
      </c>
      <c r="D15" s="8">
        <v>3.2915454001340549E-2</v>
      </c>
      <c r="E15" s="8">
        <v>8.0757445175549947E-9</v>
      </c>
      <c r="F15" s="8">
        <v>8.5888132161926478E-9</v>
      </c>
      <c r="G15" s="8">
        <v>5.6404587667202577E-9</v>
      </c>
      <c r="H15" s="8">
        <v>8.9554532678448595E-9</v>
      </c>
      <c r="I15" s="8">
        <v>7.2365082814940251E-9</v>
      </c>
      <c r="J15" s="8">
        <v>1.7309777359453165</v>
      </c>
      <c r="K15" s="8">
        <v>9.0590219770092517E-9</v>
      </c>
      <c r="L15" s="8">
        <v>3.874122174618492</v>
      </c>
      <c r="M15" s="8">
        <v>1.2580056896292717</v>
      </c>
      <c r="N15" s="8">
        <v>4.4321950554149225E-9</v>
      </c>
      <c r="O15" s="8">
        <v>2.5588474965942396</v>
      </c>
      <c r="P15" s="8">
        <v>0.23097773594531645</v>
      </c>
      <c r="Q15" s="8">
        <v>0.89454327084308716</v>
      </c>
      <c r="R15" s="8">
        <v>3.279721806689281</v>
      </c>
      <c r="S15" s="8">
        <v>1.0687649511272639</v>
      </c>
      <c r="T15" s="8">
        <v>0.89454327084308716</v>
      </c>
      <c r="U15" s="8">
        <v>1.5</v>
      </c>
      <c r="V15" s="8">
        <v>2.4215959740057542</v>
      </c>
      <c r="W15" s="8">
        <v>8.941697160480544E-9</v>
      </c>
      <c r="X15" s="8">
        <v>1.6807061222365292</v>
      </c>
      <c r="Y15" s="8">
        <v>2.8595731053801501</v>
      </c>
      <c r="Z15" s="8">
        <v>3.8991780872426034</v>
      </c>
      <c r="AA15" s="8">
        <v>3.544626276718077</v>
      </c>
      <c r="AB15" s="8">
        <f t="shared" si="0"/>
        <v>70000</v>
      </c>
      <c r="AC15" s="8">
        <v>0.7</v>
      </c>
      <c r="AD15" s="8">
        <f t="shared" si="1"/>
        <v>1.2691639687294718</v>
      </c>
    </row>
    <row r="16" spans="2:32">
      <c r="B16" s="8" t="s">
        <v>22</v>
      </c>
      <c r="C16" s="8">
        <v>5.4870952226337977E-9</v>
      </c>
      <c r="D16" s="8">
        <v>3.2915454001340549E-2</v>
      </c>
      <c r="E16" s="8">
        <v>8.0757445175549947E-9</v>
      </c>
      <c r="F16" s="8">
        <v>8.5888132161926478E-9</v>
      </c>
      <c r="G16" s="8">
        <v>5.6404587667202577E-9</v>
      </c>
      <c r="H16" s="8">
        <v>8.9554532678448595E-9</v>
      </c>
      <c r="I16" s="8">
        <v>7.2365082814940251E-9</v>
      </c>
      <c r="J16" s="8">
        <v>1.7309777359453165</v>
      </c>
      <c r="K16" s="8">
        <v>9.0590219770092517E-9</v>
      </c>
      <c r="L16" s="8">
        <v>3.874122174618492</v>
      </c>
      <c r="M16" s="8">
        <v>1.2580056896292717</v>
      </c>
      <c r="N16" s="8">
        <v>4.4321950554149225E-9</v>
      </c>
      <c r="O16" s="8">
        <v>2.5588474965942396</v>
      </c>
      <c r="P16" s="8">
        <v>0.23097773594531645</v>
      </c>
      <c r="Q16" s="8">
        <v>0.89454327084308716</v>
      </c>
      <c r="R16" s="8">
        <v>3.279721806689281</v>
      </c>
      <c r="S16" s="8">
        <v>1.0687649511272639</v>
      </c>
      <c r="T16" s="8">
        <v>0.89454327084308716</v>
      </c>
      <c r="U16" s="8">
        <v>1.5</v>
      </c>
      <c r="V16" s="8">
        <v>2.4215959740057542</v>
      </c>
      <c r="W16" s="8">
        <v>8.941697160480544E-9</v>
      </c>
      <c r="X16" s="8">
        <v>1.6807061222365292</v>
      </c>
      <c r="Y16" s="8">
        <v>2.8595731053801501</v>
      </c>
      <c r="Z16" s="8">
        <v>3.8991780872426034</v>
      </c>
      <c r="AA16" s="8">
        <v>3.544626276718077</v>
      </c>
      <c r="AB16" s="8">
        <f t="shared" si="0"/>
        <v>80000</v>
      </c>
      <c r="AC16" s="8">
        <v>0.8</v>
      </c>
      <c r="AD16" s="8">
        <f t="shared" si="1"/>
        <v>1.2691639687294718</v>
      </c>
    </row>
    <row r="17" spans="2:30">
      <c r="B17" s="8" t="s">
        <v>23</v>
      </c>
      <c r="C17" s="8">
        <v>5.4870952226337977E-9</v>
      </c>
      <c r="D17" s="8">
        <v>3.2915454001340549E-2</v>
      </c>
      <c r="E17" s="8">
        <v>8.0757445175549947E-9</v>
      </c>
      <c r="F17" s="8">
        <v>8.5888132161926478E-9</v>
      </c>
      <c r="G17" s="8">
        <v>5.6404587667202577E-9</v>
      </c>
      <c r="H17" s="8">
        <v>8.9554532678448595E-9</v>
      </c>
      <c r="I17" s="8">
        <v>7.2365082814940251E-9</v>
      </c>
      <c r="J17" s="8">
        <v>1.7309777359453165</v>
      </c>
      <c r="K17" s="8">
        <v>9.0590219770092517E-9</v>
      </c>
      <c r="L17" s="8">
        <v>3.874122174618492</v>
      </c>
      <c r="M17" s="8">
        <v>1.2580056896292717</v>
      </c>
      <c r="N17" s="8">
        <v>4.4321950554149225E-9</v>
      </c>
      <c r="O17" s="8">
        <v>2.5588474965942396</v>
      </c>
      <c r="P17" s="8">
        <v>0.23097773594531645</v>
      </c>
      <c r="Q17" s="8">
        <v>0.89454327084308716</v>
      </c>
      <c r="R17" s="8">
        <v>3.279721806689281</v>
      </c>
      <c r="S17" s="8">
        <v>1.0687649511272639</v>
      </c>
      <c r="T17" s="8">
        <v>0.89454327084308716</v>
      </c>
      <c r="U17" s="8">
        <v>1.5</v>
      </c>
      <c r="V17" s="8">
        <v>2.4215959740057542</v>
      </c>
      <c r="W17" s="8">
        <v>8.941697160480544E-9</v>
      </c>
      <c r="X17" s="8">
        <v>1.6807061222365292</v>
      </c>
      <c r="Y17" s="8">
        <v>2.8595731053801501</v>
      </c>
      <c r="Z17" s="8">
        <v>3.8991780872426034</v>
      </c>
      <c r="AA17" s="8">
        <v>3.544626276718077</v>
      </c>
      <c r="AB17" s="8">
        <f t="shared" si="0"/>
        <v>90000</v>
      </c>
      <c r="AC17" s="8">
        <v>0.9</v>
      </c>
      <c r="AD17" s="8">
        <f t="shared" si="1"/>
        <v>1.2691639687294718</v>
      </c>
    </row>
    <row r="18" spans="2:30">
      <c r="B18" s="8" t="s">
        <v>24</v>
      </c>
      <c r="C18" s="8">
        <v>5.4870952226337977E-9</v>
      </c>
      <c r="D18" s="8">
        <v>3.2915454001340549E-2</v>
      </c>
      <c r="E18" s="8">
        <v>8.0757445175549947E-9</v>
      </c>
      <c r="F18" s="8">
        <v>8.5888132161926478E-9</v>
      </c>
      <c r="G18" s="8">
        <v>5.6404587667202577E-9</v>
      </c>
      <c r="H18" s="8">
        <v>8.9554532678448595E-9</v>
      </c>
      <c r="I18" s="8">
        <v>7.2365082814940251E-9</v>
      </c>
      <c r="J18" s="8">
        <v>1.7309777359453165</v>
      </c>
      <c r="K18" s="8">
        <v>9.0590219770092517E-9</v>
      </c>
      <c r="L18" s="8">
        <v>3.874122174618492</v>
      </c>
      <c r="M18" s="8">
        <v>1.2580056896292717</v>
      </c>
      <c r="N18" s="8">
        <v>4.4321950554149225E-9</v>
      </c>
      <c r="O18" s="8">
        <v>2.5588474965942396</v>
      </c>
      <c r="P18" s="8">
        <v>0.23097773594531645</v>
      </c>
      <c r="Q18" s="8">
        <v>0.89454327084308716</v>
      </c>
      <c r="R18" s="8">
        <v>3.279721806689281</v>
      </c>
      <c r="S18" s="8">
        <v>1.0687649511272639</v>
      </c>
      <c r="T18" s="8">
        <v>0.89454327084308716</v>
      </c>
      <c r="U18" s="8">
        <v>1.5</v>
      </c>
      <c r="V18" s="8">
        <v>2.4215959740057542</v>
      </c>
      <c r="W18" s="8">
        <v>8.941697160480544E-9</v>
      </c>
      <c r="X18" s="8">
        <v>1.6807061222365292</v>
      </c>
      <c r="Y18" s="8">
        <v>2.8595731053801501</v>
      </c>
      <c r="Z18" s="8">
        <v>3.8991780872426034</v>
      </c>
      <c r="AA18" s="8">
        <v>3.544626276718077</v>
      </c>
      <c r="AB18" s="8">
        <f t="shared" si="0"/>
        <v>100000</v>
      </c>
      <c r="AC18" s="8">
        <v>1</v>
      </c>
      <c r="AD18" s="8">
        <f t="shared" si="1"/>
        <v>1.2691639687294718</v>
      </c>
    </row>
    <row r="19" spans="2:30">
      <c r="B19" s="8" t="s">
        <v>25</v>
      </c>
      <c r="C19" s="8">
        <v>0.36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4.4321950554149225E-9</v>
      </c>
      <c r="E21" s="10">
        <f>MAX(C18:AA18)</f>
        <v>3.8991780872426034</v>
      </c>
      <c r="F21" s="10">
        <f>MEDIAN(C18:AA18)</f>
        <v>0.89454327084308716</v>
      </c>
      <c r="G21" s="10">
        <f>AVERAGE(C18:AA18)</f>
        <v>1.2691639687294718</v>
      </c>
      <c r="H21" s="10">
        <f>_xlfn.STDEV.S(C18:AA18)</f>
        <v>1.3889993801880167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553F-2BD7-44DC-9FC3-38ED127502C2}">
  <sheetPr>
    <tabColor rgb="FFFFC000"/>
    <outlinePr summaryBelow="0" summaryRight="0"/>
  </sheetPr>
  <dimension ref="B2:AF21"/>
  <sheetViews>
    <sheetView topLeftCell="K1" zoomScale="85" zoomScaleNormal="85" workbookViewId="0">
      <selection activeCell="AB2" sqref="AB2:AF18"/>
    </sheetView>
  </sheetViews>
  <sheetFormatPr defaultRowHeight="12.75"/>
  <cols>
    <col min="1" max="1" width="8.88671875" style="9"/>
    <col min="2" max="2" width="20.2187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100000</v>
      </c>
      <c r="AE2" s="9" t="s">
        <v>1</v>
      </c>
      <c r="AF2" s="9">
        <f>MIN(B3:AA3)</f>
        <v>32700</v>
      </c>
    </row>
    <row r="3" spans="2:32">
      <c r="B3" s="8" t="s">
        <v>2</v>
      </c>
      <c r="C3" s="8">
        <v>100000</v>
      </c>
      <c r="D3" s="8">
        <v>100000</v>
      </c>
      <c r="E3" s="8">
        <v>100000</v>
      </c>
      <c r="F3" s="8">
        <v>100000</v>
      </c>
      <c r="G3" s="8">
        <v>100000</v>
      </c>
      <c r="H3" s="8">
        <v>100000</v>
      </c>
      <c r="I3" s="8">
        <v>32700</v>
      </c>
      <c r="J3" s="8">
        <v>100000</v>
      </c>
      <c r="K3" s="8">
        <v>100000</v>
      </c>
      <c r="L3" s="8">
        <v>100000</v>
      </c>
      <c r="M3" s="8">
        <v>100000</v>
      </c>
      <c r="N3" s="8">
        <v>100000</v>
      </c>
      <c r="O3" s="8">
        <v>100000</v>
      </c>
      <c r="P3" s="8">
        <v>100000</v>
      </c>
      <c r="Q3" s="8">
        <v>100000</v>
      </c>
      <c r="R3" s="8">
        <v>100000</v>
      </c>
      <c r="S3" s="8">
        <v>100000</v>
      </c>
      <c r="T3" s="8">
        <v>100000</v>
      </c>
      <c r="U3" s="8">
        <v>100000</v>
      </c>
      <c r="V3" s="8">
        <v>100000</v>
      </c>
      <c r="W3" s="8">
        <v>100000</v>
      </c>
      <c r="X3" s="8">
        <v>100000</v>
      </c>
      <c r="Y3" s="8">
        <v>100000</v>
      </c>
      <c r="Z3" s="8">
        <v>100000</v>
      </c>
      <c r="AA3" s="8">
        <v>100000</v>
      </c>
      <c r="AB3" s="8"/>
      <c r="AC3" s="8"/>
      <c r="AD3" s="8"/>
      <c r="AE3" s="9" t="s">
        <v>3</v>
      </c>
      <c r="AF3" s="9">
        <f>MAX(B3:AA3)</f>
        <v>100000</v>
      </c>
    </row>
    <row r="4" spans="2:32">
      <c r="B4" s="8" t="s">
        <v>4</v>
      </c>
      <c r="C4" s="8">
        <v>0.17347266113097248</v>
      </c>
      <c r="D4" s="8">
        <v>3.140653055106668E-2</v>
      </c>
      <c r="E4" s="8">
        <v>1.634187047955038</v>
      </c>
      <c r="F4" s="8">
        <v>1.5005785984242266</v>
      </c>
      <c r="G4" s="8">
        <v>4.2031772246673427E-3</v>
      </c>
      <c r="H4" s="8">
        <v>1.4120891705715621E-5</v>
      </c>
      <c r="I4" s="8">
        <v>9.6562189355609007E-9</v>
      </c>
      <c r="J4" s="8">
        <v>1.5734075555922118</v>
      </c>
      <c r="K4" s="8">
        <v>1.8276252359657974</v>
      </c>
      <c r="L4" s="8">
        <v>0.13157102298987411</v>
      </c>
      <c r="M4" s="8">
        <v>1.4120891819402459E-5</v>
      </c>
      <c r="N4" s="8">
        <v>1.6543175527024232</v>
      </c>
      <c r="O4" s="8">
        <v>9.732865817113634E-4</v>
      </c>
      <c r="P4" s="8">
        <v>1.50225937265634</v>
      </c>
      <c r="Q4" s="8">
        <v>2.6255492488683103</v>
      </c>
      <c r="R4" s="8">
        <v>0.98395555688102831</v>
      </c>
      <c r="S4" s="8">
        <v>1.4805187993260915E-3</v>
      </c>
      <c r="T4" s="8">
        <v>2.6067306635013665E-4</v>
      </c>
      <c r="U4" s="8">
        <v>1.6058552331355713</v>
      </c>
      <c r="V4" s="8">
        <v>6.2728986290494504E-4</v>
      </c>
      <c r="W4" s="8">
        <v>1.5930247076908017</v>
      </c>
      <c r="X4" s="8">
        <v>1.5018074981122709</v>
      </c>
      <c r="Y4" s="8">
        <v>1.5000689984838118</v>
      </c>
      <c r="Z4" s="8">
        <v>1.9731007489554031E-4</v>
      </c>
      <c r="AA4" s="8">
        <v>7.6873035936841916E-5</v>
      </c>
      <c r="AB4" s="8"/>
      <c r="AC4" s="8"/>
      <c r="AD4" s="8"/>
      <c r="AE4" s="9" t="s">
        <v>5</v>
      </c>
      <c r="AF4" s="9">
        <f>AVERAGE(B3:AA3)</f>
        <v>97308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12.78351750328909</v>
      </c>
      <c r="D6" s="8">
        <v>14.171614101325076</v>
      </c>
      <c r="E6" s="8">
        <v>14.124009291489642</v>
      </c>
      <c r="F6" s="8">
        <v>13.585562938294515</v>
      </c>
      <c r="G6" s="8">
        <v>12.626420694495664</v>
      </c>
      <c r="H6" s="8">
        <v>12.623742951580311</v>
      </c>
      <c r="I6" s="8">
        <v>14.890869986398684</v>
      </c>
      <c r="J6" s="8">
        <v>12.31509527843491</v>
      </c>
      <c r="K6" s="8">
        <v>13.256190271087803</v>
      </c>
      <c r="L6" s="8">
        <v>12.68141598313025</v>
      </c>
      <c r="M6" s="8">
        <v>12.647233397453078</v>
      </c>
      <c r="N6" s="8">
        <v>14.416526027678515</v>
      </c>
      <c r="O6" s="8">
        <v>14.465680114020302</v>
      </c>
      <c r="P6" s="8">
        <v>13.769538898722203</v>
      </c>
      <c r="Q6" s="8">
        <v>12.48859992634857</v>
      </c>
      <c r="R6" s="8">
        <v>13.533182302630166</v>
      </c>
      <c r="S6" s="8">
        <v>12.47277760611837</v>
      </c>
      <c r="T6" s="8">
        <v>11.530307531913195</v>
      </c>
      <c r="U6" s="8">
        <v>13.153011659616936</v>
      </c>
      <c r="V6" s="8">
        <v>11.958412697654921</v>
      </c>
      <c r="W6" s="8">
        <v>13.328558845243151</v>
      </c>
      <c r="X6" s="8">
        <v>14.895872986712561</v>
      </c>
      <c r="Y6" s="8">
        <v>12.443148981941476</v>
      </c>
      <c r="Z6" s="8">
        <v>10.122239613131114</v>
      </c>
      <c r="AA6" s="8">
        <v>12.04526092592198</v>
      </c>
      <c r="AB6" s="8">
        <f t="shared" ref="AB6:AB18" si="0">AC6*$AD$2</f>
        <v>0</v>
      </c>
      <c r="AC6" s="8">
        <v>0</v>
      </c>
      <c r="AD6" s="8">
        <f t="shared" ref="AD6:AD18" si="1">AVERAGE(C6:AA6)</f>
        <v>13.0531516205853</v>
      </c>
    </row>
    <row r="7" spans="2:32">
      <c r="B7" s="8" t="s">
        <v>13</v>
      </c>
      <c r="C7" s="8">
        <v>10.775225261961282</v>
      </c>
      <c r="D7" s="8">
        <v>8.7274957361331644</v>
      </c>
      <c r="E7" s="8">
        <v>12.982462832792748</v>
      </c>
      <c r="F7" s="8">
        <v>13.156216413644302</v>
      </c>
      <c r="G7" s="8">
        <v>13.025084389564995</v>
      </c>
      <c r="H7" s="8">
        <v>14.573268352277069</v>
      </c>
      <c r="I7" s="8">
        <v>11.195417559642578</v>
      </c>
      <c r="J7" s="8">
        <v>11.014119125235311</v>
      </c>
      <c r="K7" s="8">
        <v>13.477013317324918</v>
      </c>
      <c r="L7" s="8">
        <v>12.31784241217008</v>
      </c>
      <c r="M7" s="8">
        <v>11.567084657836062</v>
      </c>
      <c r="N7" s="8">
        <v>14.373463709676571</v>
      </c>
      <c r="O7" s="8">
        <v>10.954516061373511</v>
      </c>
      <c r="P7" s="8">
        <v>12.014822855230705</v>
      </c>
      <c r="Q7" s="8">
        <v>11.276632255086042</v>
      </c>
      <c r="R7" s="8">
        <v>11.984076625685361</v>
      </c>
      <c r="S7" s="8">
        <v>12.240295089192387</v>
      </c>
      <c r="T7" s="8">
        <v>11.471080526951823</v>
      </c>
      <c r="U7" s="8">
        <v>11.354184099217036</v>
      </c>
      <c r="V7" s="8">
        <v>11.810769093116619</v>
      </c>
      <c r="W7" s="8">
        <v>12.479958056454279</v>
      </c>
      <c r="X7" s="8">
        <v>12.727177950344299</v>
      </c>
      <c r="Y7" s="8">
        <v>13.264317961924462</v>
      </c>
      <c r="Z7" s="8">
        <v>10.190242754279438</v>
      </c>
      <c r="AA7" s="8">
        <v>8.3015303160792655</v>
      </c>
      <c r="AB7" s="8">
        <f t="shared" si="0"/>
        <v>100</v>
      </c>
      <c r="AC7" s="8">
        <v>1E-3</v>
      </c>
      <c r="AD7" s="8">
        <f t="shared" si="1"/>
        <v>11.890171896527772</v>
      </c>
    </row>
    <row r="8" spans="2:32">
      <c r="B8" s="8" t="s">
        <v>14</v>
      </c>
      <c r="C8" s="8">
        <v>6.2164339077630757</v>
      </c>
      <c r="D8" s="8">
        <v>8.0444091294996269</v>
      </c>
      <c r="E8" s="8">
        <v>11.342149004116777</v>
      </c>
      <c r="F8" s="8">
        <v>9.5346270263753468</v>
      </c>
      <c r="G8" s="8">
        <v>6.5315570461274319</v>
      </c>
      <c r="H8" s="8">
        <v>9.1500296287281344</v>
      </c>
      <c r="I8" s="8">
        <v>7.1217965032193433</v>
      </c>
      <c r="J8" s="8">
        <v>8.6814752044514307</v>
      </c>
      <c r="K8" s="8">
        <v>8.5647671311511431</v>
      </c>
      <c r="L8" s="8">
        <v>9.4363035286555714</v>
      </c>
      <c r="M8" s="8">
        <v>6.6499082073285081</v>
      </c>
      <c r="N8" s="8">
        <v>7.9030424507043335</v>
      </c>
      <c r="O8" s="8">
        <v>5.8923400546464109</v>
      </c>
      <c r="P8" s="8">
        <v>7.3725713903615997</v>
      </c>
      <c r="Q8" s="8">
        <v>8.3533149830008142</v>
      </c>
      <c r="R8" s="8">
        <v>5.4903057280558869</v>
      </c>
      <c r="S8" s="8">
        <v>5.2562905002245088</v>
      </c>
      <c r="T8" s="8">
        <v>6.9511323136603096</v>
      </c>
      <c r="U8" s="8">
        <v>6.1272532393527399</v>
      </c>
      <c r="V8" s="8">
        <v>6.9763416392279396</v>
      </c>
      <c r="W8" s="8">
        <v>8.0027432029518195</v>
      </c>
      <c r="X8" s="8">
        <v>6.3919264404213436</v>
      </c>
      <c r="Y8" s="8">
        <v>10.719373212679557</v>
      </c>
      <c r="Z8" s="8">
        <v>6.144367297540839</v>
      </c>
      <c r="AA8" s="8">
        <v>5.2789462151720272</v>
      </c>
      <c r="AB8" s="8">
        <f t="shared" si="0"/>
        <v>1000</v>
      </c>
      <c r="AC8" s="8">
        <v>0.01</v>
      </c>
      <c r="AD8" s="8">
        <f t="shared" si="1"/>
        <v>7.5253361994166603</v>
      </c>
    </row>
    <row r="9" spans="2:32">
      <c r="B9" s="8" t="s">
        <v>15</v>
      </c>
      <c r="C9" s="8">
        <v>0.35011283122173609</v>
      </c>
      <c r="D9" s="8">
        <v>0.55824921854195964</v>
      </c>
      <c r="E9" s="8">
        <v>1.7378998895014774</v>
      </c>
      <c r="F9" s="8">
        <v>1.6438897220288027</v>
      </c>
      <c r="G9" s="8">
        <v>0.14559603592886106</v>
      </c>
      <c r="H9" s="8">
        <v>0.21087220128822537</v>
      </c>
      <c r="I9" s="8">
        <v>0.43360937218244544</v>
      </c>
      <c r="J9" s="8">
        <v>1.7225424568833887</v>
      </c>
      <c r="K9" s="8">
        <v>2.0505472947889984</v>
      </c>
      <c r="L9" s="8">
        <v>0.36687648418865138</v>
      </c>
      <c r="M9" s="8">
        <v>0.12130497876955815</v>
      </c>
      <c r="N9" s="8">
        <v>2.071554030675884</v>
      </c>
      <c r="O9" s="8">
        <v>0.29566899640963129</v>
      </c>
      <c r="P9" s="8">
        <v>1.5728233797462963</v>
      </c>
      <c r="Q9" s="8">
        <v>3.2284715218253268</v>
      </c>
      <c r="R9" s="8">
        <v>1.4414613757140842</v>
      </c>
      <c r="S9" s="8">
        <v>0.2450317265090689</v>
      </c>
      <c r="T9" s="8">
        <v>0.22299973494898495</v>
      </c>
      <c r="U9" s="8">
        <v>1.7935394486739824</v>
      </c>
      <c r="V9" s="8">
        <v>0.3425986110055419</v>
      </c>
      <c r="W9" s="8">
        <v>1.7691026530131921</v>
      </c>
      <c r="X9" s="8">
        <v>1.7902328611152143</v>
      </c>
      <c r="Y9" s="8">
        <v>1.6153337861294403</v>
      </c>
      <c r="Z9" s="8">
        <v>0.26947580185969855</v>
      </c>
      <c r="AA9" s="8">
        <v>0.22928463712673874</v>
      </c>
      <c r="AB9" s="8">
        <f t="shared" si="0"/>
        <v>10000</v>
      </c>
      <c r="AC9" s="8">
        <v>0.1</v>
      </c>
      <c r="AD9" s="8">
        <f t="shared" si="1"/>
        <v>1.0491631620030875</v>
      </c>
    </row>
    <row r="10" spans="2:32">
      <c r="B10" s="8" t="s">
        <v>16</v>
      </c>
      <c r="C10" s="8">
        <v>0.17519181138413842</v>
      </c>
      <c r="D10" s="8">
        <v>3.6485855182718296E-2</v>
      </c>
      <c r="E10" s="8">
        <v>1.6352501795449825</v>
      </c>
      <c r="F10" s="8">
        <v>1.5015221196410948</v>
      </c>
      <c r="G10" s="8">
        <v>5.4794564999838258E-3</v>
      </c>
      <c r="H10" s="8">
        <v>5.139213371421647E-3</v>
      </c>
      <c r="I10" s="8">
        <v>4.9074882705326672E-3</v>
      </c>
      <c r="J10" s="8">
        <v>1.5750802031517424</v>
      </c>
      <c r="K10" s="8">
        <v>1.830426101434</v>
      </c>
      <c r="L10" s="8">
        <v>0.1325385503880625</v>
      </c>
      <c r="M10" s="8">
        <v>1.1576168489000338E-3</v>
      </c>
      <c r="N10" s="8">
        <v>1.6573211715754042</v>
      </c>
      <c r="O10" s="8">
        <v>6.6614594647944614E-3</v>
      </c>
      <c r="P10" s="8">
        <v>1.50297973949057</v>
      </c>
      <c r="Q10" s="8">
        <v>2.6282685835816437</v>
      </c>
      <c r="R10" s="8">
        <v>0.98835872162180749</v>
      </c>
      <c r="S10" s="8">
        <v>4.5859163972181705E-3</v>
      </c>
      <c r="T10" s="8">
        <v>2.0155437738367254E-3</v>
      </c>
      <c r="U10" s="8">
        <v>1.6069462516967405</v>
      </c>
      <c r="V10" s="8">
        <v>2.8205207253222397E-3</v>
      </c>
      <c r="W10" s="8">
        <v>1.5946613580349549</v>
      </c>
      <c r="X10" s="8">
        <v>1.5057487041607374</v>
      </c>
      <c r="Y10" s="8">
        <v>1.5008602737071897</v>
      </c>
      <c r="Z10" s="8">
        <v>2.3909725339308352E-3</v>
      </c>
      <c r="AA10" s="8">
        <v>9.4430153978919407E-4</v>
      </c>
      <c r="AB10" s="8">
        <f t="shared" si="0"/>
        <v>20000</v>
      </c>
      <c r="AC10" s="8">
        <v>0.2</v>
      </c>
      <c r="AD10" s="8">
        <f t="shared" si="1"/>
        <v>0.79630968456086071</v>
      </c>
    </row>
    <row r="11" spans="2:32">
      <c r="B11" s="8" t="s">
        <v>17</v>
      </c>
      <c r="C11" s="8">
        <v>0.17347270447680785</v>
      </c>
      <c r="D11" s="8">
        <v>3.1406577849452333E-2</v>
      </c>
      <c r="E11" s="8">
        <v>1.6341870613546234</v>
      </c>
      <c r="F11" s="8">
        <v>1.5005785992725578</v>
      </c>
      <c r="G11" s="8">
        <v>4.2031833033888688E-3</v>
      </c>
      <c r="H11" s="8">
        <v>3.6549174069477885E-5</v>
      </c>
      <c r="I11" s="8">
        <v>5.3600195997205446E-6</v>
      </c>
      <c r="J11" s="8">
        <v>1.573407565713751</v>
      </c>
      <c r="K11" s="8">
        <v>1.8276258810826675</v>
      </c>
      <c r="L11" s="8">
        <v>0.13157115041860834</v>
      </c>
      <c r="M11" s="8">
        <v>1.421967385795142E-5</v>
      </c>
      <c r="N11" s="8">
        <v>1.6543198530321206</v>
      </c>
      <c r="O11" s="8">
        <v>9.7339127921713953E-4</v>
      </c>
      <c r="P11" s="8">
        <v>1.5022594574112418</v>
      </c>
      <c r="Q11" s="8">
        <v>2.6255493410793633</v>
      </c>
      <c r="R11" s="8">
        <v>0.983955968597229</v>
      </c>
      <c r="S11" s="8">
        <v>1.4854523478788906E-3</v>
      </c>
      <c r="T11" s="8">
        <v>2.6160168226851965E-4</v>
      </c>
      <c r="U11" s="8">
        <v>1.605855270862321</v>
      </c>
      <c r="V11" s="8">
        <v>6.2817749085297692E-4</v>
      </c>
      <c r="W11" s="8">
        <v>1.5930250313398346</v>
      </c>
      <c r="X11" s="8">
        <v>1.501808528171523</v>
      </c>
      <c r="Y11" s="8">
        <v>1.5000689985896543</v>
      </c>
      <c r="Z11" s="8">
        <v>1.9732860005206021E-4</v>
      </c>
      <c r="AA11" s="8">
        <v>7.6935246170251048E-5</v>
      </c>
      <c r="AB11" s="8">
        <f t="shared" si="0"/>
        <v>30000</v>
      </c>
      <c r="AC11" s="8">
        <v>0.3</v>
      </c>
      <c r="AD11" s="8">
        <f t="shared" si="1"/>
        <v>0.79387896752276443</v>
      </c>
    </row>
    <row r="12" spans="2:32">
      <c r="B12" s="8" t="s">
        <v>18</v>
      </c>
      <c r="C12" s="8">
        <v>0.17347266113097248</v>
      </c>
      <c r="D12" s="8">
        <v>3.140653055106668E-2</v>
      </c>
      <c r="E12" s="8">
        <v>1.634187047955038</v>
      </c>
      <c r="F12" s="8">
        <v>1.5005785984243403</v>
      </c>
      <c r="G12" s="8">
        <v>4.2031772248947163E-3</v>
      </c>
      <c r="H12" s="8">
        <v>1.4120891819402459E-5</v>
      </c>
      <c r="I12" s="8">
        <v>9.6562189355609007E-9</v>
      </c>
      <c r="J12" s="8">
        <v>1.5734075555923255</v>
      </c>
      <c r="K12" s="8">
        <v>1.8276252359659111</v>
      </c>
      <c r="L12" s="8">
        <v>0.13157102298987411</v>
      </c>
      <c r="M12" s="8">
        <v>1.4120892046776135E-5</v>
      </c>
      <c r="N12" s="8">
        <v>1.6543175527025369</v>
      </c>
      <c r="O12" s="8">
        <v>9.7328658182505023E-4</v>
      </c>
      <c r="P12" s="8">
        <v>1.50225937265634</v>
      </c>
      <c r="Q12" s="8">
        <v>2.6255492488683103</v>
      </c>
      <c r="R12" s="8">
        <v>0.98395555688102831</v>
      </c>
      <c r="S12" s="8">
        <v>1.4805187993260915E-3</v>
      </c>
      <c r="T12" s="8">
        <v>2.6067306657751033E-4</v>
      </c>
      <c r="U12" s="8">
        <v>1.6058552331361398</v>
      </c>
      <c r="V12" s="8">
        <v>6.2728986301863188E-4</v>
      </c>
      <c r="W12" s="8">
        <v>1.5930247076908017</v>
      </c>
      <c r="X12" s="8">
        <v>1.5018074981122709</v>
      </c>
      <c r="Y12" s="8">
        <v>1.5000689984839255</v>
      </c>
      <c r="Z12" s="8">
        <v>1.9731007523660082E-4</v>
      </c>
      <c r="AA12" s="8">
        <v>7.6873036618962942E-5</v>
      </c>
      <c r="AB12" s="8">
        <f t="shared" si="0"/>
        <v>40000</v>
      </c>
      <c r="AC12" s="8">
        <v>0.4</v>
      </c>
      <c r="AD12" s="8">
        <f t="shared" si="1"/>
        <v>0.79387736804913855</v>
      </c>
    </row>
    <row r="13" spans="2:32">
      <c r="B13" s="8" t="s">
        <v>19</v>
      </c>
      <c r="C13" s="8">
        <v>0.17347266113097248</v>
      </c>
      <c r="D13" s="8">
        <v>3.140653055106668E-2</v>
      </c>
      <c r="E13" s="8">
        <v>1.634187047955038</v>
      </c>
      <c r="F13" s="8">
        <v>1.5005785984242266</v>
      </c>
      <c r="G13" s="8">
        <v>4.2031772246673427E-3</v>
      </c>
      <c r="H13" s="8">
        <v>1.4120891705715621E-5</v>
      </c>
      <c r="I13" s="8">
        <v>9.6562189355609007E-9</v>
      </c>
      <c r="J13" s="8">
        <v>1.5734075555922118</v>
      </c>
      <c r="K13" s="8">
        <v>1.8276252359657974</v>
      </c>
      <c r="L13" s="8">
        <v>0.13157102298987411</v>
      </c>
      <c r="M13" s="8">
        <v>1.4120891819402459E-5</v>
      </c>
      <c r="N13" s="8">
        <v>1.6543175527025369</v>
      </c>
      <c r="O13" s="8">
        <v>9.732865817113634E-4</v>
      </c>
      <c r="P13" s="8">
        <v>1.50225937265634</v>
      </c>
      <c r="Q13" s="8">
        <v>2.6255492488683103</v>
      </c>
      <c r="R13" s="8">
        <v>0.98395555688102831</v>
      </c>
      <c r="S13" s="8">
        <v>1.4805187993260915E-3</v>
      </c>
      <c r="T13" s="8">
        <v>2.6067306635013665E-4</v>
      </c>
      <c r="U13" s="8">
        <v>1.6058552331355713</v>
      </c>
      <c r="V13" s="8">
        <v>6.2728986290494504E-4</v>
      </c>
      <c r="W13" s="8">
        <v>1.5930247076908017</v>
      </c>
      <c r="X13" s="8">
        <v>1.5018074981122709</v>
      </c>
      <c r="Y13" s="8">
        <v>1.5000689984838118</v>
      </c>
      <c r="Z13" s="8">
        <v>1.9731007489554031E-4</v>
      </c>
      <c r="AA13" s="8">
        <v>7.6873035936841916E-5</v>
      </c>
      <c r="AB13" s="8">
        <f t="shared" si="0"/>
        <v>50000</v>
      </c>
      <c r="AC13" s="8">
        <v>0.5</v>
      </c>
      <c r="AD13" s="8">
        <f t="shared" si="1"/>
        <v>0.79387736804901576</v>
      </c>
    </row>
    <row r="14" spans="2:32">
      <c r="B14" s="8" t="s">
        <v>20</v>
      </c>
      <c r="C14" s="8">
        <v>0.17347266113097248</v>
      </c>
      <c r="D14" s="8">
        <v>3.140653055106668E-2</v>
      </c>
      <c r="E14" s="8">
        <v>1.634187047955038</v>
      </c>
      <c r="F14" s="8">
        <v>1.5005785984242266</v>
      </c>
      <c r="G14" s="8">
        <v>4.2031772246673427E-3</v>
      </c>
      <c r="H14" s="8">
        <v>1.4120891705715621E-5</v>
      </c>
      <c r="I14" s="8">
        <v>9.6562189355609007E-9</v>
      </c>
      <c r="J14" s="8">
        <v>1.5734075555922118</v>
      </c>
      <c r="K14" s="8">
        <v>1.8276252359657974</v>
      </c>
      <c r="L14" s="8">
        <v>0.13157102298987411</v>
      </c>
      <c r="M14" s="8">
        <v>1.4120891819402459E-5</v>
      </c>
      <c r="N14" s="8">
        <v>1.6543175527024232</v>
      </c>
      <c r="O14" s="8">
        <v>9.732865817113634E-4</v>
      </c>
      <c r="P14" s="8">
        <v>1.50225937265634</v>
      </c>
      <c r="Q14" s="8">
        <v>2.6255492488683103</v>
      </c>
      <c r="R14" s="8">
        <v>0.98395555688102831</v>
      </c>
      <c r="S14" s="8">
        <v>1.4805187993260915E-3</v>
      </c>
      <c r="T14" s="8">
        <v>2.6067306635013665E-4</v>
      </c>
      <c r="U14" s="8">
        <v>1.6058552331355713</v>
      </c>
      <c r="V14" s="8">
        <v>6.2728986290494504E-4</v>
      </c>
      <c r="W14" s="8">
        <v>1.5930247076908017</v>
      </c>
      <c r="X14" s="8">
        <v>1.5018074981122709</v>
      </c>
      <c r="Y14" s="8">
        <v>1.5000689984838118</v>
      </c>
      <c r="Z14" s="8">
        <v>1.9731007489554031E-4</v>
      </c>
      <c r="AA14" s="8">
        <v>7.6873035936841916E-5</v>
      </c>
      <c r="AB14" s="8">
        <f t="shared" si="0"/>
        <v>60000</v>
      </c>
      <c r="AC14" s="8">
        <v>0.6</v>
      </c>
      <c r="AD14" s="8">
        <f t="shared" si="1"/>
        <v>0.79387736804901121</v>
      </c>
    </row>
    <row r="15" spans="2:32">
      <c r="B15" s="8" t="s">
        <v>21</v>
      </c>
      <c r="C15" s="8">
        <v>0.17347266113097248</v>
      </c>
      <c r="D15" s="8">
        <v>3.140653055106668E-2</v>
      </c>
      <c r="E15" s="8">
        <v>1.634187047955038</v>
      </c>
      <c r="F15" s="8">
        <v>1.5005785984242266</v>
      </c>
      <c r="G15" s="8">
        <v>4.2031772246673427E-3</v>
      </c>
      <c r="H15" s="8">
        <v>1.4120891705715621E-5</v>
      </c>
      <c r="I15" s="8">
        <v>9.6562189355609007E-9</v>
      </c>
      <c r="J15" s="8">
        <v>1.5734075555922118</v>
      </c>
      <c r="K15" s="8">
        <v>1.8276252359657974</v>
      </c>
      <c r="L15" s="8">
        <v>0.13157102298987411</v>
      </c>
      <c r="M15" s="8">
        <v>1.4120891819402459E-5</v>
      </c>
      <c r="N15" s="8">
        <v>1.6543175527024232</v>
      </c>
      <c r="O15" s="8">
        <v>9.732865817113634E-4</v>
      </c>
      <c r="P15" s="8">
        <v>1.50225937265634</v>
      </c>
      <c r="Q15" s="8">
        <v>2.6255492488683103</v>
      </c>
      <c r="R15" s="8">
        <v>0.98395555688102831</v>
      </c>
      <c r="S15" s="8">
        <v>1.4805187993260915E-3</v>
      </c>
      <c r="T15" s="8">
        <v>2.6067306635013665E-4</v>
      </c>
      <c r="U15" s="8">
        <v>1.6058552331355713</v>
      </c>
      <c r="V15" s="8">
        <v>6.2728986290494504E-4</v>
      </c>
      <c r="W15" s="8">
        <v>1.5930247076908017</v>
      </c>
      <c r="X15" s="8">
        <v>1.5018074981122709</v>
      </c>
      <c r="Y15" s="8">
        <v>1.5000689984838118</v>
      </c>
      <c r="Z15" s="8">
        <v>1.9731007489554031E-4</v>
      </c>
      <c r="AA15" s="8">
        <v>7.6873035936841916E-5</v>
      </c>
      <c r="AB15" s="8">
        <f t="shared" si="0"/>
        <v>70000</v>
      </c>
      <c r="AC15" s="8">
        <v>0.7</v>
      </c>
      <c r="AD15" s="8">
        <f t="shared" si="1"/>
        <v>0.79387736804901121</v>
      </c>
    </row>
    <row r="16" spans="2:32">
      <c r="B16" s="8" t="s">
        <v>22</v>
      </c>
      <c r="C16" s="8">
        <v>0.17347266113097248</v>
      </c>
      <c r="D16" s="8">
        <v>3.140653055106668E-2</v>
      </c>
      <c r="E16" s="8">
        <v>1.634187047955038</v>
      </c>
      <c r="F16" s="8">
        <v>1.5005785984242266</v>
      </c>
      <c r="G16" s="8">
        <v>4.2031772246673427E-3</v>
      </c>
      <c r="H16" s="8">
        <v>1.4120891705715621E-5</v>
      </c>
      <c r="I16" s="8">
        <v>9.6562189355609007E-9</v>
      </c>
      <c r="J16" s="8">
        <v>1.5734075555922118</v>
      </c>
      <c r="K16" s="8">
        <v>1.8276252359657974</v>
      </c>
      <c r="L16" s="8">
        <v>0.13157102298987411</v>
      </c>
      <c r="M16" s="8">
        <v>1.4120891819402459E-5</v>
      </c>
      <c r="N16" s="8">
        <v>1.6543175527024232</v>
      </c>
      <c r="O16" s="8">
        <v>9.732865817113634E-4</v>
      </c>
      <c r="P16" s="8">
        <v>1.50225937265634</v>
      </c>
      <c r="Q16" s="8">
        <v>2.6255492488683103</v>
      </c>
      <c r="R16" s="8">
        <v>0.98395555688102831</v>
      </c>
      <c r="S16" s="8">
        <v>1.4805187993260915E-3</v>
      </c>
      <c r="T16" s="8">
        <v>2.6067306635013665E-4</v>
      </c>
      <c r="U16" s="8">
        <v>1.6058552331355713</v>
      </c>
      <c r="V16" s="8">
        <v>6.2728986290494504E-4</v>
      </c>
      <c r="W16" s="8">
        <v>1.5930247076908017</v>
      </c>
      <c r="X16" s="8">
        <v>1.5018074981122709</v>
      </c>
      <c r="Y16" s="8">
        <v>1.5000689984838118</v>
      </c>
      <c r="Z16" s="8">
        <v>1.9731007489554031E-4</v>
      </c>
      <c r="AA16" s="8">
        <v>7.6873035936841916E-5</v>
      </c>
      <c r="AB16" s="8">
        <f t="shared" si="0"/>
        <v>80000</v>
      </c>
      <c r="AC16" s="8">
        <v>0.8</v>
      </c>
      <c r="AD16" s="8">
        <f t="shared" si="1"/>
        <v>0.79387736804901121</v>
      </c>
    </row>
    <row r="17" spans="2:30">
      <c r="B17" s="8" t="s">
        <v>23</v>
      </c>
      <c r="C17" s="8">
        <v>0.17347266113097248</v>
      </c>
      <c r="D17" s="8">
        <v>3.140653055106668E-2</v>
      </c>
      <c r="E17" s="8">
        <v>1.634187047955038</v>
      </c>
      <c r="F17" s="8">
        <v>1.5005785984242266</v>
      </c>
      <c r="G17" s="8">
        <v>4.2031772246673427E-3</v>
      </c>
      <c r="H17" s="8">
        <v>1.4120891705715621E-5</v>
      </c>
      <c r="I17" s="8">
        <v>9.6562189355609007E-9</v>
      </c>
      <c r="J17" s="8">
        <v>1.5734075555922118</v>
      </c>
      <c r="K17" s="8">
        <v>1.8276252359657974</v>
      </c>
      <c r="L17" s="8">
        <v>0.13157102298987411</v>
      </c>
      <c r="M17" s="8">
        <v>1.4120891819402459E-5</v>
      </c>
      <c r="N17" s="8">
        <v>1.6543175527024232</v>
      </c>
      <c r="O17" s="8">
        <v>9.732865817113634E-4</v>
      </c>
      <c r="P17" s="8">
        <v>1.50225937265634</v>
      </c>
      <c r="Q17" s="8">
        <v>2.6255492488683103</v>
      </c>
      <c r="R17" s="8">
        <v>0.98395555688102831</v>
      </c>
      <c r="S17" s="8">
        <v>1.4805187993260915E-3</v>
      </c>
      <c r="T17" s="8">
        <v>2.6067306635013665E-4</v>
      </c>
      <c r="U17" s="8">
        <v>1.6058552331355713</v>
      </c>
      <c r="V17" s="8">
        <v>6.2728986290494504E-4</v>
      </c>
      <c r="W17" s="8">
        <v>1.5930247076908017</v>
      </c>
      <c r="X17" s="8">
        <v>1.5018074981122709</v>
      </c>
      <c r="Y17" s="8">
        <v>1.5000689984838118</v>
      </c>
      <c r="Z17" s="8">
        <v>1.9731007489554031E-4</v>
      </c>
      <c r="AA17" s="8">
        <v>7.6873035936841916E-5</v>
      </c>
      <c r="AB17" s="8">
        <f t="shared" si="0"/>
        <v>90000</v>
      </c>
      <c r="AC17" s="8">
        <v>0.9</v>
      </c>
      <c r="AD17" s="8">
        <f t="shared" si="1"/>
        <v>0.79387736804901121</v>
      </c>
    </row>
    <row r="18" spans="2:30">
      <c r="B18" s="8" t="s">
        <v>24</v>
      </c>
      <c r="C18" s="8">
        <v>0.17347266113097248</v>
      </c>
      <c r="D18" s="8">
        <v>3.140653055106668E-2</v>
      </c>
      <c r="E18" s="8">
        <v>1.634187047955038</v>
      </c>
      <c r="F18" s="8">
        <v>1.5005785984242266</v>
      </c>
      <c r="G18" s="8">
        <v>4.2031772246673427E-3</v>
      </c>
      <c r="H18" s="8">
        <v>1.4120891705715621E-5</v>
      </c>
      <c r="I18" s="8">
        <v>9.6562189355609007E-9</v>
      </c>
      <c r="J18" s="8">
        <v>1.5734075555922118</v>
      </c>
      <c r="K18" s="8">
        <v>1.8276252359657974</v>
      </c>
      <c r="L18" s="8">
        <v>0.13157102298987411</v>
      </c>
      <c r="M18" s="8">
        <v>1.4120891819402459E-5</v>
      </c>
      <c r="N18" s="8">
        <v>1.6543175527024232</v>
      </c>
      <c r="O18" s="8">
        <v>9.732865817113634E-4</v>
      </c>
      <c r="P18" s="8">
        <v>1.50225937265634</v>
      </c>
      <c r="Q18" s="8">
        <v>2.6255492488683103</v>
      </c>
      <c r="R18" s="8">
        <v>0.98395555688102831</v>
      </c>
      <c r="S18" s="8">
        <v>1.4805187993260915E-3</v>
      </c>
      <c r="T18" s="8">
        <v>2.6067306635013665E-4</v>
      </c>
      <c r="U18" s="8">
        <v>1.6058552331355713</v>
      </c>
      <c r="V18" s="8">
        <v>6.2728986290494504E-4</v>
      </c>
      <c r="W18" s="8">
        <v>1.5930247076908017</v>
      </c>
      <c r="X18" s="8">
        <v>1.5018074981122709</v>
      </c>
      <c r="Y18" s="8">
        <v>1.5000689984838118</v>
      </c>
      <c r="Z18" s="8">
        <v>1.9731007489554031E-4</v>
      </c>
      <c r="AA18" s="8">
        <v>7.6873035936841916E-5</v>
      </c>
      <c r="AB18" s="8">
        <f t="shared" si="0"/>
        <v>100000</v>
      </c>
      <c r="AC18" s="8">
        <v>1</v>
      </c>
      <c r="AD18" s="8">
        <f t="shared" si="1"/>
        <v>0.79387736804901121</v>
      </c>
    </row>
    <row r="19" spans="2:30">
      <c r="B19" s="8" t="s">
        <v>25</v>
      </c>
      <c r="C19" s="8">
        <v>0.04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9.6562189355609007E-9</v>
      </c>
      <c r="E21" s="10">
        <f>MAX(C18:AA18)</f>
        <v>2.6255492488683103</v>
      </c>
      <c r="F21" s="10">
        <f>MEDIAN(C18:AA18)</f>
        <v>0.17347266113097248</v>
      </c>
      <c r="G21" s="10">
        <f>AVERAGE(C18:AA18)</f>
        <v>0.79387736804901121</v>
      </c>
      <c r="H21" s="10">
        <f>_xlfn.STDEV.S(C18:AA18)</f>
        <v>0.85410447656096489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3189A-8247-4CD8-ABF2-9D4121F8ED8B}">
  <sheetPr>
    <outlinePr summaryBelow="0" summaryRight="0"/>
  </sheetPr>
  <dimension ref="B2:AF21"/>
  <sheetViews>
    <sheetView zoomScale="85" zoomScaleNormal="85" workbookViewId="0">
      <selection activeCell="AD10" sqref="AD10"/>
    </sheetView>
  </sheetViews>
  <sheetFormatPr defaultRowHeight="12.75"/>
  <cols>
    <col min="1" max="16384" width="8.88671875" style="1"/>
  </cols>
  <sheetData>
    <row r="2" spans="2:32"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8"/>
      <c r="AC2" s="8"/>
      <c r="AD2" s="8">
        <v>100000</v>
      </c>
      <c r="AE2" s="9" t="s">
        <v>1</v>
      </c>
      <c r="AF2" s="9">
        <f>MIN(B3:AA3)</f>
        <v>20500</v>
      </c>
    </row>
    <row r="3" spans="2:32">
      <c r="B3" s="2" t="s">
        <v>2</v>
      </c>
      <c r="C3" s="2">
        <v>23000</v>
      </c>
      <c r="D3" s="2">
        <v>100000</v>
      </c>
      <c r="E3" s="2">
        <v>21700</v>
      </c>
      <c r="F3" s="2">
        <v>24500</v>
      </c>
      <c r="G3" s="2">
        <v>23700</v>
      </c>
      <c r="H3" s="2">
        <v>23100</v>
      </c>
      <c r="I3" s="2">
        <v>24300</v>
      </c>
      <c r="J3" s="2">
        <v>23500</v>
      </c>
      <c r="K3" s="2">
        <v>20500</v>
      </c>
      <c r="L3" s="2">
        <v>21600</v>
      </c>
      <c r="M3" s="2">
        <v>23800</v>
      </c>
      <c r="N3" s="2">
        <v>22000</v>
      </c>
      <c r="O3" s="2">
        <v>22000</v>
      </c>
      <c r="P3" s="2">
        <v>100000</v>
      </c>
      <c r="Q3" s="2">
        <v>22000</v>
      </c>
      <c r="R3" s="2">
        <v>100000</v>
      </c>
      <c r="S3" s="2">
        <v>21400</v>
      </c>
      <c r="T3" s="2">
        <v>22800</v>
      </c>
      <c r="U3" s="2">
        <v>21600</v>
      </c>
      <c r="V3" s="2">
        <v>23300</v>
      </c>
      <c r="W3" s="2">
        <v>100000</v>
      </c>
      <c r="X3" s="2">
        <v>22200</v>
      </c>
      <c r="Y3" s="2">
        <v>100000</v>
      </c>
      <c r="Z3" s="2">
        <v>22700</v>
      </c>
      <c r="AA3" s="2">
        <v>22600</v>
      </c>
      <c r="AB3" s="8"/>
      <c r="AC3" s="8"/>
      <c r="AD3" s="8"/>
      <c r="AE3" s="9" t="s">
        <v>3</v>
      </c>
      <c r="AF3" s="9">
        <f>MAX(B3:AA3)</f>
        <v>100000</v>
      </c>
    </row>
    <row r="4" spans="2:32">
      <c r="B4" s="2" t="s">
        <v>4</v>
      </c>
      <c r="C4" s="2">
        <v>6.924778972461354E-9</v>
      </c>
      <c r="D4" s="2">
        <v>3.6710011230154578</v>
      </c>
      <c r="E4" s="2">
        <v>8.6952240963000804E-9</v>
      </c>
      <c r="F4" s="2">
        <v>9.8365262601873837E-9</v>
      </c>
      <c r="G4" s="2">
        <v>8.3084614743711427E-9</v>
      </c>
      <c r="H4" s="2">
        <v>7.5517618824960664E-9</v>
      </c>
      <c r="I4" s="2">
        <v>6.5156200435012579E-9</v>
      </c>
      <c r="J4" s="2">
        <v>8.6999989434843883E-9</v>
      </c>
      <c r="K4" s="2">
        <v>7.0591568146483041E-9</v>
      </c>
      <c r="L4" s="2">
        <v>3.8068037611083128E-9</v>
      </c>
      <c r="M4" s="2">
        <v>5.9530975704547018E-9</v>
      </c>
      <c r="N4" s="2">
        <v>8.8751903604133986E-9</v>
      </c>
      <c r="O4" s="2">
        <v>6.9569523475365713E-9</v>
      </c>
      <c r="P4" s="2">
        <v>1.5</v>
      </c>
      <c r="Q4" s="2">
        <v>4.6042032408877276E-9</v>
      </c>
      <c r="R4" s="2">
        <v>1.056051405060316</v>
      </c>
      <c r="S4" s="2">
        <v>9.2580876298598014E-9</v>
      </c>
      <c r="T4" s="2">
        <v>9.4374854597845115E-9</v>
      </c>
      <c r="U4" s="2">
        <v>6.8255303631303832E-9</v>
      </c>
      <c r="V4" s="2">
        <v>4.4269654608797282E-9</v>
      </c>
      <c r="W4" s="2">
        <v>1.6543104927206969</v>
      </c>
      <c r="X4" s="2">
        <v>7.2257080319104716E-9</v>
      </c>
      <c r="Y4" s="2">
        <v>0.89454327084308716</v>
      </c>
      <c r="Z4" s="2">
        <v>6.5581389208091423E-9</v>
      </c>
      <c r="AA4" s="2">
        <v>9.7727479442255571E-9</v>
      </c>
      <c r="AB4" s="8"/>
      <c r="AC4" s="8"/>
      <c r="AD4" s="8"/>
      <c r="AE4" s="9" t="s">
        <v>5</v>
      </c>
      <c r="AF4" s="9">
        <f>AVERAGE(B3:AA3)</f>
        <v>38092</v>
      </c>
    </row>
    <row r="5" spans="2:32">
      <c r="B5" s="2" t="s">
        <v>11</v>
      </c>
      <c r="AB5" s="9"/>
      <c r="AC5" s="8"/>
      <c r="AD5" s="8"/>
      <c r="AE5" s="9"/>
      <c r="AF5" s="9"/>
    </row>
    <row r="6" spans="2:32">
      <c r="B6" s="2" t="s">
        <v>12</v>
      </c>
      <c r="C6" s="2">
        <v>10.609327589019358</v>
      </c>
      <c r="D6" s="2">
        <v>14.169634381618266</v>
      </c>
      <c r="E6" s="2">
        <v>15.005862165430699</v>
      </c>
      <c r="F6" s="2">
        <v>13.461611263182022</v>
      </c>
      <c r="G6" s="2">
        <v>12.749246547804887</v>
      </c>
      <c r="H6" s="2">
        <v>14.523472865030612</v>
      </c>
      <c r="I6" s="2">
        <v>14.020268764468597</v>
      </c>
      <c r="J6" s="2">
        <v>12.963747580506151</v>
      </c>
      <c r="K6" s="2">
        <v>12.320388144294611</v>
      </c>
      <c r="L6" s="2">
        <v>12.563829919040927</v>
      </c>
      <c r="M6" s="2">
        <v>12.363060511869548</v>
      </c>
      <c r="N6" s="2">
        <v>13.101840820315147</v>
      </c>
      <c r="O6" s="2">
        <v>13.461436882751627</v>
      </c>
      <c r="P6" s="2">
        <v>12.076339757612004</v>
      </c>
      <c r="Q6" s="2">
        <v>14.64581254446955</v>
      </c>
      <c r="R6" s="2">
        <v>13.321372948154476</v>
      </c>
      <c r="S6" s="2">
        <v>14.549367228164328</v>
      </c>
      <c r="T6" s="2">
        <v>14.788833427545455</v>
      </c>
      <c r="U6" s="2">
        <v>12.259575335372801</v>
      </c>
      <c r="V6" s="2">
        <v>12.977157371242811</v>
      </c>
      <c r="W6" s="2">
        <v>11.805119950171047</v>
      </c>
      <c r="X6" s="2">
        <v>14.080294855644183</v>
      </c>
      <c r="Y6" s="2">
        <v>14.764836409706959</v>
      </c>
      <c r="Z6" s="2">
        <v>12.685737509877754</v>
      </c>
      <c r="AA6" s="2">
        <v>13.031968064142234</v>
      </c>
      <c r="AB6" s="8">
        <f t="shared" ref="AB6:AB18" si="0">AC6*$AD$2</f>
        <v>0</v>
      </c>
      <c r="AC6" s="8">
        <v>0</v>
      </c>
      <c r="AD6" s="8">
        <f t="shared" ref="AD6:AD18" si="1">AVERAGE(C6:AA6)</f>
        <v>13.292005713497442</v>
      </c>
      <c r="AE6" s="9"/>
      <c r="AF6" s="9"/>
    </row>
    <row r="7" spans="2:32">
      <c r="B7" s="2" t="s">
        <v>13</v>
      </c>
      <c r="C7" s="2">
        <v>10.609327589019358</v>
      </c>
      <c r="D7" s="2">
        <v>13.254281575727646</v>
      </c>
      <c r="E7" s="2">
        <v>14.043165188263401</v>
      </c>
      <c r="F7" s="2">
        <v>13.359379949317372</v>
      </c>
      <c r="G7" s="2">
        <v>12.749246547804887</v>
      </c>
      <c r="H7" s="2">
        <v>12.944557028057943</v>
      </c>
      <c r="I7" s="2">
        <v>13.706645684355749</v>
      </c>
      <c r="J7" s="2">
        <v>12.963747580506151</v>
      </c>
      <c r="K7" s="2">
        <v>12.320388144294611</v>
      </c>
      <c r="L7" s="2">
        <v>12.054169525946691</v>
      </c>
      <c r="M7" s="2">
        <v>12.363060511869548</v>
      </c>
      <c r="N7" s="2">
        <v>13.101840820315147</v>
      </c>
      <c r="O7" s="2">
        <v>13.461436882751627</v>
      </c>
      <c r="P7" s="2">
        <v>12.076339757612004</v>
      </c>
      <c r="Q7" s="2">
        <v>12.427913289677917</v>
      </c>
      <c r="R7" s="2">
        <v>13.321372948154476</v>
      </c>
      <c r="S7" s="2">
        <v>13.142682538571762</v>
      </c>
      <c r="T7" s="2">
        <v>13.341743974047972</v>
      </c>
      <c r="U7" s="2">
        <v>12.259575335372801</v>
      </c>
      <c r="V7" s="2">
        <v>12.483381066769766</v>
      </c>
      <c r="W7" s="2">
        <v>11.805119950171047</v>
      </c>
      <c r="X7" s="2">
        <v>13.100274539002271</v>
      </c>
      <c r="Y7" s="2">
        <v>12.367504905747069</v>
      </c>
      <c r="Z7" s="2">
        <v>12.685737509877754</v>
      </c>
      <c r="AA7" s="2">
        <v>12.221797845905371</v>
      </c>
      <c r="AB7" s="8">
        <f t="shared" si="0"/>
        <v>100</v>
      </c>
      <c r="AC7" s="8">
        <v>1E-3</v>
      </c>
      <c r="AD7" s="8">
        <f t="shared" si="1"/>
        <v>12.726587627565614</v>
      </c>
      <c r="AE7" s="9"/>
      <c r="AF7" s="9"/>
    </row>
    <row r="8" spans="2:32">
      <c r="B8" s="2" t="s">
        <v>14</v>
      </c>
      <c r="C8" s="2">
        <v>9.0751115170374987</v>
      </c>
      <c r="D8" s="2">
        <v>11.853355014682052</v>
      </c>
      <c r="E8" s="2">
        <v>10.004913241249483</v>
      </c>
      <c r="F8" s="2">
        <v>10.846987284657871</v>
      </c>
      <c r="G8" s="2">
        <v>8.4130100476512553</v>
      </c>
      <c r="H8" s="2">
        <v>10.346367467219011</v>
      </c>
      <c r="I8" s="2">
        <v>9.8399603229973991</v>
      </c>
      <c r="J8" s="2">
        <v>10.427827385896421</v>
      </c>
      <c r="K8" s="2">
        <v>8.0804220169850396</v>
      </c>
      <c r="L8" s="2">
        <v>7.7381127744408786</v>
      </c>
      <c r="M8" s="2">
        <v>9.8485740571518363</v>
      </c>
      <c r="N8" s="2">
        <v>8.1310539608841736</v>
      </c>
      <c r="O8" s="2">
        <v>10.64253189753083</v>
      </c>
      <c r="P8" s="2">
        <v>9.9386366680582796</v>
      </c>
      <c r="Q8" s="2">
        <v>10.262812715833206</v>
      </c>
      <c r="R8" s="2">
        <v>9.4933323094089701</v>
      </c>
      <c r="S8" s="2">
        <v>9.8918140853213572</v>
      </c>
      <c r="T8" s="2">
        <v>10.725835732520636</v>
      </c>
      <c r="U8" s="2">
        <v>8.520679595314391</v>
      </c>
      <c r="V8" s="2">
        <v>9.666183716198816</v>
      </c>
      <c r="W8" s="2">
        <v>7.9638056400965525</v>
      </c>
      <c r="X8" s="2">
        <v>10.221462780751608</v>
      </c>
      <c r="Y8" s="2">
        <v>10.281002918788545</v>
      </c>
      <c r="Z8" s="2">
        <v>8.9247649381696874</v>
      </c>
      <c r="AA8" s="2">
        <v>8.0905529453469853</v>
      </c>
      <c r="AB8" s="8">
        <f t="shared" si="0"/>
        <v>1000</v>
      </c>
      <c r="AC8" s="8">
        <v>0.01</v>
      </c>
      <c r="AD8" s="8">
        <f t="shared" si="1"/>
        <v>9.569164441367711</v>
      </c>
      <c r="AE8" s="9"/>
      <c r="AF8" s="9"/>
    </row>
    <row r="9" spans="2:32">
      <c r="B9" s="2" t="s">
        <v>15</v>
      </c>
      <c r="C9" s="2">
        <v>3.1618299788647164E-2</v>
      </c>
      <c r="D9" s="2">
        <v>3.9043861095542525</v>
      </c>
      <c r="E9" s="2">
        <v>1.3335095174284106E-2</v>
      </c>
      <c r="F9" s="2">
        <v>8.0476282655808973E-2</v>
      </c>
      <c r="G9" s="2">
        <v>2.3288940617590015E-2</v>
      </c>
      <c r="H9" s="2">
        <v>3.8132159600309024E-2</v>
      </c>
      <c r="I9" s="2">
        <v>6.6281712971203888E-2</v>
      </c>
      <c r="J9" s="2">
        <v>4.2226823278610937E-2</v>
      </c>
      <c r="K9" s="2">
        <v>8.1866843044053894E-3</v>
      </c>
      <c r="L9" s="2">
        <v>9.4075802549014043E-3</v>
      </c>
      <c r="M9" s="2">
        <v>4.2471375725995131E-2</v>
      </c>
      <c r="N9" s="2">
        <v>1.6196915141222235E-2</v>
      </c>
      <c r="O9" s="2">
        <v>1.6111622838479889E-2</v>
      </c>
      <c r="P9" s="2">
        <v>1.5176958746866376</v>
      </c>
      <c r="Q9" s="2">
        <v>1.5289359745793263E-2</v>
      </c>
      <c r="R9" s="2">
        <v>1.109239493834707</v>
      </c>
      <c r="S9" s="2">
        <v>2.7355008640256528E-2</v>
      </c>
      <c r="T9" s="2">
        <v>3.1352009846386864E-2</v>
      </c>
      <c r="U9" s="2">
        <v>1.4742375169248589E-2</v>
      </c>
      <c r="V9" s="2">
        <v>4.0184753377161542E-2</v>
      </c>
      <c r="W9" s="2">
        <v>1.6785115606312502</v>
      </c>
      <c r="X9" s="2">
        <v>2.1666053119474782E-2</v>
      </c>
      <c r="Y9" s="2">
        <v>0.93244527923729947</v>
      </c>
      <c r="Z9" s="2">
        <v>2.3566294079046202E-2</v>
      </c>
      <c r="AA9" s="2">
        <v>2.859077864388837E-2</v>
      </c>
      <c r="AB9" s="8">
        <f t="shared" si="0"/>
        <v>10000</v>
      </c>
      <c r="AC9" s="8">
        <v>0.1</v>
      </c>
      <c r="AD9" s="8">
        <f t="shared" si="1"/>
        <v>0.38931033771667445</v>
      </c>
      <c r="AE9" s="9"/>
      <c r="AF9" s="9"/>
    </row>
    <row r="10" spans="2:32">
      <c r="B10" s="2" t="s">
        <v>16</v>
      </c>
      <c r="C10" s="2">
        <v>1.1659079291348462E-5</v>
      </c>
      <c r="D10" s="2">
        <v>3.6711502739725574</v>
      </c>
      <c r="E10" s="2">
        <v>3.0459057143161772E-7</v>
      </c>
      <c r="F10" s="2">
        <v>5.2250374551476853E-5</v>
      </c>
      <c r="G10" s="2">
        <v>2.4480452339048497E-5</v>
      </c>
      <c r="H10" s="2">
        <v>1.566080788961699E-5</v>
      </c>
      <c r="I10" s="2">
        <v>5.2540264391609526E-5</v>
      </c>
      <c r="J10" s="2">
        <v>2.3459032263417612E-5</v>
      </c>
      <c r="K10" s="2">
        <v>7.895107501099119E-8</v>
      </c>
      <c r="L10" s="2">
        <v>2.8038687105436111E-7</v>
      </c>
      <c r="M10" s="2">
        <v>3.6168298379379848E-5</v>
      </c>
      <c r="N10" s="2">
        <v>2.4447327859888901E-6</v>
      </c>
      <c r="O10" s="2">
        <v>2.9199486561992671E-6</v>
      </c>
      <c r="P10" s="2">
        <v>1.5000115159864436</v>
      </c>
      <c r="Q10" s="2">
        <v>3.4295243267479236E-6</v>
      </c>
      <c r="R10" s="2">
        <v>1.056078170319438</v>
      </c>
      <c r="S10" s="2">
        <v>7.0356190917664208E-7</v>
      </c>
      <c r="T10" s="2">
        <v>1.5063666069181636E-5</v>
      </c>
      <c r="U10" s="2">
        <v>4.0020063352130819E-7</v>
      </c>
      <c r="V10" s="2">
        <v>2.4459091491735307E-5</v>
      </c>
      <c r="W10" s="2">
        <v>1.6543215937876994</v>
      </c>
      <c r="X10" s="2">
        <v>2.3214079192257486E-6</v>
      </c>
      <c r="Y10" s="2">
        <v>0.89454927189649425</v>
      </c>
      <c r="Z10" s="2">
        <v>1.1327910442560096E-5</v>
      </c>
      <c r="AA10" s="2">
        <v>9.0125112137684482E-6</v>
      </c>
      <c r="AB10" s="8">
        <f t="shared" si="0"/>
        <v>20000</v>
      </c>
      <c r="AC10" s="8">
        <v>0.2</v>
      </c>
      <c r="AD10" s="8">
        <f t="shared" si="1"/>
        <v>0.35105599163022816</v>
      </c>
      <c r="AE10" s="9"/>
      <c r="AF10" s="9"/>
    </row>
    <row r="11" spans="2:32">
      <c r="B11" s="2" t="s">
        <v>17</v>
      </c>
      <c r="C11" s="2">
        <v>6.924778972461354E-9</v>
      </c>
      <c r="D11" s="2">
        <v>3.6710011230154578</v>
      </c>
      <c r="E11" s="2">
        <v>8.6952240963000804E-9</v>
      </c>
      <c r="F11" s="2">
        <v>9.8365262601873837E-9</v>
      </c>
      <c r="G11" s="2">
        <v>8.3084614743711427E-9</v>
      </c>
      <c r="H11" s="2">
        <v>7.5517618824960664E-9</v>
      </c>
      <c r="I11" s="2">
        <v>6.5156200435012579E-9</v>
      </c>
      <c r="J11" s="2">
        <v>8.6999989434843883E-9</v>
      </c>
      <c r="K11" s="2">
        <v>7.0591568146483041E-9</v>
      </c>
      <c r="L11" s="2">
        <v>3.8068037611083128E-9</v>
      </c>
      <c r="M11" s="2">
        <v>5.9530975704547018E-9</v>
      </c>
      <c r="N11" s="2">
        <v>8.8751903604133986E-9</v>
      </c>
      <c r="O11" s="2">
        <v>6.9569523475365713E-9</v>
      </c>
      <c r="P11" s="2">
        <v>1.5</v>
      </c>
      <c r="Q11" s="2">
        <v>4.6042032408877276E-9</v>
      </c>
      <c r="R11" s="2">
        <v>1.056051405060316</v>
      </c>
      <c r="S11" s="2">
        <v>9.2580876298598014E-9</v>
      </c>
      <c r="T11" s="2">
        <v>9.4374854597845115E-9</v>
      </c>
      <c r="U11" s="2">
        <v>6.8255303631303832E-9</v>
      </c>
      <c r="V11" s="2">
        <v>4.4269654608797282E-9</v>
      </c>
      <c r="W11" s="2">
        <v>1.6543104927206969</v>
      </c>
      <c r="X11" s="2">
        <v>7.2257080319104716E-9</v>
      </c>
      <c r="Y11" s="2">
        <v>0.89454327084308716</v>
      </c>
      <c r="Z11" s="2">
        <v>6.5581389208091423E-9</v>
      </c>
      <c r="AA11" s="2">
        <v>9.7727479442255571E-9</v>
      </c>
      <c r="AB11" s="8">
        <f t="shared" si="0"/>
        <v>30000</v>
      </c>
      <c r="AC11" s="8">
        <v>0.3</v>
      </c>
      <c r="AD11" s="8">
        <f t="shared" si="1"/>
        <v>0.35103625755727991</v>
      </c>
      <c r="AE11" s="9"/>
      <c r="AF11" s="9"/>
    </row>
    <row r="12" spans="2:32">
      <c r="B12" s="2" t="s">
        <v>18</v>
      </c>
      <c r="C12" s="2">
        <v>6.924778972461354E-9</v>
      </c>
      <c r="D12" s="2">
        <v>3.6710011230154578</v>
      </c>
      <c r="E12" s="2">
        <v>8.6952240963000804E-9</v>
      </c>
      <c r="F12" s="2">
        <v>9.8365262601873837E-9</v>
      </c>
      <c r="G12" s="2">
        <v>8.3084614743711427E-9</v>
      </c>
      <c r="H12" s="2">
        <v>7.5517618824960664E-9</v>
      </c>
      <c r="I12" s="2">
        <v>6.5156200435012579E-9</v>
      </c>
      <c r="J12" s="2">
        <v>8.6999989434843883E-9</v>
      </c>
      <c r="K12" s="2">
        <v>7.0591568146483041E-9</v>
      </c>
      <c r="L12" s="2">
        <v>3.8068037611083128E-9</v>
      </c>
      <c r="M12" s="2">
        <v>5.9530975704547018E-9</v>
      </c>
      <c r="N12" s="2">
        <v>8.8751903604133986E-9</v>
      </c>
      <c r="O12" s="2">
        <v>6.9569523475365713E-9</v>
      </c>
      <c r="P12" s="2">
        <v>1.5</v>
      </c>
      <c r="Q12" s="2">
        <v>4.6042032408877276E-9</v>
      </c>
      <c r="R12" s="2">
        <v>1.056051405060316</v>
      </c>
      <c r="S12" s="2">
        <v>9.2580876298598014E-9</v>
      </c>
      <c r="T12" s="2">
        <v>9.4374854597845115E-9</v>
      </c>
      <c r="U12" s="2">
        <v>6.8255303631303832E-9</v>
      </c>
      <c r="V12" s="2">
        <v>4.4269654608797282E-9</v>
      </c>
      <c r="W12" s="2">
        <v>1.6543104927206969</v>
      </c>
      <c r="X12" s="2">
        <v>7.2257080319104716E-9</v>
      </c>
      <c r="Y12" s="2">
        <v>0.89454327084308716</v>
      </c>
      <c r="Z12" s="2">
        <v>6.5581389208091423E-9</v>
      </c>
      <c r="AA12" s="2">
        <v>9.7727479442255571E-9</v>
      </c>
      <c r="AB12" s="8">
        <f t="shared" si="0"/>
        <v>40000</v>
      </c>
      <c r="AC12" s="8">
        <v>0.4</v>
      </c>
      <c r="AD12" s="8">
        <f t="shared" si="1"/>
        <v>0.35103625755727991</v>
      </c>
      <c r="AE12" s="9"/>
      <c r="AF12" s="9"/>
    </row>
    <row r="13" spans="2:32">
      <c r="B13" s="2" t="s">
        <v>19</v>
      </c>
      <c r="C13" s="2">
        <v>6.924778972461354E-9</v>
      </c>
      <c r="D13" s="2">
        <v>3.6710011230154578</v>
      </c>
      <c r="E13" s="2">
        <v>8.6952240963000804E-9</v>
      </c>
      <c r="F13" s="2">
        <v>9.8365262601873837E-9</v>
      </c>
      <c r="G13" s="2">
        <v>8.3084614743711427E-9</v>
      </c>
      <c r="H13" s="2">
        <v>7.5517618824960664E-9</v>
      </c>
      <c r="I13" s="2">
        <v>6.5156200435012579E-9</v>
      </c>
      <c r="J13" s="2">
        <v>8.6999989434843883E-9</v>
      </c>
      <c r="K13" s="2">
        <v>7.0591568146483041E-9</v>
      </c>
      <c r="L13" s="2">
        <v>3.8068037611083128E-9</v>
      </c>
      <c r="M13" s="2">
        <v>5.9530975704547018E-9</v>
      </c>
      <c r="N13" s="2">
        <v>8.8751903604133986E-9</v>
      </c>
      <c r="O13" s="2">
        <v>6.9569523475365713E-9</v>
      </c>
      <c r="P13" s="2">
        <v>1.5</v>
      </c>
      <c r="Q13" s="2">
        <v>4.6042032408877276E-9</v>
      </c>
      <c r="R13" s="2">
        <v>1.056051405060316</v>
      </c>
      <c r="S13" s="2">
        <v>9.2580876298598014E-9</v>
      </c>
      <c r="T13" s="2">
        <v>9.4374854597845115E-9</v>
      </c>
      <c r="U13" s="2">
        <v>6.8255303631303832E-9</v>
      </c>
      <c r="V13" s="2">
        <v>4.4269654608797282E-9</v>
      </c>
      <c r="W13" s="2">
        <v>1.6543104927206969</v>
      </c>
      <c r="X13" s="2">
        <v>7.2257080319104716E-9</v>
      </c>
      <c r="Y13" s="2">
        <v>0.89454327084308716</v>
      </c>
      <c r="Z13" s="2">
        <v>6.5581389208091423E-9</v>
      </c>
      <c r="AA13" s="2">
        <v>9.7727479442255571E-9</v>
      </c>
      <c r="AB13" s="8">
        <f t="shared" si="0"/>
        <v>50000</v>
      </c>
      <c r="AC13" s="8">
        <v>0.5</v>
      </c>
      <c r="AD13" s="8">
        <f t="shared" si="1"/>
        <v>0.35103625755727991</v>
      </c>
      <c r="AE13" s="9"/>
      <c r="AF13" s="9"/>
    </row>
    <row r="14" spans="2:32">
      <c r="B14" s="2" t="s">
        <v>20</v>
      </c>
      <c r="C14" s="2">
        <v>6.924778972461354E-9</v>
      </c>
      <c r="D14" s="2">
        <v>3.6710011230154578</v>
      </c>
      <c r="E14" s="2">
        <v>8.6952240963000804E-9</v>
      </c>
      <c r="F14" s="2">
        <v>9.8365262601873837E-9</v>
      </c>
      <c r="G14" s="2">
        <v>8.3084614743711427E-9</v>
      </c>
      <c r="H14" s="2">
        <v>7.5517618824960664E-9</v>
      </c>
      <c r="I14" s="2">
        <v>6.5156200435012579E-9</v>
      </c>
      <c r="J14" s="2">
        <v>8.6999989434843883E-9</v>
      </c>
      <c r="K14" s="2">
        <v>7.0591568146483041E-9</v>
      </c>
      <c r="L14" s="2">
        <v>3.8068037611083128E-9</v>
      </c>
      <c r="M14" s="2">
        <v>5.9530975704547018E-9</v>
      </c>
      <c r="N14" s="2">
        <v>8.8751903604133986E-9</v>
      </c>
      <c r="O14" s="2">
        <v>6.9569523475365713E-9</v>
      </c>
      <c r="P14" s="2">
        <v>1.5</v>
      </c>
      <c r="Q14" s="2">
        <v>4.6042032408877276E-9</v>
      </c>
      <c r="R14" s="2">
        <v>1.056051405060316</v>
      </c>
      <c r="S14" s="2">
        <v>9.2580876298598014E-9</v>
      </c>
      <c r="T14" s="2">
        <v>9.4374854597845115E-9</v>
      </c>
      <c r="U14" s="2">
        <v>6.8255303631303832E-9</v>
      </c>
      <c r="V14" s="2">
        <v>4.4269654608797282E-9</v>
      </c>
      <c r="W14" s="2">
        <v>1.6543104927206969</v>
      </c>
      <c r="X14" s="2">
        <v>7.2257080319104716E-9</v>
      </c>
      <c r="Y14" s="2">
        <v>0.89454327084308716</v>
      </c>
      <c r="Z14" s="2">
        <v>6.5581389208091423E-9</v>
      </c>
      <c r="AA14" s="2">
        <v>9.7727479442255571E-9</v>
      </c>
      <c r="AB14" s="8">
        <f t="shared" si="0"/>
        <v>60000</v>
      </c>
      <c r="AC14" s="8">
        <v>0.6</v>
      </c>
      <c r="AD14" s="8">
        <f t="shared" si="1"/>
        <v>0.35103625755727991</v>
      </c>
      <c r="AE14" s="9"/>
      <c r="AF14" s="9"/>
    </row>
    <row r="15" spans="2:32">
      <c r="B15" s="2" t="s">
        <v>21</v>
      </c>
      <c r="C15" s="2">
        <v>6.924778972461354E-9</v>
      </c>
      <c r="D15" s="2">
        <v>3.6710011230154578</v>
      </c>
      <c r="E15" s="2">
        <v>8.6952240963000804E-9</v>
      </c>
      <c r="F15" s="2">
        <v>9.8365262601873837E-9</v>
      </c>
      <c r="G15" s="2">
        <v>8.3084614743711427E-9</v>
      </c>
      <c r="H15" s="2">
        <v>7.5517618824960664E-9</v>
      </c>
      <c r="I15" s="2">
        <v>6.5156200435012579E-9</v>
      </c>
      <c r="J15" s="2">
        <v>8.6999989434843883E-9</v>
      </c>
      <c r="K15" s="2">
        <v>7.0591568146483041E-9</v>
      </c>
      <c r="L15" s="2">
        <v>3.8068037611083128E-9</v>
      </c>
      <c r="M15" s="2">
        <v>5.9530975704547018E-9</v>
      </c>
      <c r="N15" s="2">
        <v>8.8751903604133986E-9</v>
      </c>
      <c r="O15" s="2">
        <v>6.9569523475365713E-9</v>
      </c>
      <c r="P15" s="2">
        <v>1.5</v>
      </c>
      <c r="Q15" s="2">
        <v>4.6042032408877276E-9</v>
      </c>
      <c r="R15" s="2">
        <v>1.056051405060316</v>
      </c>
      <c r="S15" s="2">
        <v>9.2580876298598014E-9</v>
      </c>
      <c r="T15" s="2">
        <v>9.4374854597845115E-9</v>
      </c>
      <c r="U15" s="2">
        <v>6.8255303631303832E-9</v>
      </c>
      <c r="V15" s="2">
        <v>4.4269654608797282E-9</v>
      </c>
      <c r="W15" s="2">
        <v>1.6543104927206969</v>
      </c>
      <c r="X15" s="2">
        <v>7.2257080319104716E-9</v>
      </c>
      <c r="Y15" s="2">
        <v>0.89454327084308716</v>
      </c>
      <c r="Z15" s="2">
        <v>6.5581389208091423E-9</v>
      </c>
      <c r="AA15" s="2">
        <v>9.7727479442255571E-9</v>
      </c>
      <c r="AB15" s="8">
        <f t="shared" si="0"/>
        <v>70000</v>
      </c>
      <c r="AC15" s="8">
        <v>0.7</v>
      </c>
      <c r="AD15" s="8">
        <f t="shared" si="1"/>
        <v>0.35103625755727991</v>
      </c>
      <c r="AE15" s="9"/>
      <c r="AF15" s="9"/>
    </row>
    <row r="16" spans="2:32">
      <c r="B16" s="2" t="s">
        <v>22</v>
      </c>
      <c r="C16" s="2">
        <v>6.924778972461354E-9</v>
      </c>
      <c r="D16" s="2">
        <v>3.6710011230154578</v>
      </c>
      <c r="E16" s="2">
        <v>8.6952240963000804E-9</v>
      </c>
      <c r="F16" s="2">
        <v>9.8365262601873837E-9</v>
      </c>
      <c r="G16" s="2">
        <v>8.3084614743711427E-9</v>
      </c>
      <c r="H16" s="2">
        <v>7.5517618824960664E-9</v>
      </c>
      <c r="I16" s="2">
        <v>6.5156200435012579E-9</v>
      </c>
      <c r="J16" s="2">
        <v>8.6999989434843883E-9</v>
      </c>
      <c r="K16" s="2">
        <v>7.0591568146483041E-9</v>
      </c>
      <c r="L16" s="2">
        <v>3.8068037611083128E-9</v>
      </c>
      <c r="M16" s="2">
        <v>5.9530975704547018E-9</v>
      </c>
      <c r="N16" s="2">
        <v>8.8751903604133986E-9</v>
      </c>
      <c r="O16" s="2">
        <v>6.9569523475365713E-9</v>
      </c>
      <c r="P16" s="2">
        <v>1.5</v>
      </c>
      <c r="Q16" s="2">
        <v>4.6042032408877276E-9</v>
      </c>
      <c r="R16" s="2">
        <v>1.056051405060316</v>
      </c>
      <c r="S16" s="2">
        <v>9.2580876298598014E-9</v>
      </c>
      <c r="T16" s="2">
        <v>9.4374854597845115E-9</v>
      </c>
      <c r="U16" s="2">
        <v>6.8255303631303832E-9</v>
      </c>
      <c r="V16" s="2">
        <v>4.4269654608797282E-9</v>
      </c>
      <c r="W16" s="2">
        <v>1.6543104927206969</v>
      </c>
      <c r="X16" s="2">
        <v>7.2257080319104716E-9</v>
      </c>
      <c r="Y16" s="2">
        <v>0.89454327084308716</v>
      </c>
      <c r="Z16" s="2">
        <v>6.5581389208091423E-9</v>
      </c>
      <c r="AA16" s="2">
        <v>9.7727479442255571E-9</v>
      </c>
      <c r="AB16" s="8">
        <f t="shared" si="0"/>
        <v>80000</v>
      </c>
      <c r="AC16" s="8">
        <v>0.8</v>
      </c>
      <c r="AD16" s="8">
        <f t="shared" si="1"/>
        <v>0.35103625755727991</v>
      </c>
      <c r="AE16" s="9"/>
      <c r="AF16" s="9"/>
    </row>
    <row r="17" spans="2:32">
      <c r="B17" s="2" t="s">
        <v>23</v>
      </c>
      <c r="C17" s="2">
        <v>6.924778972461354E-9</v>
      </c>
      <c r="D17" s="2">
        <v>3.6710011230154578</v>
      </c>
      <c r="E17" s="2">
        <v>8.6952240963000804E-9</v>
      </c>
      <c r="F17" s="2">
        <v>9.8365262601873837E-9</v>
      </c>
      <c r="G17" s="2">
        <v>8.3084614743711427E-9</v>
      </c>
      <c r="H17" s="2">
        <v>7.5517618824960664E-9</v>
      </c>
      <c r="I17" s="2">
        <v>6.5156200435012579E-9</v>
      </c>
      <c r="J17" s="2">
        <v>8.6999989434843883E-9</v>
      </c>
      <c r="K17" s="2">
        <v>7.0591568146483041E-9</v>
      </c>
      <c r="L17" s="2">
        <v>3.8068037611083128E-9</v>
      </c>
      <c r="M17" s="2">
        <v>5.9530975704547018E-9</v>
      </c>
      <c r="N17" s="2">
        <v>8.8751903604133986E-9</v>
      </c>
      <c r="O17" s="2">
        <v>6.9569523475365713E-9</v>
      </c>
      <c r="P17" s="2">
        <v>1.5</v>
      </c>
      <c r="Q17" s="2">
        <v>4.6042032408877276E-9</v>
      </c>
      <c r="R17" s="2">
        <v>1.056051405060316</v>
      </c>
      <c r="S17" s="2">
        <v>9.2580876298598014E-9</v>
      </c>
      <c r="T17" s="2">
        <v>9.4374854597845115E-9</v>
      </c>
      <c r="U17" s="2">
        <v>6.8255303631303832E-9</v>
      </c>
      <c r="V17" s="2">
        <v>4.4269654608797282E-9</v>
      </c>
      <c r="W17" s="2">
        <v>1.6543104927206969</v>
      </c>
      <c r="X17" s="2">
        <v>7.2257080319104716E-9</v>
      </c>
      <c r="Y17" s="2">
        <v>0.89454327084308716</v>
      </c>
      <c r="Z17" s="2">
        <v>6.5581389208091423E-9</v>
      </c>
      <c r="AA17" s="2">
        <v>9.7727479442255571E-9</v>
      </c>
      <c r="AB17" s="8">
        <f t="shared" si="0"/>
        <v>90000</v>
      </c>
      <c r="AC17" s="8">
        <v>0.9</v>
      </c>
      <c r="AD17" s="8">
        <f t="shared" si="1"/>
        <v>0.35103625755727991</v>
      </c>
      <c r="AE17" s="9"/>
      <c r="AF17" s="9"/>
    </row>
    <row r="18" spans="2:32">
      <c r="B18" s="2" t="s">
        <v>24</v>
      </c>
      <c r="C18" s="2">
        <v>6.924778972461354E-9</v>
      </c>
      <c r="D18" s="2">
        <v>3.6710011230154578</v>
      </c>
      <c r="E18" s="2">
        <v>8.6952240963000804E-9</v>
      </c>
      <c r="F18" s="2">
        <v>9.8365262601873837E-9</v>
      </c>
      <c r="G18" s="2">
        <v>8.3084614743711427E-9</v>
      </c>
      <c r="H18" s="2">
        <v>7.5517618824960664E-9</v>
      </c>
      <c r="I18" s="2">
        <v>6.5156200435012579E-9</v>
      </c>
      <c r="J18" s="2">
        <v>8.6999989434843883E-9</v>
      </c>
      <c r="K18" s="2">
        <v>7.0591568146483041E-9</v>
      </c>
      <c r="L18" s="2">
        <v>3.8068037611083128E-9</v>
      </c>
      <c r="M18" s="2">
        <v>5.9530975704547018E-9</v>
      </c>
      <c r="N18" s="2">
        <v>8.8751903604133986E-9</v>
      </c>
      <c r="O18" s="2">
        <v>6.9569523475365713E-9</v>
      </c>
      <c r="P18" s="2">
        <v>1.5</v>
      </c>
      <c r="Q18" s="2">
        <v>4.6042032408877276E-9</v>
      </c>
      <c r="R18" s="2">
        <v>1.056051405060316</v>
      </c>
      <c r="S18" s="2">
        <v>9.2580876298598014E-9</v>
      </c>
      <c r="T18" s="2">
        <v>9.4374854597845115E-9</v>
      </c>
      <c r="U18" s="2">
        <v>6.8255303631303832E-9</v>
      </c>
      <c r="V18" s="2">
        <v>4.4269654608797282E-9</v>
      </c>
      <c r="W18" s="2">
        <v>1.6543104927206969</v>
      </c>
      <c r="X18" s="2">
        <v>7.2257080319104716E-9</v>
      </c>
      <c r="Y18" s="2">
        <v>0.89454327084308716</v>
      </c>
      <c r="Z18" s="2">
        <v>6.5581389208091423E-9</v>
      </c>
      <c r="AA18" s="2">
        <v>9.7727479442255571E-9</v>
      </c>
      <c r="AB18" s="8">
        <f t="shared" si="0"/>
        <v>100000</v>
      </c>
      <c r="AC18" s="8">
        <v>1</v>
      </c>
      <c r="AD18" s="8">
        <f t="shared" si="1"/>
        <v>0.35103625755727991</v>
      </c>
      <c r="AE18" s="9"/>
      <c r="AF18" s="9"/>
    </row>
    <row r="19" spans="2:32">
      <c r="B19" s="2" t="s">
        <v>25</v>
      </c>
      <c r="C19" s="2">
        <v>0.8</v>
      </c>
    </row>
    <row r="20" spans="2:32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2">
      <c r="D21" s="10">
        <f>MIN(C18:AA18)</f>
        <v>3.8068037611083128E-9</v>
      </c>
      <c r="E21" s="10">
        <f>MAX(C18:AA18)</f>
        <v>3.6710011230154578</v>
      </c>
      <c r="F21" s="10">
        <f>MEDIAN(C18:AA18)</f>
        <v>8.3084614743711427E-9</v>
      </c>
      <c r="G21" s="10">
        <f>AVERAGE(C18:AA18)</f>
        <v>0.35103625755727991</v>
      </c>
      <c r="H21" s="10">
        <f>_xlfn.STDEV.S(C18:AA18)</f>
        <v>0.84896464718433018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015B-E50B-4DA3-8460-09648BBE2258}">
  <sheetPr>
    <tabColor rgb="FFFFC000"/>
    <outlinePr summaryBelow="0" summaryRight="0"/>
  </sheetPr>
  <dimension ref="B2:AF21"/>
  <sheetViews>
    <sheetView workbookViewId="0">
      <selection activeCell="D21" sqref="D21:H21"/>
    </sheetView>
  </sheetViews>
  <sheetFormatPr defaultRowHeight="12.75"/>
  <cols>
    <col min="1" max="1" width="8.88671875" style="9"/>
    <col min="2" max="2" width="18.554687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300000</v>
      </c>
      <c r="AE2" s="9" t="s">
        <v>1</v>
      </c>
      <c r="AF2" s="9">
        <f>MIN(B3:AA3)</f>
        <v>287700</v>
      </c>
    </row>
    <row r="3" spans="2:32">
      <c r="B3" s="8" t="s">
        <v>2</v>
      </c>
      <c r="C3" s="8">
        <v>300000</v>
      </c>
      <c r="D3" s="8">
        <v>300000</v>
      </c>
      <c r="E3" s="8">
        <v>300000</v>
      </c>
      <c r="F3" s="8">
        <v>300000</v>
      </c>
      <c r="G3" s="8">
        <v>300000</v>
      </c>
      <c r="H3" s="8">
        <v>300000</v>
      </c>
      <c r="I3" s="8">
        <v>300000</v>
      </c>
      <c r="J3" s="8">
        <v>287700</v>
      </c>
      <c r="K3" s="8">
        <v>300000</v>
      </c>
      <c r="L3" s="8">
        <v>300000</v>
      </c>
      <c r="M3" s="8">
        <v>300000</v>
      </c>
      <c r="N3" s="8">
        <v>300000</v>
      </c>
      <c r="O3" s="8">
        <v>300000</v>
      </c>
      <c r="P3" s="8">
        <v>300000</v>
      </c>
      <c r="Q3" s="8">
        <v>300000</v>
      </c>
      <c r="R3" s="8">
        <v>300000</v>
      </c>
      <c r="S3" s="8">
        <v>300000</v>
      </c>
      <c r="T3" s="8">
        <v>300000</v>
      </c>
      <c r="U3" s="8">
        <v>300000</v>
      </c>
      <c r="V3" s="8">
        <v>300000</v>
      </c>
      <c r="W3" s="8">
        <v>300000</v>
      </c>
      <c r="X3" s="8">
        <v>300000</v>
      </c>
      <c r="Y3" s="8">
        <v>300000</v>
      </c>
      <c r="Z3" s="8">
        <v>300000</v>
      </c>
      <c r="AA3" s="8">
        <v>300000</v>
      </c>
      <c r="AB3" s="8"/>
      <c r="AC3" s="8"/>
      <c r="AD3" s="8"/>
      <c r="AE3" s="9" t="s">
        <v>3</v>
      </c>
      <c r="AF3" s="9">
        <f>MAX(B3:AA3)</f>
        <v>300000</v>
      </c>
    </row>
    <row r="4" spans="2:32">
      <c r="B4" s="8" t="s">
        <v>4</v>
      </c>
      <c r="C4" s="8">
        <v>5.6117719190817752</v>
      </c>
      <c r="D4" s="8">
        <v>6.2894602072910857</v>
      </c>
      <c r="E4" s="8">
        <v>1.0705574298124247</v>
      </c>
      <c r="F4" s="8">
        <v>9.0173682862067608</v>
      </c>
      <c r="G4" s="8">
        <v>1.9679112754854486</v>
      </c>
      <c r="H4" s="8">
        <v>5.3142318538388054</v>
      </c>
      <c r="I4" s="8">
        <v>8.3751249651780881</v>
      </c>
      <c r="J4" s="8">
        <v>7.6902324508409947E-9</v>
      </c>
      <c r="K4" s="8">
        <v>4.006643113985433</v>
      </c>
      <c r="L4" s="8">
        <v>5.6419141981756411</v>
      </c>
      <c r="M4" s="8">
        <v>3.529646095323983</v>
      </c>
      <c r="N4" s="8">
        <v>4.0816153648097497</v>
      </c>
      <c r="O4" s="8">
        <v>3.6044709718423746</v>
      </c>
      <c r="P4" s="8">
        <v>4.5674075194649504</v>
      </c>
      <c r="Q4" s="8">
        <v>3.0139342403414275</v>
      </c>
      <c r="R4" s="8">
        <v>1.1874304531971802</v>
      </c>
      <c r="S4" s="8">
        <v>2.6254277174593881</v>
      </c>
      <c r="T4" s="8">
        <v>3.4708004118222107</v>
      </c>
      <c r="U4" s="8">
        <v>4.5769804527128599</v>
      </c>
      <c r="V4" s="8">
        <v>8.2026482705172157</v>
      </c>
      <c r="W4" s="8">
        <v>4.0147437272745492</v>
      </c>
      <c r="X4" s="8">
        <v>3.9080390572993338</v>
      </c>
      <c r="Y4" s="8">
        <v>4.1097678306259695</v>
      </c>
      <c r="Z4" s="8">
        <v>2.5835797828334535</v>
      </c>
      <c r="AA4" s="8">
        <v>3.7221277519947762</v>
      </c>
      <c r="AB4" s="8"/>
      <c r="AC4" s="8"/>
      <c r="AD4" s="8"/>
      <c r="AE4" s="9" t="s">
        <v>5</v>
      </c>
      <c r="AF4" s="9">
        <f>AVERAGE(B3:AA3)</f>
        <v>299508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48.292543160231617</v>
      </c>
      <c r="D6" s="8">
        <v>49.626386463141785</v>
      </c>
      <c r="E6" s="8">
        <v>50.21389428010707</v>
      </c>
      <c r="F6" s="8">
        <v>50.038800729007789</v>
      </c>
      <c r="G6" s="8">
        <v>49.263695249605121</v>
      </c>
      <c r="H6" s="8">
        <v>50.394708667844156</v>
      </c>
      <c r="I6" s="8">
        <v>51.061643039704904</v>
      </c>
      <c r="J6" s="8">
        <v>48.238026741309568</v>
      </c>
      <c r="K6" s="8">
        <v>49.499307538679318</v>
      </c>
      <c r="L6" s="8">
        <v>46.827304633670565</v>
      </c>
      <c r="M6" s="8">
        <v>49.286094937940788</v>
      </c>
      <c r="N6" s="8">
        <v>45.670898079227868</v>
      </c>
      <c r="O6" s="8">
        <v>48.292405348936654</v>
      </c>
      <c r="P6" s="8">
        <v>49.574395093986709</v>
      </c>
      <c r="Q6" s="8">
        <v>46.052355654883513</v>
      </c>
      <c r="R6" s="8">
        <v>49.007880482620749</v>
      </c>
      <c r="S6" s="8">
        <v>46.027943602871915</v>
      </c>
      <c r="T6" s="8">
        <v>49.806275133922668</v>
      </c>
      <c r="U6" s="8">
        <v>49.249560949947977</v>
      </c>
      <c r="V6" s="8">
        <v>49.866002262077586</v>
      </c>
      <c r="W6" s="8">
        <v>48.604684292380171</v>
      </c>
      <c r="X6" s="8">
        <v>47.146311124839485</v>
      </c>
      <c r="Y6" s="8">
        <v>49.373044143821858</v>
      </c>
      <c r="Z6" s="8">
        <v>45.040608151231254</v>
      </c>
      <c r="AA6" s="8">
        <v>46.827227769583942</v>
      </c>
      <c r="AB6" s="8">
        <f t="shared" ref="AB6:AB18" si="0">AC6*$AD$2</f>
        <v>0</v>
      </c>
      <c r="AC6" s="8">
        <v>0</v>
      </c>
      <c r="AD6" s="8">
        <f t="shared" ref="AD6:AD18" si="1">AVERAGE(C6:AA6)</f>
        <v>48.531279901263005</v>
      </c>
    </row>
    <row r="7" spans="2:32">
      <c r="B7" s="8" t="s">
        <v>13</v>
      </c>
      <c r="C7" s="8">
        <v>47.039934382774049</v>
      </c>
      <c r="D7" s="8">
        <v>48.264291741699367</v>
      </c>
      <c r="E7" s="8">
        <v>47.965382797354891</v>
      </c>
      <c r="F7" s="8">
        <v>41.427649475918884</v>
      </c>
      <c r="G7" s="8">
        <v>46.261305191291399</v>
      </c>
      <c r="H7" s="8">
        <v>49.238884535358011</v>
      </c>
      <c r="I7" s="8">
        <v>46.981229019148827</v>
      </c>
      <c r="J7" s="8">
        <v>45.275850428686113</v>
      </c>
      <c r="K7" s="8">
        <v>47.875436821037056</v>
      </c>
      <c r="L7" s="8">
        <v>45.422491568133523</v>
      </c>
      <c r="M7" s="8">
        <v>45.799143805426411</v>
      </c>
      <c r="N7" s="8">
        <v>45.670898079227868</v>
      </c>
      <c r="O7" s="8">
        <v>47.700952006307375</v>
      </c>
      <c r="P7" s="8">
        <v>45.801233174304457</v>
      </c>
      <c r="Q7" s="8">
        <v>46.052355654883513</v>
      </c>
      <c r="R7" s="8">
        <v>46.707946455877732</v>
      </c>
      <c r="S7" s="8">
        <v>46.027943602871915</v>
      </c>
      <c r="T7" s="8">
        <v>49.806275133922668</v>
      </c>
      <c r="U7" s="8">
        <v>46.485052471413837</v>
      </c>
      <c r="V7" s="8">
        <v>45.447259091529872</v>
      </c>
      <c r="W7" s="8">
        <v>47.187492765401316</v>
      </c>
      <c r="X7" s="8">
        <v>45.249042196924279</v>
      </c>
      <c r="Y7" s="8">
        <v>46.126212437650338</v>
      </c>
      <c r="Z7" s="8">
        <v>45.040608151231254</v>
      </c>
      <c r="AA7" s="8">
        <v>46.827227769583942</v>
      </c>
      <c r="AB7" s="8">
        <f t="shared" si="0"/>
        <v>300</v>
      </c>
      <c r="AC7" s="8">
        <v>1E-3</v>
      </c>
      <c r="AD7" s="8">
        <f t="shared" si="1"/>
        <v>46.467283950318361</v>
      </c>
    </row>
    <row r="8" spans="2:32">
      <c r="B8" s="8" t="s">
        <v>14</v>
      </c>
      <c r="C8" s="8">
        <v>44.326057172087417</v>
      </c>
      <c r="D8" s="8">
        <v>42.534328964889255</v>
      </c>
      <c r="E8" s="8">
        <v>40.812198171869341</v>
      </c>
      <c r="F8" s="8">
        <v>41.427649475918884</v>
      </c>
      <c r="G8" s="8">
        <v>42.485809613722608</v>
      </c>
      <c r="H8" s="8">
        <v>39.604582203818609</v>
      </c>
      <c r="I8" s="8">
        <v>42.716362756796229</v>
      </c>
      <c r="J8" s="8">
        <v>41.501497655199955</v>
      </c>
      <c r="K8" s="8">
        <v>42.060489632066037</v>
      </c>
      <c r="L8" s="8">
        <v>40.956743068193873</v>
      </c>
      <c r="M8" s="8">
        <v>43.920448827323071</v>
      </c>
      <c r="N8" s="8">
        <v>42.12366115415432</v>
      </c>
      <c r="O8" s="8">
        <v>42.914903210520947</v>
      </c>
      <c r="P8" s="8">
        <v>40.331948643752753</v>
      </c>
      <c r="Q8" s="8">
        <v>40.596584502838027</v>
      </c>
      <c r="R8" s="8">
        <v>41.193504098712651</v>
      </c>
      <c r="S8" s="8">
        <v>42.202451998733864</v>
      </c>
      <c r="T8" s="8">
        <v>42.622065765720549</v>
      </c>
      <c r="U8" s="8">
        <v>41.863031275943172</v>
      </c>
      <c r="V8" s="8">
        <v>40.627000953988727</v>
      </c>
      <c r="W8" s="8">
        <v>44.409564515930128</v>
      </c>
      <c r="X8" s="8">
        <v>41.818903437610629</v>
      </c>
      <c r="Y8" s="8">
        <v>41.786127641545932</v>
      </c>
      <c r="Z8" s="8">
        <v>42.183366699159023</v>
      </c>
      <c r="AA8" s="8">
        <v>41.314079553384659</v>
      </c>
      <c r="AB8" s="8">
        <f t="shared" si="0"/>
        <v>3000</v>
      </c>
      <c r="AC8" s="8">
        <v>0.01</v>
      </c>
      <c r="AD8" s="8">
        <f t="shared" si="1"/>
        <v>41.933334439755228</v>
      </c>
    </row>
    <row r="9" spans="2:32">
      <c r="B9" s="8" t="s">
        <v>15</v>
      </c>
      <c r="C9" s="8">
        <v>28.360991790485286</v>
      </c>
      <c r="D9" s="8">
        <v>31.804345253914562</v>
      </c>
      <c r="E9" s="8">
        <v>34.159340157768497</v>
      </c>
      <c r="F9" s="8">
        <v>38.151334386345525</v>
      </c>
      <c r="G9" s="8">
        <v>37.158380345018031</v>
      </c>
      <c r="H9" s="8">
        <v>27.053932646407247</v>
      </c>
      <c r="I9" s="8">
        <v>34.258062677778071</v>
      </c>
      <c r="J9" s="8">
        <v>34.194133441412077</v>
      </c>
      <c r="K9" s="8">
        <v>35.116777496678651</v>
      </c>
      <c r="L9" s="8">
        <v>36.063665785290937</v>
      </c>
      <c r="M9" s="8">
        <v>35.08692328629968</v>
      </c>
      <c r="N9" s="8">
        <v>22.148859366956231</v>
      </c>
      <c r="O9" s="8">
        <v>36.5210536594833</v>
      </c>
      <c r="P9" s="8">
        <v>30.108361583488886</v>
      </c>
      <c r="Q9" s="8">
        <v>37.816788480918603</v>
      </c>
      <c r="R9" s="8">
        <v>35.579166408640162</v>
      </c>
      <c r="S9" s="8">
        <v>37.571176838433644</v>
      </c>
      <c r="T9" s="8">
        <v>36.202631029533677</v>
      </c>
      <c r="U9" s="8">
        <v>14.83645688613251</v>
      </c>
      <c r="V9" s="8">
        <v>20.189035179622238</v>
      </c>
      <c r="W9" s="8">
        <v>31.265923231473494</v>
      </c>
      <c r="X9" s="8">
        <v>31.983288046773509</v>
      </c>
      <c r="Y9" s="8">
        <v>31.810888591362527</v>
      </c>
      <c r="Z9" s="8">
        <v>32.081753994251471</v>
      </c>
      <c r="AA9" s="8">
        <v>34.751589636912058</v>
      </c>
      <c r="AB9" s="8">
        <f t="shared" si="0"/>
        <v>30000</v>
      </c>
      <c r="AC9" s="8">
        <v>0.1</v>
      </c>
      <c r="AD9" s="8">
        <f t="shared" si="1"/>
        <v>32.170994408055236</v>
      </c>
    </row>
    <row r="10" spans="2:32">
      <c r="B10" s="8" t="s">
        <v>16</v>
      </c>
      <c r="C10" s="8">
        <v>11.656822673612055</v>
      </c>
      <c r="D10" s="8">
        <v>18.680219061474531</v>
      </c>
      <c r="E10" s="8">
        <v>25.261251901964101</v>
      </c>
      <c r="F10" s="8">
        <v>18.337495290701895</v>
      </c>
      <c r="G10" s="8">
        <v>29.419527740810054</v>
      </c>
      <c r="H10" s="8">
        <v>8.459191504904652</v>
      </c>
      <c r="I10" s="8">
        <v>30.452628661016661</v>
      </c>
      <c r="J10" s="8">
        <v>15.268141167910471</v>
      </c>
      <c r="K10" s="8">
        <v>22.087651964605925</v>
      </c>
      <c r="L10" s="8">
        <v>31.47664306741126</v>
      </c>
      <c r="M10" s="8">
        <v>15.484963187647963</v>
      </c>
      <c r="N10" s="8">
        <v>11.060152351315082</v>
      </c>
      <c r="O10" s="8">
        <v>14.854531479434627</v>
      </c>
      <c r="P10" s="8">
        <v>11.181430539989151</v>
      </c>
      <c r="Q10" s="8">
        <v>31.636455116553293</v>
      </c>
      <c r="R10" s="8">
        <v>22.57129798282881</v>
      </c>
      <c r="S10" s="8">
        <v>31.039318305210713</v>
      </c>
      <c r="T10" s="8">
        <v>23.880136590593338</v>
      </c>
      <c r="U10" s="8">
        <v>6.557491283066156</v>
      </c>
      <c r="V10" s="8">
        <v>10.510115120502519</v>
      </c>
      <c r="W10" s="8">
        <v>11.141614191101894</v>
      </c>
      <c r="X10" s="8">
        <v>15.18818949862748</v>
      </c>
      <c r="Y10" s="8">
        <v>16.421379708364725</v>
      </c>
      <c r="Z10" s="8">
        <v>10.866865259004612</v>
      </c>
      <c r="AA10" s="8">
        <v>33.067661788098917</v>
      </c>
      <c r="AB10" s="8">
        <f t="shared" si="0"/>
        <v>60000</v>
      </c>
      <c r="AC10" s="8">
        <v>0.2</v>
      </c>
      <c r="AD10" s="8">
        <f t="shared" si="1"/>
        <v>19.062447017470035</v>
      </c>
    </row>
    <row r="11" spans="2:32">
      <c r="B11" s="8" t="s">
        <v>17</v>
      </c>
      <c r="C11" s="8">
        <v>8.387734690341631</v>
      </c>
      <c r="D11" s="8">
        <v>10.606708187447794</v>
      </c>
      <c r="E11" s="8">
        <v>11.067239599773984</v>
      </c>
      <c r="F11" s="8">
        <v>11.162999281489647</v>
      </c>
      <c r="G11" s="8">
        <v>8.1338112560616764</v>
      </c>
      <c r="H11" s="8">
        <v>5.7747622856778662</v>
      </c>
      <c r="I11" s="8">
        <v>17.530786851425205</v>
      </c>
      <c r="J11" s="8">
        <v>2.5399783256762021</v>
      </c>
      <c r="K11" s="8">
        <v>8.4388406987046665</v>
      </c>
      <c r="L11" s="8">
        <v>25.960153137398606</v>
      </c>
      <c r="M11" s="8">
        <v>6.0633392966140036</v>
      </c>
      <c r="N11" s="8">
        <v>5.5052253330602525</v>
      </c>
      <c r="O11" s="8">
        <v>6.1920487699418345</v>
      </c>
      <c r="P11" s="8">
        <v>6.2279343794419901</v>
      </c>
      <c r="Q11" s="8">
        <v>16.390111186591298</v>
      </c>
      <c r="R11" s="8">
        <v>6.6141365444004805</v>
      </c>
      <c r="S11" s="8">
        <v>15.268307851732288</v>
      </c>
      <c r="T11" s="8">
        <v>9.1967092977639595</v>
      </c>
      <c r="U11" s="8">
        <v>4.9028169495861675</v>
      </c>
      <c r="V11" s="8">
        <v>9.1616259554912176</v>
      </c>
      <c r="W11" s="8">
        <v>5.9391500499110634</v>
      </c>
      <c r="X11" s="8">
        <v>7.3307701304577222</v>
      </c>
      <c r="Y11" s="8">
        <v>6.7593703702774519</v>
      </c>
      <c r="Z11" s="8">
        <v>4.6337167110411883</v>
      </c>
      <c r="AA11" s="8">
        <v>18.431669023796417</v>
      </c>
      <c r="AB11" s="8">
        <f t="shared" si="0"/>
        <v>90000</v>
      </c>
      <c r="AC11" s="8">
        <v>0.3</v>
      </c>
      <c r="AD11" s="8">
        <f t="shared" si="1"/>
        <v>9.5287978465641849</v>
      </c>
    </row>
    <row r="12" spans="2:32">
      <c r="B12" s="8" t="s">
        <v>18</v>
      </c>
      <c r="C12" s="8">
        <v>6.1771609222928419</v>
      </c>
      <c r="D12" s="8">
        <v>7.6987031018634298</v>
      </c>
      <c r="E12" s="8">
        <v>3.4848056625396566</v>
      </c>
      <c r="F12" s="8">
        <v>9.4208297441499553</v>
      </c>
      <c r="G12" s="8">
        <v>3.099832525959755</v>
      </c>
      <c r="H12" s="8">
        <v>5.36860055527859</v>
      </c>
      <c r="I12" s="8">
        <v>11.041724208151663</v>
      </c>
      <c r="J12" s="8">
        <v>0.38131455268080572</v>
      </c>
      <c r="K12" s="8">
        <v>5.5484124479735328</v>
      </c>
      <c r="L12" s="8">
        <v>12.787733036116947</v>
      </c>
      <c r="M12" s="8">
        <v>3.9983860060026473</v>
      </c>
      <c r="N12" s="8">
        <v>4.347858042929829</v>
      </c>
      <c r="O12" s="8">
        <v>4.0501258176931287</v>
      </c>
      <c r="P12" s="8">
        <v>4.9001560546230394</v>
      </c>
      <c r="Q12" s="8">
        <v>6.6400146060817633</v>
      </c>
      <c r="R12" s="8">
        <v>2.0164387255082374</v>
      </c>
      <c r="S12" s="8">
        <v>5.0088249152354365</v>
      </c>
      <c r="T12" s="8">
        <v>5.408683390982219</v>
      </c>
      <c r="U12" s="8">
        <v>4.6228332880803009</v>
      </c>
      <c r="V12" s="8">
        <v>8.4069922269495692</v>
      </c>
      <c r="W12" s="8">
        <v>4.462187251315072</v>
      </c>
      <c r="X12" s="8">
        <v>5.3274773077806685</v>
      </c>
      <c r="Y12" s="8">
        <v>4.6871608677341783</v>
      </c>
      <c r="Z12" s="8">
        <v>3.1484519482336282</v>
      </c>
      <c r="AA12" s="8">
        <v>7.2793235670842478</v>
      </c>
      <c r="AB12" s="8">
        <f t="shared" si="0"/>
        <v>120000</v>
      </c>
      <c r="AC12" s="8">
        <v>0.4</v>
      </c>
      <c r="AD12" s="8">
        <f t="shared" si="1"/>
        <v>5.5725612309296455</v>
      </c>
    </row>
    <row r="13" spans="2:32">
      <c r="B13" s="8" t="s">
        <v>19</v>
      </c>
      <c r="C13" s="8">
        <v>5.6845859747139684</v>
      </c>
      <c r="D13" s="8">
        <v>6.5750765862594562</v>
      </c>
      <c r="E13" s="8">
        <v>1.8374808200910593</v>
      </c>
      <c r="F13" s="8">
        <v>9.0983953482118523</v>
      </c>
      <c r="G13" s="8">
        <v>2.1630926625967959</v>
      </c>
      <c r="H13" s="8">
        <v>5.3206015915795888</v>
      </c>
      <c r="I13" s="8">
        <v>8.9137000794395362</v>
      </c>
      <c r="J13" s="8">
        <v>6.2823054094792496E-2</v>
      </c>
      <c r="K13" s="8">
        <v>4.3970177895635061</v>
      </c>
      <c r="L13" s="8">
        <v>7.3870643225446884</v>
      </c>
      <c r="M13" s="8">
        <v>3.6188373975788863</v>
      </c>
      <c r="N13" s="8">
        <v>4.1204038987436888</v>
      </c>
      <c r="O13" s="8">
        <v>3.6809180989896504</v>
      </c>
      <c r="P13" s="8">
        <v>4.6106762431138577</v>
      </c>
      <c r="Q13" s="8">
        <v>4.1725129577836242</v>
      </c>
      <c r="R13" s="8">
        <v>1.3355084644307453</v>
      </c>
      <c r="S13" s="8">
        <v>3.0211844195189315</v>
      </c>
      <c r="T13" s="8">
        <v>3.9148270594905625</v>
      </c>
      <c r="U13" s="8">
        <v>4.5832194193300211</v>
      </c>
      <c r="V13" s="8">
        <v>8.2435973861662433</v>
      </c>
      <c r="W13" s="8">
        <v>4.0806983587590366</v>
      </c>
      <c r="X13" s="8">
        <v>4.2952306362618629</v>
      </c>
      <c r="Y13" s="8">
        <v>4.2117370711362128</v>
      </c>
      <c r="Z13" s="8">
        <v>2.7081774462551493</v>
      </c>
      <c r="AA13" s="8">
        <v>4.2662960968254993</v>
      </c>
      <c r="AB13" s="8">
        <f t="shared" si="0"/>
        <v>150000</v>
      </c>
      <c r="AC13" s="8">
        <v>0.5</v>
      </c>
      <c r="AD13" s="8">
        <f t="shared" si="1"/>
        <v>4.4921465273391687</v>
      </c>
    </row>
    <row r="14" spans="2:32">
      <c r="B14" s="8" t="s">
        <v>20</v>
      </c>
      <c r="C14" s="8">
        <v>5.6218150108543341</v>
      </c>
      <c r="D14" s="8">
        <v>6.3596487098784564</v>
      </c>
      <c r="E14" s="8">
        <v>1.2600251583955924</v>
      </c>
      <c r="F14" s="8">
        <v>9.0299161794749807</v>
      </c>
      <c r="G14" s="8">
        <v>2.0001402291062504</v>
      </c>
      <c r="H14" s="8">
        <v>5.3153011068878868</v>
      </c>
      <c r="I14" s="8">
        <v>8.4707820119864436</v>
      </c>
      <c r="J14" s="8">
        <v>8.8464856562495697E-3</v>
      </c>
      <c r="K14" s="8">
        <v>4.0709912560918156</v>
      </c>
      <c r="L14" s="8">
        <v>5.9381612848364966</v>
      </c>
      <c r="M14" s="8">
        <v>3.5425475776868325</v>
      </c>
      <c r="N14" s="8">
        <v>4.0871686994418042</v>
      </c>
      <c r="O14" s="8">
        <v>3.6193872230224997</v>
      </c>
      <c r="P14" s="8">
        <v>4.5756165125806092</v>
      </c>
      <c r="Q14" s="8">
        <v>3.1905076845882832</v>
      </c>
      <c r="R14" s="8">
        <v>1.2076895737130826</v>
      </c>
      <c r="S14" s="8">
        <v>2.7161517989590038</v>
      </c>
      <c r="T14" s="8">
        <v>3.5329015957115644</v>
      </c>
      <c r="U14" s="8">
        <v>4.5779382516855094</v>
      </c>
      <c r="V14" s="8">
        <v>8.2110427147871405</v>
      </c>
      <c r="W14" s="8">
        <v>4.0381035126831648</v>
      </c>
      <c r="X14" s="8">
        <v>4.0025738704910054</v>
      </c>
      <c r="Y14" s="8">
        <v>4.1261844420174612</v>
      </c>
      <c r="Z14" s="8">
        <v>2.6010876407552814</v>
      </c>
      <c r="AA14" s="8">
        <v>3.8454545425831839</v>
      </c>
      <c r="AB14" s="8">
        <f t="shared" si="0"/>
        <v>180000</v>
      </c>
      <c r="AC14" s="8">
        <v>0.6</v>
      </c>
      <c r="AD14" s="8">
        <f t="shared" si="1"/>
        <v>4.2379993229549973</v>
      </c>
    </row>
    <row r="15" spans="2:32">
      <c r="B15" s="8" t="s">
        <v>21</v>
      </c>
      <c r="C15" s="8">
        <v>5.6128437974990675</v>
      </c>
      <c r="D15" s="8">
        <v>6.3237892038293921</v>
      </c>
      <c r="E15" s="8">
        <v>1.1018202740178822</v>
      </c>
      <c r="F15" s="8">
        <v>9.0192947370180718</v>
      </c>
      <c r="G15" s="8">
        <v>1.9741797839875517</v>
      </c>
      <c r="H15" s="8">
        <v>5.3144014305778455</v>
      </c>
      <c r="I15" s="8">
        <v>8.3914826485590766</v>
      </c>
      <c r="J15" s="8">
        <v>1.1374543537385762E-3</v>
      </c>
      <c r="K15" s="8">
        <v>4.0163468237535653</v>
      </c>
      <c r="L15" s="8">
        <v>5.7003572844359951</v>
      </c>
      <c r="M15" s="8">
        <v>3.5318079675804483</v>
      </c>
      <c r="N15" s="8">
        <v>4.0822573822280219</v>
      </c>
      <c r="O15" s="8">
        <v>3.6067723007178074</v>
      </c>
      <c r="P15" s="8">
        <v>4.5683849094102698</v>
      </c>
      <c r="Q15" s="8">
        <v>3.0481183511456038</v>
      </c>
      <c r="R15" s="8">
        <v>1.1904426950685547</v>
      </c>
      <c r="S15" s="8">
        <v>2.639001649660031</v>
      </c>
      <c r="T15" s="8">
        <v>3.4800389672325309</v>
      </c>
      <c r="U15" s="8">
        <v>4.5770840685978555</v>
      </c>
      <c r="V15" s="8">
        <v>8.2047218436895264</v>
      </c>
      <c r="W15" s="8">
        <v>4.0194751237565924</v>
      </c>
      <c r="X15" s="8">
        <v>3.9226079563387657</v>
      </c>
      <c r="Y15" s="8">
        <v>4.1129457407560039</v>
      </c>
      <c r="Z15" s="8">
        <v>2.5874395849443772</v>
      </c>
      <c r="AA15" s="8">
        <v>3.7477712519080342</v>
      </c>
      <c r="AB15" s="8">
        <f t="shared" si="0"/>
        <v>210000</v>
      </c>
      <c r="AC15" s="8">
        <v>0.7</v>
      </c>
      <c r="AD15" s="8">
        <f t="shared" si="1"/>
        <v>4.1909809292426647</v>
      </c>
    </row>
    <row r="16" spans="2:32">
      <c r="B16" s="8" t="s">
        <v>22</v>
      </c>
      <c r="C16" s="8">
        <v>5.611880075400677</v>
      </c>
      <c r="D16" s="8">
        <v>6.2996948135751154</v>
      </c>
      <c r="E16" s="8">
        <v>1.0743432596677849</v>
      </c>
      <c r="F16" s="8">
        <v>9.017570581430391</v>
      </c>
      <c r="G16" s="8">
        <v>1.9687895082787463</v>
      </c>
      <c r="H16" s="8">
        <v>5.3142342882954381</v>
      </c>
      <c r="I16" s="8">
        <v>8.3773325188110448</v>
      </c>
      <c r="J16" s="8">
        <v>1.3953139330169506E-4</v>
      </c>
      <c r="K16" s="8">
        <v>4.0081033006562166</v>
      </c>
      <c r="L16" s="8">
        <v>5.6530299346566153</v>
      </c>
      <c r="M16" s="8">
        <v>3.5299721554255257</v>
      </c>
      <c r="N16" s="8">
        <v>4.0816853243833293</v>
      </c>
      <c r="O16" s="8">
        <v>3.6047778725167063</v>
      </c>
      <c r="P16" s="8">
        <v>4.5675225479255914</v>
      </c>
      <c r="Q16" s="8">
        <v>3.019001020775363</v>
      </c>
      <c r="R16" s="8">
        <v>1.1879038023790827</v>
      </c>
      <c r="S16" s="8">
        <v>2.6274129851883572</v>
      </c>
      <c r="T16" s="8">
        <v>3.4719814502242343</v>
      </c>
      <c r="U16" s="8">
        <v>4.5769809206137779</v>
      </c>
      <c r="V16" s="8">
        <v>8.2029015965417784</v>
      </c>
      <c r="W16" s="8">
        <v>4.0159740760857403</v>
      </c>
      <c r="X16" s="8">
        <v>3.9101869158662339</v>
      </c>
      <c r="Y16" s="8">
        <v>4.1102238497724102</v>
      </c>
      <c r="Z16" s="8">
        <v>2.5842797682099672</v>
      </c>
      <c r="AA16" s="8">
        <v>3.7273454608072143</v>
      </c>
      <c r="AB16" s="8">
        <f t="shared" si="0"/>
        <v>240000</v>
      </c>
      <c r="AC16" s="8">
        <v>0.8</v>
      </c>
      <c r="AD16" s="8">
        <f t="shared" si="1"/>
        <v>4.1817307023552255</v>
      </c>
    </row>
    <row r="17" spans="2:30">
      <c r="B17" s="8" t="s">
        <v>23</v>
      </c>
      <c r="C17" s="8">
        <v>5.6117726144901781</v>
      </c>
      <c r="D17" s="8">
        <v>6.2912760552468399</v>
      </c>
      <c r="E17" s="8">
        <v>1.0710920827962127</v>
      </c>
      <c r="F17" s="8">
        <v>9.0173702784541092</v>
      </c>
      <c r="G17" s="8">
        <v>1.9680045712202627</v>
      </c>
      <c r="H17" s="8">
        <v>5.3142318540412816</v>
      </c>
      <c r="I17" s="8">
        <v>8.3753782405470929</v>
      </c>
      <c r="J17" s="8">
        <v>1.7725947145663667E-6</v>
      </c>
      <c r="K17" s="8">
        <v>4.0068343944222988</v>
      </c>
      <c r="L17" s="8">
        <v>5.6437928898027394</v>
      </c>
      <c r="M17" s="8">
        <v>3.5296703508895462</v>
      </c>
      <c r="N17" s="8">
        <v>4.0816154654140746</v>
      </c>
      <c r="O17" s="8">
        <v>3.6044933861583104</v>
      </c>
      <c r="P17" s="8">
        <v>4.5674082734111607</v>
      </c>
      <c r="Q17" s="8">
        <v>3.014617554921756</v>
      </c>
      <c r="R17" s="8">
        <v>1.187465410626146</v>
      </c>
      <c r="S17" s="8">
        <v>2.6257112275153531</v>
      </c>
      <c r="T17" s="8">
        <v>3.4709534231603811</v>
      </c>
      <c r="U17" s="8">
        <v>4.5769804527636779</v>
      </c>
      <c r="V17" s="8">
        <v>8.2026531452243034</v>
      </c>
      <c r="W17" s="8">
        <v>4.0149734072687124</v>
      </c>
      <c r="X17" s="8">
        <v>3.908309341848053</v>
      </c>
      <c r="Y17" s="8">
        <v>4.1097906799329849</v>
      </c>
      <c r="Z17" s="8">
        <v>2.5836763020798799</v>
      </c>
      <c r="AA17" s="8">
        <v>3.7227688658319948</v>
      </c>
      <c r="AB17" s="8">
        <f t="shared" si="0"/>
        <v>270000</v>
      </c>
      <c r="AC17" s="8">
        <v>0.9</v>
      </c>
      <c r="AD17" s="8">
        <f t="shared" si="1"/>
        <v>4.1800336816264823</v>
      </c>
    </row>
    <row r="18" spans="2:30">
      <c r="B18" s="8" t="s">
        <v>24</v>
      </c>
      <c r="C18" s="8">
        <v>5.6117719190817752</v>
      </c>
      <c r="D18" s="8">
        <v>6.2894602072910857</v>
      </c>
      <c r="E18" s="8">
        <v>1.0705574298124247</v>
      </c>
      <c r="F18" s="8">
        <v>9.0173682862067608</v>
      </c>
      <c r="G18" s="8">
        <v>1.9679112754854486</v>
      </c>
      <c r="H18" s="8">
        <v>5.3142318538388054</v>
      </c>
      <c r="I18" s="8">
        <v>8.3751249651780881</v>
      </c>
      <c r="J18" s="8">
        <v>7.6902324508409947E-9</v>
      </c>
      <c r="K18" s="8">
        <v>4.006643113985433</v>
      </c>
      <c r="L18" s="8">
        <v>5.6419141981756411</v>
      </c>
      <c r="M18" s="8">
        <v>3.529646095323983</v>
      </c>
      <c r="N18" s="8">
        <v>4.0816153648097497</v>
      </c>
      <c r="O18" s="8">
        <v>3.6044709718423746</v>
      </c>
      <c r="P18" s="8">
        <v>4.5674075194649504</v>
      </c>
      <c r="Q18" s="8">
        <v>3.0139342403414275</v>
      </c>
      <c r="R18" s="8">
        <v>1.1874304531971802</v>
      </c>
      <c r="S18" s="8">
        <v>2.6254277174593881</v>
      </c>
      <c r="T18" s="8">
        <v>3.4708004118222107</v>
      </c>
      <c r="U18" s="8">
        <v>4.5769804527128599</v>
      </c>
      <c r="V18" s="8">
        <v>8.2026482705172157</v>
      </c>
      <c r="W18" s="8">
        <v>4.0147437272745492</v>
      </c>
      <c r="X18" s="8">
        <v>3.9080390572993338</v>
      </c>
      <c r="Y18" s="8">
        <v>4.1097678306259695</v>
      </c>
      <c r="Z18" s="8">
        <v>2.5835797828334535</v>
      </c>
      <c r="AA18" s="8">
        <v>3.7221277519947762</v>
      </c>
      <c r="AB18" s="8">
        <f t="shared" si="0"/>
        <v>300000</v>
      </c>
      <c r="AC18" s="8">
        <v>1</v>
      </c>
      <c r="AD18" s="8">
        <f t="shared" si="1"/>
        <v>4.179744116170605</v>
      </c>
    </row>
    <row r="19" spans="2:30">
      <c r="B19" s="8" t="s">
        <v>25</v>
      </c>
      <c r="C19" s="8">
        <v>0.04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7.6902324508409947E-9</v>
      </c>
      <c r="E21" s="10">
        <f>MAX(C18:AA18)</f>
        <v>9.0173682862067608</v>
      </c>
      <c r="F21" s="10">
        <f>MEDIAN(C18:AA18)</f>
        <v>4.006643113985433</v>
      </c>
      <c r="G21" s="10">
        <f>AVERAGE(C18:AA18)</f>
        <v>4.179744116170605</v>
      </c>
      <c r="H21" s="10">
        <f>_xlfn.STDEV.S(C18:AA18)</f>
        <v>2.2017000540257756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487B-59B1-417A-B4C9-106B668A4894}">
  <sheetPr>
    <tabColor rgb="FFFFC000"/>
    <outlinePr summaryBelow="0" summaryRight="0"/>
  </sheetPr>
  <dimension ref="B2:AF21"/>
  <sheetViews>
    <sheetView zoomScale="85" zoomScaleNormal="85" workbookViewId="0">
      <selection activeCell="F36" sqref="F36"/>
    </sheetView>
  </sheetViews>
  <sheetFormatPr defaultRowHeight="12.75"/>
  <cols>
    <col min="1" max="1" width="8.88671875" style="9"/>
    <col min="2" max="2" width="20.44140625" style="9" customWidth="1"/>
    <col min="3" max="4" width="9.6640625" style="9" bestFit="1" customWidth="1"/>
    <col min="5" max="5" width="9" style="9" bestFit="1" customWidth="1"/>
    <col min="6" max="17" width="9.6640625" style="9" bestFit="1" customWidth="1"/>
    <col min="18" max="18" width="9" style="9" bestFit="1" customWidth="1"/>
    <col min="19" max="27" width="9.6640625" style="9" bestFit="1" customWidth="1"/>
    <col min="28" max="29" width="7.44140625" style="9" bestFit="1" customWidth="1"/>
    <col min="30" max="30" width="9.6640625" style="9" bestFit="1" customWidth="1"/>
    <col min="31" max="31" width="9.88671875" style="9" bestFit="1" customWidth="1"/>
    <col min="32" max="32" width="7.88671875" style="9" bestFit="1" customWidth="1"/>
    <col min="33" max="257" width="8.88671875" style="9"/>
    <col min="258" max="258" width="22.21875" style="9" customWidth="1"/>
    <col min="259" max="283" width="8.88671875" style="9"/>
    <col min="284" max="285" width="7.33203125" style="9" bestFit="1" customWidth="1"/>
    <col min="286" max="286" width="7.77734375" style="9" bestFit="1" customWidth="1"/>
    <col min="287" max="287" width="9.77734375" style="9" bestFit="1" customWidth="1"/>
    <col min="288" max="288" width="7.77734375" style="9" bestFit="1" customWidth="1"/>
    <col min="289" max="513" width="8.88671875" style="9"/>
    <col min="514" max="514" width="22.21875" style="9" customWidth="1"/>
    <col min="515" max="539" width="8.88671875" style="9"/>
    <col min="540" max="541" width="7.33203125" style="9" bestFit="1" customWidth="1"/>
    <col min="542" max="542" width="7.77734375" style="9" bestFit="1" customWidth="1"/>
    <col min="543" max="543" width="9.77734375" style="9" bestFit="1" customWidth="1"/>
    <col min="544" max="544" width="7.77734375" style="9" bestFit="1" customWidth="1"/>
    <col min="545" max="769" width="8.88671875" style="9"/>
    <col min="770" max="770" width="22.21875" style="9" customWidth="1"/>
    <col min="771" max="795" width="8.88671875" style="9"/>
    <col min="796" max="797" width="7.33203125" style="9" bestFit="1" customWidth="1"/>
    <col min="798" max="798" width="7.77734375" style="9" bestFit="1" customWidth="1"/>
    <col min="799" max="799" width="9.77734375" style="9" bestFit="1" customWidth="1"/>
    <col min="800" max="800" width="7.77734375" style="9" bestFit="1" customWidth="1"/>
    <col min="801" max="1025" width="8.88671875" style="9"/>
    <col min="1026" max="1026" width="22.21875" style="9" customWidth="1"/>
    <col min="1027" max="1051" width="8.88671875" style="9"/>
    <col min="1052" max="1053" width="7.33203125" style="9" bestFit="1" customWidth="1"/>
    <col min="1054" max="1054" width="7.77734375" style="9" bestFit="1" customWidth="1"/>
    <col min="1055" max="1055" width="9.77734375" style="9" bestFit="1" customWidth="1"/>
    <col min="1056" max="1056" width="7.77734375" style="9" bestFit="1" customWidth="1"/>
    <col min="1057" max="1281" width="8.88671875" style="9"/>
    <col min="1282" max="1282" width="22.21875" style="9" customWidth="1"/>
    <col min="1283" max="1307" width="8.88671875" style="9"/>
    <col min="1308" max="1309" width="7.33203125" style="9" bestFit="1" customWidth="1"/>
    <col min="1310" max="1310" width="7.77734375" style="9" bestFit="1" customWidth="1"/>
    <col min="1311" max="1311" width="9.77734375" style="9" bestFit="1" customWidth="1"/>
    <col min="1312" max="1312" width="7.77734375" style="9" bestFit="1" customWidth="1"/>
    <col min="1313" max="1537" width="8.88671875" style="9"/>
    <col min="1538" max="1538" width="22.21875" style="9" customWidth="1"/>
    <col min="1539" max="1563" width="8.88671875" style="9"/>
    <col min="1564" max="1565" width="7.33203125" style="9" bestFit="1" customWidth="1"/>
    <col min="1566" max="1566" width="7.77734375" style="9" bestFit="1" customWidth="1"/>
    <col min="1567" max="1567" width="9.77734375" style="9" bestFit="1" customWidth="1"/>
    <col min="1568" max="1568" width="7.77734375" style="9" bestFit="1" customWidth="1"/>
    <col min="1569" max="1793" width="8.88671875" style="9"/>
    <col min="1794" max="1794" width="22.21875" style="9" customWidth="1"/>
    <col min="1795" max="1819" width="8.88671875" style="9"/>
    <col min="1820" max="1821" width="7.33203125" style="9" bestFit="1" customWidth="1"/>
    <col min="1822" max="1822" width="7.77734375" style="9" bestFit="1" customWidth="1"/>
    <col min="1823" max="1823" width="9.77734375" style="9" bestFit="1" customWidth="1"/>
    <col min="1824" max="1824" width="7.77734375" style="9" bestFit="1" customWidth="1"/>
    <col min="1825" max="2049" width="8.88671875" style="9"/>
    <col min="2050" max="2050" width="22.21875" style="9" customWidth="1"/>
    <col min="2051" max="2075" width="8.88671875" style="9"/>
    <col min="2076" max="2077" width="7.33203125" style="9" bestFit="1" customWidth="1"/>
    <col min="2078" max="2078" width="7.77734375" style="9" bestFit="1" customWidth="1"/>
    <col min="2079" max="2079" width="9.77734375" style="9" bestFit="1" customWidth="1"/>
    <col min="2080" max="2080" width="7.77734375" style="9" bestFit="1" customWidth="1"/>
    <col min="2081" max="2305" width="8.88671875" style="9"/>
    <col min="2306" max="2306" width="22.21875" style="9" customWidth="1"/>
    <col min="2307" max="2331" width="8.88671875" style="9"/>
    <col min="2332" max="2333" width="7.33203125" style="9" bestFit="1" customWidth="1"/>
    <col min="2334" max="2334" width="7.77734375" style="9" bestFit="1" customWidth="1"/>
    <col min="2335" max="2335" width="9.77734375" style="9" bestFit="1" customWidth="1"/>
    <col min="2336" max="2336" width="7.77734375" style="9" bestFit="1" customWidth="1"/>
    <col min="2337" max="2561" width="8.88671875" style="9"/>
    <col min="2562" max="2562" width="22.21875" style="9" customWidth="1"/>
    <col min="2563" max="2587" width="8.88671875" style="9"/>
    <col min="2588" max="2589" width="7.33203125" style="9" bestFit="1" customWidth="1"/>
    <col min="2590" max="2590" width="7.77734375" style="9" bestFit="1" customWidth="1"/>
    <col min="2591" max="2591" width="9.77734375" style="9" bestFit="1" customWidth="1"/>
    <col min="2592" max="2592" width="7.77734375" style="9" bestFit="1" customWidth="1"/>
    <col min="2593" max="2817" width="8.88671875" style="9"/>
    <col min="2818" max="2818" width="22.21875" style="9" customWidth="1"/>
    <col min="2819" max="2843" width="8.88671875" style="9"/>
    <col min="2844" max="2845" width="7.33203125" style="9" bestFit="1" customWidth="1"/>
    <col min="2846" max="2846" width="7.77734375" style="9" bestFit="1" customWidth="1"/>
    <col min="2847" max="2847" width="9.77734375" style="9" bestFit="1" customWidth="1"/>
    <col min="2848" max="2848" width="7.77734375" style="9" bestFit="1" customWidth="1"/>
    <col min="2849" max="3073" width="8.88671875" style="9"/>
    <col min="3074" max="3074" width="22.21875" style="9" customWidth="1"/>
    <col min="3075" max="3099" width="8.88671875" style="9"/>
    <col min="3100" max="3101" width="7.33203125" style="9" bestFit="1" customWidth="1"/>
    <col min="3102" max="3102" width="7.77734375" style="9" bestFit="1" customWidth="1"/>
    <col min="3103" max="3103" width="9.77734375" style="9" bestFit="1" customWidth="1"/>
    <col min="3104" max="3104" width="7.77734375" style="9" bestFit="1" customWidth="1"/>
    <col min="3105" max="3329" width="8.88671875" style="9"/>
    <col min="3330" max="3330" width="22.21875" style="9" customWidth="1"/>
    <col min="3331" max="3355" width="8.88671875" style="9"/>
    <col min="3356" max="3357" width="7.33203125" style="9" bestFit="1" customWidth="1"/>
    <col min="3358" max="3358" width="7.77734375" style="9" bestFit="1" customWidth="1"/>
    <col min="3359" max="3359" width="9.77734375" style="9" bestFit="1" customWidth="1"/>
    <col min="3360" max="3360" width="7.77734375" style="9" bestFit="1" customWidth="1"/>
    <col min="3361" max="3585" width="8.88671875" style="9"/>
    <col min="3586" max="3586" width="22.21875" style="9" customWidth="1"/>
    <col min="3587" max="3611" width="8.88671875" style="9"/>
    <col min="3612" max="3613" width="7.33203125" style="9" bestFit="1" customWidth="1"/>
    <col min="3614" max="3614" width="7.77734375" style="9" bestFit="1" customWidth="1"/>
    <col min="3615" max="3615" width="9.77734375" style="9" bestFit="1" customWidth="1"/>
    <col min="3616" max="3616" width="7.77734375" style="9" bestFit="1" customWidth="1"/>
    <col min="3617" max="3841" width="8.88671875" style="9"/>
    <col min="3842" max="3842" width="22.21875" style="9" customWidth="1"/>
    <col min="3843" max="3867" width="8.88671875" style="9"/>
    <col min="3868" max="3869" width="7.33203125" style="9" bestFit="1" customWidth="1"/>
    <col min="3870" max="3870" width="7.77734375" style="9" bestFit="1" customWidth="1"/>
    <col min="3871" max="3871" width="9.77734375" style="9" bestFit="1" customWidth="1"/>
    <col min="3872" max="3872" width="7.77734375" style="9" bestFit="1" customWidth="1"/>
    <col min="3873" max="4097" width="8.88671875" style="9"/>
    <col min="4098" max="4098" width="22.21875" style="9" customWidth="1"/>
    <col min="4099" max="4123" width="8.88671875" style="9"/>
    <col min="4124" max="4125" width="7.33203125" style="9" bestFit="1" customWidth="1"/>
    <col min="4126" max="4126" width="7.77734375" style="9" bestFit="1" customWidth="1"/>
    <col min="4127" max="4127" width="9.77734375" style="9" bestFit="1" customWidth="1"/>
    <col min="4128" max="4128" width="7.77734375" style="9" bestFit="1" customWidth="1"/>
    <col min="4129" max="4353" width="8.88671875" style="9"/>
    <col min="4354" max="4354" width="22.21875" style="9" customWidth="1"/>
    <col min="4355" max="4379" width="8.88671875" style="9"/>
    <col min="4380" max="4381" width="7.33203125" style="9" bestFit="1" customWidth="1"/>
    <col min="4382" max="4382" width="7.77734375" style="9" bestFit="1" customWidth="1"/>
    <col min="4383" max="4383" width="9.77734375" style="9" bestFit="1" customWidth="1"/>
    <col min="4384" max="4384" width="7.77734375" style="9" bestFit="1" customWidth="1"/>
    <col min="4385" max="4609" width="8.88671875" style="9"/>
    <col min="4610" max="4610" width="22.21875" style="9" customWidth="1"/>
    <col min="4611" max="4635" width="8.88671875" style="9"/>
    <col min="4636" max="4637" width="7.33203125" style="9" bestFit="1" customWidth="1"/>
    <col min="4638" max="4638" width="7.77734375" style="9" bestFit="1" customWidth="1"/>
    <col min="4639" max="4639" width="9.77734375" style="9" bestFit="1" customWidth="1"/>
    <col min="4640" max="4640" width="7.77734375" style="9" bestFit="1" customWidth="1"/>
    <col min="4641" max="4865" width="8.88671875" style="9"/>
    <col min="4866" max="4866" width="22.21875" style="9" customWidth="1"/>
    <col min="4867" max="4891" width="8.88671875" style="9"/>
    <col min="4892" max="4893" width="7.33203125" style="9" bestFit="1" customWidth="1"/>
    <col min="4894" max="4894" width="7.77734375" style="9" bestFit="1" customWidth="1"/>
    <col min="4895" max="4895" width="9.77734375" style="9" bestFit="1" customWidth="1"/>
    <col min="4896" max="4896" width="7.77734375" style="9" bestFit="1" customWidth="1"/>
    <col min="4897" max="5121" width="8.88671875" style="9"/>
    <col min="5122" max="5122" width="22.21875" style="9" customWidth="1"/>
    <col min="5123" max="5147" width="8.88671875" style="9"/>
    <col min="5148" max="5149" width="7.33203125" style="9" bestFit="1" customWidth="1"/>
    <col min="5150" max="5150" width="7.77734375" style="9" bestFit="1" customWidth="1"/>
    <col min="5151" max="5151" width="9.77734375" style="9" bestFit="1" customWidth="1"/>
    <col min="5152" max="5152" width="7.77734375" style="9" bestFit="1" customWidth="1"/>
    <col min="5153" max="5377" width="8.88671875" style="9"/>
    <col min="5378" max="5378" width="22.21875" style="9" customWidth="1"/>
    <col min="5379" max="5403" width="8.88671875" style="9"/>
    <col min="5404" max="5405" width="7.33203125" style="9" bestFit="1" customWidth="1"/>
    <col min="5406" max="5406" width="7.77734375" style="9" bestFit="1" customWidth="1"/>
    <col min="5407" max="5407" width="9.77734375" style="9" bestFit="1" customWidth="1"/>
    <col min="5408" max="5408" width="7.77734375" style="9" bestFit="1" customWidth="1"/>
    <col min="5409" max="5633" width="8.88671875" style="9"/>
    <col min="5634" max="5634" width="22.21875" style="9" customWidth="1"/>
    <col min="5635" max="5659" width="8.88671875" style="9"/>
    <col min="5660" max="5661" width="7.33203125" style="9" bestFit="1" customWidth="1"/>
    <col min="5662" max="5662" width="7.77734375" style="9" bestFit="1" customWidth="1"/>
    <col min="5663" max="5663" width="9.77734375" style="9" bestFit="1" customWidth="1"/>
    <col min="5664" max="5664" width="7.77734375" style="9" bestFit="1" customWidth="1"/>
    <col min="5665" max="5889" width="8.88671875" style="9"/>
    <col min="5890" max="5890" width="22.21875" style="9" customWidth="1"/>
    <col min="5891" max="5915" width="8.88671875" style="9"/>
    <col min="5916" max="5917" width="7.33203125" style="9" bestFit="1" customWidth="1"/>
    <col min="5918" max="5918" width="7.77734375" style="9" bestFit="1" customWidth="1"/>
    <col min="5919" max="5919" width="9.77734375" style="9" bestFit="1" customWidth="1"/>
    <col min="5920" max="5920" width="7.77734375" style="9" bestFit="1" customWidth="1"/>
    <col min="5921" max="6145" width="8.88671875" style="9"/>
    <col min="6146" max="6146" width="22.21875" style="9" customWidth="1"/>
    <col min="6147" max="6171" width="8.88671875" style="9"/>
    <col min="6172" max="6173" width="7.33203125" style="9" bestFit="1" customWidth="1"/>
    <col min="6174" max="6174" width="7.77734375" style="9" bestFit="1" customWidth="1"/>
    <col min="6175" max="6175" width="9.77734375" style="9" bestFit="1" customWidth="1"/>
    <col min="6176" max="6176" width="7.77734375" style="9" bestFit="1" customWidth="1"/>
    <col min="6177" max="6401" width="8.88671875" style="9"/>
    <col min="6402" max="6402" width="22.21875" style="9" customWidth="1"/>
    <col min="6403" max="6427" width="8.88671875" style="9"/>
    <col min="6428" max="6429" width="7.33203125" style="9" bestFit="1" customWidth="1"/>
    <col min="6430" max="6430" width="7.77734375" style="9" bestFit="1" customWidth="1"/>
    <col min="6431" max="6431" width="9.77734375" style="9" bestFit="1" customWidth="1"/>
    <col min="6432" max="6432" width="7.77734375" style="9" bestFit="1" customWidth="1"/>
    <col min="6433" max="6657" width="8.88671875" style="9"/>
    <col min="6658" max="6658" width="22.21875" style="9" customWidth="1"/>
    <col min="6659" max="6683" width="8.88671875" style="9"/>
    <col min="6684" max="6685" width="7.33203125" style="9" bestFit="1" customWidth="1"/>
    <col min="6686" max="6686" width="7.77734375" style="9" bestFit="1" customWidth="1"/>
    <col min="6687" max="6687" width="9.77734375" style="9" bestFit="1" customWidth="1"/>
    <col min="6688" max="6688" width="7.77734375" style="9" bestFit="1" customWidth="1"/>
    <col min="6689" max="6913" width="8.88671875" style="9"/>
    <col min="6914" max="6914" width="22.21875" style="9" customWidth="1"/>
    <col min="6915" max="6939" width="8.88671875" style="9"/>
    <col min="6940" max="6941" width="7.33203125" style="9" bestFit="1" customWidth="1"/>
    <col min="6942" max="6942" width="7.77734375" style="9" bestFit="1" customWidth="1"/>
    <col min="6943" max="6943" width="9.77734375" style="9" bestFit="1" customWidth="1"/>
    <col min="6944" max="6944" width="7.77734375" style="9" bestFit="1" customWidth="1"/>
    <col min="6945" max="7169" width="8.88671875" style="9"/>
    <col min="7170" max="7170" width="22.21875" style="9" customWidth="1"/>
    <col min="7171" max="7195" width="8.88671875" style="9"/>
    <col min="7196" max="7197" width="7.33203125" style="9" bestFit="1" customWidth="1"/>
    <col min="7198" max="7198" width="7.77734375" style="9" bestFit="1" customWidth="1"/>
    <col min="7199" max="7199" width="9.77734375" style="9" bestFit="1" customWidth="1"/>
    <col min="7200" max="7200" width="7.77734375" style="9" bestFit="1" customWidth="1"/>
    <col min="7201" max="7425" width="8.88671875" style="9"/>
    <col min="7426" max="7426" width="22.21875" style="9" customWidth="1"/>
    <col min="7427" max="7451" width="8.88671875" style="9"/>
    <col min="7452" max="7453" width="7.33203125" style="9" bestFit="1" customWidth="1"/>
    <col min="7454" max="7454" width="7.77734375" style="9" bestFit="1" customWidth="1"/>
    <col min="7455" max="7455" width="9.77734375" style="9" bestFit="1" customWidth="1"/>
    <col min="7456" max="7456" width="7.77734375" style="9" bestFit="1" customWidth="1"/>
    <col min="7457" max="7681" width="8.88671875" style="9"/>
    <col min="7682" max="7682" width="22.21875" style="9" customWidth="1"/>
    <col min="7683" max="7707" width="8.88671875" style="9"/>
    <col min="7708" max="7709" width="7.33203125" style="9" bestFit="1" customWidth="1"/>
    <col min="7710" max="7710" width="7.77734375" style="9" bestFit="1" customWidth="1"/>
    <col min="7711" max="7711" width="9.77734375" style="9" bestFit="1" customWidth="1"/>
    <col min="7712" max="7712" width="7.77734375" style="9" bestFit="1" customWidth="1"/>
    <col min="7713" max="7937" width="8.88671875" style="9"/>
    <col min="7938" max="7938" width="22.21875" style="9" customWidth="1"/>
    <col min="7939" max="7963" width="8.88671875" style="9"/>
    <col min="7964" max="7965" width="7.33203125" style="9" bestFit="1" customWidth="1"/>
    <col min="7966" max="7966" width="7.77734375" style="9" bestFit="1" customWidth="1"/>
    <col min="7967" max="7967" width="9.77734375" style="9" bestFit="1" customWidth="1"/>
    <col min="7968" max="7968" width="7.77734375" style="9" bestFit="1" customWidth="1"/>
    <col min="7969" max="8193" width="8.88671875" style="9"/>
    <col min="8194" max="8194" width="22.21875" style="9" customWidth="1"/>
    <col min="8195" max="8219" width="8.88671875" style="9"/>
    <col min="8220" max="8221" width="7.33203125" style="9" bestFit="1" customWidth="1"/>
    <col min="8222" max="8222" width="7.77734375" style="9" bestFit="1" customWidth="1"/>
    <col min="8223" max="8223" width="9.77734375" style="9" bestFit="1" customWidth="1"/>
    <col min="8224" max="8224" width="7.77734375" style="9" bestFit="1" customWidth="1"/>
    <col min="8225" max="8449" width="8.88671875" style="9"/>
    <col min="8450" max="8450" width="22.21875" style="9" customWidth="1"/>
    <col min="8451" max="8475" width="8.88671875" style="9"/>
    <col min="8476" max="8477" width="7.33203125" style="9" bestFit="1" customWidth="1"/>
    <col min="8478" max="8478" width="7.77734375" style="9" bestFit="1" customWidth="1"/>
    <col min="8479" max="8479" width="9.77734375" style="9" bestFit="1" customWidth="1"/>
    <col min="8480" max="8480" width="7.77734375" style="9" bestFit="1" customWidth="1"/>
    <col min="8481" max="8705" width="8.88671875" style="9"/>
    <col min="8706" max="8706" width="22.21875" style="9" customWidth="1"/>
    <col min="8707" max="8731" width="8.88671875" style="9"/>
    <col min="8732" max="8733" width="7.33203125" style="9" bestFit="1" customWidth="1"/>
    <col min="8734" max="8734" width="7.77734375" style="9" bestFit="1" customWidth="1"/>
    <col min="8735" max="8735" width="9.77734375" style="9" bestFit="1" customWidth="1"/>
    <col min="8736" max="8736" width="7.77734375" style="9" bestFit="1" customWidth="1"/>
    <col min="8737" max="8961" width="8.88671875" style="9"/>
    <col min="8962" max="8962" width="22.21875" style="9" customWidth="1"/>
    <col min="8963" max="8987" width="8.88671875" style="9"/>
    <col min="8988" max="8989" width="7.33203125" style="9" bestFit="1" customWidth="1"/>
    <col min="8990" max="8990" width="7.77734375" style="9" bestFit="1" customWidth="1"/>
    <col min="8991" max="8991" width="9.77734375" style="9" bestFit="1" customWidth="1"/>
    <col min="8992" max="8992" width="7.77734375" style="9" bestFit="1" customWidth="1"/>
    <col min="8993" max="9217" width="8.88671875" style="9"/>
    <col min="9218" max="9218" width="22.21875" style="9" customWidth="1"/>
    <col min="9219" max="9243" width="8.88671875" style="9"/>
    <col min="9244" max="9245" width="7.33203125" style="9" bestFit="1" customWidth="1"/>
    <col min="9246" max="9246" width="7.77734375" style="9" bestFit="1" customWidth="1"/>
    <col min="9247" max="9247" width="9.77734375" style="9" bestFit="1" customWidth="1"/>
    <col min="9248" max="9248" width="7.77734375" style="9" bestFit="1" customWidth="1"/>
    <col min="9249" max="9473" width="8.88671875" style="9"/>
    <col min="9474" max="9474" width="22.21875" style="9" customWidth="1"/>
    <col min="9475" max="9499" width="8.88671875" style="9"/>
    <col min="9500" max="9501" width="7.33203125" style="9" bestFit="1" customWidth="1"/>
    <col min="9502" max="9502" width="7.77734375" style="9" bestFit="1" customWidth="1"/>
    <col min="9503" max="9503" width="9.77734375" style="9" bestFit="1" customWidth="1"/>
    <col min="9504" max="9504" width="7.77734375" style="9" bestFit="1" customWidth="1"/>
    <col min="9505" max="9729" width="8.88671875" style="9"/>
    <col min="9730" max="9730" width="22.21875" style="9" customWidth="1"/>
    <col min="9731" max="9755" width="8.88671875" style="9"/>
    <col min="9756" max="9757" width="7.33203125" style="9" bestFit="1" customWidth="1"/>
    <col min="9758" max="9758" width="7.77734375" style="9" bestFit="1" customWidth="1"/>
    <col min="9759" max="9759" width="9.77734375" style="9" bestFit="1" customWidth="1"/>
    <col min="9760" max="9760" width="7.77734375" style="9" bestFit="1" customWidth="1"/>
    <col min="9761" max="9985" width="8.88671875" style="9"/>
    <col min="9986" max="9986" width="22.21875" style="9" customWidth="1"/>
    <col min="9987" max="10011" width="8.88671875" style="9"/>
    <col min="10012" max="10013" width="7.33203125" style="9" bestFit="1" customWidth="1"/>
    <col min="10014" max="10014" width="7.77734375" style="9" bestFit="1" customWidth="1"/>
    <col min="10015" max="10015" width="9.77734375" style="9" bestFit="1" customWidth="1"/>
    <col min="10016" max="10016" width="7.77734375" style="9" bestFit="1" customWidth="1"/>
    <col min="10017" max="10241" width="8.88671875" style="9"/>
    <col min="10242" max="10242" width="22.21875" style="9" customWidth="1"/>
    <col min="10243" max="10267" width="8.88671875" style="9"/>
    <col min="10268" max="10269" width="7.33203125" style="9" bestFit="1" customWidth="1"/>
    <col min="10270" max="10270" width="7.77734375" style="9" bestFit="1" customWidth="1"/>
    <col min="10271" max="10271" width="9.77734375" style="9" bestFit="1" customWidth="1"/>
    <col min="10272" max="10272" width="7.77734375" style="9" bestFit="1" customWidth="1"/>
    <col min="10273" max="10497" width="8.88671875" style="9"/>
    <col min="10498" max="10498" width="22.21875" style="9" customWidth="1"/>
    <col min="10499" max="10523" width="8.88671875" style="9"/>
    <col min="10524" max="10525" width="7.33203125" style="9" bestFit="1" customWidth="1"/>
    <col min="10526" max="10526" width="7.77734375" style="9" bestFit="1" customWidth="1"/>
    <col min="10527" max="10527" width="9.77734375" style="9" bestFit="1" customWidth="1"/>
    <col min="10528" max="10528" width="7.77734375" style="9" bestFit="1" customWidth="1"/>
    <col min="10529" max="10753" width="8.88671875" style="9"/>
    <col min="10754" max="10754" width="22.21875" style="9" customWidth="1"/>
    <col min="10755" max="10779" width="8.88671875" style="9"/>
    <col min="10780" max="10781" width="7.33203125" style="9" bestFit="1" customWidth="1"/>
    <col min="10782" max="10782" width="7.77734375" style="9" bestFit="1" customWidth="1"/>
    <col min="10783" max="10783" width="9.77734375" style="9" bestFit="1" customWidth="1"/>
    <col min="10784" max="10784" width="7.77734375" style="9" bestFit="1" customWidth="1"/>
    <col min="10785" max="11009" width="8.88671875" style="9"/>
    <col min="11010" max="11010" width="22.21875" style="9" customWidth="1"/>
    <col min="11011" max="11035" width="8.88671875" style="9"/>
    <col min="11036" max="11037" width="7.33203125" style="9" bestFit="1" customWidth="1"/>
    <col min="11038" max="11038" width="7.77734375" style="9" bestFit="1" customWidth="1"/>
    <col min="11039" max="11039" width="9.77734375" style="9" bestFit="1" customWidth="1"/>
    <col min="11040" max="11040" width="7.77734375" style="9" bestFit="1" customWidth="1"/>
    <col min="11041" max="11265" width="8.88671875" style="9"/>
    <col min="11266" max="11266" width="22.21875" style="9" customWidth="1"/>
    <col min="11267" max="11291" width="8.88671875" style="9"/>
    <col min="11292" max="11293" width="7.33203125" style="9" bestFit="1" customWidth="1"/>
    <col min="11294" max="11294" width="7.77734375" style="9" bestFit="1" customWidth="1"/>
    <col min="11295" max="11295" width="9.77734375" style="9" bestFit="1" customWidth="1"/>
    <col min="11296" max="11296" width="7.77734375" style="9" bestFit="1" customWidth="1"/>
    <col min="11297" max="11521" width="8.88671875" style="9"/>
    <col min="11522" max="11522" width="22.21875" style="9" customWidth="1"/>
    <col min="11523" max="11547" width="8.88671875" style="9"/>
    <col min="11548" max="11549" width="7.33203125" style="9" bestFit="1" customWidth="1"/>
    <col min="11550" max="11550" width="7.77734375" style="9" bestFit="1" customWidth="1"/>
    <col min="11551" max="11551" width="9.77734375" style="9" bestFit="1" customWidth="1"/>
    <col min="11552" max="11552" width="7.77734375" style="9" bestFit="1" customWidth="1"/>
    <col min="11553" max="11777" width="8.88671875" style="9"/>
    <col min="11778" max="11778" width="22.21875" style="9" customWidth="1"/>
    <col min="11779" max="11803" width="8.88671875" style="9"/>
    <col min="11804" max="11805" width="7.33203125" style="9" bestFit="1" customWidth="1"/>
    <col min="11806" max="11806" width="7.77734375" style="9" bestFit="1" customWidth="1"/>
    <col min="11807" max="11807" width="9.77734375" style="9" bestFit="1" customWidth="1"/>
    <col min="11808" max="11808" width="7.77734375" style="9" bestFit="1" customWidth="1"/>
    <col min="11809" max="12033" width="8.88671875" style="9"/>
    <col min="12034" max="12034" width="22.21875" style="9" customWidth="1"/>
    <col min="12035" max="12059" width="8.88671875" style="9"/>
    <col min="12060" max="12061" width="7.33203125" style="9" bestFit="1" customWidth="1"/>
    <col min="12062" max="12062" width="7.77734375" style="9" bestFit="1" customWidth="1"/>
    <col min="12063" max="12063" width="9.77734375" style="9" bestFit="1" customWidth="1"/>
    <col min="12064" max="12064" width="7.77734375" style="9" bestFit="1" customWidth="1"/>
    <col min="12065" max="12289" width="8.88671875" style="9"/>
    <col min="12290" max="12290" width="22.21875" style="9" customWidth="1"/>
    <col min="12291" max="12315" width="8.88671875" style="9"/>
    <col min="12316" max="12317" width="7.33203125" style="9" bestFit="1" customWidth="1"/>
    <col min="12318" max="12318" width="7.77734375" style="9" bestFit="1" customWidth="1"/>
    <col min="12319" max="12319" width="9.77734375" style="9" bestFit="1" customWidth="1"/>
    <col min="12320" max="12320" width="7.77734375" style="9" bestFit="1" customWidth="1"/>
    <col min="12321" max="12545" width="8.88671875" style="9"/>
    <col min="12546" max="12546" width="22.21875" style="9" customWidth="1"/>
    <col min="12547" max="12571" width="8.88671875" style="9"/>
    <col min="12572" max="12573" width="7.33203125" style="9" bestFit="1" customWidth="1"/>
    <col min="12574" max="12574" width="7.77734375" style="9" bestFit="1" customWidth="1"/>
    <col min="12575" max="12575" width="9.77734375" style="9" bestFit="1" customWidth="1"/>
    <col min="12576" max="12576" width="7.77734375" style="9" bestFit="1" customWidth="1"/>
    <col min="12577" max="12801" width="8.88671875" style="9"/>
    <col min="12802" max="12802" width="22.21875" style="9" customWidth="1"/>
    <col min="12803" max="12827" width="8.88671875" style="9"/>
    <col min="12828" max="12829" width="7.33203125" style="9" bestFit="1" customWidth="1"/>
    <col min="12830" max="12830" width="7.77734375" style="9" bestFit="1" customWidth="1"/>
    <col min="12831" max="12831" width="9.77734375" style="9" bestFit="1" customWidth="1"/>
    <col min="12832" max="12832" width="7.77734375" style="9" bestFit="1" customWidth="1"/>
    <col min="12833" max="13057" width="8.88671875" style="9"/>
    <col min="13058" max="13058" width="22.21875" style="9" customWidth="1"/>
    <col min="13059" max="13083" width="8.88671875" style="9"/>
    <col min="13084" max="13085" width="7.33203125" style="9" bestFit="1" customWidth="1"/>
    <col min="13086" max="13086" width="7.77734375" style="9" bestFit="1" customWidth="1"/>
    <col min="13087" max="13087" width="9.77734375" style="9" bestFit="1" customWidth="1"/>
    <col min="13088" max="13088" width="7.77734375" style="9" bestFit="1" customWidth="1"/>
    <col min="13089" max="13313" width="8.88671875" style="9"/>
    <col min="13314" max="13314" width="22.21875" style="9" customWidth="1"/>
    <col min="13315" max="13339" width="8.88671875" style="9"/>
    <col min="13340" max="13341" width="7.33203125" style="9" bestFit="1" customWidth="1"/>
    <col min="13342" max="13342" width="7.77734375" style="9" bestFit="1" customWidth="1"/>
    <col min="13343" max="13343" width="9.77734375" style="9" bestFit="1" customWidth="1"/>
    <col min="13344" max="13344" width="7.77734375" style="9" bestFit="1" customWidth="1"/>
    <col min="13345" max="13569" width="8.88671875" style="9"/>
    <col min="13570" max="13570" width="22.21875" style="9" customWidth="1"/>
    <col min="13571" max="13595" width="8.88671875" style="9"/>
    <col min="13596" max="13597" width="7.33203125" style="9" bestFit="1" customWidth="1"/>
    <col min="13598" max="13598" width="7.77734375" style="9" bestFit="1" customWidth="1"/>
    <col min="13599" max="13599" width="9.77734375" style="9" bestFit="1" customWidth="1"/>
    <col min="13600" max="13600" width="7.77734375" style="9" bestFit="1" customWidth="1"/>
    <col min="13601" max="13825" width="8.88671875" style="9"/>
    <col min="13826" max="13826" width="22.21875" style="9" customWidth="1"/>
    <col min="13827" max="13851" width="8.88671875" style="9"/>
    <col min="13852" max="13853" width="7.33203125" style="9" bestFit="1" customWidth="1"/>
    <col min="13854" max="13854" width="7.77734375" style="9" bestFit="1" customWidth="1"/>
    <col min="13855" max="13855" width="9.77734375" style="9" bestFit="1" customWidth="1"/>
    <col min="13856" max="13856" width="7.77734375" style="9" bestFit="1" customWidth="1"/>
    <col min="13857" max="14081" width="8.88671875" style="9"/>
    <col min="14082" max="14082" width="22.21875" style="9" customWidth="1"/>
    <col min="14083" max="14107" width="8.88671875" style="9"/>
    <col min="14108" max="14109" width="7.33203125" style="9" bestFit="1" customWidth="1"/>
    <col min="14110" max="14110" width="7.77734375" style="9" bestFit="1" customWidth="1"/>
    <col min="14111" max="14111" width="9.77734375" style="9" bestFit="1" customWidth="1"/>
    <col min="14112" max="14112" width="7.77734375" style="9" bestFit="1" customWidth="1"/>
    <col min="14113" max="14337" width="8.88671875" style="9"/>
    <col min="14338" max="14338" width="22.21875" style="9" customWidth="1"/>
    <col min="14339" max="14363" width="8.88671875" style="9"/>
    <col min="14364" max="14365" width="7.33203125" style="9" bestFit="1" customWidth="1"/>
    <col min="14366" max="14366" width="7.77734375" style="9" bestFit="1" customWidth="1"/>
    <col min="14367" max="14367" width="9.77734375" style="9" bestFit="1" customWidth="1"/>
    <col min="14368" max="14368" width="7.77734375" style="9" bestFit="1" customWidth="1"/>
    <col min="14369" max="14593" width="8.88671875" style="9"/>
    <col min="14594" max="14594" width="22.21875" style="9" customWidth="1"/>
    <col min="14595" max="14619" width="8.88671875" style="9"/>
    <col min="14620" max="14621" width="7.33203125" style="9" bestFit="1" customWidth="1"/>
    <col min="14622" max="14622" width="7.77734375" style="9" bestFit="1" customWidth="1"/>
    <col min="14623" max="14623" width="9.77734375" style="9" bestFit="1" customWidth="1"/>
    <col min="14624" max="14624" width="7.77734375" style="9" bestFit="1" customWidth="1"/>
    <col min="14625" max="14849" width="8.88671875" style="9"/>
    <col min="14850" max="14850" width="22.21875" style="9" customWidth="1"/>
    <col min="14851" max="14875" width="8.88671875" style="9"/>
    <col min="14876" max="14877" width="7.33203125" style="9" bestFit="1" customWidth="1"/>
    <col min="14878" max="14878" width="7.77734375" style="9" bestFit="1" customWidth="1"/>
    <col min="14879" max="14879" width="9.77734375" style="9" bestFit="1" customWidth="1"/>
    <col min="14880" max="14880" width="7.77734375" style="9" bestFit="1" customWidth="1"/>
    <col min="14881" max="15105" width="8.88671875" style="9"/>
    <col min="15106" max="15106" width="22.21875" style="9" customWidth="1"/>
    <col min="15107" max="15131" width="8.88671875" style="9"/>
    <col min="15132" max="15133" width="7.33203125" style="9" bestFit="1" customWidth="1"/>
    <col min="15134" max="15134" width="7.77734375" style="9" bestFit="1" customWidth="1"/>
    <col min="15135" max="15135" width="9.77734375" style="9" bestFit="1" customWidth="1"/>
    <col min="15136" max="15136" width="7.77734375" style="9" bestFit="1" customWidth="1"/>
    <col min="15137" max="15361" width="8.88671875" style="9"/>
    <col min="15362" max="15362" width="22.21875" style="9" customWidth="1"/>
    <col min="15363" max="15387" width="8.88671875" style="9"/>
    <col min="15388" max="15389" width="7.33203125" style="9" bestFit="1" customWidth="1"/>
    <col min="15390" max="15390" width="7.77734375" style="9" bestFit="1" customWidth="1"/>
    <col min="15391" max="15391" width="9.77734375" style="9" bestFit="1" customWidth="1"/>
    <col min="15392" max="15392" width="7.77734375" style="9" bestFit="1" customWidth="1"/>
    <col min="15393" max="15617" width="8.88671875" style="9"/>
    <col min="15618" max="15618" width="22.21875" style="9" customWidth="1"/>
    <col min="15619" max="15643" width="8.88671875" style="9"/>
    <col min="15644" max="15645" width="7.33203125" style="9" bestFit="1" customWidth="1"/>
    <col min="15646" max="15646" width="7.77734375" style="9" bestFit="1" customWidth="1"/>
    <col min="15647" max="15647" width="9.77734375" style="9" bestFit="1" customWidth="1"/>
    <col min="15648" max="15648" width="7.77734375" style="9" bestFit="1" customWidth="1"/>
    <col min="15649" max="15873" width="8.88671875" style="9"/>
    <col min="15874" max="15874" width="22.21875" style="9" customWidth="1"/>
    <col min="15875" max="15899" width="8.88671875" style="9"/>
    <col min="15900" max="15901" width="7.33203125" style="9" bestFit="1" customWidth="1"/>
    <col min="15902" max="15902" width="7.77734375" style="9" bestFit="1" customWidth="1"/>
    <col min="15903" max="15903" width="9.77734375" style="9" bestFit="1" customWidth="1"/>
    <col min="15904" max="15904" width="7.77734375" style="9" bestFit="1" customWidth="1"/>
    <col min="15905" max="16129" width="8.88671875" style="9"/>
    <col min="16130" max="16130" width="22.21875" style="9" customWidth="1"/>
    <col min="16131" max="16155" width="8.88671875" style="9"/>
    <col min="16156" max="16157" width="7.33203125" style="9" bestFit="1" customWidth="1"/>
    <col min="16158" max="16158" width="7.77734375" style="9" bestFit="1" customWidth="1"/>
    <col min="16159" max="16159" width="9.77734375" style="9" bestFit="1" customWidth="1"/>
    <col min="16160" max="16160" width="7.77734375" style="9" bestFit="1" customWidth="1"/>
    <col min="16161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300000</v>
      </c>
      <c r="AE2" s="9" t="s">
        <v>1</v>
      </c>
      <c r="AF2" s="9">
        <f>MIN(B3:AA3)</f>
        <v>300000</v>
      </c>
    </row>
    <row r="3" spans="2:32">
      <c r="B3" s="8" t="s">
        <v>2</v>
      </c>
      <c r="C3" s="8">
        <v>300000</v>
      </c>
      <c r="D3" s="8">
        <v>300000</v>
      </c>
      <c r="E3" s="8">
        <v>300000</v>
      </c>
      <c r="F3" s="8">
        <v>300000</v>
      </c>
      <c r="G3" s="8">
        <v>300000</v>
      </c>
      <c r="H3" s="8">
        <v>300000</v>
      </c>
      <c r="I3" s="8">
        <v>300000</v>
      </c>
      <c r="J3" s="8">
        <v>300000</v>
      </c>
      <c r="K3" s="8">
        <v>300000</v>
      </c>
      <c r="L3" s="8">
        <v>300000</v>
      </c>
      <c r="M3" s="8">
        <v>300000</v>
      </c>
      <c r="N3" s="8">
        <v>300000</v>
      </c>
      <c r="O3" s="8">
        <v>300000</v>
      </c>
      <c r="P3" s="8">
        <v>300000</v>
      </c>
      <c r="Q3" s="8">
        <v>300000</v>
      </c>
      <c r="R3" s="8">
        <v>300000</v>
      </c>
      <c r="S3" s="8">
        <v>300000</v>
      </c>
      <c r="T3" s="8">
        <v>300000</v>
      </c>
      <c r="U3" s="8">
        <v>300000</v>
      </c>
      <c r="V3" s="8">
        <v>300000</v>
      </c>
      <c r="W3" s="8">
        <v>300000</v>
      </c>
      <c r="X3" s="8">
        <v>300000</v>
      </c>
      <c r="Y3" s="8">
        <v>300000</v>
      </c>
      <c r="Z3" s="8">
        <v>300000</v>
      </c>
      <c r="AA3" s="8">
        <v>300000</v>
      </c>
      <c r="AB3" s="8"/>
      <c r="AC3" s="8"/>
      <c r="AD3" s="8"/>
      <c r="AE3" s="9" t="s">
        <v>3</v>
      </c>
      <c r="AF3" s="9">
        <f>MAX(B3:AA3)</f>
        <v>300000</v>
      </c>
    </row>
    <row r="4" spans="2:32">
      <c r="B4" s="8" t="s">
        <v>4</v>
      </c>
      <c r="C4" s="8">
        <v>8.3438129769390343</v>
      </c>
      <c r="D4" s="8">
        <v>3.7738379814858263</v>
      </c>
      <c r="E4" s="8">
        <v>15.668413899263328</v>
      </c>
      <c r="F4" s="8">
        <v>6.0436332300765798</v>
      </c>
      <c r="G4" s="8">
        <v>17.136180468807993</v>
      </c>
      <c r="H4" s="8">
        <v>4.0966575488337185</v>
      </c>
      <c r="I4" s="8">
        <v>9.7187162800365741</v>
      </c>
      <c r="J4" s="8">
        <v>6.6204940279559423</v>
      </c>
      <c r="K4" s="8">
        <v>9.264847124335347</v>
      </c>
      <c r="L4" s="8">
        <v>9.1132754589349361</v>
      </c>
      <c r="M4" s="8">
        <v>11.824646124852052</v>
      </c>
      <c r="N4" s="8">
        <v>4.9282709133666458</v>
      </c>
      <c r="O4" s="8">
        <v>10.642897149084661</v>
      </c>
      <c r="P4" s="8">
        <v>9.2621883775054812</v>
      </c>
      <c r="Q4" s="8">
        <v>3.4980682978808773</v>
      </c>
      <c r="R4" s="8">
        <v>14.804874056968288</v>
      </c>
      <c r="S4" s="8">
        <v>10.655217209016655</v>
      </c>
      <c r="T4" s="8">
        <v>8.9685613040204544</v>
      </c>
      <c r="U4" s="8">
        <v>8.3871121075944757</v>
      </c>
      <c r="V4" s="8">
        <v>7.3772745049731157</v>
      </c>
      <c r="W4" s="8">
        <v>9.4502282740000005</v>
      </c>
      <c r="X4" s="8">
        <v>4.9103015729999999</v>
      </c>
      <c r="Y4" s="8">
        <v>11.274533780000001</v>
      </c>
      <c r="Z4" s="8">
        <v>11.165394900000001</v>
      </c>
      <c r="AA4" s="8">
        <v>6.9782393650000003</v>
      </c>
      <c r="AB4" s="8"/>
      <c r="AC4" s="8"/>
      <c r="AD4" s="8"/>
      <c r="AE4" s="9" t="s">
        <v>5</v>
      </c>
      <c r="AF4" s="9">
        <f>AVERAGE(B3:AA3)</f>
        <v>300000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52.438255859145329</v>
      </c>
      <c r="D6" s="8">
        <v>50.283076160743917</v>
      </c>
      <c r="E6" s="8">
        <v>49.886757052329813</v>
      </c>
      <c r="F6" s="8">
        <v>49.649552562126928</v>
      </c>
      <c r="G6" s="8">
        <v>51.598236969786171</v>
      </c>
      <c r="H6" s="8">
        <v>49.938512766190456</v>
      </c>
      <c r="I6" s="8">
        <v>43.976470939290834</v>
      </c>
      <c r="J6" s="8">
        <v>50.168237119989726</v>
      </c>
      <c r="K6" s="8">
        <v>47.362436113251647</v>
      </c>
      <c r="L6" s="8">
        <v>48.507133691058925</v>
      </c>
      <c r="M6" s="8">
        <v>49.113554112790894</v>
      </c>
      <c r="N6" s="8">
        <v>49.061404903273569</v>
      </c>
      <c r="O6" s="8">
        <v>51.164450676390516</v>
      </c>
      <c r="P6" s="8">
        <v>47.583385987229008</v>
      </c>
      <c r="Q6" s="8">
        <v>50.429188645763361</v>
      </c>
      <c r="R6" s="8">
        <v>52.175514411544327</v>
      </c>
      <c r="S6" s="8">
        <v>48.535588626941603</v>
      </c>
      <c r="T6" s="8">
        <v>49.794973720287317</v>
      </c>
      <c r="U6" s="8">
        <v>51.410016493031208</v>
      </c>
      <c r="V6" s="8">
        <v>52.230943892137475</v>
      </c>
      <c r="W6" s="8">
        <v>50.902944359999999</v>
      </c>
      <c r="X6" s="8">
        <v>45.764536479999997</v>
      </c>
      <c r="Y6" s="8">
        <v>49.981327610000001</v>
      </c>
      <c r="Z6" s="8">
        <v>52.021789329999997</v>
      </c>
      <c r="AA6" s="8">
        <v>52.96264858</v>
      </c>
      <c r="AB6" s="8">
        <f t="shared" ref="AB6:AB18" si="0">AC6*$AD$2</f>
        <v>0</v>
      </c>
      <c r="AC6" s="8">
        <v>0</v>
      </c>
      <c r="AD6" s="8">
        <f t="shared" ref="AD6:AD18" si="1">AVERAGE(C6:AA6)</f>
        <v>49.87763748253213</v>
      </c>
    </row>
    <row r="7" spans="2:32">
      <c r="B7" s="8" t="s">
        <v>13</v>
      </c>
      <c r="C7" s="8">
        <v>49.604775170626112</v>
      </c>
      <c r="D7" s="8">
        <v>48.564844250414012</v>
      </c>
      <c r="E7" s="8">
        <v>47.857262663791062</v>
      </c>
      <c r="F7" s="8">
        <v>47.551912741061074</v>
      </c>
      <c r="G7" s="8">
        <v>44.499094876896265</v>
      </c>
      <c r="H7" s="8">
        <v>49.586856698607676</v>
      </c>
      <c r="I7" s="8">
        <v>43.976470939290834</v>
      </c>
      <c r="J7" s="8">
        <v>41.355174652592382</v>
      </c>
      <c r="K7" s="8">
        <v>47.362436113251647</v>
      </c>
      <c r="L7" s="8">
        <v>44.498086039699501</v>
      </c>
      <c r="M7" s="8">
        <v>45.464091871961614</v>
      </c>
      <c r="N7" s="8">
        <v>46.690833459125088</v>
      </c>
      <c r="O7" s="8">
        <v>46.886295798690526</v>
      </c>
      <c r="P7" s="8">
        <v>42.29511453578732</v>
      </c>
      <c r="Q7" s="8">
        <v>45.046340737924879</v>
      </c>
      <c r="R7" s="8">
        <v>45.682759546832585</v>
      </c>
      <c r="S7" s="8">
        <v>44.804201945419209</v>
      </c>
      <c r="T7" s="8">
        <v>44.673443378145294</v>
      </c>
      <c r="U7" s="8">
        <v>43.563102521879273</v>
      </c>
      <c r="V7" s="8">
        <v>45.69562316546137</v>
      </c>
      <c r="W7" s="8">
        <v>48.304500660000002</v>
      </c>
      <c r="X7" s="8">
        <v>45.005952729999997</v>
      </c>
      <c r="Y7" s="8">
        <v>44.469442039999997</v>
      </c>
      <c r="Z7" s="8">
        <v>45.096744809999997</v>
      </c>
      <c r="AA7" s="8">
        <v>45.88247226</v>
      </c>
      <c r="AB7" s="8">
        <f t="shared" si="0"/>
        <v>300</v>
      </c>
      <c r="AC7" s="8">
        <v>1E-3</v>
      </c>
      <c r="AD7" s="8">
        <f t="shared" si="1"/>
        <v>45.776713344298315</v>
      </c>
    </row>
    <row r="8" spans="2:32">
      <c r="B8" s="8" t="s">
        <v>14</v>
      </c>
      <c r="C8" s="8">
        <v>30.636159471403175</v>
      </c>
      <c r="D8" s="8">
        <v>40.246414470254308</v>
      </c>
      <c r="E8" s="8">
        <v>32.144723097741803</v>
      </c>
      <c r="F8" s="8">
        <v>39.661860654525299</v>
      </c>
      <c r="G8" s="8">
        <v>35.651095623163428</v>
      </c>
      <c r="H8" s="8">
        <v>37.360464395291274</v>
      </c>
      <c r="I8" s="8">
        <v>39.093683591739932</v>
      </c>
      <c r="J8" s="8">
        <v>32.451549725609425</v>
      </c>
      <c r="K8" s="8">
        <v>32.903280370606353</v>
      </c>
      <c r="L8" s="8">
        <v>35.744052888310875</v>
      </c>
      <c r="M8" s="8">
        <v>38.325198252022687</v>
      </c>
      <c r="N8" s="8">
        <v>37.401829718844056</v>
      </c>
      <c r="O8" s="8">
        <v>33.738550055821747</v>
      </c>
      <c r="P8" s="8">
        <v>36.352779220632783</v>
      </c>
      <c r="Q8" s="8">
        <v>37.372972045650499</v>
      </c>
      <c r="R8" s="8">
        <v>39.970611998761797</v>
      </c>
      <c r="S8" s="8">
        <v>38.202925016388122</v>
      </c>
      <c r="T8" s="8">
        <v>34.38542289606039</v>
      </c>
      <c r="U8" s="8">
        <v>34.854954464954744</v>
      </c>
      <c r="V8" s="8">
        <v>32.069869504525286</v>
      </c>
      <c r="W8" s="8">
        <v>37.578727720000003</v>
      </c>
      <c r="X8" s="8">
        <v>41.02775398</v>
      </c>
      <c r="Y8" s="8">
        <v>37.20157305</v>
      </c>
      <c r="Z8" s="8">
        <v>37.542964599999998</v>
      </c>
      <c r="AA8" s="8">
        <v>37.71078893</v>
      </c>
      <c r="AB8" s="8">
        <f t="shared" si="0"/>
        <v>3000</v>
      </c>
      <c r="AC8" s="8">
        <v>0.01</v>
      </c>
      <c r="AD8" s="8">
        <f t="shared" si="1"/>
        <v>36.385208229692317</v>
      </c>
    </row>
    <row r="9" spans="2:32">
      <c r="B9" s="8" t="s">
        <v>15</v>
      </c>
      <c r="C9" s="8">
        <v>10.318338567145133</v>
      </c>
      <c r="D9" s="8">
        <v>5.1988793128543875</v>
      </c>
      <c r="E9" s="8">
        <v>16.130042426031082</v>
      </c>
      <c r="F9" s="8">
        <v>8.3828707174460533</v>
      </c>
      <c r="G9" s="8">
        <v>17.684778208463626</v>
      </c>
      <c r="H9" s="8">
        <v>5.2724823929198692</v>
      </c>
      <c r="I9" s="8">
        <v>14.136147324289482</v>
      </c>
      <c r="J9" s="8">
        <v>7.3614283085498755</v>
      </c>
      <c r="K9" s="8">
        <v>10.134777275845408</v>
      </c>
      <c r="L9" s="8">
        <v>10.537675215202512</v>
      </c>
      <c r="M9" s="8">
        <v>12.479558086078328</v>
      </c>
      <c r="N9" s="8">
        <v>6.5693982787115601</v>
      </c>
      <c r="O9" s="8">
        <v>11.719720139787114</v>
      </c>
      <c r="P9" s="8">
        <v>10.244196965067999</v>
      </c>
      <c r="Q9" s="8">
        <v>7.1951575545850801</v>
      </c>
      <c r="R9" s="8">
        <v>18.347116256269601</v>
      </c>
      <c r="S9" s="8">
        <v>11.960353248750152</v>
      </c>
      <c r="T9" s="8">
        <v>11.019941769058846</v>
      </c>
      <c r="U9" s="8">
        <v>8.7815642338076714</v>
      </c>
      <c r="V9" s="8">
        <v>8.1942158844346977</v>
      </c>
      <c r="W9" s="8">
        <v>10.031317919999999</v>
      </c>
      <c r="X9" s="8">
        <v>7.1267595190000002</v>
      </c>
      <c r="Y9" s="8">
        <v>12.274682589999999</v>
      </c>
      <c r="Z9" s="8">
        <v>11.88025773</v>
      </c>
      <c r="AA9" s="8">
        <v>8.4424569530000007</v>
      </c>
      <c r="AB9" s="8">
        <f t="shared" si="0"/>
        <v>30000</v>
      </c>
      <c r="AC9" s="8">
        <v>0.1</v>
      </c>
      <c r="AD9" s="8">
        <f t="shared" si="1"/>
        <v>10.456964675091937</v>
      </c>
    </row>
    <row r="10" spans="2:32">
      <c r="B10" s="8" t="s">
        <v>16</v>
      </c>
      <c r="C10" s="8">
        <v>8.4040805361512412</v>
      </c>
      <c r="D10" s="8">
        <v>3.7980873495463356</v>
      </c>
      <c r="E10" s="8">
        <v>15.676775575211536</v>
      </c>
      <c r="F10" s="8">
        <v>6.1451226325291373</v>
      </c>
      <c r="G10" s="8">
        <v>17.171022455432308</v>
      </c>
      <c r="H10" s="8">
        <v>4.1188904370488899</v>
      </c>
      <c r="I10" s="8">
        <v>9.8197231876910109</v>
      </c>
      <c r="J10" s="8">
        <v>6.6335607345964718</v>
      </c>
      <c r="K10" s="8">
        <v>9.2853729685069766</v>
      </c>
      <c r="L10" s="8">
        <v>9.1409905933544451</v>
      </c>
      <c r="M10" s="8">
        <v>11.848274502245886</v>
      </c>
      <c r="N10" s="8">
        <v>4.9580196537067422</v>
      </c>
      <c r="O10" s="8">
        <v>10.675550237590869</v>
      </c>
      <c r="P10" s="8">
        <v>9.2862014529977159</v>
      </c>
      <c r="Q10" s="8">
        <v>3.5427643703586682</v>
      </c>
      <c r="R10" s="8">
        <v>14.944991273698406</v>
      </c>
      <c r="S10" s="8">
        <v>10.686952954889875</v>
      </c>
      <c r="T10" s="8">
        <v>9.0577806021686911</v>
      </c>
      <c r="U10" s="8">
        <v>8.4125792019192431</v>
      </c>
      <c r="V10" s="8">
        <v>7.394289213384468</v>
      </c>
      <c r="W10" s="8">
        <v>9.4656299859999997</v>
      </c>
      <c r="X10" s="8">
        <v>5.0186072270000004</v>
      </c>
      <c r="Y10" s="8">
        <v>11.28347336</v>
      </c>
      <c r="Z10" s="8">
        <v>11.17877824</v>
      </c>
      <c r="AA10" s="8">
        <v>7.0157587689999996</v>
      </c>
      <c r="AB10" s="8">
        <f t="shared" si="0"/>
        <v>60000</v>
      </c>
      <c r="AC10" s="8">
        <v>0.2</v>
      </c>
      <c r="AD10" s="8">
        <f t="shared" si="1"/>
        <v>8.9985311006011557</v>
      </c>
    </row>
    <row r="11" spans="2:32">
      <c r="B11" s="8" t="s">
        <v>17</v>
      </c>
      <c r="C11" s="8">
        <v>8.3447031030608514</v>
      </c>
      <c r="D11" s="8">
        <v>3.7752852392997056</v>
      </c>
      <c r="E11" s="8">
        <v>15.668685289240102</v>
      </c>
      <c r="F11" s="8">
        <v>6.0454669347906247</v>
      </c>
      <c r="G11" s="8">
        <v>17.136695608228138</v>
      </c>
      <c r="H11" s="8">
        <v>4.0972075543853634</v>
      </c>
      <c r="I11" s="8">
        <v>9.7209448739065465</v>
      </c>
      <c r="J11" s="8">
        <v>6.6206234245639735</v>
      </c>
      <c r="K11" s="8">
        <v>9.2654560355229023</v>
      </c>
      <c r="L11" s="8">
        <v>9.1137437202986575</v>
      </c>
      <c r="M11" s="8">
        <v>11.825011666067667</v>
      </c>
      <c r="N11" s="8">
        <v>4.9293450900169091</v>
      </c>
      <c r="O11" s="8">
        <v>10.644252114044093</v>
      </c>
      <c r="P11" s="8">
        <v>9.2632060974025308</v>
      </c>
      <c r="Q11" s="8">
        <v>3.500598059400545</v>
      </c>
      <c r="R11" s="8">
        <v>14.807924146356413</v>
      </c>
      <c r="S11" s="8">
        <v>10.656094046015937</v>
      </c>
      <c r="T11" s="8">
        <v>8.9703281555354124</v>
      </c>
      <c r="U11" s="8">
        <v>8.3880087589043342</v>
      </c>
      <c r="V11" s="8">
        <v>7.3774131175289313</v>
      </c>
      <c r="W11" s="8">
        <v>9.4512022519999999</v>
      </c>
      <c r="X11" s="8">
        <v>4.9122348039999997</v>
      </c>
      <c r="Y11" s="8">
        <v>11.274678379999999</v>
      </c>
      <c r="Z11" s="8">
        <v>11.165672669999999</v>
      </c>
      <c r="AA11" s="8">
        <v>6.9790459839999999</v>
      </c>
      <c r="AB11" s="8">
        <f t="shared" si="0"/>
        <v>90000</v>
      </c>
      <c r="AC11" s="8">
        <v>0.3</v>
      </c>
      <c r="AD11" s="8">
        <f t="shared" si="1"/>
        <v>8.9573530849827865</v>
      </c>
    </row>
    <row r="12" spans="2:32">
      <c r="B12" s="8" t="s">
        <v>18</v>
      </c>
      <c r="C12" s="8">
        <v>8.3438167724780214</v>
      </c>
      <c r="D12" s="8">
        <v>3.7738574763807264</v>
      </c>
      <c r="E12" s="8">
        <v>15.668413899550274</v>
      </c>
      <c r="F12" s="8">
        <v>6.0436698005972858</v>
      </c>
      <c r="G12" s="8">
        <v>17.13618047226305</v>
      </c>
      <c r="H12" s="8">
        <v>4.0966576692770786</v>
      </c>
      <c r="I12" s="8">
        <v>9.7188073401011934</v>
      </c>
      <c r="J12" s="8">
        <v>6.6204940279744733</v>
      </c>
      <c r="K12" s="8">
        <v>9.264847140727511</v>
      </c>
      <c r="L12" s="8">
        <v>9.113275460018599</v>
      </c>
      <c r="M12" s="8">
        <v>11.824646126680818</v>
      </c>
      <c r="N12" s="8">
        <v>4.9282715840657829</v>
      </c>
      <c r="O12" s="8">
        <v>10.642915817793551</v>
      </c>
      <c r="P12" s="8">
        <v>9.2621884931195382</v>
      </c>
      <c r="Q12" s="8">
        <v>3.4981620551587866</v>
      </c>
      <c r="R12" s="8">
        <v>14.804934027191962</v>
      </c>
      <c r="S12" s="8">
        <v>10.655217582228829</v>
      </c>
      <c r="T12" s="8">
        <v>8.9685637963702902</v>
      </c>
      <c r="U12" s="8">
        <v>8.3871181541945816</v>
      </c>
      <c r="V12" s="8">
        <v>7.3772745050196136</v>
      </c>
      <c r="W12" s="8">
        <v>9.4502285700000002</v>
      </c>
      <c r="X12" s="8">
        <v>4.9103265110000001</v>
      </c>
      <c r="Y12" s="8">
        <v>11.274533780000001</v>
      </c>
      <c r="Z12" s="8">
        <v>11.165394900000001</v>
      </c>
      <c r="AA12" s="8">
        <v>6.9782395929999996</v>
      </c>
      <c r="AB12" s="8">
        <f t="shared" si="0"/>
        <v>120000</v>
      </c>
      <c r="AC12" s="8">
        <v>0.4</v>
      </c>
      <c r="AD12" s="8">
        <f t="shared" si="1"/>
        <v>8.9563214222076795</v>
      </c>
    </row>
    <row r="13" spans="2:32">
      <c r="B13" s="8" t="s">
        <v>19</v>
      </c>
      <c r="C13" s="8">
        <v>8.3438129769401712</v>
      </c>
      <c r="D13" s="8">
        <v>3.7738379814878726</v>
      </c>
      <c r="E13" s="8">
        <v>15.668413899263669</v>
      </c>
      <c r="F13" s="8">
        <v>6.0436332300773756</v>
      </c>
      <c r="G13" s="8">
        <v>17.136180468808789</v>
      </c>
      <c r="H13" s="8">
        <v>4.0966575488344006</v>
      </c>
      <c r="I13" s="8">
        <v>9.7187162800379383</v>
      </c>
      <c r="J13" s="8">
        <v>6.6204940279559423</v>
      </c>
      <c r="K13" s="8">
        <v>9.2648471243364838</v>
      </c>
      <c r="L13" s="8">
        <v>9.1132754589361866</v>
      </c>
      <c r="M13" s="8">
        <v>11.824646124852507</v>
      </c>
      <c r="N13" s="8">
        <v>4.9282709133672142</v>
      </c>
      <c r="O13" s="8">
        <v>10.642897149086366</v>
      </c>
      <c r="P13" s="8">
        <v>9.2621883775057086</v>
      </c>
      <c r="Q13" s="8">
        <v>3.4980682979248741</v>
      </c>
      <c r="R13" s="8">
        <v>14.804874056971357</v>
      </c>
      <c r="S13" s="8">
        <v>10.655217209017792</v>
      </c>
      <c r="T13" s="8">
        <v>8.9685613040229555</v>
      </c>
      <c r="U13" s="8">
        <v>8.3871121075949304</v>
      </c>
      <c r="V13" s="8">
        <v>7.3772745049732293</v>
      </c>
      <c r="W13" s="8">
        <v>9.4502282740000005</v>
      </c>
      <c r="X13" s="8">
        <v>4.9103015729999999</v>
      </c>
      <c r="Y13" s="8">
        <v>11.274533780000001</v>
      </c>
      <c r="Z13" s="8">
        <v>11.165394900000001</v>
      </c>
      <c r="AA13" s="8">
        <v>6.9782393650000003</v>
      </c>
      <c r="AB13" s="8">
        <f t="shared" si="0"/>
        <v>150000</v>
      </c>
      <c r="AC13" s="8">
        <v>0.5</v>
      </c>
      <c r="AD13" s="8">
        <f t="shared" si="1"/>
        <v>8.9563070773598312</v>
      </c>
    </row>
    <row r="14" spans="2:32">
      <c r="B14" s="8" t="s">
        <v>20</v>
      </c>
      <c r="C14" s="8">
        <v>8.3438129769393754</v>
      </c>
      <c r="D14" s="8">
        <v>3.7738379814860536</v>
      </c>
      <c r="E14" s="8">
        <v>15.668413899263442</v>
      </c>
      <c r="F14" s="8">
        <v>6.0436332300768072</v>
      </c>
      <c r="G14" s="8">
        <v>17.136180468808448</v>
      </c>
      <c r="H14" s="8">
        <v>4.0966575488341732</v>
      </c>
      <c r="I14" s="8">
        <v>9.7187162800369151</v>
      </c>
      <c r="J14" s="8">
        <v>6.6204940279559423</v>
      </c>
      <c r="K14" s="8">
        <v>9.2648471243358017</v>
      </c>
      <c r="L14" s="8">
        <v>9.1132754589351634</v>
      </c>
      <c r="M14" s="8">
        <v>11.824646124852165</v>
      </c>
      <c r="N14" s="8">
        <v>4.9282709133667595</v>
      </c>
      <c r="O14" s="8">
        <v>10.642897149085456</v>
      </c>
      <c r="P14" s="8">
        <v>9.2621883775054812</v>
      </c>
      <c r="Q14" s="8">
        <v>3.498068297881332</v>
      </c>
      <c r="R14" s="8">
        <v>14.804874056969538</v>
      </c>
      <c r="S14" s="8">
        <v>10.655217209016655</v>
      </c>
      <c r="T14" s="8">
        <v>8.9685613040205681</v>
      </c>
      <c r="U14" s="8">
        <v>8.3871121075949304</v>
      </c>
      <c r="V14" s="8">
        <v>7.3772745049732293</v>
      </c>
      <c r="W14" s="8">
        <v>9.4502282740000005</v>
      </c>
      <c r="X14" s="8">
        <v>4.9103015729999999</v>
      </c>
      <c r="Y14" s="8">
        <v>11.274533780000001</v>
      </c>
      <c r="Z14" s="8">
        <v>11.165394900000001</v>
      </c>
      <c r="AA14" s="8">
        <v>6.9782393650000003</v>
      </c>
      <c r="AB14" s="8">
        <f t="shared" si="0"/>
        <v>180000</v>
      </c>
      <c r="AC14" s="8">
        <v>0.6</v>
      </c>
      <c r="AD14" s="8">
        <f t="shared" si="1"/>
        <v>8.9563070773575308</v>
      </c>
    </row>
    <row r="15" spans="2:32">
      <c r="B15" s="8" t="s">
        <v>21</v>
      </c>
      <c r="C15" s="8">
        <v>8.3438129769392617</v>
      </c>
      <c r="D15" s="8">
        <v>3.7738379814860536</v>
      </c>
      <c r="E15" s="8">
        <v>15.668413899263442</v>
      </c>
      <c r="F15" s="8">
        <v>6.0436332300766935</v>
      </c>
      <c r="G15" s="8">
        <v>17.136180468808448</v>
      </c>
      <c r="H15" s="8">
        <v>4.0966575488340595</v>
      </c>
      <c r="I15" s="8">
        <v>9.7187162800368014</v>
      </c>
      <c r="J15" s="8">
        <v>6.6204940279559423</v>
      </c>
      <c r="K15" s="8">
        <v>9.2648471243358017</v>
      </c>
      <c r="L15" s="8">
        <v>9.1132754589349361</v>
      </c>
      <c r="M15" s="8">
        <v>11.824646124852165</v>
      </c>
      <c r="N15" s="8">
        <v>4.9282709133667595</v>
      </c>
      <c r="O15" s="8">
        <v>10.642897149085115</v>
      </c>
      <c r="P15" s="8">
        <v>9.2621883775054812</v>
      </c>
      <c r="Q15" s="8">
        <v>3.4980682978811046</v>
      </c>
      <c r="R15" s="8">
        <v>14.804874056968856</v>
      </c>
      <c r="S15" s="8">
        <v>10.655217209016655</v>
      </c>
      <c r="T15" s="8">
        <v>8.9685613040204544</v>
      </c>
      <c r="U15" s="8">
        <v>8.387112107594703</v>
      </c>
      <c r="V15" s="8">
        <v>7.3772745049731157</v>
      </c>
      <c r="W15" s="8">
        <v>9.4502282740000005</v>
      </c>
      <c r="X15" s="8">
        <v>4.9103015729999999</v>
      </c>
      <c r="Y15" s="8">
        <v>11.274533780000001</v>
      </c>
      <c r="Z15" s="8">
        <v>11.165394900000001</v>
      </c>
      <c r="AA15" s="8">
        <v>6.9782393650000003</v>
      </c>
      <c r="AB15" s="8">
        <f t="shared" si="0"/>
        <v>210000</v>
      </c>
      <c r="AC15" s="8">
        <v>0.7</v>
      </c>
      <c r="AD15" s="8">
        <f t="shared" si="1"/>
        <v>8.9563070773574349</v>
      </c>
    </row>
    <row r="16" spans="2:32">
      <c r="B16" s="8" t="s">
        <v>22</v>
      </c>
      <c r="C16" s="8">
        <v>8.343812976939148</v>
      </c>
      <c r="D16" s="8">
        <v>3.77383798148594</v>
      </c>
      <c r="E16" s="8">
        <v>15.668413899263442</v>
      </c>
      <c r="F16" s="8">
        <v>6.0436332300765798</v>
      </c>
      <c r="G16" s="8">
        <v>17.136180468808448</v>
      </c>
      <c r="H16" s="8">
        <v>4.0966575488338322</v>
      </c>
      <c r="I16" s="8">
        <v>9.7187162800366877</v>
      </c>
      <c r="J16" s="8">
        <v>6.6204940279559423</v>
      </c>
      <c r="K16" s="8">
        <v>9.2648471243355743</v>
      </c>
      <c r="L16" s="8">
        <v>9.1132754589349361</v>
      </c>
      <c r="M16" s="8">
        <v>11.824646124852165</v>
      </c>
      <c r="N16" s="8">
        <v>4.9282709133667595</v>
      </c>
      <c r="O16" s="8">
        <v>10.642897149085115</v>
      </c>
      <c r="P16" s="8">
        <v>9.2621883775054812</v>
      </c>
      <c r="Q16" s="8">
        <v>3.4980682978809909</v>
      </c>
      <c r="R16" s="8">
        <v>14.804874056968288</v>
      </c>
      <c r="S16" s="8">
        <v>10.655217209016655</v>
      </c>
      <c r="T16" s="8">
        <v>8.9685613040204544</v>
      </c>
      <c r="U16" s="8">
        <v>8.3871121075945894</v>
      </c>
      <c r="V16" s="8">
        <v>7.3772745049731157</v>
      </c>
      <c r="W16" s="8">
        <v>9.4502282740000005</v>
      </c>
      <c r="X16" s="8">
        <v>4.9103015729999999</v>
      </c>
      <c r="Y16" s="8">
        <v>11.274533780000001</v>
      </c>
      <c r="Z16" s="8">
        <v>11.165394900000001</v>
      </c>
      <c r="AA16" s="8">
        <v>6.9782393650000003</v>
      </c>
      <c r="AB16" s="8">
        <f t="shared" si="0"/>
        <v>240000</v>
      </c>
      <c r="AC16" s="8">
        <v>0.8</v>
      </c>
      <c r="AD16" s="8">
        <f t="shared" si="1"/>
        <v>8.9563070773573674</v>
      </c>
    </row>
    <row r="17" spans="2:30">
      <c r="B17" s="8" t="s">
        <v>23</v>
      </c>
      <c r="C17" s="8">
        <v>8.343812976939148</v>
      </c>
      <c r="D17" s="8">
        <v>3.77383798148594</v>
      </c>
      <c r="E17" s="8">
        <v>15.668413899263328</v>
      </c>
      <c r="F17" s="8">
        <v>6.0436332300765798</v>
      </c>
      <c r="G17" s="8">
        <v>17.136180468808448</v>
      </c>
      <c r="H17" s="8">
        <v>4.0966575488337185</v>
      </c>
      <c r="I17" s="8">
        <v>9.7187162800365741</v>
      </c>
      <c r="J17" s="8">
        <v>6.6204940279559423</v>
      </c>
      <c r="K17" s="8">
        <v>9.2648471243354606</v>
      </c>
      <c r="L17" s="8">
        <v>9.1132754589349361</v>
      </c>
      <c r="M17" s="8">
        <v>11.824646124852165</v>
      </c>
      <c r="N17" s="8">
        <v>4.9282709133666458</v>
      </c>
      <c r="O17" s="8">
        <v>10.642897149084661</v>
      </c>
      <c r="P17" s="8">
        <v>9.2621883775054812</v>
      </c>
      <c r="Q17" s="8">
        <v>3.4980682978808773</v>
      </c>
      <c r="R17" s="8">
        <v>14.804874056968288</v>
      </c>
      <c r="S17" s="8">
        <v>10.655217209016655</v>
      </c>
      <c r="T17" s="8">
        <v>8.9685613040204544</v>
      </c>
      <c r="U17" s="8">
        <v>8.3871121075945894</v>
      </c>
      <c r="V17" s="8">
        <v>7.3772745049731157</v>
      </c>
      <c r="W17" s="8">
        <v>9.4502282740000005</v>
      </c>
      <c r="X17" s="8">
        <v>4.9103015729999999</v>
      </c>
      <c r="Y17" s="8">
        <v>11.274533780000001</v>
      </c>
      <c r="Z17" s="8">
        <v>11.165394900000001</v>
      </c>
      <c r="AA17" s="8">
        <v>6.9782393650000003</v>
      </c>
      <c r="AB17" s="8">
        <f t="shared" si="0"/>
        <v>270000</v>
      </c>
      <c r="AC17" s="8">
        <v>0.9</v>
      </c>
      <c r="AD17" s="8">
        <f t="shared" si="1"/>
        <v>8.9563070773573212</v>
      </c>
    </row>
    <row r="18" spans="2:30">
      <c r="B18" s="8" t="s">
        <v>24</v>
      </c>
      <c r="C18" s="8">
        <v>8.3438129769390343</v>
      </c>
      <c r="D18" s="8">
        <v>3.7738379814858263</v>
      </c>
      <c r="E18" s="8">
        <v>15.668413899263328</v>
      </c>
      <c r="F18" s="8">
        <v>6.0436332300765798</v>
      </c>
      <c r="G18" s="8">
        <v>17.136180468807993</v>
      </c>
      <c r="H18" s="8">
        <v>4.0966575488337185</v>
      </c>
      <c r="I18" s="8">
        <v>9.7187162800365741</v>
      </c>
      <c r="J18" s="8">
        <v>6.6204940279559423</v>
      </c>
      <c r="K18" s="8">
        <v>9.264847124335347</v>
      </c>
      <c r="L18" s="8">
        <v>9.1132754589349361</v>
      </c>
      <c r="M18" s="8">
        <v>11.824646124852052</v>
      </c>
      <c r="N18" s="8">
        <v>4.9282709133666458</v>
      </c>
      <c r="O18" s="8">
        <v>10.642897149084661</v>
      </c>
      <c r="P18" s="8">
        <v>9.2621883775054812</v>
      </c>
      <c r="Q18" s="8">
        <v>3.4980682978808773</v>
      </c>
      <c r="R18" s="8">
        <v>14.804874056968288</v>
      </c>
      <c r="S18" s="8">
        <v>10.655217209016655</v>
      </c>
      <c r="T18" s="8">
        <v>8.9685613040204544</v>
      </c>
      <c r="U18" s="8">
        <v>8.3871121075944757</v>
      </c>
      <c r="V18" s="8">
        <v>7.3772745049731157</v>
      </c>
      <c r="W18" s="8">
        <v>9.4502282740000005</v>
      </c>
      <c r="X18" s="8">
        <v>4.9103015729999999</v>
      </c>
      <c r="Y18" s="8">
        <v>11.274533780000001</v>
      </c>
      <c r="Z18" s="8">
        <v>11.165394900000001</v>
      </c>
      <c r="AA18" s="8">
        <v>6.9782393650000003</v>
      </c>
      <c r="AB18" s="8">
        <f t="shared" si="0"/>
        <v>300000</v>
      </c>
      <c r="AC18" s="8">
        <v>1</v>
      </c>
      <c r="AD18" s="8">
        <f t="shared" si="1"/>
        <v>8.9563070773572804</v>
      </c>
    </row>
    <row r="19" spans="2:30">
      <c r="B19" s="8" t="s">
        <v>25</v>
      </c>
      <c r="C19" s="8">
        <v>0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3.4980682978808773</v>
      </c>
      <c r="E21" s="10">
        <f>MAX(C18:AA18)</f>
        <v>17.136180468807993</v>
      </c>
      <c r="F21" s="10">
        <f>MEDIAN(C18:AA18)</f>
        <v>9.1132754589349361</v>
      </c>
      <c r="G21" s="10">
        <f>AVERAGE(C18:AA18)</f>
        <v>8.9563070773572804</v>
      </c>
      <c r="H21" s="10">
        <f>_xlfn.STDEV.S(C18:AA18)</f>
        <v>3.5667820330176645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A1D1-52F8-4217-A47C-20B98410B168}">
  <sheetPr>
    <tabColor rgb="FFFFC000"/>
    <outlinePr summaryBelow="0" summaryRight="0"/>
  </sheetPr>
  <dimension ref="B2:AF21"/>
  <sheetViews>
    <sheetView topLeftCell="K1" zoomScale="85" zoomScaleNormal="85" workbookViewId="0">
      <selection activeCell="AB2" sqref="AB2:AF18"/>
    </sheetView>
  </sheetViews>
  <sheetFormatPr defaultRowHeight="12.75"/>
  <cols>
    <col min="1" max="1" width="8.88671875" style="9"/>
    <col min="2" max="2" width="19.7773437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300000</v>
      </c>
      <c r="AE2" s="9" t="s">
        <v>1</v>
      </c>
      <c r="AF2" s="9">
        <f>MIN(B3:AA3)</f>
        <v>300000</v>
      </c>
    </row>
    <row r="3" spans="2:32">
      <c r="B3" s="8" t="s">
        <v>2</v>
      </c>
      <c r="C3" s="11">
        <v>300000</v>
      </c>
      <c r="D3" s="11">
        <v>300000</v>
      </c>
      <c r="E3" s="11">
        <v>300000</v>
      </c>
      <c r="F3" s="11">
        <v>300000</v>
      </c>
      <c r="G3" s="11">
        <v>300000</v>
      </c>
      <c r="H3" s="11">
        <v>300000</v>
      </c>
      <c r="I3" s="11">
        <v>300000</v>
      </c>
      <c r="J3" s="11">
        <v>300000</v>
      </c>
      <c r="K3" s="11">
        <v>300000</v>
      </c>
      <c r="L3" s="11">
        <v>300000</v>
      </c>
      <c r="M3" s="11">
        <v>300000</v>
      </c>
      <c r="N3" s="11">
        <v>300000</v>
      </c>
      <c r="O3" s="11">
        <v>300000</v>
      </c>
      <c r="P3" s="11">
        <v>300000</v>
      </c>
      <c r="Q3" s="11">
        <v>300000</v>
      </c>
      <c r="R3" s="11">
        <v>300000</v>
      </c>
      <c r="S3" s="11">
        <v>300000</v>
      </c>
      <c r="T3" s="11">
        <v>300000</v>
      </c>
      <c r="U3" s="11">
        <v>300000</v>
      </c>
      <c r="V3" s="11">
        <v>300000</v>
      </c>
      <c r="W3" s="11">
        <v>300000</v>
      </c>
      <c r="X3" s="11">
        <v>300000</v>
      </c>
      <c r="Y3" s="11">
        <v>300000</v>
      </c>
      <c r="Z3" s="11">
        <v>300000</v>
      </c>
      <c r="AA3" s="11">
        <v>300000</v>
      </c>
      <c r="AB3" s="8"/>
      <c r="AC3" s="8"/>
      <c r="AD3" s="8"/>
      <c r="AE3" s="9" t="s">
        <v>3</v>
      </c>
      <c r="AF3" s="9">
        <f>MAX(B3:AA3)</f>
        <v>300000</v>
      </c>
    </row>
    <row r="4" spans="2:32">
      <c r="B4" s="8" t="s">
        <v>4</v>
      </c>
      <c r="C4" s="11">
        <v>4.6061447296017377</v>
      </c>
      <c r="D4" s="11">
        <v>10.770641451301913</v>
      </c>
      <c r="E4" s="11">
        <v>3.8194206840979632</v>
      </c>
      <c r="F4" s="11">
        <v>5.6725790614169682</v>
      </c>
      <c r="G4" s="11">
        <v>6.1436968953196356</v>
      </c>
      <c r="H4" s="11">
        <v>3.7745197977471889</v>
      </c>
      <c r="I4" s="11">
        <v>6.6361160169541336</v>
      </c>
      <c r="J4" s="11">
        <v>8.3343504558051791</v>
      </c>
      <c r="K4" s="11">
        <v>4.2355284871807726</v>
      </c>
      <c r="L4" s="11">
        <v>7.1228177228121012</v>
      </c>
      <c r="M4" s="11">
        <v>10.732911190152095</v>
      </c>
      <c r="N4" s="11">
        <v>14.219915704669802</v>
      </c>
      <c r="O4" s="11">
        <v>4.9220800173355883</v>
      </c>
      <c r="P4" s="11">
        <v>6.85399679390855</v>
      </c>
      <c r="Q4" s="11">
        <v>4.3663126122797848</v>
      </c>
      <c r="R4" s="11">
        <v>5.202035959588784</v>
      </c>
      <c r="S4" s="11">
        <v>5.6145945402648749</v>
      </c>
      <c r="T4" s="11">
        <v>8.3908570373921521</v>
      </c>
      <c r="U4" s="11">
        <v>7.8649313341090874</v>
      </c>
      <c r="V4" s="11">
        <v>7.2296946490572509</v>
      </c>
      <c r="W4" s="11">
        <v>6.6193931853202912</v>
      </c>
      <c r="X4" s="11">
        <v>13.644845108600521</v>
      </c>
      <c r="Y4" s="11">
        <v>12.377920200026779</v>
      </c>
      <c r="Z4" s="11">
        <v>4.0744280648269751</v>
      </c>
      <c r="AA4" s="11">
        <v>3.3685888959496424</v>
      </c>
      <c r="AB4" s="8"/>
      <c r="AC4" s="8"/>
      <c r="AD4" s="8"/>
      <c r="AE4" s="9" t="s">
        <v>5</v>
      </c>
      <c r="AF4" s="9">
        <f>AVERAGE(B3:AA3)</f>
        <v>300000</v>
      </c>
    </row>
    <row r="5" spans="2:32" ht="15">
      <c r="B5" s="8" t="s">
        <v>11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C5" s="8"/>
      <c r="AD5" s="8"/>
    </row>
    <row r="6" spans="2:32">
      <c r="B6" s="8" t="s">
        <v>12</v>
      </c>
      <c r="C6" s="11">
        <v>49.316591213884749</v>
      </c>
      <c r="D6" s="11">
        <v>51.682010429530692</v>
      </c>
      <c r="E6" s="11">
        <v>48.951960920737633</v>
      </c>
      <c r="F6" s="11">
        <v>45.999514074735771</v>
      </c>
      <c r="G6" s="11">
        <v>45.74471983256808</v>
      </c>
      <c r="H6" s="11">
        <v>49.757091494364545</v>
      </c>
      <c r="I6" s="11">
        <v>48.240389582509692</v>
      </c>
      <c r="J6" s="11">
        <v>49.457941385960339</v>
      </c>
      <c r="K6" s="11">
        <v>47.732114279608595</v>
      </c>
      <c r="L6" s="11">
        <v>47.772814008969249</v>
      </c>
      <c r="M6" s="11">
        <v>48.382746024874791</v>
      </c>
      <c r="N6" s="11">
        <v>48.512128191615943</v>
      </c>
      <c r="O6" s="11">
        <v>49.440473738792207</v>
      </c>
      <c r="P6" s="11">
        <v>49.192690632029439</v>
      </c>
      <c r="Q6" s="11">
        <v>47.61751306897122</v>
      </c>
      <c r="R6" s="11">
        <v>45.192572200380937</v>
      </c>
      <c r="S6" s="11">
        <v>47.462785190374802</v>
      </c>
      <c r="T6" s="11">
        <v>52.818998405114257</v>
      </c>
      <c r="U6" s="11">
        <v>46.230948598175132</v>
      </c>
      <c r="V6" s="11">
        <v>48.125988800535197</v>
      </c>
      <c r="W6" s="11">
        <v>50.379018557673703</v>
      </c>
      <c r="X6" s="11">
        <v>44.038343734426235</v>
      </c>
      <c r="Y6" s="11">
        <v>47.636246701908249</v>
      </c>
      <c r="Z6" s="11">
        <v>48.864264440402962</v>
      </c>
      <c r="AA6" s="11">
        <v>48.041400921298305</v>
      </c>
      <c r="AB6" s="8">
        <f t="shared" ref="AB6:AB18" si="0">AC6*$AD$2</f>
        <v>0</v>
      </c>
      <c r="AC6" s="8">
        <v>0</v>
      </c>
      <c r="AD6" s="8">
        <f t="shared" ref="AD6:AD18" si="1">AVERAGE(C6:AA6)</f>
        <v>48.263650657177692</v>
      </c>
    </row>
    <row r="7" spans="2:32">
      <c r="B7" s="8" t="s">
        <v>13</v>
      </c>
      <c r="C7" s="11">
        <v>40.667358822670735</v>
      </c>
      <c r="D7" s="11">
        <v>44.213771556202914</v>
      </c>
      <c r="E7" s="11">
        <v>41.317805555394216</v>
      </c>
      <c r="F7" s="11">
        <v>44.644755546615102</v>
      </c>
      <c r="G7" s="11">
        <v>43.115304631089543</v>
      </c>
      <c r="H7" s="11">
        <v>40.193091594215389</v>
      </c>
      <c r="I7" s="11">
        <v>41.744874613310799</v>
      </c>
      <c r="J7" s="11">
        <v>38.287380289193266</v>
      </c>
      <c r="K7" s="11">
        <v>43.687207833032062</v>
      </c>
      <c r="L7" s="11">
        <v>46.052550035752347</v>
      </c>
      <c r="M7" s="11">
        <v>45.015945278778418</v>
      </c>
      <c r="N7" s="11">
        <v>45.087117006556923</v>
      </c>
      <c r="O7" s="11">
        <v>46.701225257618034</v>
      </c>
      <c r="P7" s="11">
        <v>44.480246771037628</v>
      </c>
      <c r="Q7" s="11">
        <v>42.845385937782339</v>
      </c>
      <c r="R7" s="11">
        <v>43.327628000761933</v>
      </c>
      <c r="S7" s="11">
        <v>45.561881236163572</v>
      </c>
      <c r="T7" s="11">
        <v>38.688168569589493</v>
      </c>
      <c r="U7" s="11">
        <v>42.228700460629398</v>
      </c>
      <c r="V7" s="11">
        <v>42.009024009598875</v>
      </c>
      <c r="W7" s="11">
        <v>45.580215372975431</v>
      </c>
      <c r="X7" s="11">
        <v>42.468486652556635</v>
      </c>
      <c r="Y7" s="11">
        <v>47.75098607464065</v>
      </c>
      <c r="Z7" s="11">
        <v>44.713080209106693</v>
      </c>
      <c r="AA7" s="11">
        <v>43.716300021251186</v>
      </c>
      <c r="AB7" s="8">
        <f t="shared" si="0"/>
        <v>300</v>
      </c>
      <c r="AC7" s="8">
        <v>1E-3</v>
      </c>
      <c r="AD7" s="8">
        <f t="shared" si="1"/>
        <v>43.363939653460946</v>
      </c>
    </row>
    <row r="8" spans="2:32">
      <c r="B8" s="8" t="s">
        <v>14</v>
      </c>
      <c r="C8" s="11">
        <v>25.260063392857319</v>
      </c>
      <c r="D8" s="11">
        <v>31.031929764701999</v>
      </c>
      <c r="E8" s="11">
        <v>22.624250516078291</v>
      </c>
      <c r="F8" s="11">
        <v>27.761825428692305</v>
      </c>
      <c r="G8" s="11">
        <v>30.620137677989533</v>
      </c>
      <c r="H8" s="11">
        <v>25.88123961644078</v>
      </c>
      <c r="I8" s="11">
        <v>24.383471693699789</v>
      </c>
      <c r="J8" s="11">
        <v>26.546449462175246</v>
      </c>
      <c r="K8" s="11">
        <v>27.354258032615803</v>
      </c>
      <c r="L8" s="11">
        <v>30.218486703834174</v>
      </c>
      <c r="M8" s="11">
        <v>34.407405337619366</v>
      </c>
      <c r="N8" s="11">
        <v>32.757679891436965</v>
      </c>
      <c r="O8" s="11">
        <v>25.802205614835771</v>
      </c>
      <c r="P8" s="11">
        <v>24.237011455139509</v>
      </c>
      <c r="Q8" s="11">
        <v>19.368116039959887</v>
      </c>
      <c r="R8" s="11">
        <v>27.067094082023573</v>
      </c>
      <c r="S8" s="11">
        <v>30.367713925671637</v>
      </c>
      <c r="T8" s="11">
        <v>31.269084591995465</v>
      </c>
      <c r="U8" s="11">
        <v>28.776640334096783</v>
      </c>
      <c r="V8" s="11">
        <v>32.030860857448488</v>
      </c>
      <c r="W8" s="11">
        <v>32.119317172124511</v>
      </c>
      <c r="X8" s="11">
        <v>30.111031048599784</v>
      </c>
      <c r="Y8" s="11">
        <v>33.644595135085524</v>
      </c>
      <c r="Z8" s="11">
        <v>23.312389754282208</v>
      </c>
      <c r="AA8" s="11">
        <v>23.915511350481893</v>
      </c>
      <c r="AB8" s="8">
        <f t="shared" si="0"/>
        <v>3000</v>
      </c>
      <c r="AC8" s="8">
        <v>0.01</v>
      </c>
      <c r="AD8" s="8">
        <f t="shared" si="1"/>
        <v>28.034750755195464</v>
      </c>
    </row>
    <row r="9" spans="2:32">
      <c r="B9" s="8" t="s">
        <v>15</v>
      </c>
      <c r="C9" s="11">
        <v>4.9903597168673741</v>
      </c>
      <c r="D9" s="11">
        <v>11.497707493264102</v>
      </c>
      <c r="E9" s="11">
        <v>5.622602930524863</v>
      </c>
      <c r="F9" s="11">
        <v>6.3149896608911149</v>
      </c>
      <c r="G9" s="11">
        <v>6.9539391887922193</v>
      </c>
      <c r="H9" s="11">
        <v>4.0863526048350423</v>
      </c>
      <c r="I9" s="11">
        <v>7.2071241125993311</v>
      </c>
      <c r="J9" s="11">
        <v>8.7449209931889982</v>
      </c>
      <c r="K9" s="11">
        <v>4.8684503873188305</v>
      </c>
      <c r="L9" s="11">
        <v>7.4877319913159681</v>
      </c>
      <c r="M9" s="11">
        <v>11.585056585190955</v>
      </c>
      <c r="N9" s="11">
        <v>14.489927039212716</v>
      </c>
      <c r="O9" s="11">
        <v>5.2937107050275927</v>
      </c>
      <c r="P9" s="11">
        <v>7.5749925940629055</v>
      </c>
      <c r="Q9" s="11">
        <v>4.5907966476535194</v>
      </c>
      <c r="R9" s="11">
        <v>5.5945594454882439</v>
      </c>
      <c r="S9" s="11">
        <v>6.2850610818289852</v>
      </c>
      <c r="T9" s="11">
        <v>9.034966072351267</v>
      </c>
      <c r="U9" s="11">
        <v>8.4697089446176506</v>
      </c>
      <c r="V9" s="11">
        <v>8.2131594963426551</v>
      </c>
      <c r="W9" s="11">
        <v>7.3288256013197497</v>
      </c>
      <c r="X9" s="11">
        <v>14.401385022429167</v>
      </c>
      <c r="Y9" s="11">
        <v>12.602933142616848</v>
      </c>
      <c r="Z9" s="11">
        <v>5.0493323899547704</v>
      </c>
      <c r="AA9" s="11">
        <v>3.8716027759693361</v>
      </c>
      <c r="AB9" s="8">
        <f t="shared" si="0"/>
        <v>30000</v>
      </c>
      <c r="AC9" s="8">
        <v>0.1</v>
      </c>
      <c r="AD9" s="8">
        <f t="shared" si="1"/>
        <v>7.6864078649465686</v>
      </c>
    </row>
    <row r="10" spans="2:32">
      <c r="B10" s="8" t="s">
        <v>16</v>
      </c>
      <c r="C10" s="11">
        <v>4.6068117807382123</v>
      </c>
      <c r="D10" s="11">
        <v>10.771763246802948</v>
      </c>
      <c r="E10" s="11">
        <v>3.8204356876353813</v>
      </c>
      <c r="F10" s="11">
        <v>5.6731763203540595</v>
      </c>
      <c r="G10" s="11">
        <v>6.1441007562508503</v>
      </c>
      <c r="H10" s="11">
        <v>3.7748653198549391</v>
      </c>
      <c r="I10" s="11">
        <v>6.6375229568308214</v>
      </c>
      <c r="J10" s="11">
        <v>8.335130747044559</v>
      </c>
      <c r="K10" s="11">
        <v>4.2361067802281696</v>
      </c>
      <c r="L10" s="11">
        <v>7.1229161772907901</v>
      </c>
      <c r="M10" s="11">
        <v>10.733637002645423</v>
      </c>
      <c r="N10" s="11">
        <v>14.220317186885609</v>
      </c>
      <c r="O10" s="11">
        <v>4.9222879917602995</v>
      </c>
      <c r="P10" s="11">
        <v>6.8544211921594069</v>
      </c>
      <c r="Q10" s="11">
        <v>4.3669276417458605</v>
      </c>
      <c r="R10" s="11">
        <v>5.2024658186900297</v>
      </c>
      <c r="S10" s="11">
        <v>5.6164208262383681</v>
      </c>
      <c r="T10" s="11">
        <v>8.3910776147545221</v>
      </c>
      <c r="U10" s="11">
        <v>7.8651096061900034</v>
      </c>
      <c r="V10" s="11">
        <v>7.2307672187037042</v>
      </c>
      <c r="W10" s="11">
        <v>6.6196496309945587</v>
      </c>
      <c r="X10" s="11">
        <v>13.645145611063526</v>
      </c>
      <c r="Y10" s="11">
        <v>12.377986690047919</v>
      </c>
      <c r="Z10" s="11">
        <v>4.0749496091674473</v>
      </c>
      <c r="AA10" s="11">
        <v>3.3687580924588474</v>
      </c>
      <c r="AB10" s="8">
        <f t="shared" si="0"/>
        <v>60000</v>
      </c>
      <c r="AC10" s="8">
        <v>0.2</v>
      </c>
      <c r="AD10" s="8">
        <f t="shared" si="1"/>
        <v>7.0645100602614503</v>
      </c>
    </row>
    <row r="11" spans="2:32">
      <c r="B11" s="8" t="s">
        <v>17</v>
      </c>
      <c r="C11" s="11">
        <v>4.606144729618677</v>
      </c>
      <c r="D11" s="11">
        <v>10.770641451312258</v>
      </c>
      <c r="E11" s="11">
        <v>3.8194206841044434</v>
      </c>
      <c r="F11" s="11">
        <v>5.6725790614538028</v>
      </c>
      <c r="G11" s="11">
        <v>6.1436968953239557</v>
      </c>
      <c r="H11" s="11">
        <v>3.7745197979951399</v>
      </c>
      <c r="I11" s="11">
        <v>6.6361160169599316</v>
      </c>
      <c r="J11" s="11">
        <v>8.3343504558140467</v>
      </c>
      <c r="K11" s="11">
        <v>4.2355284871896401</v>
      </c>
      <c r="L11" s="11">
        <v>7.122817722820173</v>
      </c>
      <c r="M11" s="11">
        <v>10.732911190154596</v>
      </c>
      <c r="N11" s="11">
        <v>14.219915704674008</v>
      </c>
      <c r="O11" s="11">
        <v>4.922080047246709</v>
      </c>
      <c r="P11" s="11">
        <v>6.8539967939151438</v>
      </c>
      <c r="Q11" s="11">
        <v>4.3663126122887661</v>
      </c>
      <c r="R11" s="11">
        <v>5.2020359596110666</v>
      </c>
      <c r="S11" s="11">
        <v>5.6145945403852693</v>
      </c>
      <c r="T11" s="11">
        <v>8.3908570373982911</v>
      </c>
      <c r="U11" s="11">
        <v>7.8649313341169318</v>
      </c>
      <c r="V11" s="11">
        <v>7.2296946490713481</v>
      </c>
      <c r="W11" s="11">
        <v>6.6193931853438244</v>
      </c>
      <c r="X11" s="11">
        <v>13.644845108609616</v>
      </c>
      <c r="Y11" s="11">
        <v>12.377920200031781</v>
      </c>
      <c r="Z11" s="11">
        <v>4.0744280650807241</v>
      </c>
      <c r="AA11" s="11">
        <v>3.3685888976565366</v>
      </c>
      <c r="AB11" s="8">
        <f t="shared" si="0"/>
        <v>90000</v>
      </c>
      <c r="AC11" s="8">
        <v>0.3</v>
      </c>
      <c r="AD11" s="8">
        <f t="shared" si="1"/>
        <v>7.0639328251270674</v>
      </c>
    </row>
    <row r="12" spans="2:32">
      <c r="B12" s="8" t="s">
        <v>18</v>
      </c>
      <c r="C12" s="11">
        <v>4.6061447296037841</v>
      </c>
      <c r="D12" s="11">
        <v>10.770641451304982</v>
      </c>
      <c r="E12" s="11">
        <v>3.8194206840979632</v>
      </c>
      <c r="F12" s="11">
        <v>5.6725790614202651</v>
      </c>
      <c r="G12" s="11">
        <v>6.1436968953215683</v>
      </c>
      <c r="H12" s="11">
        <v>3.7745197977498037</v>
      </c>
      <c r="I12" s="11">
        <v>6.6361160169556115</v>
      </c>
      <c r="J12" s="11">
        <v>8.334350455808476</v>
      </c>
      <c r="K12" s="11">
        <v>4.235528487184979</v>
      </c>
      <c r="L12" s="11">
        <v>7.1228177228126697</v>
      </c>
      <c r="M12" s="11">
        <v>10.732911190153914</v>
      </c>
      <c r="N12" s="11">
        <v>14.219915704671394</v>
      </c>
      <c r="O12" s="11">
        <v>4.9220800173413863</v>
      </c>
      <c r="P12" s="11">
        <v>6.85399679391071</v>
      </c>
      <c r="Q12" s="11">
        <v>4.3663126122830818</v>
      </c>
      <c r="R12" s="11">
        <v>5.2020359595931041</v>
      </c>
      <c r="S12" s="11">
        <v>5.6145945402661255</v>
      </c>
      <c r="T12" s="11">
        <v>8.3908570373921521</v>
      </c>
      <c r="U12" s="11">
        <v>7.8649313341090874</v>
      </c>
      <c r="V12" s="11">
        <v>7.229694649063731</v>
      </c>
      <c r="W12" s="11">
        <v>6.619393185324725</v>
      </c>
      <c r="X12" s="11">
        <v>13.644845108602226</v>
      </c>
      <c r="Y12" s="11">
        <v>12.377920200032122</v>
      </c>
      <c r="Z12" s="11">
        <v>4.0744280648293625</v>
      </c>
      <c r="AA12" s="11">
        <v>3.3685888959504382</v>
      </c>
      <c r="AB12" s="8">
        <f t="shared" si="0"/>
        <v>120000</v>
      </c>
      <c r="AC12" s="8">
        <v>0.4</v>
      </c>
      <c r="AD12" s="8">
        <f t="shared" si="1"/>
        <v>7.0639328238313466</v>
      </c>
    </row>
    <row r="13" spans="2:32">
      <c r="B13" s="8" t="s">
        <v>19</v>
      </c>
      <c r="C13" s="11">
        <v>4.6061447296017377</v>
      </c>
      <c r="D13" s="11">
        <v>10.770641451301913</v>
      </c>
      <c r="E13" s="11">
        <v>3.8194206840979632</v>
      </c>
      <c r="F13" s="11">
        <v>5.6725790614169682</v>
      </c>
      <c r="G13" s="11">
        <v>6.1436968953196356</v>
      </c>
      <c r="H13" s="11">
        <v>3.7745197977471889</v>
      </c>
      <c r="I13" s="11">
        <v>6.6361160169541336</v>
      </c>
      <c r="J13" s="11">
        <v>8.3343504558051791</v>
      </c>
      <c r="K13" s="11">
        <v>4.2355284871807726</v>
      </c>
      <c r="L13" s="11">
        <v>7.1228177228121012</v>
      </c>
      <c r="M13" s="11">
        <v>10.732911190152095</v>
      </c>
      <c r="N13" s="11">
        <v>14.219915704669802</v>
      </c>
      <c r="O13" s="11">
        <v>4.9220800173362704</v>
      </c>
      <c r="P13" s="11">
        <v>6.85399679390855</v>
      </c>
      <c r="Q13" s="11">
        <v>4.3663126122797848</v>
      </c>
      <c r="R13" s="11">
        <v>5.202035959588784</v>
      </c>
      <c r="S13" s="11">
        <v>5.6145945402653297</v>
      </c>
      <c r="T13" s="11">
        <v>8.3908570373921521</v>
      </c>
      <c r="U13" s="11">
        <v>7.8649313341090874</v>
      </c>
      <c r="V13" s="11">
        <v>7.2296946490572509</v>
      </c>
      <c r="W13" s="11">
        <v>6.6193931853202912</v>
      </c>
      <c r="X13" s="11">
        <v>13.644845108600521</v>
      </c>
      <c r="Y13" s="11">
        <v>12.377920200026779</v>
      </c>
      <c r="Z13" s="11">
        <v>4.0744280648269751</v>
      </c>
      <c r="AA13" s="11">
        <v>3.3685888959496424</v>
      </c>
      <c r="AB13" s="8">
        <f t="shared" si="0"/>
        <v>150000</v>
      </c>
      <c r="AC13" s="8">
        <v>0.5</v>
      </c>
      <c r="AD13" s="8">
        <f t="shared" si="1"/>
        <v>7.0639328238288366</v>
      </c>
    </row>
    <row r="14" spans="2:32">
      <c r="B14" s="8" t="s">
        <v>20</v>
      </c>
      <c r="C14" s="11">
        <v>4.6061447296017377</v>
      </c>
      <c r="D14" s="11">
        <v>10.770641451301913</v>
      </c>
      <c r="E14" s="11">
        <v>3.8194206840979632</v>
      </c>
      <c r="F14" s="11">
        <v>5.6725790614169682</v>
      </c>
      <c r="G14" s="11">
        <v>6.1436968953196356</v>
      </c>
      <c r="H14" s="11">
        <v>3.7745197977471889</v>
      </c>
      <c r="I14" s="11">
        <v>6.6361160169541336</v>
      </c>
      <c r="J14" s="11">
        <v>8.3343504558051791</v>
      </c>
      <c r="K14" s="11">
        <v>4.2355284871807726</v>
      </c>
      <c r="L14" s="11">
        <v>7.1228177228121012</v>
      </c>
      <c r="M14" s="11">
        <v>10.732911190152095</v>
      </c>
      <c r="N14" s="11">
        <v>14.219915704669802</v>
      </c>
      <c r="O14" s="11">
        <v>4.9220800173355883</v>
      </c>
      <c r="P14" s="11">
        <v>6.85399679390855</v>
      </c>
      <c r="Q14" s="11">
        <v>4.3663126122797848</v>
      </c>
      <c r="R14" s="11">
        <v>5.202035959588784</v>
      </c>
      <c r="S14" s="11">
        <v>5.6145945402648749</v>
      </c>
      <c r="T14" s="11">
        <v>8.3908570373921521</v>
      </c>
      <c r="U14" s="11">
        <v>7.8649313341090874</v>
      </c>
      <c r="V14" s="11">
        <v>7.2296946490572509</v>
      </c>
      <c r="W14" s="11">
        <v>6.6193931853202912</v>
      </c>
      <c r="X14" s="11">
        <v>13.644845108600521</v>
      </c>
      <c r="Y14" s="11">
        <v>12.377920200026779</v>
      </c>
      <c r="Z14" s="11">
        <v>4.0744280648269751</v>
      </c>
      <c r="AA14" s="11">
        <v>3.3685888959496424</v>
      </c>
      <c r="AB14" s="8">
        <f t="shared" si="0"/>
        <v>180000</v>
      </c>
      <c r="AC14" s="8">
        <v>0.6</v>
      </c>
      <c r="AD14" s="8">
        <f t="shared" si="1"/>
        <v>7.0639328238287904</v>
      </c>
    </row>
    <row r="15" spans="2:32">
      <c r="B15" s="8" t="s">
        <v>21</v>
      </c>
      <c r="C15" s="11">
        <v>4.6061447296017377</v>
      </c>
      <c r="D15" s="11">
        <v>10.770641451301913</v>
      </c>
      <c r="E15" s="11">
        <v>3.8194206840979632</v>
      </c>
      <c r="F15" s="11">
        <v>5.6725790614169682</v>
      </c>
      <c r="G15" s="11">
        <v>6.1436968953196356</v>
      </c>
      <c r="H15" s="11">
        <v>3.7745197977471889</v>
      </c>
      <c r="I15" s="11">
        <v>6.6361160169541336</v>
      </c>
      <c r="J15" s="11">
        <v>8.3343504558051791</v>
      </c>
      <c r="K15" s="11">
        <v>4.2355284871807726</v>
      </c>
      <c r="L15" s="11">
        <v>7.1228177228121012</v>
      </c>
      <c r="M15" s="11">
        <v>10.732911190152095</v>
      </c>
      <c r="N15" s="11">
        <v>14.219915704669802</v>
      </c>
      <c r="O15" s="11">
        <v>4.9220800173355883</v>
      </c>
      <c r="P15" s="11">
        <v>6.85399679390855</v>
      </c>
      <c r="Q15" s="11">
        <v>4.3663126122797848</v>
      </c>
      <c r="R15" s="11">
        <v>5.202035959588784</v>
      </c>
      <c r="S15" s="11">
        <v>5.6145945402648749</v>
      </c>
      <c r="T15" s="11">
        <v>8.3908570373921521</v>
      </c>
      <c r="U15" s="11">
        <v>7.8649313341090874</v>
      </c>
      <c r="V15" s="11">
        <v>7.2296946490572509</v>
      </c>
      <c r="W15" s="11">
        <v>6.6193931853202912</v>
      </c>
      <c r="X15" s="11">
        <v>13.644845108600521</v>
      </c>
      <c r="Y15" s="11">
        <v>12.377920200026779</v>
      </c>
      <c r="Z15" s="11">
        <v>4.0744280648269751</v>
      </c>
      <c r="AA15" s="11">
        <v>3.3685888959496424</v>
      </c>
      <c r="AB15" s="8">
        <f t="shared" si="0"/>
        <v>210000</v>
      </c>
      <c r="AC15" s="8">
        <v>0.7</v>
      </c>
      <c r="AD15" s="8">
        <f t="shared" si="1"/>
        <v>7.0639328238287904</v>
      </c>
    </row>
    <row r="16" spans="2:32">
      <c r="B16" s="8" t="s">
        <v>22</v>
      </c>
      <c r="C16" s="11">
        <v>4.6061447296017377</v>
      </c>
      <c r="D16" s="11">
        <v>10.770641451301913</v>
      </c>
      <c r="E16" s="11">
        <v>3.8194206840979632</v>
      </c>
      <c r="F16" s="11">
        <v>5.6725790614169682</v>
      </c>
      <c r="G16" s="11">
        <v>6.1436968953196356</v>
      </c>
      <c r="H16" s="11">
        <v>3.7745197977471889</v>
      </c>
      <c r="I16" s="11">
        <v>6.6361160169541336</v>
      </c>
      <c r="J16" s="11">
        <v>8.3343504558051791</v>
      </c>
      <c r="K16" s="11">
        <v>4.2355284871807726</v>
      </c>
      <c r="L16" s="11">
        <v>7.1228177228121012</v>
      </c>
      <c r="M16" s="11">
        <v>10.732911190152095</v>
      </c>
      <c r="N16" s="11">
        <v>14.219915704669802</v>
      </c>
      <c r="O16" s="11">
        <v>4.9220800173355883</v>
      </c>
      <c r="P16" s="11">
        <v>6.85399679390855</v>
      </c>
      <c r="Q16" s="11">
        <v>4.3663126122797848</v>
      </c>
      <c r="R16" s="11">
        <v>5.202035959588784</v>
      </c>
      <c r="S16" s="11">
        <v>5.6145945402648749</v>
      </c>
      <c r="T16" s="11">
        <v>8.3908570373921521</v>
      </c>
      <c r="U16" s="11">
        <v>7.8649313341090874</v>
      </c>
      <c r="V16" s="11">
        <v>7.2296946490572509</v>
      </c>
      <c r="W16" s="11">
        <v>6.6193931853202912</v>
      </c>
      <c r="X16" s="11">
        <v>13.644845108600521</v>
      </c>
      <c r="Y16" s="11">
        <v>12.377920200026779</v>
      </c>
      <c r="Z16" s="11">
        <v>4.0744280648269751</v>
      </c>
      <c r="AA16" s="11">
        <v>3.3685888959496424</v>
      </c>
      <c r="AB16" s="8">
        <f t="shared" si="0"/>
        <v>240000</v>
      </c>
      <c r="AC16" s="8">
        <v>0.8</v>
      </c>
      <c r="AD16" s="8">
        <f t="shared" si="1"/>
        <v>7.0639328238287904</v>
      </c>
    </row>
    <row r="17" spans="2:30">
      <c r="B17" s="8" t="s">
        <v>23</v>
      </c>
      <c r="C17" s="11">
        <v>4.6061447296017377</v>
      </c>
      <c r="D17" s="11">
        <v>10.770641451301913</v>
      </c>
      <c r="E17" s="11">
        <v>3.8194206840979632</v>
      </c>
      <c r="F17" s="11">
        <v>5.6725790614169682</v>
      </c>
      <c r="G17" s="11">
        <v>6.1436968953196356</v>
      </c>
      <c r="H17" s="11">
        <v>3.7745197977471889</v>
      </c>
      <c r="I17" s="11">
        <v>6.6361160169541336</v>
      </c>
      <c r="J17" s="11">
        <v>8.3343504558051791</v>
      </c>
      <c r="K17" s="11">
        <v>4.2355284871807726</v>
      </c>
      <c r="L17" s="11">
        <v>7.1228177228121012</v>
      </c>
      <c r="M17" s="11">
        <v>10.732911190152095</v>
      </c>
      <c r="N17" s="11">
        <v>14.219915704669802</v>
      </c>
      <c r="O17" s="11">
        <v>4.9220800173355883</v>
      </c>
      <c r="P17" s="11">
        <v>6.85399679390855</v>
      </c>
      <c r="Q17" s="11">
        <v>4.3663126122797848</v>
      </c>
      <c r="R17" s="11">
        <v>5.202035959588784</v>
      </c>
      <c r="S17" s="11">
        <v>5.6145945402648749</v>
      </c>
      <c r="T17" s="11">
        <v>8.3908570373921521</v>
      </c>
      <c r="U17" s="11">
        <v>7.8649313341090874</v>
      </c>
      <c r="V17" s="11">
        <v>7.2296946490572509</v>
      </c>
      <c r="W17" s="11">
        <v>6.6193931853202912</v>
      </c>
      <c r="X17" s="11">
        <v>13.644845108600521</v>
      </c>
      <c r="Y17" s="11">
        <v>12.377920200026779</v>
      </c>
      <c r="Z17" s="11">
        <v>4.0744280648269751</v>
      </c>
      <c r="AA17" s="11">
        <v>3.3685888959496424</v>
      </c>
      <c r="AB17" s="8">
        <f t="shared" si="0"/>
        <v>270000</v>
      </c>
      <c r="AC17" s="8">
        <v>0.9</v>
      </c>
      <c r="AD17" s="8">
        <f t="shared" si="1"/>
        <v>7.0639328238287904</v>
      </c>
    </row>
    <row r="18" spans="2:30">
      <c r="B18" s="8" t="s">
        <v>24</v>
      </c>
      <c r="C18" s="11">
        <v>4.6061447296017377</v>
      </c>
      <c r="D18" s="11">
        <v>10.770641451301913</v>
      </c>
      <c r="E18" s="11">
        <v>3.8194206840979632</v>
      </c>
      <c r="F18" s="11">
        <v>5.6725790614169682</v>
      </c>
      <c r="G18" s="11">
        <v>6.1436968953196356</v>
      </c>
      <c r="H18" s="11">
        <v>3.7745197977471889</v>
      </c>
      <c r="I18" s="11">
        <v>6.6361160169541336</v>
      </c>
      <c r="J18" s="11">
        <v>8.3343504558051791</v>
      </c>
      <c r="K18" s="11">
        <v>4.2355284871807726</v>
      </c>
      <c r="L18" s="11">
        <v>7.1228177228121012</v>
      </c>
      <c r="M18" s="11">
        <v>10.732911190152095</v>
      </c>
      <c r="N18" s="11">
        <v>14.219915704669802</v>
      </c>
      <c r="O18" s="11">
        <v>4.9220800173355883</v>
      </c>
      <c r="P18" s="11">
        <v>6.85399679390855</v>
      </c>
      <c r="Q18" s="11">
        <v>4.3663126122797848</v>
      </c>
      <c r="R18" s="11">
        <v>5.202035959588784</v>
      </c>
      <c r="S18" s="11">
        <v>5.6145945402648749</v>
      </c>
      <c r="T18" s="11">
        <v>8.3908570373921521</v>
      </c>
      <c r="U18" s="11">
        <v>7.8649313341090874</v>
      </c>
      <c r="V18" s="11">
        <v>7.2296946490572509</v>
      </c>
      <c r="W18" s="11">
        <v>6.6193931853202912</v>
      </c>
      <c r="X18" s="11">
        <v>13.644845108600521</v>
      </c>
      <c r="Y18" s="11">
        <v>12.377920200026779</v>
      </c>
      <c r="Z18" s="11">
        <v>4.0744280648269751</v>
      </c>
      <c r="AA18" s="11">
        <v>3.3685888959496424</v>
      </c>
      <c r="AB18" s="8">
        <f t="shared" si="0"/>
        <v>300000</v>
      </c>
      <c r="AC18" s="8">
        <v>1</v>
      </c>
      <c r="AD18" s="8">
        <f t="shared" si="1"/>
        <v>7.0639328238287904</v>
      </c>
    </row>
    <row r="19" spans="2:30">
      <c r="B19" s="8" t="s">
        <v>25</v>
      </c>
      <c r="C19" s="8">
        <v>0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3.3685888959496424</v>
      </c>
      <c r="E21" s="10">
        <f>MAX(C18:AA18)</f>
        <v>14.219915704669802</v>
      </c>
      <c r="F21" s="10">
        <f>MEDIAN(C18:AA18)</f>
        <v>6.6193931853202912</v>
      </c>
      <c r="G21" s="10">
        <f>AVERAGE(C18:AA18)</f>
        <v>7.0639328238287904</v>
      </c>
      <c r="H21" s="10">
        <f>_xlfn.STDEV.S(C18:AA18)</f>
        <v>3.1132982454811629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89A30-A9F0-4610-AD4D-1B58C4ECDF95}">
  <sheetPr>
    <outlinePr summaryBelow="0" summaryRight="0"/>
  </sheetPr>
  <dimension ref="B2:AF23"/>
  <sheetViews>
    <sheetView topLeftCell="L1" workbookViewId="0">
      <selection activeCell="AD9" sqref="AD9:AD21"/>
    </sheetView>
  </sheetViews>
  <sheetFormatPr defaultRowHeight="12.75"/>
  <cols>
    <col min="1" max="16384" width="8.88671875" style="1"/>
  </cols>
  <sheetData>
    <row r="2" spans="2:32"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/>
      <c r="AC2" s="2"/>
      <c r="AD2" s="2">
        <v>100000</v>
      </c>
      <c r="AE2" s="1" t="s">
        <v>1</v>
      </c>
      <c r="AF2" s="1">
        <f>MIN(B3:AA3)</f>
        <v>6600</v>
      </c>
    </row>
    <row r="3" spans="2:32">
      <c r="B3" s="2" t="s">
        <v>2</v>
      </c>
      <c r="C3" s="2">
        <v>9400</v>
      </c>
      <c r="D3" s="2">
        <v>7800</v>
      </c>
      <c r="E3" s="2">
        <v>7200</v>
      </c>
      <c r="F3" s="2">
        <v>7100</v>
      </c>
      <c r="G3" s="2">
        <v>7700</v>
      </c>
      <c r="H3" s="2">
        <v>7000</v>
      </c>
      <c r="I3" s="2">
        <v>7100</v>
      </c>
      <c r="J3" s="2">
        <v>7400</v>
      </c>
      <c r="K3" s="2">
        <v>6800</v>
      </c>
      <c r="L3" s="2">
        <v>7100</v>
      </c>
      <c r="M3" s="2">
        <v>7100</v>
      </c>
      <c r="N3" s="2">
        <v>6900</v>
      </c>
      <c r="O3" s="2">
        <v>7700</v>
      </c>
      <c r="P3" s="2">
        <v>6800</v>
      </c>
      <c r="Q3" s="2">
        <v>6600</v>
      </c>
      <c r="R3" s="2">
        <v>7500</v>
      </c>
      <c r="S3" s="2">
        <v>7200</v>
      </c>
      <c r="T3" s="2">
        <v>6900</v>
      </c>
      <c r="U3" s="2">
        <v>7600</v>
      </c>
      <c r="V3" s="2">
        <v>7500</v>
      </c>
      <c r="W3" s="2">
        <v>7200</v>
      </c>
      <c r="X3" s="2">
        <v>7000</v>
      </c>
      <c r="Y3" s="2">
        <v>8600</v>
      </c>
      <c r="Z3" s="2">
        <v>7600</v>
      </c>
      <c r="AA3" s="2">
        <v>7000</v>
      </c>
      <c r="AB3" s="2"/>
      <c r="AC3" s="2"/>
      <c r="AD3" s="2"/>
      <c r="AE3" s="1" t="s">
        <v>3</v>
      </c>
      <c r="AF3" s="1">
        <f>MAX(B3:AA3)</f>
        <v>9400</v>
      </c>
    </row>
    <row r="4" spans="2:32">
      <c r="B4" s="2" t="s">
        <v>4</v>
      </c>
      <c r="C4" s="2">
        <v>4.9508344091009349E-9</v>
      </c>
      <c r="D4" s="2">
        <v>9.0113303485850338E-9</v>
      </c>
      <c r="E4" s="2">
        <v>8.8074898485501762E-9</v>
      </c>
      <c r="F4" s="2">
        <v>6.7097971623297781E-9</v>
      </c>
      <c r="G4" s="2">
        <v>7.4923036663676612E-9</v>
      </c>
      <c r="H4" s="2">
        <v>4.5810111259925179E-9</v>
      </c>
      <c r="I4" s="2">
        <v>7.5982029557053465E-9</v>
      </c>
      <c r="J4" s="2">
        <v>6.4036385083454661E-9</v>
      </c>
      <c r="K4" s="2">
        <v>9.3025391834089532E-9</v>
      </c>
      <c r="L4" s="2">
        <v>6.5122662817884702E-9</v>
      </c>
      <c r="M4" s="2">
        <v>9.6270014182664454E-9</v>
      </c>
      <c r="N4" s="2">
        <v>7.9826349974609911E-9</v>
      </c>
      <c r="O4" s="2">
        <v>7.2354850999545306E-9</v>
      </c>
      <c r="P4" s="2">
        <v>8.5606757238565478E-9</v>
      </c>
      <c r="Q4" s="2">
        <v>7.6666992754326202E-9</v>
      </c>
      <c r="R4" s="2">
        <v>5.8257683122064918E-9</v>
      </c>
      <c r="S4" s="2">
        <v>6.7273617787577678E-9</v>
      </c>
      <c r="T4" s="2">
        <v>9.9117869467590936E-9</v>
      </c>
      <c r="U4" s="2">
        <v>9.5548102763132192E-9</v>
      </c>
      <c r="V4" s="2">
        <v>7.2873831413744483E-9</v>
      </c>
      <c r="W4" s="2">
        <v>7.5551156442088541E-9</v>
      </c>
      <c r="X4" s="2">
        <v>9.5117798082355876E-9</v>
      </c>
      <c r="Y4" s="2">
        <v>9.4763095148664434E-9</v>
      </c>
      <c r="Z4" s="2">
        <v>9.1258698375895619E-9</v>
      </c>
      <c r="AA4" s="2">
        <v>5.3099142860446591E-9</v>
      </c>
      <c r="AB4" s="2"/>
      <c r="AC4" s="2"/>
      <c r="AD4" s="2"/>
      <c r="AE4" s="1" t="s">
        <v>5</v>
      </c>
      <c r="AF4" s="1">
        <f>AVERAGE(B3:AA3)</f>
        <v>7352</v>
      </c>
    </row>
    <row r="5" spans="2:32">
      <c r="B5" s="2" t="s">
        <v>6</v>
      </c>
      <c r="C5" s="2">
        <v>5.9815988606715109E-8</v>
      </c>
      <c r="D5" s="2">
        <v>2.6538941710896324E-8</v>
      </c>
      <c r="E5" s="2">
        <v>3.4419201710989E-8</v>
      </c>
      <c r="F5" s="2">
        <v>2.958336153824348E-8</v>
      </c>
      <c r="G5" s="2">
        <v>1.7686431874608388E-8</v>
      </c>
      <c r="H5" s="2">
        <v>2.3488382794312201E-8</v>
      </c>
      <c r="I5" s="2">
        <v>2.4066821424639784E-8</v>
      </c>
      <c r="J5" s="2">
        <v>3.4901290746347513E-8</v>
      </c>
      <c r="K5" s="2">
        <v>3.5919470064982306E-8</v>
      </c>
      <c r="L5" s="2">
        <v>1.6689966741978424E-8</v>
      </c>
      <c r="M5" s="2">
        <v>1.8303751403436763E-8</v>
      </c>
      <c r="N5" s="2">
        <v>4.8657454954081913E-8</v>
      </c>
      <c r="O5" s="2">
        <v>3.0758144475839799E-8</v>
      </c>
      <c r="P5" s="2">
        <v>2.7441615202405956E-8</v>
      </c>
      <c r="Q5" s="2">
        <v>4.3427974105725298E-8</v>
      </c>
      <c r="R5" s="2">
        <v>2.5725682917254744E-8</v>
      </c>
      <c r="S5" s="2">
        <v>2.1597031718556536E-8</v>
      </c>
      <c r="T5" s="2">
        <v>3.6138203540758695E-8</v>
      </c>
      <c r="U5" s="2">
        <v>3.167133399983868E-8</v>
      </c>
      <c r="V5" s="2">
        <v>3.3497713047836442E-8</v>
      </c>
      <c r="W5" s="2">
        <v>3.5429252420726698E-8</v>
      </c>
      <c r="X5" s="2">
        <v>3.65873802365968E-8</v>
      </c>
      <c r="Y5" s="2">
        <v>2.1618063783535035E-8</v>
      </c>
      <c r="Z5" s="2">
        <v>3.1293268420995446E-8</v>
      </c>
      <c r="AA5" s="2">
        <v>3.5925836527894717E-8</v>
      </c>
      <c r="AC5" s="2"/>
      <c r="AD5" s="2"/>
      <c r="AE5" s="1" t="s">
        <v>7</v>
      </c>
      <c r="AF5" s="1">
        <f>_xlfn.STDEV.P(B3:AA3)</f>
        <v>587.95918225672779</v>
      </c>
    </row>
    <row r="6" spans="2:32">
      <c r="B6" s="2" t="s">
        <v>8</v>
      </c>
      <c r="C6" s="2">
        <v>4.4810008148488123E-8</v>
      </c>
      <c r="D6" s="2">
        <v>2.071436711048591E-8</v>
      </c>
      <c r="E6" s="2">
        <v>2.3725021947029745E-8</v>
      </c>
      <c r="F6" s="2">
        <v>2.1537800876103574E-8</v>
      </c>
      <c r="G6" s="2">
        <v>1.4094609923631651E-8</v>
      </c>
      <c r="H6" s="2">
        <v>1.611283551028464E-8</v>
      </c>
      <c r="I6" s="2">
        <v>1.8548234947957098E-8</v>
      </c>
      <c r="J6" s="2">
        <v>2.3798975234967656E-8</v>
      </c>
      <c r="K6" s="2">
        <v>2.577394297986757E-8</v>
      </c>
      <c r="L6" s="2">
        <v>1.3695228062715614E-8</v>
      </c>
      <c r="M6" s="2">
        <v>1.4318004559754627E-8</v>
      </c>
      <c r="N6" s="2">
        <v>3.7452139167726273E-8</v>
      </c>
      <c r="O6" s="2">
        <v>1.9494109437800944E-8</v>
      </c>
      <c r="P6" s="2">
        <v>1.9484332369756885E-8</v>
      </c>
      <c r="Q6" s="2">
        <v>3.1168553960014833E-8</v>
      </c>
      <c r="R6" s="2">
        <v>1.8856212591344956E-8</v>
      </c>
      <c r="S6" s="2">
        <v>1.5328566860262072E-8</v>
      </c>
      <c r="T6" s="2">
        <v>2.5336703401990235E-8</v>
      </c>
      <c r="U6" s="2">
        <v>2.3158293060987489E-8</v>
      </c>
      <c r="V6" s="2">
        <v>2.3131860871217214E-8</v>
      </c>
      <c r="W6" s="2">
        <v>2.501769813534338E-8</v>
      </c>
      <c r="X6" s="2">
        <v>2.8040233246429125E-8</v>
      </c>
      <c r="Y6" s="2">
        <v>1.6729529761505546E-8</v>
      </c>
      <c r="Z6" s="2">
        <v>2.1497157831618097E-8</v>
      </c>
      <c r="AA6" s="2">
        <v>2.7571900318434928E-8</v>
      </c>
      <c r="AC6" s="2"/>
      <c r="AD6" s="2"/>
      <c r="AE6" s="1" t="s">
        <v>9</v>
      </c>
      <c r="AF6" s="1">
        <f>MEDIAN(B3:AA3)</f>
        <v>7200</v>
      </c>
    </row>
    <row r="7" spans="2:32">
      <c r="B7" s="2" t="s">
        <v>10</v>
      </c>
      <c r="C7" s="2">
        <v>-449.99999995254808</v>
      </c>
      <c r="D7" s="2">
        <v>-449.99999997811955</v>
      </c>
      <c r="E7" s="2">
        <v>-449.99999997579823</v>
      </c>
      <c r="F7" s="2">
        <v>-449.99999997767679</v>
      </c>
      <c r="G7" s="2">
        <v>-449.99999998546059</v>
      </c>
      <c r="H7" s="2">
        <v>-449.99999998341502</v>
      </c>
      <c r="I7" s="2">
        <v>-449.99999998060002</v>
      </c>
      <c r="J7" s="2">
        <v>-449.99999997528437</v>
      </c>
      <c r="K7" s="2">
        <v>-449.99999997267577</v>
      </c>
      <c r="L7" s="2">
        <v>-449.99999998630534</v>
      </c>
      <c r="M7" s="2">
        <v>-449.99999998552812</v>
      </c>
      <c r="N7" s="2">
        <v>-449.99999995937736</v>
      </c>
      <c r="O7" s="2">
        <v>-449.99999998105955</v>
      </c>
      <c r="P7" s="2">
        <v>-449.99999998039516</v>
      </c>
      <c r="Q7" s="2">
        <v>-449.9999999674402</v>
      </c>
      <c r="R7" s="2">
        <v>-449.99999997967205</v>
      </c>
      <c r="S7" s="2">
        <v>-449.99999998506439</v>
      </c>
      <c r="T7" s="2">
        <v>-449.99999997437146</v>
      </c>
      <c r="U7" s="2">
        <v>-449.99999997495081</v>
      </c>
      <c r="V7" s="2">
        <v>-449.99999997542011</v>
      </c>
      <c r="W7" s="2">
        <v>-449.99999997348334</v>
      </c>
      <c r="X7" s="2">
        <v>-449.99999997005591</v>
      </c>
      <c r="Y7" s="2">
        <v>-449.99999998277963</v>
      </c>
      <c r="Z7" s="2">
        <v>-449.99999997846294</v>
      </c>
      <c r="AA7" s="2">
        <v>-449.99999997275967</v>
      </c>
      <c r="AC7" s="2"/>
      <c r="AD7" s="2"/>
    </row>
    <row r="8" spans="2:32">
      <c r="B8" s="2" t="s">
        <v>11</v>
      </c>
      <c r="AC8" s="2"/>
      <c r="AD8" s="2"/>
    </row>
    <row r="9" spans="2:32">
      <c r="B9" s="2" t="s">
        <v>12</v>
      </c>
      <c r="C9" s="2">
        <v>28480.749844586895</v>
      </c>
      <c r="D9" s="2">
        <v>22820.718681352511</v>
      </c>
      <c r="E9" s="2">
        <v>13329.951394226224</v>
      </c>
      <c r="F9" s="2">
        <v>19200.209565968653</v>
      </c>
      <c r="G9" s="2">
        <v>6345.8547228074058</v>
      </c>
      <c r="H9" s="2">
        <v>9952.550630815922</v>
      </c>
      <c r="I9" s="2">
        <v>14599.745770969434</v>
      </c>
      <c r="J9" s="2">
        <v>23441.687716236182</v>
      </c>
      <c r="K9" s="2">
        <v>19243.645628601527</v>
      </c>
      <c r="L9" s="2">
        <v>24212.563425688444</v>
      </c>
      <c r="M9" s="2">
        <v>17197.878446443538</v>
      </c>
      <c r="N9" s="2">
        <v>25439.943699906464</v>
      </c>
      <c r="O9" s="2">
        <v>29598.418815347264</v>
      </c>
      <c r="P9" s="2">
        <v>13097.495172174911</v>
      </c>
      <c r="Q9" s="2">
        <v>26987.56223472362</v>
      </c>
      <c r="R9" s="2">
        <v>18801.436700647064</v>
      </c>
      <c r="S9" s="2">
        <v>16430.921550536037</v>
      </c>
      <c r="T9" s="2">
        <v>20688.15114545172</v>
      </c>
      <c r="U9" s="2">
        <v>26512.562911996294</v>
      </c>
      <c r="V9" s="2">
        <v>10489.320982619764</v>
      </c>
      <c r="W9" s="2">
        <v>19127.055971091868</v>
      </c>
      <c r="X9" s="2">
        <v>16815.049538544739</v>
      </c>
      <c r="Y9" s="2">
        <v>14508.897232014833</v>
      </c>
      <c r="Z9" s="2">
        <v>29303.933544753341</v>
      </c>
      <c r="AA9" s="2">
        <v>14187.598379678442</v>
      </c>
      <c r="AB9" s="2">
        <f t="shared" ref="AB9:AB21" si="0">AC9*$AD$2</f>
        <v>0</v>
      </c>
      <c r="AC9" s="2">
        <v>0</v>
      </c>
      <c r="AD9" s="2">
        <f t="shared" ref="AD9:AD21" si="1">AVERAGE(C9:AA9)</f>
        <v>19232.556148287324</v>
      </c>
    </row>
    <row r="10" spans="2:32">
      <c r="B10" s="2" t="s">
        <v>13</v>
      </c>
      <c r="C10" s="2">
        <v>16233.910673615894</v>
      </c>
      <c r="D10" s="2">
        <v>15653.786175808529</v>
      </c>
      <c r="E10" s="2">
        <v>10169.109580933109</v>
      </c>
      <c r="F10" s="2">
        <v>13170.610710965137</v>
      </c>
      <c r="G10" s="2">
        <v>4059.4976273475263</v>
      </c>
      <c r="H10" s="2">
        <v>4627.551449444215</v>
      </c>
      <c r="I10" s="2">
        <v>9360.1916523665004</v>
      </c>
      <c r="J10" s="2">
        <v>18597.170249033919</v>
      </c>
      <c r="K10" s="2">
        <v>8657.2395868274525</v>
      </c>
      <c r="L10" s="2">
        <v>15022.436915601804</v>
      </c>
      <c r="M10" s="2">
        <v>8377.5141667015214</v>
      </c>
      <c r="N10" s="2">
        <v>15066.379864376229</v>
      </c>
      <c r="O10" s="2">
        <v>18405.985328628289</v>
      </c>
      <c r="P10" s="2">
        <v>5877.3525306278025</v>
      </c>
      <c r="Q10" s="2">
        <v>17043.921101982942</v>
      </c>
      <c r="R10" s="2">
        <v>16825.801690126849</v>
      </c>
      <c r="S10" s="2">
        <v>10562.168396237379</v>
      </c>
      <c r="T10" s="2">
        <v>11886.831724599355</v>
      </c>
      <c r="U10" s="2">
        <v>19685.468450307981</v>
      </c>
      <c r="V10" s="2">
        <v>8136.855802924033</v>
      </c>
      <c r="W10" s="2">
        <v>11995.157533901769</v>
      </c>
      <c r="X10" s="2">
        <v>10125.189187008833</v>
      </c>
      <c r="Y10" s="2">
        <v>8290.7511470664467</v>
      </c>
      <c r="Z10" s="2">
        <v>15469.618970940999</v>
      </c>
      <c r="AA10" s="2">
        <v>8833.407839984302</v>
      </c>
      <c r="AB10" s="2">
        <f t="shared" si="0"/>
        <v>100</v>
      </c>
      <c r="AC10" s="2">
        <v>1E-3</v>
      </c>
      <c r="AD10" s="2">
        <f t="shared" si="1"/>
        <v>12085.356334294353</v>
      </c>
    </row>
    <row r="11" spans="2:32">
      <c r="B11" s="2" t="s">
        <v>14</v>
      </c>
      <c r="C11" s="2">
        <v>1332.7240858975474</v>
      </c>
      <c r="D11" s="2">
        <v>432.519775692613</v>
      </c>
      <c r="E11" s="2">
        <v>907.03651627610247</v>
      </c>
      <c r="F11" s="2">
        <v>516.60885332546195</v>
      </c>
      <c r="G11" s="2">
        <v>173.05659824454364</v>
      </c>
      <c r="H11" s="2">
        <v>177.56215796169937</v>
      </c>
      <c r="I11" s="2">
        <v>161.11949184297475</v>
      </c>
      <c r="J11" s="2">
        <v>761.45363937131356</v>
      </c>
      <c r="K11" s="2">
        <v>453.21239582170375</v>
      </c>
      <c r="L11" s="2">
        <v>621.59196655523886</v>
      </c>
      <c r="M11" s="2">
        <v>757.25921159474785</v>
      </c>
      <c r="N11" s="2">
        <v>1446.8560550830707</v>
      </c>
      <c r="O11" s="2">
        <v>776.72680444890227</v>
      </c>
      <c r="P11" s="2">
        <v>323.68620454168354</v>
      </c>
      <c r="Q11" s="2">
        <v>159.00807372246538</v>
      </c>
      <c r="R11" s="2">
        <v>560.06528632213178</v>
      </c>
      <c r="S11" s="2">
        <v>235.43508634425189</v>
      </c>
      <c r="T11" s="2">
        <v>188.64719640208426</v>
      </c>
      <c r="U11" s="2">
        <v>1084.3608306541489</v>
      </c>
      <c r="V11" s="2">
        <v>212.62445212697446</v>
      </c>
      <c r="W11" s="2">
        <v>544.20161373012741</v>
      </c>
      <c r="X11" s="2">
        <v>493.74762165014721</v>
      </c>
      <c r="Y11" s="2">
        <v>576.28509545804491</v>
      </c>
      <c r="Z11" s="2">
        <v>1134.1442909006698</v>
      </c>
      <c r="AA11" s="2">
        <v>209.32578843591423</v>
      </c>
      <c r="AB11" s="2">
        <f t="shared" si="0"/>
        <v>1000</v>
      </c>
      <c r="AC11" s="2">
        <v>0.01</v>
      </c>
      <c r="AD11" s="2">
        <f t="shared" si="1"/>
        <v>569.57036369618243</v>
      </c>
    </row>
    <row r="12" spans="2:32">
      <c r="B12" s="2" t="s">
        <v>15</v>
      </c>
      <c r="C12" s="2">
        <v>4.9508344091009349E-9</v>
      </c>
      <c r="D12" s="2">
        <v>9.0113303485850338E-9</v>
      </c>
      <c r="E12" s="2">
        <v>8.8074898485501762E-9</v>
      </c>
      <c r="F12" s="2">
        <v>6.7097971623297781E-9</v>
      </c>
      <c r="G12" s="2">
        <v>7.4923036663676612E-9</v>
      </c>
      <c r="H12" s="2">
        <v>4.5810111259925179E-9</v>
      </c>
      <c r="I12" s="2">
        <v>7.5982029557053465E-9</v>
      </c>
      <c r="J12" s="2">
        <v>6.4036385083454661E-9</v>
      </c>
      <c r="K12" s="2">
        <v>9.3025391834089532E-9</v>
      </c>
      <c r="L12" s="2">
        <v>6.5122662817884702E-9</v>
      </c>
      <c r="M12" s="2">
        <v>9.6270014182664454E-9</v>
      </c>
      <c r="N12" s="2">
        <v>7.9826349974609911E-9</v>
      </c>
      <c r="O12" s="2">
        <v>7.2354850999545306E-9</v>
      </c>
      <c r="P12" s="2">
        <v>8.5606757238565478E-9</v>
      </c>
      <c r="Q12" s="2">
        <v>7.6666992754326202E-9</v>
      </c>
      <c r="R12" s="2">
        <v>5.8257683122064918E-9</v>
      </c>
      <c r="S12" s="2">
        <v>6.7273617787577678E-9</v>
      </c>
      <c r="T12" s="2">
        <v>9.9117869467590936E-9</v>
      </c>
      <c r="U12" s="2">
        <v>9.5548102763132192E-9</v>
      </c>
      <c r="V12" s="2">
        <v>7.2873831413744483E-9</v>
      </c>
      <c r="W12" s="2">
        <v>7.5551156442088541E-9</v>
      </c>
      <c r="X12" s="2">
        <v>9.5117798082355876E-9</v>
      </c>
      <c r="Y12" s="2">
        <v>9.4763095148664434E-9</v>
      </c>
      <c r="Z12" s="2">
        <v>9.1258698375895619E-9</v>
      </c>
      <c r="AA12" s="2">
        <v>5.3099142860446591E-9</v>
      </c>
      <c r="AB12" s="2">
        <f t="shared" si="0"/>
        <v>10000</v>
      </c>
      <c r="AC12" s="2">
        <v>0.1</v>
      </c>
      <c r="AD12" s="2">
        <f t="shared" si="1"/>
        <v>7.7091203820600639E-9</v>
      </c>
    </row>
    <row r="13" spans="2:32">
      <c r="B13" s="2" t="s">
        <v>16</v>
      </c>
      <c r="C13" s="2">
        <v>4.9508344091009349E-9</v>
      </c>
      <c r="D13" s="2">
        <v>9.0113303485850338E-9</v>
      </c>
      <c r="E13" s="2">
        <v>8.8074898485501762E-9</v>
      </c>
      <c r="F13" s="2">
        <v>6.7097971623297781E-9</v>
      </c>
      <c r="G13" s="2">
        <v>7.4923036663676612E-9</v>
      </c>
      <c r="H13" s="2">
        <v>4.5810111259925179E-9</v>
      </c>
      <c r="I13" s="2">
        <v>7.5982029557053465E-9</v>
      </c>
      <c r="J13" s="2">
        <v>6.4036385083454661E-9</v>
      </c>
      <c r="K13" s="2">
        <v>9.3025391834089532E-9</v>
      </c>
      <c r="L13" s="2">
        <v>6.5122662817884702E-9</v>
      </c>
      <c r="M13" s="2">
        <v>9.6270014182664454E-9</v>
      </c>
      <c r="N13" s="2">
        <v>7.9826349974609911E-9</v>
      </c>
      <c r="O13" s="2">
        <v>7.2354850999545306E-9</v>
      </c>
      <c r="P13" s="2">
        <v>8.5606757238565478E-9</v>
      </c>
      <c r="Q13" s="2">
        <v>7.6666992754326202E-9</v>
      </c>
      <c r="R13" s="2">
        <v>5.8257683122064918E-9</v>
      </c>
      <c r="S13" s="2">
        <v>6.7273617787577678E-9</v>
      </c>
      <c r="T13" s="2">
        <v>9.9117869467590936E-9</v>
      </c>
      <c r="U13" s="2">
        <v>9.5548102763132192E-9</v>
      </c>
      <c r="V13" s="2">
        <v>7.2873831413744483E-9</v>
      </c>
      <c r="W13" s="2">
        <v>7.5551156442088541E-9</v>
      </c>
      <c r="X13" s="2">
        <v>9.5117798082355876E-9</v>
      </c>
      <c r="Y13" s="2">
        <v>9.4763095148664434E-9</v>
      </c>
      <c r="Z13" s="2">
        <v>9.1258698375895619E-9</v>
      </c>
      <c r="AA13" s="2">
        <v>5.3099142860446591E-9</v>
      </c>
      <c r="AB13" s="2">
        <f t="shared" si="0"/>
        <v>20000</v>
      </c>
      <c r="AC13" s="2">
        <v>0.2</v>
      </c>
      <c r="AD13" s="2">
        <f t="shared" si="1"/>
        <v>7.7091203820600639E-9</v>
      </c>
    </row>
    <row r="14" spans="2:32">
      <c r="B14" s="2" t="s">
        <v>17</v>
      </c>
      <c r="C14" s="2">
        <v>4.9508344091009349E-9</v>
      </c>
      <c r="D14" s="2">
        <v>9.0113303485850338E-9</v>
      </c>
      <c r="E14" s="2">
        <v>8.8074898485501762E-9</v>
      </c>
      <c r="F14" s="2">
        <v>6.7097971623297781E-9</v>
      </c>
      <c r="G14" s="2">
        <v>7.4923036663676612E-9</v>
      </c>
      <c r="H14" s="2">
        <v>4.5810111259925179E-9</v>
      </c>
      <c r="I14" s="2">
        <v>7.5982029557053465E-9</v>
      </c>
      <c r="J14" s="2">
        <v>6.4036385083454661E-9</v>
      </c>
      <c r="K14" s="2">
        <v>9.3025391834089532E-9</v>
      </c>
      <c r="L14" s="2">
        <v>6.5122662817884702E-9</v>
      </c>
      <c r="M14" s="2">
        <v>9.6270014182664454E-9</v>
      </c>
      <c r="N14" s="2">
        <v>7.9826349974609911E-9</v>
      </c>
      <c r="O14" s="2">
        <v>7.2354850999545306E-9</v>
      </c>
      <c r="P14" s="2">
        <v>8.5606757238565478E-9</v>
      </c>
      <c r="Q14" s="2">
        <v>7.6666992754326202E-9</v>
      </c>
      <c r="R14" s="2">
        <v>5.8257683122064918E-9</v>
      </c>
      <c r="S14" s="2">
        <v>6.7273617787577678E-9</v>
      </c>
      <c r="T14" s="2">
        <v>9.9117869467590936E-9</v>
      </c>
      <c r="U14" s="2">
        <v>9.5548102763132192E-9</v>
      </c>
      <c r="V14" s="2">
        <v>7.2873831413744483E-9</v>
      </c>
      <c r="W14" s="2">
        <v>7.5551156442088541E-9</v>
      </c>
      <c r="X14" s="2">
        <v>9.5117798082355876E-9</v>
      </c>
      <c r="Y14" s="2">
        <v>9.4763095148664434E-9</v>
      </c>
      <c r="Z14" s="2">
        <v>9.1258698375895619E-9</v>
      </c>
      <c r="AA14" s="2">
        <v>5.3099142860446591E-9</v>
      </c>
      <c r="AB14" s="2">
        <f t="shared" si="0"/>
        <v>30000</v>
      </c>
      <c r="AC14" s="2">
        <v>0.3</v>
      </c>
      <c r="AD14" s="2">
        <f t="shared" si="1"/>
        <v>7.7091203820600639E-9</v>
      </c>
    </row>
    <row r="15" spans="2:32">
      <c r="B15" s="2" t="s">
        <v>18</v>
      </c>
      <c r="C15" s="2">
        <v>4.9508344091009349E-9</v>
      </c>
      <c r="D15" s="2">
        <v>9.0113303485850338E-9</v>
      </c>
      <c r="E15" s="2">
        <v>8.8074898485501762E-9</v>
      </c>
      <c r="F15" s="2">
        <v>6.7097971623297781E-9</v>
      </c>
      <c r="G15" s="2">
        <v>7.4923036663676612E-9</v>
      </c>
      <c r="H15" s="2">
        <v>4.5810111259925179E-9</v>
      </c>
      <c r="I15" s="2">
        <v>7.5982029557053465E-9</v>
      </c>
      <c r="J15" s="2">
        <v>6.4036385083454661E-9</v>
      </c>
      <c r="K15" s="2">
        <v>9.3025391834089532E-9</v>
      </c>
      <c r="L15" s="2">
        <v>6.5122662817884702E-9</v>
      </c>
      <c r="M15" s="2">
        <v>9.6270014182664454E-9</v>
      </c>
      <c r="N15" s="2">
        <v>7.9826349974609911E-9</v>
      </c>
      <c r="O15" s="2">
        <v>7.2354850999545306E-9</v>
      </c>
      <c r="P15" s="2">
        <v>8.5606757238565478E-9</v>
      </c>
      <c r="Q15" s="2">
        <v>7.6666992754326202E-9</v>
      </c>
      <c r="R15" s="2">
        <v>5.8257683122064918E-9</v>
      </c>
      <c r="S15" s="2">
        <v>6.7273617787577678E-9</v>
      </c>
      <c r="T15" s="2">
        <v>9.9117869467590936E-9</v>
      </c>
      <c r="U15" s="2">
        <v>9.5548102763132192E-9</v>
      </c>
      <c r="V15" s="2">
        <v>7.2873831413744483E-9</v>
      </c>
      <c r="W15" s="2">
        <v>7.5551156442088541E-9</v>
      </c>
      <c r="X15" s="2">
        <v>9.5117798082355876E-9</v>
      </c>
      <c r="Y15" s="2">
        <v>9.4763095148664434E-9</v>
      </c>
      <c r="Z15" s="2">
        <v>9.1258698375895619E-9</v>
      </c>
      <c r="AA15" s="2">
        <v>5.3099142860446591E-9</v>
      </c>
      <c r="AB15" s="2">
        <f t="shared" si="0"/>
        <v>40000</v>
      </c>
      <c r="AC15" s="2">
        <v>0.4</v>
      </c>
      <c r="AD15" s="2">
        <f t="shared" si="1"/>
        <v>7.7091203820600639E-9</v>
      </c>
    </row>
    <row r="16" spans="2:32">
      <c r="B16" s="2" t="s">
        <v>19</v>
      </c>
      <c r="C16" s="2">
        <v>4.9508344091009349E-9</v>
      </c>
      <c r="D16" s="2">
        <v>9.0113303485850338E-9</v>
      </c>
      <c r="E16" s="2">
        <v>8.8074898485501762E-9</v>
      </c>
      <c r="F16" s="2">
        <v>6.7097971623297781E-9</v>
      </c>
      <c r="G16" s="2">
        <v>7.4923036663676612E-9</v>
      </c>
      <c r="H16" s="2">
        <v>4.5810111259925179E-9</v>
      </c>
      <c r="I16" s="2">
        <v>7.5982029557053465E-9</v>
      </c>
      <c r="J16" s="2">
        <v>6.4036385083454661E-9</v>
      </c>
      <c r="K16" s="2">
        <v>9.3025391834089532E-9</v>
      </c>
      <c r="L16" s="2">
        <v>6.5122662817884702E-9</v>
      </c>
      <c r="M16" s="2">
        <v>9.6270014182664454E-9</v>
      </c>
      <c r="N16" s="2">
        <v>7.9826349974609911E-9</v>
      </c>
      <c r="O16" s="2">
        <v>7.2354850999545306E-9</v>
      </c>
      <c r="P16" s="2">
        <v>8.5606757238565478E-9</v>
      </c>
      <c r="Q16" s="2">
        <v>7.6666992754326202E-9</v>
      </c>
      <c r="R16" s="2">
        <v>5.8257683122064918E-9</v>
      </c>
      <c r="S16" s="2">
        <v>6.7273617787577678E-9</v>
      </c>
      <c r="T16" s="2">
        <v>9.9117869467590936E-9</v>
      </c>
      <c r="U16" s="2">
        <v>9.5548102763132192E-9</v>
      </c>
      <c r="V16" s="2">
        <v>7.2873831413744483E-9</v>
      </c>
      <c r="W16" s="2">
        <v>7.5551156442088541E-9</v>
      </c>
      <c r="X16" s="2">
        <v>9.5117798082355876E-9</v>
      </c>
      <c r="Y16" s="2">
        <v>9.4763095148664434E-9</v>
      </c>
      <c r="Z16" s="2">
        <v>9.1258698375895619E-9</v>
      </c>
      <c r="AA16" s="2">
        <v>5.3099142860446591E-9</v>
      </c>
      <c r="AB16" s="2">
        <f t="shared" si="0"/>
        <v>50000</v>
      </c>
      <c r="AC16" s="2">
        <v>0.5</v>
      </c>
      <c r="AD16" s="2">
        <f t="shared" si="1"/>
        <v>7.7091203820600639E-9</v>
      </c>
    </row>
    <row r="17" spans="2:32">
      <c r="B17" s="2" t="s">
        <v>20</v>
      </c>
      <c r="C17" s="2">
        <v>4.9508344091009349E-9</v>
      </c>
      <c r="D17" s="2">
        <v>9.0113303485850338E-9</v>
      </c>
      <c r="E17" s="2">
        <v>8.8074898485501762E-9</v>
      </c>
      <c r="F17" s="2">
        <v>6.7097971623297781E-9</v>
      </c>
      <c r="G17" s="2">
        <v>7.4923036663676612E-9</v>
      </c>
      <c r="H17" s="2">
        <v>4.5810111259925179E-9</v>
      </c>
      <c r="I17" s="2">
        <v>7.5982029557053465E-9</v>
      </c>
      <c r="J17" s="2">
        <v>6.4036385083454661E-9</v>
      </c>
      <c r="K17" s="2">
        <v>9.3025391834089532E-9</v>
      </c>
      <c r="L17" s="2">
        <v>6.5122662817884702E-9</v>
      </c>
      <c r="M17" s="2">
        <v>9.6270014182664454E-9</v>
      </c>
      <c r="N17" s="2">
        <v>7.9826349974609911E-9</v>
      </c>
      <c r="O17" s="2">
        <v>7.2354850999545306E-9</v>
      </c>
      <c r="P17" s="2">
        <v>8.5606757238565478E-9</v>
      </c>
      <c r="Q17" s="2">
        <v>7.6666992754326202E-9</v>
      </c>
      <c r="R17" s="2">
        <v>5.8257683122064918E-9</v>
      </c>
      <c r="S17" s="2">
        <v>6.7273617787577678E-9</v>
      </c>
      <c r="T17" s="2">
        <v>9.9117869467590936E-9</v>
      </c>
      <c r="U17" s="2">
        <v>9.5548102763132192E-9</v>
      </c>
      <c r="V17" s="2">
        <v>7.2873831413744483E-9</v>
      </c>
      <c r="W17" s="2">
        <v>7.5551156442088541E-9</v>
      </c>
      <c r="X17" s="2">
        <v>9.5117798082355876E-9</v>
      </c>
      <c r="Y17" s="2">
        <v>9.4763095148664434E-9</v>
      </c>
      <c r="Z17" s="2">
        <v>9.1258698375895619E-9</v>
      </c>
      <c r="AA17" s="2">
        <v>5.3099142860446591E-9</v>
      </c>
      <c r="AB17" s="2">
        <f t="shared" si="0"/>
        <v>60000</v>
      </c>
      <c r="AC17" s="2">
        <v>0.6</v>
      </c>
      <c r="AD17" s="2">
        <f t="shared" si="1"/>
        <v>7.7091203820600639E-9</v>
      </c>
    </row>
    <row r="18" spans="2:32">
      <c r="B18" s="2" t="s">
        <v>21</v>
      </c>
      <c r="C18" s="2">
        <v>4.9508344091009349E-9</v>
      </c>
      <c r="D18" s="2">
        <v>9.0113303485850338E-9</v>
      </c>
      <c r="E18" s="2">
        <v>8.8074898485501762E-9</v>
      </c>
      <c r="F18" s="2">
        <v>6.7097971623297781E-9</v>
      </c>
      <c r="G18" s="2">
        <v>7.4923036663676612E-9</v>
      </c>
      <c r="H18" s="2">
        <v>4.5810111259925179E-9</v>
      </c>
      <c r="I18" s="2">
        <v>7.5982029557053465E-9</v>
      </c>
      <c r="J18" s="2">
        <v>6.4036385083454661E-9</v>
      </c>
      <c r="K18" s="2">
        <v>9.3025391834089532E-9</v>
      </c>
      <c r="L18" s="2">
        <v>6.5122662817884702E-9</v>
      </c>
      <c r="M18" s="2">
        <v>9.6270014182664454E-9</v>
      </c>
      <c r="N18" s="2">
        <v>7.9826349974609911E-9</v>
      </c>
      <c r="O18" s="2">
        <v>7.2354850999545306E-9</v>
      </c>
      <c r="P18" s="2">
        <v>8.5606757238565478E-9</v>
      </c>
      <c r="Q18" s="2">
        <v>7.6666992754326202E-9</v>
      </c>
      <c r="R18" s="2">
        <v>5.8257683122064918E-9</v>
      </c>
      <c r="S18" s="2">
        <v>6.7273617787577678E-9</v>
      </c>
      <c r="T18" s="2">
        <v>9.9117869467590936E-9</v>
      </c>
      <c r="U18" s="2">
        <v>9.5548102763132192E-9</v>
      </c>
      <c r="V18" s="2">
        <v>7.2873831413744483E-9</v>
      </c>
      <c r="W18" s="2">
        <v>7.5551156442088541E-9</v>
      </c>
      <c r="X18" s="2">
        <v>9.5117798082355876E-9</v>
      </c>
      <c r="Y18" s="2">
        <v>9.4763095148664434E-9</v>
      </c>
      <c r="Z18" s="2">
        <v>9.1258698375895619E-9</v>
      </c>
      <c r="AA18" s="2">
        <v>5.3099142860446591E-9</v>
      </c>
      <c r="AB18" s="2">
        <f t="shared" si="0"/>
        <v>70000</v>
      </c>
      <c r="AC18" s="2">
        <v>0.7</v>
      </c>
      <c r="AD18" s="2">
        <f t="shared" si="1"/>
        <v>7.7091203820600639E-9</v>
      </c>
    </row>
    <row r="19" spans="2:32">
      <c r="B19" s="2" t="s">
        <v>22</v>
      </c>
      <c r="C19" s="2">
        <v>4.9508344091009349E-9</v>
      </c>
      <c r="D19" s="2">
        <v>9.0113303485850338E-9</v>
      </c>
      <c r="E19" s="2">
        <v>8.8074898485501762E-9</v>
      </c>
      <c r="F19" s="2">
        <v>6.7097971623297781E-9</v>
      </c>
      <c r="G19" s="2">
        <v>7.4923036663676612E-9</v>
      </c>
      <c r="H19" s="2">
        <v>4.5810111259925179E-9</v>
      </c>
      <c r="I19" s="2">
        <v>7.5982029557053465E-9</v>
      </c>
      <c r="J19" s="2">
        <v>6.4036385083454661E-9</v>
      </c>
      <c r="K19" s="2">
        <v>9.3025391834089532E-9</v>
      </c>
      <c r="L19" s="2">
        <v>6.5122662817884702E-9</v>
      </c>
      <c r="M19" s="2">
        <v>9.6270014182664454E-9</v>
      </c>
      <c r="N19" s="2">
        <v>7.9826349974609911E-9</v>
      </c>
      <c r="O19" s="2">
        <v>7.2354850999545306E-9</v>
      </c>
      <c r="P19" s="2">
        <v>8.5606757238565478E-9</v>
      </c>
      <c r="Q19" s="2">
        <v>7.6666992754326202E-9</v>
      </c>
      <c r="R19" s="2">
        <v>5.8257683122064918E-9</v>
      </c>
      <c r="S19" s="2">
        <v>6.7273617787577678E-9</v>
      </c>
      <c r="T19" s="2">
        <v>9.9117869467590936E-9</v>
      </c>
      <c r="U19" s="2">
        <v>9.5548102763132192E-9</v>
      </c>
      <c r="V19" s="2">
        <v>7.2873831413744483E-9</v>
      </c>
      <c r="W19" s="2">
        <v>7.5551156442088541E-9</v>
      </c>
      <c r="X19" s="2">
        <v>9.5117798082355876E-9</v>
      </c>
      <c r="Y19" s="2">
        <v>9.4763095148664434E-9</v>
      </c>
      <c r="Z19" s="2">
        <v>9.1258698375895619E-9</v>
      </c>
      <c r="AA19" s="2">
        <v>5.3099142860446591E-9</v>
      </c>
      <c r="AB19" s="2">
        <f t="shared" si="0"/>
        <v>80000</v>
      </c>
      <c r="AC19" s="2">
        <v>0.8</v>
      </c>
      <c r="AD19" s="2">
        <f t="shared" si="1"/>
        <v>7.7091203820600639E-9</v>
      </c>
    </row>
    <row r="20" spans="2:32">
      <c r="B20" s="2" t="s">
        <v>23</v>
      </c>
      <c r="C20" s="2">
        <v>4.9508344091009349E-9</v>
      </c>
      <c r="D20" s="2">
        <v>9.0113303485850338E-9</v>
      </c>
      <c r="E20" s="2">
        <v>8.8074898485501762E-9</v>
      </c>
      <c r="F20" s="2">
        <v>6.7097971623297781E-9</v>
      </c>
      <c r="G20" s="2">
        <v>7.4923036663676612E-9</v>
      </c>
      <c r="H20" s="2">
        <v>4.5810111259925179E-9</v>
      </c>
      <c r="I20" s="2">
        <v>7.5982029557053465E-9</v>
      </c>
      <c r="J20" s="2">
        <v>6.4036385083454661E-9</v>
      </c>
      <c r="K20" s="2">
        <v>9.3025391834089532E-9</v>
      </c>
      <c r="L20" s="2">
        <v>6.5122662817884702E-9</v>
      </c>
      <c r="M20" s="2">
        <v>9.6270014182664454E-9</v>
      </c>
      <c r="N20" s="2">
        <v>7.9826349974609911E-9</v>
      </c>
      <c r="O20" s="2">
        <v>7.2354850999545306E-9</v>
      </c>
      <c r="P20" s="2">
        <v>8.5606757238565478E-9</v>
      </c>
      <c r="Q20" s="2">
        <v>7.6666992754326202E-9</v>
      </c>
      <c r="R20" s="2">
        <v>5.8257683122064918E-9</v>
      </c>
      <c r="S20" s="2">
        <v>6.7273617787577678E-9</v>
      </c>
      <c r="T20" s="2">
        <v>9.9117869467590936E-9</v>
      </c>
      <c r="U20" s="2">
        <v>9.5548102763132192E-9</v>
      </c>
      <c r="V20" s="2">
        <v>7.2873831413744483E-9</v>
      </c>
      <c r="W20" s="2">
        <v>7.5551156442088541E-9</v>
      </c>
      <c r="X20" s="2">
        <v>9.5117798082355876E-9</v>
      </c>
      <c r="Y20" s="2">
        <v>9.4763095148664434E-9</v>
      </c>
      <c r="Z20" s="2">
        <v>9.1258698375895619E-9</v>
      </c>
      <c r="AA20" s="2">
        <v>5.3099142860446591E-9</v>
      </c>
      <c r="AB20" s="2">
        <f t="shared" si="0"/>
        <v>90000</v>
      </c>
      <c r="AC20" s="2">
        <v>0.9</v>
      </c>
      <c r="AD20" s="2">
        <f t="shared" si="1"/>
        <v>7.7091203820600639E-9</v>
      </c>
    </row>
    <row r="21" spans="2:32">
      <c r="B21" s="2" t="s">
        <v>24</v>
      </c>
      <c r="C21" s="2">
        <v>4.9508344091009349E-9</v>
      </c>
      <c r="D21" s="2">
        <v>9.0113303485850338E-9</v>
      </c>
      <c r="E21" s="2">
        <v>8.8074898485501762E-9</v>
      </c>
      <c r="F21" s="2">
        <v>6.7097971623297781E-9</v>
      </c>
      <c r="G21" s="2">
        <v>7.4923036663676612E-9</v>
      </c>
      <c r="H21" s="2">
        <v>4.5810111259925179E-9</v>
      </c>
      <c r="I21" s="2">
        <v>7.5982029557053465E-9</v>
      </c>
      <c r="J21" s="2">
        <v>6.4036385083454661E-9</v>
      </c>
      <c r="K21" s="2">
        <v>9.3025391834089532E-9</v>
      </c>
      <c r="L21" s="2">
        <v>6.5122662817884702E-9</v>
      </c>
      <c r="M21" s="2">
        <v>9.6270014182664454E-9</v>
      </c>
      <c r="N21" s="2">
        <v>7.9826349974609911E-9</v>
      </c>
      <c r="O21" s="2">
        <v>7.2354850999545306E-9</v>
      </c>
      <c r="P21" s="2">
        <v>8.5606757238565478E-9</v>
      </c>
      <c r="Q21" s="2">
        <v>7.6666992754326202E-9</v>
      </c>
      <c r="R21" s="2">
        <v>5.8257683122064918E-9</v>
      </c>
      <c r="S21" s="2">
        <v>6.7273617787577678E-9</v>
      </c>
      <c r="T21" s="2">
        <v>9.9117869467590936E-9</v>
      </c>
      <c r="U21" s="2">
        <v>9.5548102763132192E-9</v>
      </c>
      <c r="V21" s="2">
        <v>7.2873831413744483E-9</v>
      </c>
      <c r="W21" s="2">
        <v>7.5551156442088541E-9</v>
      </c>
      <c r="X21" s="2">
        <v>9.5117798082355876E-9</v>
      </c>
      <c r="Y21" s="2">
        <v>9.4763095148664434E-9</v>
      </c>
      <c r="Z21" s="2">
        <v>9.1258698375895619E-9</v>
      </c>
      <c r="AA21" s="2">
        <v>5.3099142860446591E-9</v>
      </c>
      <c r="AB21" s="2">
        <f t="shared" si="0"/>
        <v>100000</v>
      </c>
      <c r="AC21" s="2">
        <v>1</v>
      </c>
      <c r="AD21" s="2">
        <f t="shared" si="1"/>
        <v>7.7091203820600639E-9</v>
      </c>
    </row>
    <row r="22" spans="2:32">
      <c r="B22" s="2" t="s">
        <v>25</v>
      </c>
      <c r="C22" s="2">
        <v>25</v>
      </c>
      <c r="AB22" s="1" t="s">
        <v>1</v>
      </c>
      <c r="AC22" s="1" t="s">
        <v>3</v>
      </c>
      <c r="AD22" s="1" t="s">
        <v>9</v>
      </c>
      <c r="AE22" s="1" t="s">
        <v>5</v>
      </c>
      <c r="AF22" s="1" t="s">
        <v>7</v>
      </c>
    </row>
    <row r="23" spans="2:32">
      <c r="AB23" s="3">
        <f>MIN(C21:AA21)</f>
        <v>4.5810111259925179E-9</v>
      </c>
      <c r="AC23" s="3">
        <f>MAX(C21:AA21)</f>
        <v>9.9117869467590936E-9</v>
      </c>
      <c r="AD23" s="3">
        <f>MEDIAN(C21:AA21)</f>
        <v>7.5982029557053465E-9</v>
      </c>
      <c r="AE23" s="3">
        <f>AVERAGE(C21:AA21)</f>
        <v>7.7091203820600639E-9</v>
      </c>
      <c r="AF23" s="3">
        <f>_xlfn.STDEV.S(C21:AA21)</f>
        <v>1.5657809302140743E-9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D0B7A-E80F-46FA-ADAB-C34BEA1D5E7A}">
  <sheetPr>
    <outlinePr summaryBelow="0" summaryRight="0"/>
  </sheetPr>
  <dimension ref="B2:AF21"/>
  <sheetViews>
    <sheetView zoomScale="85" zoomScaleNormal="85" workbookViewId="0">
      <selection activeCell="L33" sqref="L33"/>
    </sheetView>
  </sheetViews>
  <sheetFormatPr defaultRowHeight="12.75"/>
  <cols>
    <col min="1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300000</v>
      </c>
      <c r="AE2" s="9" t="s">
        <v>1</v>
      </c>
      <c r="AF2" s="9">
        <f>MIN(B3:AA3)</f>
        <v>300000</v>
      </c>
    </row>
    <row r="3" spans="2:32">
      <c r="B3" s="8" t="s">
        <v>2</v>
      </c>
      <c r="C3" s="8">
        <v>300000</v>
      </c>
      <c r="D3" s="8">
        <v>300000</v>
      </c>
      <c r="E3" s="8">
        <v>300000</v>
      </c>
      <c r="F3" s="8">
        <v>300000</v>
      </c>
      <c r="G3" s="8">
        <v>300000</v>
      </c>
      <c r="H3" s="8">
        <v>300000</v>
      </c>
      <c r="I3" s="8">
        <v>300000</v>
      </c>
      <c r="J3" s="8">
        <v>300000</v>
      </c>
      <c r="K3" s="8">
        <v>300000</v>
      </c>
      <c r="L3" s="8">
        <v>300000</v>
      </c>
      <c r="M3" s="8">
        <v>300000</v>
      </c>
      <c r="N3" s="8">
        <v>300000</v>
      </c>
      <c r="O3" s="8">
        <v>300000</v>
      </c>
      <c r="P3" s="8">
        <v>300000</v>
      </c>
      <c r="Q3" s="8">
        <v>300000</v>
      </c>
      <c r="R3" s="8">
        <v>300000</v>
      </c>
      <c r="S3" s="8">
        <v>300000</v>
      </c>
      <c r="T3" s="8">
        <v>300000</v>
      </c>
      <c r="U3" s="8">
        <v>300000</v>
      </c>
      <c r="V3" s="8">
        <v>300000</v>
      </c>
      <c r="W3" s="8">
        <v>300000</v>
      </c>
      <c r="X3" s="8">
        <v>300000</v>
      </c>
      <c r="Y3" s="8">
        <v>300000</v>
      </c>
      <c r="Z3" s="8">
        <v>300000</v>
      </c>
      <c r="AA3" s="8">
        <v>300000</v>
      </c>
      <c r="AB3" s="8"/>
      <c r="AC3" s="8"/>
      <c r="AD3" s="8"/>
      <c r="AE3" s="9" t="s">
        <v>3</v>
      </c>
      <c r="AF3" s="9">
        <f>MAX(B3:AA3)</f>
        <v>300000</v>
      </c>
    </row>
    <row r="4" spans="2:32">
      <c r="B4" s="8" t="s">
        <v>4</v>
      </c>
      <c r="C4" s="8">
        <v>6.9811573393612889</v>
      </c>
      <c r="D4" s="8">
        <v>5.338239642178678</v>
      </c>
      <c r="E4" s="8">
        <v>0.49615003199767216</v>
      </c>
      <c r="F4" s="8">
        <v>6.9452453487497223</v>
      </c>
      <c r="G4" s="8">
        <v>4.097759935934846</v>
      </c>
      <c r="H4" s="8">
        <v>12.574555481177299</v>
      </c>
      <c r="I4" s="8">
        <v>4.128255494463474</v>
      </c>
      <c r="J4" s="8">
        <v>7.6704738342647261</v>
      </c>
      <c r="K4" s="8">
        <v>6.5554137907397489</v>
      </c>
      <c r="L4" s="8">
        <v>5.1185071781188753</v>
      </c>
      <c r="M4" s="8">
        <v>4.8574077580472022</v>
      </c>
      <c r="N4" s="8">
        <v>3.2296860930784987</v>
      </c>
      <c r="O4" s="8">
        <v>4.205192054475674</v>
      </c>
      <c r="P4" s="8">
        <v>6.5337724242374406</v>
      </c>
      <c r="Q4" s="8">
        <v>7.7409575522428895</v>
      </c>
      <c r="R4" s="8">
        <v>5.5585330691445733</v>
      </c>
      <c r="S4" s="8">
        <v>4.5016260858700434</v>
      </c>
      <c r="T4" s="8">
        <v>5.0832229216512133</v>
      </c>
      <c r="U4" s="8">
        <v>6.0509824135608596</v>
      </c>
      <c r="V4" s="8">
        <v>3.0278071576891534</v>
      </c>
      <c r="W4" s="8">
        <v>5.3649741599917888</v>
      </c>
      <c r="X4" s="8">
        <v>2.6267880382283693</v>
      </c>
      <c r="Y4" s="8">
        <v>8.7818038226337194</v>
      </c>
      <c r="Z4" s="8">
        <v>5.4616491906895135</v>
      </c>
      <c r="AA4" s="8">
        <v>4.0393976103841851</v>
      </c>
      <c r="AB4" s="8"/>
      <c r="AC4" s="8"/>
      <c r="AD4" s="8"/>
      <c r="AE4" s="9" t="s">
        <v>5</v>
      </c>
      <c r="AF4" s="9">
        <f>AVERAGE(B3:AA3)</f>
        <v>300000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49.96186452701761</v>
      </c>
      <c r="D6" s="8">
        <v>48.27972921185517</v>
      </c>
      <c r="E6" s="8">
        <v>50.017198338481421</v>
      </c>
      <c r="F6" s="8">
        <v>47.717855504925751</v>
      </c>
      <c r="G6" s="8">
        <v>49.693005877920655</v>
      </c>
      <c r="H6" s="8">
        <v>50.019902175450738</v>
      </c>
      <c r="I6" s="8">
        <v>49.201488064029832</v>
      </c>
      <c r="J6" s="8">
        <v>49.004745685937792</v>
      </c>
      <c r="K6" s="8">
        <v>50.932396668505817</v>
      </c>
      <c r="L6" s="8">
        <v>45.707871076652168</v>
      </c>
      <c r="M6" s="8">
        <v>45.067903817726801</v>
      </c>
      <c r="N6" s="8">
        <v>47.899256125739043</v>
      </c>
      <c r="O6" s="8">
        <v>49.603567971725056</v>
      </c>
      <c r="P6" s="8">
        <v>41.564515091267253</v>
      </c>
      <c r="Q6" s="8">
        <v>49.671904257879191</v>
      </c>
      <c r="R6" s="8">
        <v>49.146644887973366</v>
      </c>
      <c r="S6" s="8">
        <v>45.470312058939726</v>
      </c>
      <c r="T6" s="8">
        <v>47.770670690540214</v>
      </c>
      <c r="U6" s="8">
        <v>40.582764011689164</v>
      </c>
      <c r="V6" s="8">
        <v>51.531207128615392</v>
      </c>
      <c r="W6" s="8">
        <v>50.429982913236017</v>
      </c>
      <c r="X6" s="8">
        <v>45.426492013757411</v>
      </c>
      <c r="Y6" s="8">
        <v>50.218530553967071</v>
      </c>
      <c r="Z6" s="8">
        <v>42.446956812415351</v>
      </c>
      <c r="AA6" s="8">
        <v>48.541181348532859</v>
      </c>
      <c r="AB6" s="8">
        <f t="shared" ref="AB6:AB18" si="0">AC6*$AD$2</f>
        <v>0</v>
      </c>
      <c r="AC6" s="8">
        <v>0</v>
      </c>
      <c r="AD6" s="8">
        <f t="shared" ref="AD6:AD18" si="1">AVERAGE(C6:AA6)</f>
        <v>47.836317872591245</v>
      </c>
    </row>
    <row r="7" spans="2:32">
      <c r="B7" s="8" t="s">
        <v>13</v>
      </c>
      <c r="C7" s="8">
        <v>47.771293706393067</v>
      </c>
      <c r="D7" s="8">
        <v>45.584287730773553</v>
      </c>
      <c r="E7" s="8">
        <v>41.757002976475178</v>
      </c>
      <c r="F7" s="8">
        <v>45.66268620003234</v>
      </c>
      <c r="G7" s="8">
        <v>47.781588756356541</v>
      </c>
      <c r="H7" s="8">
        <v>47.39664662691132</v>
      </c>
      <c r="I7" s="8">
        <v>44.250132370596816</v>
      </c>
      <c r="J7" s="8">
        <v>43.238475724849877</v>
      </c>
      <c r="K7" s="8">
        <v>46.047421544702502</v>
      </c>
      <c r="L7" s="8">
        <v>40.854385900013767</v>
      </c>
      <c r="M7" s="8">
        <v>44.784688986685637</v>
      </c>
      <c r="N7" s="8">
        <v>45.947446927170517</v>
      </c>
      <c r="O7" s="8">
        <v>43.124412567433865</v>
      </c>
      <c r="P7" s="8">
        <v>41.564515091267253</v>
      </c>
      <c r="Q7" s="8">
        <v>44.696971200386315</v>
      </c>
      <c r="R7" s="8">
        <v>44.049947140047379</v>
      </c>
      <c r="S7" s="8">
        <v>45.470312058939726</v>
      </c>
      <c r="T7" s="8">
        <v>46.937893953737444</v>
      </c>
      <c r="U7" s="8">
        <v>40.582764011689164</v>
      </c>
      <c r="V7" s="8">
        <v>46.293150948535526</v>
      </c>
      <c r="W7" s="8">
        <v>46.393914801863957</v>
      </c>
      <c r="X7" s="8">
        <v>42.026113061339856</v>
      </c>
      <c r="Y7" s="8">
        <v>46.262645281566847</v>
      </c>
      <c r="Z7" s="8">
        <v>42.446956812415351</v>
      </c>
      <c r="AA7" s="8">
        <v>48.541181348532859</v>
      </c>
      <c r="AB7" s="8">
        <f t="shared" si="0"/>
        <v>300</v>
      </c>
      <c r="AC7" s="8">
        <v>1E-3</v>
      </c>
      <c r="AD7" s="8">
        <f t="shared" si="1"/>
        <v>44.778673429148675</v>
      </c>
    </row>
    <row r="8" spans="2:32">
      <c r="B8" s="8" t="s">
        <v>14</v>
      </c>
      <c r="C8" s="8">
        <v>35.286335447341685</v>
      </c>
      <c r="D8" s="8">
        <v>24.443681061408938</v>
      </c>
      <c r="E8" s="8">
        <v>24.3989976906945</v>
      </c>
      <c r="F8" s="8">
        <v>35.419440904963722</v>
      </c>
      <c r="G8" s="8">
        <v>33.860443903145551</v>
      </c>
      <c r="H8" s="8">
        <v>34.773404219720192</v>
      </c>
      <c r="I8" s="8">
        <v>26.593584512714301</v>
      </c>
      <c r="J8" s="8">
        <v>34.478283889509044</v>
      </c>
      <c r="K8" s="8">
        <v>30.41020013000616</v>
      </c>
      <c r="L8" s="8">
        <v>25.541495367851326</v>
      </c>
      <c r="M8" s="8">
        <v>34.75231267641152</v>
      </c>
      <c r="N8" s="8">
        <v>28.621954627523223</v>
      </c>
      <c r="O8" s="8">
        <v>28.958523703017477</v>
      </c>
      <c r="P8" s="8">
        <v>24.824433181781728</v>
      </c>
      <c r="Q8" s="8">
        <v>35.918934444840829</v>
      </c>
      <c r="R8" s="8">
        <v>28.962652580722988</v>
      </c>
      <c r="S8" s="8">
        <v>32.190572690142744</v>
      </c>
      <c r="T8" s="8">
        <v>37.040289050893989</v>
      </c>
      <c r="U8" s="8">
        <v>29.256143316825273</v>
      </c>
      <c r="V8" s="8">
        <v>26.958553530158156</v>
      </c>
      <c r="W8" s="8">
        <v>25.964161968790449</v>
      </c>
      <c r="X8" s="8">
        <v>27.190488451551118</v>
      </c>
      <c r="Y8" s="8">
        <v>30.305320397108972</v>
      </c>
      <c r="Z8" s="8">
        <v>39.502450345367492</v>
      </c>
      <c r="AA8" s="8">
        <v>32.644348382129692</v>
      </c>
      <c r="AB8" s="8">
        <f t="shared" si="0"/>
        <v>3000</v>
      </c>
      <c r="AC8" s="8">
        <v>0.01</v>
      </c>
      <c r="AD8" s="8">
        <f t="shared" si="1"/>
        <v>30.731880258984845</v>
      </c>
    </row>
    <row r="9" spans="2:32">
      <c r="B9" s="8" t="s">
        <v>15</v>
      </c>
      <c r="C9" s="8">
        <v>6.9829733105182186</v>
      </c>
      <c r="D9" s="8">
        <v>5.3426659295413401</v>
      </c>
      <c r="E9" s="8">
        <v>0.50004242239299401</v>
      </c>
      <c r="F9" s="8">
        <v>6.9691902810637885</v>
      </c>
      <c r="G9" s="8">
        <v>4.8290626998234529</v>
      </c>
      <c r="H9" s="8">
        <v>12.580800780551385</v>
      </c>
      <c r="I9" s="8">
        <v>4.166689227868801</v>
      </c>
      <c r="J9" s="8">
        <v>7.8924238787780041</v>
      </c>
      <c r="K9" s="8">
        <v>6.6149377307907571</v>
      </c>
      <c r="L9" s="8">
        <v>5.1779690812405761</v>
      </c>
      <c r="M9" s="8">
        <v>4.9588452703832218</v>
      </c>
      <c r="N9" s="8">
        <v>3.2323417863227633</v>
      </c>
      <c r="O9" s="8">
        <v>4.2298256358806157</v>
      </c>
      <c r="P9" s="8">
        <v>6.5357487756560886</v>
      </c>
      <c r="Q9" s="8">
        <v>7.7462510463901708</v>
      </c>
      <c r="R9" s="8">
        <v>5.8432309035314347</v>
      </c>
      <c r="S9" s="8">
        <v>5.0939920057202244</v>
      </c>
      <c r="T9" s="8">
        <v>5.12679088169034</v>
      </c>
      <c r="U9" s="8">
        <v>6.5340269389682817</v>
      </c>
      <c r="V9" s="8">
        <v>3.2011035797594332</v>
      </c>
      <c r="W9" s="8">
        <v>7.594367861884507</v>
      </c>
      <c r="X9" s="8">
        <v>2.6289339175997384</v>
      </c>
      <c r="Y9" s="8">
        <v>8.8192170113231896</v>
      </c>
      <c r="Z9" s="8">
        <v>5.5024506762520105</v>
      </c>
      <c r="AA9" s="8">
        <v>4.3840024706864824</v>
      </c>
      <c r="AB9" s="8">
        <f t="shared" si="0"/>
        <v>30000</v>
      </c>
      <c r="AC9" s="8">
        <v>0.1</v>
      </c>
      <c r="AD9" s="8">
        <f t="shared" si="1"/>
        <v>5.6995153641847125</v>
      </c>
    </row>
    <row r="10" spans="2:32">
      <c r="B10" s="8" t="s">
        <v>16</v>
      </c>
      <c r="C10" s="8">
        <v>6.9811643586710943</v>
      </c>
      <c r="D10" s="8">
        <v>5.3415232902744947</v>
      </c>
      <c r="E10" s="8">
        <v>0.49790136119338513</v>
      </c>
      <c r="F10" s="8">
        <v>6.9642516094365874</v>
      </c>
      <c r="G10" s="8">
        <v>4.8244367491852245</v>
      </c>
      <c r="H10" s="8">
        <v>12.574881624445652</v>
      </c>
      <c r="I10" s="8">
        <v>4.1635676246445428</v>
      </c>
      <c r="J10" s="8">
        <v>7.8830823040792666</v>
      </c>
      <c r="K10" s="8">
        <v>6.6119582717875574</v>
      </c>
      <c r="L10" s="8">
        <v>5.1764195684569358</v>
      </c>
      <c r="M10" s="8">
        <v>4.9564637840961723</v>
      </c>
      <c r="N10" s="8">
        <v>3.2302202207531536</v>
      </c>
      <c r="O10" s="8">
        <v>4.2258535466810372</v>
      </c>
      <c r="P10" s="8">
        <v>6.5340621412883593</v>
      </c>
      <c r="Q10" s="8">
        <v>7.7409672160277978</v>
      </c>
      <c r="R10" s="8">
        <v>5.8400552460836934</v>
      </c>
      <c r="S10" s="8">
        <v>5.0888887359350292</v>
      </c>
      <c r="T10" s="8">
        <v>5.1140044401869318</v>
      </c>
      <c r="U10" s="8">
        <v>6.5314904092466577</v>
      </c>
      <c r="V10" s="8">
        <v>3.1963104906660647</v>
      </c>
      <c r="W10" s="8">
        <v>7.5896642281066988</v>
      </c>
      <c r="X10" s="8">
        <v>2.6267880382287103</v>
      </c>
      <c r="Y10" s="8">
        <v>8.8112677320150397</v>
      </c>
      <c r="Z10" s="8">
        <v>5.4900752487285445</v>
      </c>
      <c r="AA10" s="8">
        <v>4.375576555510861</v>
      </c>
      <c r="AB10" s="8">
        <f t="shared" si="0"/>
        <v>60000</v>
      </c>
      <c r="AC10" s="8">
        <v>0.2</v>
      </c>
      <c r="AD10" s="8">
        <f t="shared" si="1"/>
        <v>5.6948349918291798</v>
      </c>
    </row>
    <row r="11" spans="2:32">
      <c r="B11" s="8" t="s">
        <v>17</v>
      </c>
      <c r="C11" s="8">
        <v>6.9811643586700711</v>
      </c>
      <c r="D11" s="8">
        <v>5.3415232902744947</v>
      </c>
      <c r="E11" s="8">
        <v>0.49790136119315775</v>
      </c>
      <c r="F11" s="8">
        <v>6.9642516094356779</v>
      </c>
      <c r="G11" s="8">
        <v>4.7621100313577926</v>
      </c>
      <c r="H11" s="8">
        <v>12.574881624444743</v>
      </c>
      <c r="I11" s="8">
        <v>4.1297974758978171</v>
      </c>
      <c r="J11" s="8">
        <v>7.8830823040711948</v>
      </c>
      <c r="K11" s="8">
        <v>6.5559587285297312</v>
      </c>
      <c r="L11" s="8">
        <v>5.1764195684563674</v>
      </c>
      <c r="M11" s="8">
        <v>4.9536281473845065</v>
      </c>
      <c r="N11" s="8">
        <v>3.2302168347796396</v>
      </c>
      <c r="O11" s="8">
        <v>4.2256518718519374</v>
      </c>
      <c r="P11" s="8">
        <v>6.5340621412872224</v>
      </c>
      <c r="Q11" s="8">
        <v>7.7409648402084485</v>
      </c>
      <c r="R11" s="8">
        <v>5.8400552460824429</v>
      </c>
      <c r="S11" s="8">
        <v>5.0888887359316186</v>
      </c>
      <c r="T11" s="8">
        <v>5.1140044401699924</v>
      </c>
      <c r="U11" s="8">
        <v>6.0805365423848343</v>
      </c>
      <c r="V11" s="8">
        <v>3.1721368904541123</v>
      </c>
      <c r="W11" s="8">
        <v>7.5244212664181305</v>
      </c>
      <c r="X11" s="8">
        <v>2.6267880382283693</v>
      </c>
      <c r="Y11" s="8">
        <v>8.8089798607981038</v>
      </c>
      <c r="Z11" s="8">
        <v>5.4796416243656267</v>
      </c>
      <c r="AA11" s="8">
        <v>4.0856626389695521</v>
      </c>
      <c r="AB11" s="8">
        <f t="shared" si="0"/>
        <v>90000</v>
      </c>
      <c r="AC11" s="8">
        <v>0.3</v>
      </c>
      <c r="AD11" s="8">
        <f t="shared" si="1"/>
        <v>5.6549091788658234</v>
      </c>
    </row>
    <row r="12" spans="2:32">
      <c r="B12" s="8" t="s">
        <v>18</v>
      </c>
      <c r="C12" s="8">
        <v>6.9811643586700711</v>
      </c>
      <c r="D12" s="8">
        <v>5.3415197758191653</v>
      </c>
      <c r="E12" s="8">
        <v>0.49790136119315775</v>
      </c>
      <c r="F12" s="8">
        <v>6.9642516094356779</v>
      </c>
      <c r="G12" s="8">
        <v>4.7612180394105508</v>
      </c>
      <c r="H12" s="8">
        <v>12.57487495794976</v>
      </c>
      <c r="I12" s="8">
        <v>4.1285863699779384</v>
      </c>
      <c r="J12" s="8">
        <v>7.8821779180022986</v>
      </c>
      <c r="K12" s="8">
        <v>6.5554137907402037</v>
      </c>
      <c r="L12" s="8">
        <v>5.1763875634610486</v>
      </c>
      <c r="M12" s="8">
        <v>4.950829004180946</v>
      </c>
      <c r="N12" s="8">
        <v>3.2302167062902072</v>
      </c>
      <c r="O12" s="8">
        <v>4.2252034937739609</v>
      </c>
      <c r="P12" s="8">
        <v>6.5337724242383501</v>
      </c>
      <c r="Q12" s="8">
        <v>7.7409637976561498</v>
      </c>
      <c r="R12" s="8">
        <v>5.8354831216015555</v>
      </c>
      <c r="S12" s="8">
        <v>4.7191098443213377</v>
      </c>
      <c r="T12" s="8">
        <v>5.0861114983152902</v>
      </c>
      <c r="U12" s="8">
        <v>6.0730430253922805</v>
      </c>
      <c r="V12" s="8">
        <v>3.1612889778934914</v>
      </c>
      <c r="W12" s="8">
        <v>7.5096895623787532</v>
      </c>
      <c r="X12" s="8">
        <v>2.6267880382283693</v>
      </c>
      <c r="Y12" s="8">
        <v>8.8088187191649467</v>
      </c>
      <c r="Z12" s="8">
        <v>5.4634788308737825</v>
      </c>
      <c r="AA12" s="8">
        <v>4.0625381883946829</v>
      </c>
      <c r="AB12" s="8">
        <f t="shared" si="0"/>
        <v>120000</v>
      </c>
      <c r="AC12" s="8">
        <v>0.4</v>
      </c>
      <c r="AD12" s="8">
        <f t="shared" si="1"/>
        <v>5.6356332390945587</v>
      </c>
    </row>
    <row r="13" spans="2:32">
      <c r="B13" s="8" t="s">
        <v>19</v>
      </c>
      <c r="C13" s="8">
        <v>6.9811573829588269</v>
      </c>
      <c r="D13" s="8">
        <v>5.3415197758134809</v>
      </c>
      <c r="E13" s="8">
        <v>0.49615006419242036</v>
      </c>
      <c r="F13" s="8">
        <v>6.9459600706436504</v>
      </c>
      <c r="G13" s="8">
        <v>4.0992863131249351</v>
      </c>
      <c r="H13" s="8">
        <v>12.574846527023624</v>
      </c>
      <c r="I13" s="8">
        <v>4.1285524294823972</v>
      </c>
      <c r="J13" s="8">
        <v>7.8821687165929006</v>
      </c>
      <c r="K13" s="8">
        <v>6.5554137907397489</v>
      </c>
      <c r="L13" s="8">
        <v>5.176286676596078</v>
      </c>
      <c r="M13" s="8">
        <v>4.9508290041806049</v>
      </c>
      <c r="N13" s="8">
        <v>3.229686093083842</v>
      </c>
      <c r="O13" s="8">
        <v>4.2252034937723693</v>
      </c>
      <c r="P13" s="8">
        <v>6.5337724242374406</v>
      </c>
      <c r="Q13" s="8">
        <v>7.7409637976561498</v>
      </c>
      <c r="R13" s="8">
        <v>5.7216189460215219</v>
      </c>
      <c r="S13" s="8">
        <v>4.7166407527391812</v>
      </c>
      <c r="T13" s="8">
        <v>5.0855893373543495</v>
      </c>
      <c r="U13" s="8">
        <v>6.0730430253910299</v>
      </c>
      <c r="V13" s="8">
        <v>3.0538117711870427</v>
      </c>
      <c r="W13" s="8">
        <v>7.5096895623767068</v>
      </c>
      <c r="X13" s="8">
        <v>2.6267880382283693</v>
      </c>
      <c r="Y13" s="8">
        <v>8.7838961892958878</v>
      </c>
      <c r="Z13" s="8">
        <v>5.4634788308683255</v>
      </c>
      <c r="AA13" s="8">
        <v>4.0625381880272471</v>
      </c>
      <c r="AB13" s="8">
        <f t="shared" si="0"/>
        <v>150000</v>
      </c>
      <c r="AC13" s="8">
        <v>0.5</v>
      </c>
      <c r="AD13" s="8">
        <f t="shared" si="1"/>
        <v>5.5983556480635253</v>
      </c>
    </row>
    <row r="14" spans="2:32">
      <c r="B14" s="8" t="s">
        <v>20</v>
      </c>
      <c r="C14" s="8">
        <v>6.9811573393612889</v>
      </c>
      <c r="D14" s="8">
        <v>5.3386603224432747</v>
      </c>
      <c r="E14" s="8">
        <v>0.49615003199767216</v>
      </c>
      <c r="F14" s="8">
        <v>6.9455833833922043</v>
      </c>
      <c r="G14" s="8">
        <v>4.0981539326686516</v>
      </c>
      <c r="H14" s="8">
        <v>12.574845918220944</v>
      </c>
      <c r="I14" s="8">
        <v>4.1285510775702505</v>
      </c>
      <c r="J14" s="8">
        <v>7.8821602663505246</v>
      </c>
      <c r="K14" s="8">
        <v>6.5554137907397489</v>
      </c>
      <c r="L14" s="8">
        <v>5.1762841602761682</v>
      </c>
      <c r="M14" s="8">
        <v>4.9508290041806049</v>
      </c>
      <c r="N14" s="8">
        <v>3.2296860930784987</v>
      </c>
      <c r="O14" s="8">
        <v>4.2250230769141126</v>
      </c>
      <c r="P14" s="8">
        <v>6.5337724242374406</v>
      </c>
      <c r="Q14" s="8">
        <v>7.7409637976561498</v>
      </c>
      <c r="R14" s="8">
        <v>5.6986043195108778</v>
      </c>
      <c r="S14" s="8">
        <v>4.6020213787697912</v>
      </c>
      <c r="T14" s="8">
        <v>5.0832811198426953</v>
      </c>
      <c r="U14" s="8">
        <v>6.0662864980946551</v>
      </c>
      <c r="V14" s="8">
        <v>3.0424484218542602</v>
      </c>
      <c r="W14" s="8">
        <v>7.5081202580914805</v>
      </c>
      <c r="X14" s="8">
        <v>2.6267880382283693</v>
      </c>
      <c r="Y14" s="8">
        <v>8.7834180952218048</v>
      </c>
      <c r="Z14" s="8">
        <v>5.4617160234942048</v>
      </c>
      <c r="AA14" s="8">
        <v>4.0544563097319042</v>
      </c>
      <c r="AB14" s="8">
        <f t="shared" si="0"/>
        <v>180000</v>
      </c>
      <c r="AC14" s="8">
        <v>0.6</v>
      </c>
      <c r="AD14" s="8">
        <f t="shared" si="1"/>
        <v>5.5913750032771032</v>
      </c>
    </row>
    <row r="15" spans="2:32">
      <c r="B15" s="8" t="s">
        <v>21</v>
      </c>
      <c r="C15" s="8">
        <v>6.9811573393612889</v>
      </c>
      <c r="D15" s="8">
        <v>5.3384059478490826</v>
      </c>
      <c r="E15" s="8">
        <v>0.49615003199767216</v>
      </c>
      <c r="F15" s="8">
        <v>6.9452707128230031</v>
      </c>
      <c r="G15" s="8">
        <v>4.0981539326680831</v>
      </c>
      <c r="H15" s="8">
        <v>12.574842881812174</v>
      </c>
      <c r="I15" s="8">
        <v>4.1285510775702505</v>
      </c>
      <c r="J15" s="8">
        <v>7.8821602663505246</v>
      </c>
      <c r="K15" s="8">
        <v>6.5554137907397489</v>
      </c>
      <c r="L15" s="8">
        <v>5.1762841602761682</v>
      </c>
      <c r="M15" s="8">
        <v>4.8579297248062403</v>
      </c>
      <c r="N15" s="8">
        <v>3.2296860930784987</v>
      </c>
      <c r="O15" s="8">
        <v>4.2250230769138852</v>
      </c>
      <c r="P15" s="8">
        <v>6.5337724242374406</v>
      </c>
      <c r="Q15" s="8">
        <v>7.7409637976561498</v>
      </c>
      <c r="R15" s="8">
        <v>5.5783963977287385</v>
      </c>
      <c r="S15" s="8">
        <v>4.5027588120418613</v>
      </c>
      <c r="T15" s="8">
        <v>5.0832811198426953</v>
      </c>
      <c r="U15" s="8">
        <v>6.0662864980884024</v>
      </c>
      <c r="V15" s="8">
        <v>3.0424484218514181</v>
      </c>
      <c r="W15" s="8">
        <v>7.5079356273944313</v>
      </c>
      <c r="X15" s="8">
        <v>2.6267880382283693</v>
      </c>
      <c r="Y15" s="8">
        <v>8.7822189179256611</v>
      </c>
      <c r="Z15" s="8">
        <v>5.4617160234819266</v>
      </c>
      <c r="AA15" s="8">
        <v>4.0544562401457824</v>
      </c>
      <c r="AB15" s="8">
        <f t="shared" si="0"/>
        <v>210000</v>
      </c>
      <c r="AC15" s="8">
        <v>0.7</v>
      </c>
      <c r="AD15" s="8">
        <f t="shared" si="1"/>
        <v>5.5788020541947798</v>
      </c>
    </row>
    <row r="16" spans="2:32">
      <c r="B16" s="8" t="s">
        <v>22</v>
      </c>
      <c r="C16" s="8">
        <v>6.9811573393612889</v>
      </c>
      <c r="D16" s="8">
        <v>5.3384059478490826</v>
      </c>
      <c r="E16" s="8">
        <v>0.49615003199767216</v>
      </c>
      <c r="F16" s="8">
        <v>6.9452703955583956</v>
      </c>
      <c r="G16" s="8">
        <v>4.0977903941169416</v>
      </c>
      <c r="H16" s="8">
        <v>12.574842881810582</v>
      </c>
      <c r="I16" s="8">
        <v>4.1285510775702505</v>
      </c>
      <c r="J16" s="8">
        <v>7.8821602663505246</v>
      </c>
      <c r="K16" s="8">
        <v>6.5554137907397489</v>
      </c>
      <c r="L16" s="8">
        <v>5.1462882892893731</v>
      </c>
      <c r="M16" s="8">
        <v>4.8574230528412272</v>
      </c>
      <c r="N16" s="8">
        <v>3.2296860930784987</v>
      </c>
      <c r="O16" s="8">
        <v>4.2250230769138852</v>
      </c>
      <c r="P16" s="8">
        <v>6.5337724242374406</v>
      </c>
      <c r="Q16" s="8">
        <v>7.7409637976561498</v>
      </c>
      <c r="R16" s="8">
        <v>5.5585436435957263</v>
      </c>
      <c r="S16" s="8">
        <v>4.5027587479684144</v>
      </c>
      <c r="T16" s="8">
        <v>5.0832811198426953</v>
      </c>
      <c r="U16" s="8">
        <v>6.0662740533356327</v>
      </c>
      <c r="V16" s="8">
        <v>3.042359881348375</v>
      </c>
      <c r="W16" s="8">
        <v>7.5076913777669461</v>
      </c>
      <c r="X16" s="8">
        <v>2.6267880382283693</v>
      </c>
      <c r="Y16" s="8">
        <v>8.7819760903984161</v>
      </c>
      <c r="Z16" s="8">
        <v>5.461712504542902</v>
      </c>
      <c r="AA16" s="8">
        <v>4.0544562401457824</v>
      </c>
      <c r="AB16" s="8">
        <f t="shared" si="0"/>
        <v>240000</v>
      </c>
      <c r="AC16" s="8">
        <v>0.8</v>
      </c>
      <c r="AD16" s="8">
        <f t="shared" si="1"/>
        <v>5.5767496222617732</v>
      </c>
    </row>
    <row r="17" spans="2:30">
      <c r="B17" s="8" t="s">
        <v>23</v>
      </c>
      <c r="C17" s="8">
        <v>6.9811573393612889</v>
      </c>
      <c r="D17" s="8">
        <v>5.338239642456756</v>
      </c>
      <c r="E17" s="8">
        <v>0.49615003199767216</v>
      </c>
      <c r="F17" s="8">
        <v>6.9452703955583956</v>
      </c>
      <c r="G17" s="8">
        <v>4.097789056737156</v>
      </c>
      <c r="H17" s="8">
        <v>12.574557020258908</v>
      </c>
      <c r="I17" s="8">
        <v>4.1282792773661185</v>
      </c>
      <c r="J17" s="8">
        <v>7.8821602663505246</v>
      </c>
      <c r="K17" s="8">
        <v>6.5554137907397489</v>
      </c>
      <c r="L17" s="8">
        <v>5.1462882884900409</v>
      </c>
      <c r="M17" s="8">
        <v>4.8574230528412272</v>
      </c>
      <c r="N17" s="8">
        <v>3.2296860930784987</v>
      </c>
      <c r="O17" s="8">
        <v>4.2052562991668765</v>
      </c>
      <c r="P17" s="8">
        <v>6.5337724242374406</v>
      </c>
      <c r="Q17" s="8">
        <v>7.7409575522432306</v>
      </c>
      <c r="R17" s="8">
        <v>5.5585436435893598</v>
      </c>
      <c r="S17" s="8">
        <v>4.5016260858900523</v>
      </c>
      <c r="T17" s="8">
        <v>5.0832229216524638</v>
      </c>
      <c r="U17" s="8">
        <v>6.0510977767846725</v>
      </c>
      <c r="V17" s="8">
        <v>3.0297543866074648</v>
      </c>
      <c r="W17" s="8">
        <v>5.3656333427654772</v>
      </c>
      <c r="X17" s="8">
        <v>2.6267880382283693</v>
      </c>
      <c r="Y17" s="8">
        <v>8.7819760903984161</v>
      </c>
      <c r="Z17" s="8">
        <v>5.461712504542902</v>
      </c>
      <c r="AA17" s="8">
        <v>4.0544177018391565</v>
      </c>
      <c r="AB17" s="8">
        <f t="shared" si="0"/>
        <v>270000</v>
      </c>
      <c r="AC17" s="8">
        <v>0.9</v>
      </c>
      <c r="AD17" s="8">
        <f t="shared" si="1"/>
        <v>5.4890869209272886</v>
      </c>
    </row>
    <row r="18" spans="2:30">
      <c r="B18" s="8" t="s">
        <v>24</v>
      </c>
      <c r="C18" s="8">
        <v>6.9811573393612889</v>
      </c>
      <c r="D18" s="8">
        <v>5.338239642178678</v>
      </c>
      <c r="E18" s="8">
        <v>0.49615003199767216</v>
      </c>
      <c r="F18" s="8">
        <v>6.9452453487497223</v>
      </c>
      <c r="G18" s="8">
        <v>4.097759935934846</v>
      </c>
      <c r="H18" s="8">
        <v>12.574555481177299</v>
      </c>
      <c r="I18" s="8">
        <v>4.128255494463474</v>
      </c>
      <c r="J18" s="8">
        <v>7.6704738342647261</v>
      </c>
      <c r="K18" s="8">
        <v>6.5554137907397489</v>
      </c>
      <c r="L18" s="8">
        <v>5.1185071781188753</v>
      </c>
      <c r="M18" s="8">
        <v>4.8574077580472022</v>
      </c>
      <c r="N18" s="8">
        <v>3.2296860930784987</v>
      </c>
      <c r="O18" s="8">
        <v>4.205192054475674</v>
      </c>
      <c r="P18" s="8">
        <v>6.5337724242374406</v>
      </c>
      <c r="Q18" s="8">
        <v>7.7409575522428895</v>
      </c>
      <c r="R18" s="8">
        <v>5.5585330691445733</v>
      </c>
      <c r="S18" s="8">
        <v>4.5016260858700434</v>
      </c>
      <c r="T18" s="8">
        <v>5.0832229216512133</v>
      </c>
      <c r="U18" s="8">
        <v>6.0509824135608596</v>
      </c>
      <c r="V18" s="8">
        <v>3.0278071576891534</v>
      </c>
      <c r="W18" s="8">
        <v>5.3649741599917888</v>
      </c>
      <c r="X18" s="8">
        <v>2.6267880382283693</v>
      </c>
      <c r="Y18" s="8">
        <v>8.7818038226337194</v>
      </c>
      <c r="Z18" s="8">
        <v>5.4616491906895135</v>
      </c>
      <c r="AA18" s="8">
        <v>4.0393976103841851</v>
      </c>
      <c r="AB18" s="8">
        <f t="shared" si="0"/>
        <v>300000</v>
      </c>
      <c r="AC18" s="8">
        <v>1</v>
      </c>
      <c r="AD18" s="8">
        <f t="shared" si="1"/>
        <v>5.4787823371564581</v>
      </c>
    </row>
    <row r="19" spans="2:30">
      <c r="B19" s="8" t="s">
        <v>25</v>
      </c>
      <c r="C19" s="8">
        <v>0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0.49615003199767216</v>
      </c>
      <c r="E21" s="10">
        <f>MAX(C18:AA18)</f>
        <v>12.574555481177299</v>
      </c>
      <c r="F21" s="10">
        <f>MEDIAN(C18:AA18)</f>
        <v>5.338239642178678</v>
      </c>
      <c r="G21" s="10">
        <f>AVERAGE(C18:AA18)</f>
        <v>5.4787823371564581</v>
      </c>
      <c r="H21" s="10">
        <f>_xlfn.STDEV.S(C18:AA18)</f>
        <v>2.3390335659192365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DE_r1_10</vt:lpstr>
      <vt:lpstr>DE_b2_10</vt:lpstr>
      <vt:lpstr>PSO_10</vt:lpstr>
      <vt:lpstr>ED_mod_10</vt:lpstr>
      <vt:lpstr>DE_r1_30</vt:lpstr>
      <vt:lpstr>DE_b2_30</vt:lpstr>
      <vt:lpstr>PSO_30</vt:lpstr>
      <vt:lpstr>ACO_5</vt:lpstr>
      <vt:lpstr>ED_mod_30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Larangeira</dc:creator>
  <cp:lastModifiedBy>vicente Larangeira</cp:lastModifiedBy>
  <dcterms:created xsi:type="dcterms:W3CDTF">2020-11-30T12:25:59Z</dcterms:created>
  <dcterms:modified xsi:type="dcterms:W3CDTF">2021-01-08T15:22:54Z</dcterms:modified>
</cp:coreProperties>
</file>