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CEC2014\FASE2\Report\"/>
    </mc:Choice>
  </mc:AlternateContent>
  <xr:revisionPtr revIDLastSave="0" documentId="13_ncr:1_{A4FDDF8B-699E-4164-92D9-732B5FBEFEFB}" xr6:coauthVersionLast="45" xr6:coauthVersionMax="45" xr10:uidLastSave="{00000000-0000-0000-0000-000000000000}"/>
  <bookViews>
    <workbookView xWindow="-120" yWindow="-120" windowWidth="24240" windowHeight="13140" tabRatio="574" activeTab="9" xr2:uid="{7A6436CA-2D26-474F-AD4C-FCE1285CB0F2}"/>
  </bookViews>
  <sheets>
    <sheet name="DE_r1_10" sheetId="7" r:id="rId1"/>
    <sheet name="DE_b2_10" sheetId="3" r:id="rId2"/>
    <sheet name="PSO_10" sheetId="8" r:id="rId3"/>
    <sheet name="ED_mod_10" sheetId="9" r:id="rId4"/>
    <sheet name="DE_r1_30" sheetId="4" r:id="rId5"/>
    <sheet name="DE_b2_30" sheetId="5" r:id="rId6"/>
    <sheet name="PSO_30" sheetId="2" r:id="rId7"/>
    <sheet name="ACO_5" sheetId="6" state="hidden" r:id="rId8"/>
    <sheet name="ED_mod_30" sheetId="10" r:id="rId9"/>
    <sheet name="Overview" sheetId="1" r:id="rId10"/>
  </sheet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3" i="1" l="1"/>
  <c r="G53" i="1"/>
  <c r="H53" i="1"/>
  <c r="I53" i="1"/>
  <c r="E53" i="1"/>
  <c r="J53" i="1"/>
  <c r="H35" i="1"/>
  <c r="H36" i="1"/>
  <c r="H37" i="1"/>
  <c r="H38" i="1"/>
  <c r="H39" i="1"/>
  <c r="H40" i="1"/>
  <c r="H41" i="1"/>
  <c r="H42" i="1"/>
  <c r="H43" i="1"/>
  <c r="H44" i="1"/>
  <c r="H45" i="1"/>
  <c r="H46" i="1"/>
  <c r="H34" i="1"/>
  <c r="AD18" i="10"/>
  <c r="AB18" i="10"/>
  <c r="AD17" i="10"/>
  <c r="AB17" i="10"/>
  <c r="AD16" i="10"/>
  <c r="AB16" i="10"/>
  <c r="AD15" i="10"/>
  <c r="AB15" i="10"/>
  <c r="AD14" i="10"/>
  <c r="AB14" i="10"/>
  <c r="AD13" i="10"/>
  <c r="AB13" i="10"/>
  <c r="AD12" i="10"/>
  <c r="AB12" i="10"/>
  <c r="AD11" i="10"/>
  <c r="AB11" i="10"/>
  <c r="AD10" i="10"/>
  <c r="AB10" i="10"/>
  <c r="AD9" i="10"/>
  <c r="AB9" i="10"/>
  <c r="AD8" i="10"/>
  <c r="AB8" i="10"/>
  <c r="AD7" i="10"/>
  <c r="AB7" i="10"/>
  <c r="AD6" i="10"/>
  <c r="AB6" i="10"/>
  <c r="AF4" i="10"/>
  <c r="AF3" i="10"/>
  <c r="AF2" i="10"/>
  <c r="H21" i="10"/>
  <c r="G21" i="10"/>
  <c r="F21" i="10"/>
  <c r="E21" i="10"/>
  <c r="D21" i="10"/>
  <c r="H8" i="1"/>
  <c r="H9" i="1"/>
  <c r="H10" i="1"/>
  <c r="H11" i="1"/>
  <c r="H12" i="1"/>
  <c r="H13" i="1"/>
  <c r="H14" i="1"/>
  <c r="H15" i="1"/>
  <c r="H16" i="1"/>
  <c r="H17" i="1"/>
  <c r="H18" i="1"/>
  <c r="H19" i="1"/>
  <c r="H7" i="1"/>
  <c r="J26" i="1"/>
  <c r="F26" i="1"/>
  <c r="G26" i="1"/>
  <c r="H26" i="1"/>
  <c r="I26" i="1"/>
  <c r="E26" i="1"/>
  <c r="AD18" i="9"/>
  <c r="AB18" i="9"/>
  <c r="AD17" i="9"/>
  <c r="AB17" i="9"/>
  <c r="AD16" i="9"/>
  <c r="AB16" i="9"/>
  <c r="AD15" i="9"/>
  <c r="AB15" i="9"/>
  <c r="AD14" i="9"/>
  <c r="AB14" i="9"/>
  <c r="AD13" i="9"/>
  <c r="AB13" i="9"/>
  <c r="AD12" i="9"/>
  <c r="AB12" i="9"/>
  <c r="AD11" i="9"/>
  <c r="AB11" i="9"/>
  <c r="AD10" i="9"/>
  <c r="AB10" i="9"/>
  <c r="AD9" i="9"/>
  <c r="AB9" i="9"/>
  <c r="AD8" i="9"/>
  <c r="AB8" i="9"/>
  <c r="AD7" i="9"/>
  <c r="AB7" i="9"/>
  <c r="AD6" i="9"/>
  <c r="AB6" i="9"/>
  <c r="AF4" i="9"/>
  <c r="AF3" i="9"/>
  <c r="AF2" i="9"/>
  <c r="H21" i="9"/>
  <c r="G21" i="9"/>
  <c r="F21" i="9"/>
  <c r="E21" i="9"/>
  <c r="D21" i="9"/>
  <c r="J50" i="1" l="1"/>
  <c r="J52" i="1"/>
  <c r="J51" i="1"/>
  <c r="J23" i="1"/>
  <c r="J25" i="1"/>
  <c r="J24" i="1"/>
  <c r="AD8" i="7"/>
  <c r="AF4" i="4"/>
  <c r="B35" i="1"/>
  <c r="B36" i="1"/>
  <c r="B37" i="1"/>
  <c r="B38" i="1"/>
  <c r="B39" i="1"/>
  <c r="B40" i="1"/>
  <c r="B41" i="1"/>
  <c r="B42" i="1"/>
  <c r="B43" i="1"/>
  <c r="B44" i="1"/>
  <c r="B45" i="1"/>
  <c r="B46" i="1"/>
  <c r="B34" i="1"/>
  <c r="H21" i="8" l="1"/>
  <c r="I23" i="1" s="1"/>
  <c r="G21" i="8"/>
  <c r="H23" i="1" s="1"/>
  <c r="F21" i="8"/>
  <c r="G23" i="1" s="1"/>
  <c r="E21" i="8"/>
  <c r="F23" i="1" s="1"/>
  <c r="D21" i="8"/>
  <c r="E23" i="1" s="1"/>
  <c r="AD18" i="8"/>
  <c r="G19" i="1" s="1"/>
  <c r="AB18" i="8"/>
  <c r="AD17" i="8"/>
  <c r="G18" i="1" s="1"/>
  <c r="AB17" i="8"/>
  <c r="AD16" i="8"/>
  <c r="G17" i="1" s="1"/>
  <c r="AB16" i="8"/>
  <c r="AD15" i="8"/>
  <c r="G16" i="1" s="1"/>
  <c r="AB15" i="8"/>
  <c r="AD14" i="8"/>
  <c r="G15" i="1" s="1"/>
  <c r="AB14" i="8"/>
  <c r="AD13" i="8"/>
  <c r="G14" i="1" s="1"/>
  <c r="AB13" i="8"/>
  <c r="AD12" i="8"/>
  <c r="G13" i="1" s="1"/>
  <c r="AB12" i="8"/>
  <c r="AD11" i="8"/>
  <c r="G12" i="1" s="1"/>
  <c r="AB11" i="8"/>
  <c r="AD10" i="8"/>
  <c r="G11" i="1" s="1"/>
  <c r="AB10" i="8"/>
  <c r="AD9" i="8"/>
  <c r="G10" i="1" s="1"/>
  <c r="AB9" i="8"/>
  <c r="AD8" i="8"/>
  <c r="G9" i="1" s="1"/>
  <c r="AB8" i="8"/>
  <c r="AD7" i="8"/>
  <c r="G8" i="1" s="1"/>
  <c r="AB7" i="8"/>
  <c r="AD6" i="8"/>
  <c r="G7" i="1" s="1"/>
  <c r="AB6" i="8"/>
  <c r="AF4" i="8"/>
  <c r="AF3" i="8"/>
  <c r="AF2" i="8"/>
  <c r="H21" i="7"/>
  <c r="I24" i="1" s="1"/>
  <c r="G21" i="7"/>
  <c r="H24" i="1" s="1"/>
  <c r="F21" i="7"/>
  <c r="G24" i="1" s="1"/>
  <c r="E21" i="7"/>
  <c r="F24" i="1" s="1"/>
  <c r="D21" i="7"/>
  <c r="E24" i="1" s="1"/>
  <c r="AD18" i="7"/>
  <c r="E19" i="1" s="1"/>
  <c r="AB18" i="7"/>
  <c r="AD17" i="7"/>
  <c r="E18" i="1" s="1"/>
  <c r="AB17" i="7"/>
  <c r="AD16" i="7"/>
  <c r="E17" i="1" s="1"/>
  <c r="AB16" i="7"/>
  <c r="AD15" i="7"/>
  <c r="E16" i="1" s="1"/>
  <c r="AB15" i="7"/>
  <c r="AD14" i="7"/>
  <c r="E15" i="1" s="1"/>
  <c r="AB14" i="7"/>
  <c r="AD13" i="7"/>
  <c r="E14" i="1" s="1"/>
  <c r="AB13" i="7"/>
  <c r="AD12" i="7"/>
  <c r="E13" i="1" s="1"/>
  <c r="AB12" i="7"/>
  <c r="AD11" i="7"/>
  <c r="E12" i="1" s="1"/>
  <c r="AB11" i="7"/>
  <c r="AD10" i="7"/>
  <c r="E11" i="1" s="1"/>
  <c r="AB10" i="7"/>
  <c r="AD9" i="7"/>
  <c r="E10" i="1" s="1"/>
  <c r="AB9" i="7"/>
  <c r="E9" i="1"/>
  <c r="AB8" i="7"/>
  <c r="AD7" i="7"/>
  <c r="E8" i="1" s="1"/>
  <c r="AB7" i="7"/>
  <c r="AD6" i="7"/>
  <c r="E7" i="1" s="1"/>
  <c r="AB6" i="7"/>
  <c r="AF4" i="7"/>
  <c r="AF3" i="7"/>
  <c r="AF2" i="7"/>
  <c r="AF23" i="6"/>
  <c r="AE23" i="6"/>
  <c r="AD23" i="6"/>
  <c r="AC23" i="6"/>
  <c r="AB23" i="6"/>
  <c r="AD21" i="6"/>
  <c r="AB21" i="6"/>
  <c r="AD20" i="6"/>
  <c r="AB20" i="6"/>
  <c r="AD19" i="6"/>
  <c r="AB19" i="6"/>
  <c r="AD18" i="6"/>
  <c r="AB18" i="6"/>
  <c r="AD17" i="6"/>
  <c r="AB17" i="6"/>
  <c r="AD16" i="6"/>
  <c r="AB16" i="6"/>
  <c r="AD15" i="6"/>
  <c r="AB15" i="6"/>
  <c r="AD14" i="6"/>
  <c r="AB14" i="6"/>
  <c r="AD13" i="6"/>
  <c r="AB13" i="6"/>
  <c r="AD12" i="6"/>
  <c r="AB12" i="6"/>
  <c r="AD11" i="6"/>
  <c r="AB11" i="6"/>
  <c r="AD10" i="6"/>
  <c r="AB10" i="6"/>
  <c r="AD9" i="6"/>
  <c r="AB9" i="6"/>
  <c r="AF6" i="6"/>
  <c r="AF5" i="6"/>
  <c r="AF4" i="6"/>
  <c r="AF3" i="6"/>
  <c r="AF2" i="6"/>
  <c r="H21" i="5"/>
  <c r="I52" i="1" s="1"/>
  <c r="G21" i="5"/>
  <c r="H52" i="1" s="1"/>
  <c r="F21" i="5"/>
  <c r="G52" i="1" s="1"/>
  <c r="E21" i="5"/>
  <c r="F52" i="1" s="1"/>
  <c r="D21" i="5"/>
  <c r="E52" i="1" s="1"/>
  <c r="AD18" i="5"/>
  <c r="F46" i="1" s="1"/>
  <c r="AB18" i="5"/>
  <c r="AD17" i="5"/>
  <c r="F45" i="1" s="1"/>
  <c r="AB17" i="5"/>
  <c r="AD16" i="5"/>
  <c r="F44" i="1" s="1"/>
  <c r="AB16" i="5"/>
  <c r="AD15" i="5"/>
  <c r="F43" i="1" s="1"/>
  <c r="AB15" i="5"/>
  <c r="AD14" i="5"/>
  <c r="F42" i="1" s="1"/>
  <c r="AB14" i="5"/>
  <c r="AD13" i="5"/>
  <c r="F41" i="1" s="1"/>
  <c r="AB13" i="5"/>
  <c r="AD12" i="5"/>
  <c r="F40" i="1" s="1"/>
  <c r="AB12" i="5"/>
  <c r="AD11" i="5"/>
  <c r="F39" i="1" s="1"/>
  <c r="AB11" i="5"/>
  <c r="AD10" i="5"/>
  <c r="F38" i="1" s="1"/>
  <c r="AB10" i="5"/>
  <c r="AD9" i="5"/>
  <c r="F37" i="1" s="1"/>
  <c r="AB9" i="5"/>
  <c r="AD8" i="5"/>
  <c r="F36" i="1" s="1"/>
  <c r="AB8" i="5"/>
  <c r="AD7" i="5"/>
  <c r="F35" i="1" s="1"/>
  <c r="AB7" i="5"/>
  <c r="AD6" i="5"/>
  <c r="F34" i="1" s="1"/>
  <c r="AB6" i="5"/>
  <c r="AF4" i="5"/>
  <c r="AF3" i="5"/>
  <c r="AF2" i="5"/>
  <c r="H21" i="4"/>
  <c r="I51" i="1" s="1"/>
  <c r="G21" i="4"/>
  <c r="H51" i="1" s="1"/>
  <c r="F21" i="4"/>
  <c r="G51" i="1" s="1"/>
  <c r="E21" i="4"/>
  <c r="F51" i="1" s="1"/>
  <c r="D21" i="4"/>
  <c r="E51" i="1" s="1"/>
  <c r="AD18" i="4"/>
  <c r="E46" i="1" s="1"/>
  <c r="AB18" i="4"/>
  <c r="AD17" i="4"/>
  <c r="E45" i="1" s="1"/>
  <c r="AB17" i="4"/>
  <c r="AD16" i="4"/>
  <c r="E44" i="1" s="1"/>
  <c r="AB16" i="4"/>
  <c r="AD15" i="4"/>
  <c r="E43" i="1" s="1"/>
  <c r="AB15" i="4"/>
  <c r="AD14" i="4"/>
  <c r="E42" i="1" s="1"/>
  <c r="AB14" i="4"/>
  <c r="AD13" i="4"/>
  <c r="E41" i="1" s="1"/>
  <c r="AB13" i="4"/>
  <c r="AD12" i="4"/>
  <c r="E40" i="1" s="1"/>
  <c r="AB12" i="4"/>
  <c r="AD11" i="4"/>
  <c r="E39" i="1" s="1"/>
  <c r="AB11" i="4"/>
  <c r="AD10" i="4"/>
  <c r="E38" i="1" s="1"/>
  <c r="AB10" i="4"/>
  <c r="AD9" i="4"/>
  <c r="E37" i="1" s="1"/>
  <c r="AB9" i="4"/>
  <c r="AD8" i="4"/>
  <c r="E36" i="1" s="1"/>
  <c r="AB8" i="4"/>
  <c r="AD7" i="4"/>
  <c r="E35" i="1" s="1"/>
  <c r="AB7" i="4"/>
  <c r="AD6" i="4"/>
  <c r="E34" i="1" s="1"/>
  <c r="AB6" i="4"/>
  <c r="AF3" i="4"/>
  <c r="AF2" i="4"/>
  <c r="H21" i="3"/>
  <c r="I25" i="1" s="1"/>
  <c r="G21" i="3"/>
  <c r="H25" i="1" s="1"/>
  <c r="F21" i="3"/>
  <c r="G25" i="1" s="1"/>
  <c r="E21" i="3"/>
  <c r="F25" i="1" s="1"/>
  <c r="D21" i="3"/>
  <c r="E25" i="1" s="1"/>
  <c r="AD18" i="3"/>
  <c r="F19" i="1" s="1"/>
  <c r="AB18" i="3"/>
  <c r="AD17" i="3"/>
  <c r="F18" i="1" s="1"/>
  <c r="AB17" i="3"/>
  <c r="AD16" i="3"/>
  <c r="F17" i="1" s="1"/>
  <c r="AB16" i="3"/>
  <c r="AD15" i="3"/>
  <c r="F16" i="1" s="1"/>
  <c r="AB15" i="3"/>
  <c r="AD14" i="3"/>
  <c r="F15" i="1" s="1"/>
  <c r="AB14" i="3"/>
  <c r="AD13" i="3"/>
  <c r="F14" i="1" s="1"/>
  <c r="AB13" i="3"/>
  <c r="AD12" i="3"/>
  <c r="F13" i="1" s="1"/>
  <c r="AB12" i="3"/>
  <c r="AD11" i="3"/>
  <c r="F12" i="1" s="1"/>
  <c r="AB11" i="3"/>
  <c r="AD10" i="3"/>
  <c r="F11" i="1" s="1"/>
  <c r="AB10" i="3"/>
  <c r="AD9" i="3"/>
  <c r="F10" i="1" s="1"/>
  <c r="AB9" i="3"/>
  <c r="AD8" i="3"/>
  <c r="F9" i="1" s="1"/>
  <c r="AB8" i="3"/>
  <c r="AD7" i="3"/>
  <c r="F8" i="1" s="1"/>
  <c r="AB7" i="3"/>
  <c r="AD6" i="3"/>
  <c r="F7" i="1" s="1"/>
  <c r="AB6" i="3"/>
  <c r="AF4" i="3"/>
  <c r="AF3" i="3"/>
  <c r="AF2" i="3"/>
  <c r="H21" i="2"/>
  <c r="I50" i="1" s="1"/>
  <c r="G21" i="2"/>
  <c r="H50" i="1" s="1"/>
  <c r="F21" i="2"/>
  <c r="G50" i="1" s="1"/>
  <c r="E21" i="2"/>
  <c r="F50" i="1" s="1"/>
  <c r="D21" i="2"/>
  <c r="E50" i="1" s="1"/>
  <c r="AD18" i="2"/>
  <c r="G46" i="1" s="1"/>
  <c r="AB18" i="2"/>
  <c r="AD17" i="2"/>
  <c r="G45" i="1" s="1"/>
  <c r="AB17" i="2"/>
  <c r="AD16" i="2"/>
  <c r="G44" i="1" s="1"/>
  <c r="AB16" i="2"/>
  <c r="AD15" i="2"/>
  <c r="G43" i="1" s="1"/>
  <c r="AB15" i="2"/>
  <c r="AD14" i="2"/>
  <c r="G42" i="1" s="1"/>
  <c r="AB14" i="2"/>
  <c r="AD13" i="2"/>
  <c r="G41" i="1" s="1"/>
  <c r="AB13" i="2"/>
  <c r="AD12" i="2"/>
  <c r="G40" i="1" s="1"/>
  <c r="AB12" i="2"/>
  <c r="AD11" i="2"/>
  <c r="G39" i="1" s="1"/>
  <c r="AB11" i="2"/>
  <c r="AD10" i="2"/>
  <c r="G38" i="1" s="1"/>
  <c r="AB10" i="2"/>
  <c r="AD9" i="2"/>
  <c r="G37" i="1" s="1"/>
  <c r="AB9" i="2"/>
  <c r="AD8" i="2"/>
  <c r="G36" i="1" s="1"/>
  <c r="AB8" i="2"/>
  <c r="AD7" i="2"/>
  <c r="G35" i="1" s="1"/>
  <c r="AB7" i="2"/>
  <c r="AD6" i="2"/>
  <c r="G34" i="1" s="1"/>
  <c r="AB6" i="2"/>
  <c r="AF4" i="2"/>
  <c r="AF3" i="2"/>
  <c r="AF2" i="2"/>
</calcChain>
</file>

<file path=xl/sharedStrings.xml><?xml version="1.0" encoding="utf-8"?>
<sst xmlns="http://schemas.openxmlformats.org/spreadsheetml/2006/main" count="268" uniqueCount="40">
  <si>
    <t>RUN nº</t>
  </si>
  <si>
    <t>Best</t>
  </si>
  <si>
    <t>Closed in run</t>
  </si>
  <si>
    <t>Worst</t>
  </si>
  <si>
    <t>Best result</t>
  </si>
  <si>
    <t>Mean</t>
  </si>
  <si>
    <t>Worst result</t>
  </si>
  <si>
    <t>stdv</t>
  </si>
  <si>
    <t>Mean result</t>
  </si>
  <si>
    <t>median</t>
  </si>
  <si>
    <t>Median result</t>
  </si>
  <si>
    <t>Parcials</t>
  </si>
  <si>
    <t>Erro para FES=0,0*MaxFES</t>
  </si>
  <si>
    <t>Erro para FES=0,001*MaxFES</t>
  </si>
  <si>
    <t>Erro para FES=0,01*MaxFES</t>
  </si>
  <si>
    <t>Erro para FES=0,1*MaxFES</t>
  </si>
  <si>
    <t>Erro para FES=0,2*MaxFES</t>
  </si>
  <si>
    <t>Erro para FES=0,3*MaxFES</t>
  </si>
  <si>
    <t>Erro para FES=0,4*MaxFES</t>
  </si>
  <si>
    <t>Erro para FES=0,5*MaxFES</t>
  </si>
  <si>
    <t>Erro para FES=0,6*MaxFES</t>
  </si>
  <si>
    <t>Erro para FES=0,7*MaxFES</t>
  </si>
  <si>
    <t>Erro para FES=0,8*MaxFES</t>
  </si>
  <si>
    <t>Erro para FES=0,9*MaxFES</t>
  </si>
  <si>
    <t>Erro para FES=1,0*MaxFES</t>
  </si>
  <si>
    <t>Success rate</t>
  </si>
  <si>
    <t>PSO</t>
  </si>
  <si>
    <t>D = 10</t>
  </si>
  <si>
    <t>D = 30</t>
  </si>
  <si>
    <t>DE_r1_10</t>
  </si>
  <si>
    <t>DE_b2_10</t>
  </si>
  <si>
    <t>PSO_10</t>
  </si>
  <si>
    <t>DE_r1_30</t>
  </si>
  <si>
    <t>DE_b2_30</t>
  </si>
  <si>
    <t>PSO_30</t>
  </si>
  <si>
    <t>Succes rate</t>
  </si>
  <si>
    <t>Sucesso</t>
  </si>
  <si>
    <t>ED_mod</t>
  </si>
  <si>
    <t>ED/best/2</t>
  </si>
  <si>
    <t>ED/rand/1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</si>
</sst>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5">
    <font>
      <sz val="12"/>
      <color theme="1"/>
      <name val="Fonte do Corpo"/>
      <family val="2"/>
    </font>
    <font>
      <sz val="10"/>
      <name val="Arial"/>
      <family val="2"/>
    </font>
    <font>
      <sz val="12"/>
      <color theme="1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1"/>
    <xf numFmtId="0" fontId="1" fillId="0" borderId="0" xfId="1" applyFill="1" applyBorder="1" applyAlignment="1" applyProtection="1"/>
    <xf numFmtId="164" fontId="1" fillId="0" borderId="0" xfId="1" applyNumberFormat="1"/>
    <xf numFmtId="0" fontId="2" fillId="0" borderId="0" xfId="0" applyFont="1"/>
    <xf numFmtId="0" fontId="3" fillId="0" borderId="0" xfId="1" applyFont="1"/>
    <xf numFmtId="164" fontId="2" fillId="0" borderId="0" xfId="0" applyNumberFormat="1" applyFont="1"/>
    <xf numFmtId="11" fontId="2" fillId="0" borderId="0" xfId="0" applyNumberFormat="1" applyFont="1"/>
    <xf numFmtId="0" fontId="4" fillId="0" borderId="0" xfId="1" applyFont="1" applyFill="1" applyBorder="1" applyAlignment="1" applyProtection="1"/>
    <xf numFmtId="0" fontId="4" fillId="0" borderId="0" xfId="1" applyFont="1"/>
    <xf numFmtId="164" fontId="4" fillId="0" borderId="0" xfId="1" applyNumberFormat="1" applyFont="1"/>
    <xf numFmtId="0" fontId="1" fillId="0" borderId="0" xfId="0" applyFont="1"/>
    <xf numFmtId="10" fontId="2" fillId="0" borderId="0" xfId="0" applyNumberFormat="1" applyFont="1"/>
    <xf numFmtId="0" fontId="2" fillId="0" borderId="0" xfId="0" applyFont="1" applyAlignment="1">
      <alignment horizontal="center"/>
    </xf>
  </cellXfs>
  <cellStyles count="2">
    <cellStyle name="Normal" xfId="0" builtinId="0"/>
    <cellStyle name="Normal 2" xfId="1" xr:uid="{4588D2C5-E001-4978-9791-A23046949086}"/>
  </cellStyles>
  <dxfs count="0"/>
  <tableStyles count="0" defaultTableStyle="TableStyleMedium2" defaultPivotStyle="PivotStyleLight16"/>
  <colors>
    <mruColors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/>
              <a:t>Função 7 - 10 D</a:t>
            </a:r>
          </a:p>
          <a:p>
            <a:pPr>
              <a:defRPr sz="1800"/>
            </a:pPr>
            <a:r>
              <a:rPr lang="en-US" sz="1800"/>
              <a:t>(</a:t>
            </a:r>
            <a:r>
              <a:rPr lang="en-US" sz="1800" b="0" i="1" u="none" strike="noStrike" baseline="0">
                <a:effectLst/>
              </a:rPr>
              <a:t>Shifted and Rotated Griewank's Function</a:t>
            </a:r>
            <a:r>
              <a:rPr lang="en-US" sz="1800"/>
              <a:t>)</a:t>
            </a:r>
          </a:p>
        </c:rich>
      </c:tx>
      <c:layout>
        <c:manualLayout>
          <c:xMode val="edge"/>
          <c:yMode val="edge"/>
          <c:x val="0.25043001968431072"/>
          <c:y val="2.1766168621308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Overview!$E$6</c:f>
              <c:strCache>
                <c:ptCount val="1"/>
                <c:pt idx="0">
                  <c:v>ED/rand/1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Overview!$B$7:$B$19</c:f>
              <c:numCache>
                <c:formatCode>General</c:formatCode>
                <c:ptCount val="13"/>
                <c:pt idx="0">
                  <c:v>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</c:numCache>
            </c:numRef>
          </c:xVal>
          <c:yVal>
            <c:numRef>
              <c:f>Overview!$E$7:$E$19</c:f>
              <c:numCache>
                <c:formatCode>0.000E+00</c:formatCode>
                <c:ptCount val="13"/>
                <c:pt idx="0">
                  <c:v>200.80075501509069</c:v>
                </c:pt>
                <c:pt idx="1">
                  <c:v>174.66676839625515</c:v>
                </c:pt>
                <c:pt idx="2">
                  <c:v>48.974965979541231</c:v>
                </c:pt>
                <c:pt idx="3">
                  <c:v>0.67501951646250291</c:v>
                </c:pt>
                <c:pt idx="4">
                  <c:v>0.49868338925709849</c:v>
                </c:pt>
                <c:pt idx="5">
                  <c:v>0.45339646647886639</c:v>
                </c:pt>
                <c:pt idx="6">
                  <c:v>0.41927754394933348</c:v>
                </c:pt>
                <c:pt idx="7">
                  <c:v>0.38730138017818716</c:v>
                </c:pt>
                <c:pt idx="8">
                  <c:v>0.3736327000835854</c:v>
                </c:pt>
                <c:pt idx="9">
                  <c:v>0.33412967445124198</c:v>
                </c:pt>
                <c:pt idx="10">
                  <c:v>0.31869361738361929</c:v>
                </c:pt>
                <c:pt idx="11">
                  <c:v>0.29753486188225453</c:v>
                </c:pt>
                <c:pt idx="12">
                  <c:v>0.25613785197206196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52-4A36-AFCA-ED028649A83C}"/>
            </c:ext>
          </c:extLst>
        </c:ser>
        <c:ser>
          <c:idx val="1"/>
          <c:order val="1"/>
          <c:tx>
            <c:strRef>
              <c:f>Overview!$F$6</c:f>
              <c:strCache>
                <c:ptCount val="1"/>
                <c:pt idx="0">
                  <c:v>ED/best/2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Overview!$B$7:$B$19</c:f>
              <c:numCache>
                <c:formatCode>General</c:formatCode>
                <c:ptCount val="13"/>
                <c:pt idx="0">
                  <c:v>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</c:numCache>
            </c:numRef>
          </c:xVal>
          <c:yVal>
            <c:numRef>
              <c:f>Overview!$F$7:$F$19</c:f>
              <c:numCache>
                <c:formatCode>0.000E+00</c:formatCode>
                <c:ptCount val="13"/>
                <c:pt idx="0">
                  <c:v>267.58058530466008</c:v>
                </c:pt>
                <c:pt idx="1">
                  <c:v>159.8634621586441</c:v>
                </c:pt>
                <c:pt idx="2">
                  <c:v>5.6694426251109959</c:v>
                </c:pt>
                <c:pt idx="3">
                  <c:v>0.70039516210467812</c:v>
                </c:pt>
                <c:pt idx="4">
                  <c:v>0.56888300266054559</c:v>
                </c:pt>
                <c:pt idx="5">
                  <c:v>0.49732952196651697</c:v>
                </c:pt>
                <c:pt idx="6">
                  <c:v>0.47544078096156683</c:v>
                </c:pt>
                <c:pt idx="7">
                  <c:v>0.41572860118036259</c:v>
                </c:pt>
                <c:pt idx="8">
                  <c:v>0.38436237475549662</c:v>
                </c:pt>
                <c:pt idx="9">
                  <c:v>0.36740674813943769</c:v>
                </c:pt>
                <c:pt idx="10">
                  <c:v>0.34778725118865167</c:v>
                </c:pt>
                <c:pt idx="11">
                  <c:v>0.33167764167335007</c:v>
                </c:pt>
                <c:pt idx="12">
                  <c:v>0.31716745395372525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52-4A36-AFCA-ED028649A83C}"/>
            </c:ext>
          </c:extLst>
        </c:ser>
        <c:ser>
          <c:idx val="2"/>
          <c:order val="2"/>
          <c:tx>
            <c:strRef>
              <c:f>Overview!$G$6</c:f>
              <c:strCache>
                <c:ptCount val="1"/>
                <c:pt idx="0">
                  <c:v>PSO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Overview!$B$7:$B$19</c:f>
              <c:numCache>
                <c:formatCode>General</c:formatCode>
                <c:ptCount val="13"/>
                <c:pt idx="0">
                  <c:v>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</c:numCache>
            </c:numRef>
          </c:xVal>
          <c:yVal>
            <c:numRef>
              <c:f>Overview!$G$7:$G$19</c:f>
              <c:numCache>
                <c:formatCode>0.000E+00</c:formatCode>
                <c:ptCount val="13"/>
                <c:pt idx="0">
                  <c:v>201.92336666857372</c:v>
                </c:pt>
                <c:pt idx="1">
                  <c:v>121.80759123535509</c:v>
                </c:pt>
                <c:pt idx="2">
                  <c:v>7.3615450217567062</c:v>
                </c:pt>
                <c:pt idx="3">
                  <c:v>0.82034299896837637</c:v>
                </c:pt>
                <c:pt idx="4">
                  <c:v>9.1988738808313431E-2</c:v>
                </c:pt>
                <c:pt idx="5">
                  <c:v>7.3536115330171015E-2</c:v>
                </c:pt>
                <c:pt idx="6">
                  <c:v>7.3536115324682211E-2</c:v>
                </c:pt>
                <c:pt idx="7">
                  <c:v>7.3536115324682211E-2</c:v>
                </c:pt>
                <c:pt idx="8">
                  <c:v>7.3536115324682211E-2</c:v>
                </c:pt>
                <c:pt idx="9">
                  <c:v>7.3536115324682211E-2</c:v>
                </c:pt>
                <c:pt idx="10">
                  <c:v>7.3536115324682211E-2</c:v>
                </c:pt>
                <c:pt idx="11">
                  <c:v>7.3536115324682211E-2</c:v>
                </c:pt>
                <c:pt idx="12">
                  <c:v>7.3536115324682211E-2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52-4A36-AFCA-ED028649A83C}"/>
            </c:ext>
          </c:extLst>
        </c:ser>
        <c:ser>
          <c:idx val="6"/>
          <c:order val="3"/>
          <c:tx>
            <c:strRef>
              <c:f>Overview!$D$6</c:f>
              <c:strCache>
                <c:ptCount val="1"/>
                <c:pt idx="0">
                  <c:v>Sucesso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prstDash val="dash"/>
              </a:ln>
              <a:effectLst/>
            </c:spPr>
          </c:marker>
          <c:xVal>
            <c:numRef>
              <c:f>Overview!$B$7:$B$19</c:f>
              <c:numCache>
                <c:formatCode>General</c:formatCode>
                <c:ptCount val="13"/>
                <c:pt idx="0">
                  <c:v>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</c:numCache>
            </c:numRef>
          </c:xVal>
          <c:yVal>
            <c:numRef>
              <c:f>Overview!$D$7:$D$19</c:f>
              <c:numCache>
                <c:formatCode>0.00E+00</c:formatCode>
                <c:ptCount val="13"/>
                <c:pt idx="0">
                  <c:v>1E-8</c:v>
                </c:pt>
                <c:pt idx="1">
                  <c:v>1E-8</c:v>
                </c:pt>
                <c:pt idx="2">
                  <c:v>1E-8</c:v>
                </c:pt>
                <c:pt idx="3">
                  <c:v>1E-8</c:v>
                </c:pt>
                <c:pt idx="4">
                  <c:v>1E-8</c:v>
                </c:pt>
                <c:pt idx="5">
                  <c:v>1E-8</c:v>
                </c:pt>
                <c:pt idx="6">
                  <c:v>1E-8</c:v>
                </c:pt>
                <c:pt idx="7">
                  <c:v>1E-8</c:v>
                </c:pt>
                <c:pt idx="8">
                  <c:v>1E-8</c:v>
                </c:pt>
                <c:pt idx="9">
                  <c:v>1E-8</c:v>
                </c:pt>
                <c:pt idx="10">
                  <c:v>1E-8</c:v>
                </c:pt>
                <c:pt idx="11">
                  <c:v>1E-8</c:v>
                </c:pt>
                <c:pt idx="12">
                  <c:v>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99-42AA-A197-4DFEE25D1381}"/>
            </c:ext>
          </c:extLst>
        </c:ser>
        <c:ser>
          <c:idx val="3"/>
          <c:order val="4"/>
          <c:tx>
            <c:strRef>
              <c:f>Overview!$H$6</c:f>
              <c:strCache>
                <c:ptCount val="1"/>
                <c:pt idx="0">
                  <c:v>ED_mod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Overview!$B$7:$B$19</c:f>
              <c:numCache>
                <c:formatCode>General</c:formatCode>
                <c:ptCount val="13"/>
                <c:pt idx="0">
                  <c:v>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</c:numCache>
            </c:numRef>
          </c:xVal>
          <c:yVal>
            <c:numRef>
              <c:f>Overview!$H$7:$H$19</c:f>
              <c:numCache>
                <c:formatCode>0.000E+00</c:formatCode>
                <c:ptCount val="13"/>
                <c:pt idx="0">
                  <c:v>217.38647631134648</c:v>
                </c:pt>
                <c:pt idx="1">
                  <c:v>129.62690793020411</c:v>
                </c:pt>
                <c:pt idx="2">
                  <c:v>7.9615163667106028</c:v>
                </c:pt>
                <c:pt idx="3">
                  <c:v>0.1247524189573187</c:v>
                </c:pt>
                <c:pt idx="4">
                  <c:v>1.9026602101298522E-2</c:v>
                </c:pt>
                <c:pt idx="5">
                  <c:v>1.4482671885116361E-2</c:v>
                </c:pt>
                <c:pt idx="6">
                  <c:v>1.4482671838864007E-2</c:v>
                </c:pt>
                <c:pt idx="7">
                  <c:v>1.4482671838864007E-2</c:v>
                </c:pt>
                <c:pt idx="8">
                  <c:v>1.4482671838864007E-2</c:v>
                </c:pt>
                <c:pt idx="9">
                  <c:v>1.4482671838864007E-2</c:v>
                </c:pt>
                <c:pt idx="10">
                  <c:v>1.4482671838864007E-2</c:v>
                </c:pt>
                <c:pt idx="11">
                  <c:v>1.4482671838864007E-2</c:v>
                </c:pt>
                <c:pt idx="12">
                  <c:v>1.4482671838864007E-2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41-4624-9467-513D5648B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890184"/>
        <c:axId val="600891824"/>
      </c:scatterChart>
      <c:valAx>
        <c:axId val="600890184"/>
        <c:scaling>
          <c:orientation val="minMax"/>
          <c:max val="1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Número de Iterações</a:t>
                </a:r>
              </a:p>
            </c:rich>
          </c:tx>
          <c:layout>
            <c:manualLayout>
              <c:xMode val="edge"/>
              <c:yMode val="edge"/>
              <c:x val="0.43966435181592117"/>
              <c:y val="0.94036069797761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0891824"/>
        <c:crosses val="autoZero"/>
        <c:crossBetween val="midCat"/>
      </c:valAx>
      <c:valAx>
        <c:axId val="600891824"/>
        <c:scaling>
          <c:logBase val="10"/>
          <c:orientation val="minMax"/>
          <c:max val="1000"/>
          <c:min val="1.0000000000000005E-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Evolução do Erro Médio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0890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3251106421603405"/>
          <c:y val="0.14394824245043866"/>
          <c:w val="0.53247779933083372"/>
          <c:h val="0.13650301307186966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Função 7 - 30 D</a:t>
            </a:r>
          </a:p>
          <a:p>
            <a:pPr>
              <a:defRPr sz="1800"/>
            </a:pPr>
            <a:r>
              <a:rPr lang="en-US"/>
              <a:t>(Shifted and Rotated Griewank's Function)</a:t>
            </a:r>
          </a:p>
        </c:rich>
      </c:tx>
      <c:layout>
        <c:manualLayout>
          <c:xMode val="edge"/>
          <c:yMode val="edge"/>
          <c:x val="0.32776550476776789"/>
          <c:y val="2.1766168621308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Overview!$E$33</c:f>
              <c:strCache>
                <c:ptCount val="1"/>
                <c:pt idx="0">
                  <c:v>ED/rand/1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Overview!$B$34:$B$46</c:f>
              <c:numCache>
                <c:formatCode>General</c:formatCode>
                <c:ptCount val="13"/>
                <c:pt idx="0">
                  <c:v>0</c:v>
                </c:pt>
                <c:pt idx="1">
                  <c:v>300</c:v>
                </c:pt>
                <c:pt idx="2">
                  <c:v>3000</c:v>
                </c:pt>
                <c:pt idx="3">
                  <c:v>30000</c:v>
                </c:pt>
                <c:pt idx="4">
                  <c:v>60000</c:v>
                </c:pt>
                <c:pt idx="5">
                  <c:v>90000</c:v>
                </c:pt>
                <c:pt idx="6">
                  <c:v>120000</c:v>
                </c:pt>
                <c:pt idx="7">
                  <c:v>150000</c:v>
                </c:pt>
                <c:pt idx="8">
                  <c:v>180000</c:v>
                </c:pt>
                <c:pt idx="9">
                  <c:v>210000</c:v>
                </c:pt>
                <c:pt idx="10">
                  <c:v>240000</c:v>
                </c:pt>
                <c:pt idx="11">
                  <c:v>270000</c:v>
                </c:pt>
                <c:pt idx="12">
                  <c:v>300000</c:v>
                </c:pt>
              </c:numCache>
            </c:numRef>
          </c:xVal>
          <c:yVal>
            <c:numRef>
              <c:f>Overview!$E$34:$E$46</c:f>
              <c:numCache>
                <c:formatCode>0.000E+00</c:formatCode>
                <c:ptCount val="13"/>
                <c:pt idx="0">
                  <c:v>1155.0798947364799</c:v>
                </c:pt>
                <c:pt idx="1">
                  <c:v>1073.9978604978603</c:v>
                </c:pt>
                <c:pt idx="2">
                  <c:v>242.27332543989709</c:v>
                </c:pt>
                <c:pt idx="3">
                  <c:v>1.0667368569628071</c:v>
                </c:pt>
                <c:pt idx="4">
                  <c:v>9.0375600370589376E-3</c:v>
                </c:pt>
                <c:pt idx="5">
                  <c:v>5.0450163598725343E-6</c:v>
                </c:pt>
                <c:pt idx="6">
                  <c:v>8.8862725533545013E-9</c:v>
                </c:pt>
                <c:pt idx="7">
                  <c:v>8.7624539446551353E-9</c:v>
                </c:pt>
                <c:pt idx="8">
                  <c:v>8.7624539446551353E-9</c:v>
                </c:pt>
                <c:pt idx="9">
                  <c:v>8.7624539446551353E-9</c:v>
                </c:pt>
                <c:pt idx="10">
                  <c:v>8.7624539446551353E-9</c:v>
                </c:pt>
                <c:pt idx="11">
                  <c:v>8.7624539446551353E-9</c:v>
                </c:pt>
                <c:pt idx="12">
                  <c:v>8.7624539446551353E-9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B0-4476-975C-668B09119B0C}"/>
            </c:ext>
          </c:extLst>
        </c:ser>
        <c:ser>
          <c:idx val="4"/>
          <c:order val="1"/>
          <c:tx>
            <c:strRef>
              <c:f>Overview!$F$33</c:f>
              <c:strCache>
                <c:ptCount val="1"/>
                <c:pt idx="0">
                  <c:v>ED/best/2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Overview!$B$34:$B$46</c:f>
              <c:numCache>
                <c:formatCode>General</c:formatCode>
                <c:ptCount val="13"/>
                <c:pt idx="0">
                  <c:v>0</c:v>
                </c:pt>
                <c:pt idx="1">
                  <c:v>300</c:v>
                </c:pt>
                <c:pt idx="2">
                  <c:v>3000</c:v>
                </c:pt>
                <c:pt idx="3">
                  <c:v>30000</c:v>
                </c:pt>
                <c:pt idx="4">
                  <c:v>60000</c:v>
                </c:pt>
                <c:pt idx="5">
                  <c:v>90000</c:v>
                </c:pt>
                <c:pt idx="6">
                  <c:v>120000</c:v>
                </c:pt>
                <c:pt idx="7">
                  <c:v>150000</c:v>
                </c:pt>
                <c:pt idx="8">
                  <c:v>180000</c:v>
                </c:pt>
                <c:pt idx="9">
                  <c:v>210000</c:v>
                </c:pt>
                <c:pt idx="10">
                  <c:v>240000</c:v>
                </c:pt>
                <c:pt idx="11">
                  <c:v>270000</c:v>
                </c:pt>
                <c:pt idx="12">
                  <c:v>300000</c:v>
                </c:pt>
              </c:numCache>
            </c:numRef>
          </c:xVal>
          <c:yVal>
            <c:numRef>
              <c:f>Overview!$F$34:$F$46</c:f>
              <c:numCache>
                <c:formatCode>0.000E+00</c:formatCode>
                <c:ptCount val="13"/>
                <c:pt idx="0">
                  <c:v>1251.1342980372935</c:v>
                </c:pt>
                <c:pt idx="1">
                  <c:v>766.89131337911294</c:v>
                </c:pt>
                <c:pt idx="2">
                  <c:v>60.904425612610332</c:v>
                </c:pt>
                <c:pt idx="3">
                  <c:v>9.7916679963236681E-3</c:v>
                </c:pt>
                <c:pt idx="4">
                  <c:v>9.5545669601824548E-3</c:v>
                </c:pt>
                <c:pt idx="5">
                  <c:v>9.5545669583634654E-3</c:v>
                </c:pt>
                <c:pt idx="6">
                  <c:v>9.5545669583498236E-3</c:v>
                </c:pt>
                <c:pt idx="7">
                  <c:v>9.5545669583498236E-3</c:v>
                </c:pt>
                <c:pt idx="8">
                  <c:v>9.5545669583498236E-3</c:v>
                </c:pt>
                <c:pt idx="9">
                  <c:v>9.5545669583498236E-3</c:v>
                </c:pt>
                <c:pt idx="10">
                  <c:v>9.5545669583498236E-3</c:v>
                </c:pt>
                <c:pt idx="11">
                  <c:v>9.5545669583498236E-3</c:v>
                </c:pt>
                <c:pt idx="12">
                  <c:v>9.5545669583498236E-3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B0-4476-975C-668B09119B0C}"/>
            </c:ext>
          </c:extLst>
        </c:ser>
        <c:ser>
          <c:idx val="5"/>
          <c:order val="2"/>
          <c:tx>
            <c:strRef>
              <c:f>Overview!$G$33</c:f>
              <c:strCache>
                <c:ptCount val="1"/>
                <c:pt idx="0">
                  <c:v>PSO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Overview!$B$34:$B$46</c:f>
              <c:numCache>
                <c:formatCode>General</c:formatCode>
                <c:ptCount val="13"/>
                <c:pt idx="0">
                  <c:v>0</c:v>
                </c:pt>
                <c:pt idx="1">
                  <c:v>300</c:v>
                </c:pt>
                <c:pt idx="2">
                  <c:v>3000</c:v>
                </c:pt>
                <c:pt idx="3">
                  <c:v>30000</c:v>
                </c:pt>
                <c:pt idx="4">
                  <c:v>60000</c:v>
                </c:pt>
                <c:pt idx="5">
                  <c:v>90000</c:v>
                </c:pt>
                <c:pt idx="6">
                  <c:v>120000</c:v>
                </c:pt>
                <c:pt idx="7">
                  <c:v>150000</c:v>
                </c:pt>
                <c:pt idx="8">
                  <c:v>180000</c:v>
                </c:pt>
                <c:pt idx="9">
                  <c:v>210000</c:v>
                </c:pt>
                <c:pt idx="10">
                  <c:v>240000</c:v>
                </c:pt>
                <c:pt idx="11">
                  <c:v>270000</c:v>
                </c:pt>
                <c:pt idx="12">
                  <c:v>300000</c:v>
                </c:pt>
              </c:numCache>
            </c:numRef>
          </c:xVal>
          <c:yVal>
            <c:numRef>
              <c:f>Overview!$G$34:$G$46</c:f>
              <c:numCache>
                <c:formatCode>0.000E+00</c:formatCode>
                <c:ptCount val="13"/>
                <c:pt idx="0">
                  <c:v>1233.2826894674483</c:v>
                </c:pt>
                <c:pt idx="1">
                  <c:v>512.51743575155956</c:v>
                </c:pt>
                <c:pt idx="2">
                  <c:v>23.764937657426039</c:v>
                </c:pt>
                <c:pt idx="3">
                  <c:v>7.7125380055549614E-2</c:v>
                </c:pt>
                <c:pt idx="4">
                  <c:v>2.3553693142903284E-2</c:v>
                </c:pt>
                <c:pt idx="5">
                  <c:v>2.3553691633583184E-2</c:v>
                </c:pt>
                <c:pt idx="6">
                  <c:v>2.3553691633583184E-2</c:v>
                </c:pt>
                <c:pt idx="7">
                  <c:v>2.3553691633583184E-2</c:v>
                </c:pt>
                <c:pt idx="8">
                  <c:v>2.3553691633583184E-2</c:v>
                </c:pt>
                <c:pt idx="9">
                  <c:v>2.3553691633583184E-2</c:v>
                </c:pt>
                <c:pt idx="10">
                  <c:v>2.3553691633583184E-2</c:v>
                </c:pt>
                <c:pt idx="11">
                  <c:v>2.3553691633583184E-2</c:v>
                </c:pt>
                <c:pt idx="12">
                  <c:v>2.3553691633583184E-2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EB0-4476-975C-668B09119B0C}"/>
            </c:ext>
          </c:extLst>
        </c:ser>
        <c:ser>
          <c:idx val="6"/>
          <c:order val="3"/>
          <c:tx>
            <c:strRef>
              <c:f>Overview!$D$33</c:f>
              <c:strCache>
                <c:ptCount val="1"/>
                <c:pt idx="0">
                  <c:v>Sucesso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prstDash val="dash"/>
              </a:ln>
              <a:effectLst/>
            </c:spPr>
          </c:marker>
          <c:xVal>
            <c:numRef>
              <c:f>Overview!$B$34:$B$46</c:f>
              <c:numCache>
                <c:formatCode>General</c:formatCode>
                <c:ptCount val="13"/>
                <c:pt idx="0">
                  <c:v>0</c:v>
                </c:pt>
                <c:pt idx="1">
                  <c:v>300</c:v>
                </c:pt>
                <c:pt idx="2">
                  <c:v>3000</c:v>
                </c:pt>
                <c:pt idx="3">
                  <c:v>30000</c:v>
                </c:pt>
                <c:pt idx="4">
                  <c:v>60000</c:v>
                </c:pt>
                <c:pt idx="5">
                  <c:v>90000</c:v>
                </c:pt>
                <c:pt idx="6">
                  <c:v>120000</c:v>
                </c:pt>
                <c:pt idx="7">
                  <c:v>150000</c:v>
                </c:pt>
                <c:pt idx="8">
                  <c:v>180000</c:v>
                </c:pt>
                <c:pt idx="9">
                  <c:v>210000</c:v>
                </c:pt>
                <c:pt idx="10">
                  <c:v>240000</c:v>
                </c:pt>
                <c:pt idx="11">
                  <c:v>270000</c:v>
                </c:pt>
                <c:pt idx="12">
                  <c:v>300000</c:v>
                </c:pt>
              </c:numCache>
            </c:numRef>
          </c:xVal>
          <c:yVal>
            <c:numRef>
              <c:f>Overview!$D$34:$D$46</c:f>
              <c:numCache>
                <c:formatCode>0.00E+00</c:formatCode>
                <c:ptCount val="13"/>
                <c:pt idx="0">
                  <c:v>1E-8</c:v>
                </c:pt>
                <c:pt idx="1">
                  <c:v>1E-8</c:v>
                </c:pt>
                <c:pt idx="2">
                  <c:v>1E-8</c:v>
                </c:pt>
                <c:pt idx="3">
                  <c:v>1E-8</c:v>
                </c:pt>
                <c:pt idx="4">
                  <c:v>1E-8</c:v>
                </c:pt>
                <c:pt idx="5">
                  <c:v>1E-8</c:v>
                </c:pt>
                <c:pt idx="6">
                  <c:v>1E-8</c:v>
                </c:pt>
                <c:pt idx="7">
                  <c:v>1E-8</c:v>
                </c:pt>
                <c:pt idx="8">
                  <c:v>1E-8</c:v>
                </c:pt>
                <c:pt idx="9">
                  <c:v>1E-8</c:v>
                </c:pt>
                <c:pt idx="10">
                  <c:v>1E-8</c:v>
                </c:pt>
                <c:pt idx="11">
                  <c:v>1E-8</c:v>
                </c:pt>
                <c:pt idx="12">
                  <c:v>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EB0-4476-975C-668B09119B0C}"/>
            </c:ext>
          </c:extLst>
        </c:ser>
        <c:ser>
          <c:idx val="0"/>
          <c:order val="4"/>
          <c:tx>
            <c:strRef>
              <c:f>Overview!$H$33</c:f>
              <c:strCache>
                <c:ptCount val="1"/>
                <c:pt idx="0">
                  <c:v>ED_mod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Overview!$B$34:$B$46</c:f>
              <c:numCache>
                <c:formatCode>General</c:formatCode>
                <c:ptCount val="13"/>
                <c:pt idx="0">
                  <c:v>0</c:v>
                </c:pt>
                <c:pt idx="1">
                  <c:v>300</c:v>
                </c:pt>
                <c:pt idx="2">
                  <c:v>3000</c:v>
                </c:pt>
                <c:pt idx="3">
                  <c:v>30000</c:v>
                </c:pt>
                <c:pt idx="4">
                  <c:v>60000</c:v>
                </c:pt>
                <c:pt idx="5">
                  <c:v>90000</c:v>
                </c:pt>
                <c:pt idx="6">
                  <c:v>120000</c:v>
                </c:pt>
                <c:pt idx="7">
                  <c:v>150000</c:v>
                </c:pt>
                <c:pt idx="8">
                  <c:v>180000</c:v>
                </c:pt>
                <c:pt idx="9">
                  <c:v>210000</c:v>
                </c:pt>
                <c:pt idx="10">
                  <c:v>240000</c:v>
                </c:pt>
                <c:pt idx="11">
                  <c:v>270000</c:v>
                </c:pt>
                <c:pt idx="12">
                  <c:v>300000</c:v>
                </c:pt>
              </c:numCache>
            </c:numRef>
          </c:xVal>
          <c:yVal>
            <c:numRef>
              <c:f>Overview!$H$34:$H$46</c:f>
              <c:numCache>
                <c:formatCode>0.000E+00</c:formatCode>
                <c:ptCount val="13"/>
                <c:pt idx="0">
                  <c:v>1039.8109112227421</c:v>
                </c:pt>
                <c:pt idx="1">
                  <c:v>778.70633090159549</c:v>
                </c:pt>
                <c:pt idx="2">
                  <c:v>18.097717468459365</c:v>
                </c:pt>
                <c:pt idx="3">
                  <c:v>5.9101497475739957E-3</c:v>
                </c:pt>
                <c:pt idx="4">
                  <c:v>5.9101482461574048E-3</c:v>
                </c:pt>
                <c:pt idx="5">
                  <c:v>5.9101482461574048E-3</c:v>
                </c:pt>
                <c:pt idx="6">
                  <c:v>5.9101482461574048E-3</c:v>
                </c:pt>
                <c:pt idx="7">
                  <c:v>5.9101482461574048E-3</c:v>
                </c:pt>
                <c:pt idx="8">
                  <c:v>5.9101482461574048E-3</c:v>
                </c:pt>
                <c:pt idx="9">
                  <c:v>5.9101482461574048E-3</c:v>
                </c:pt>
                <c:pt idx="10">
                  <c:v>5.9101482461574048E-3</c:v>
                </c:pt>
                <c:pt idx="11">
                  <c:v>5.9101482461574048E-3</c:v>
                </c:pt>
                <c:pt idx="12">
                  <c:v>5.9101482461574048E-3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94-47A2-9D9D-1FBACA034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890184"/>
        <c:axId val="600891824"/>
      </c:scatterChart>
      <c:valAx>
        <c:axId val="600890184"/>
        <c:scaling>
          <c:orientation val="minMax"/>
          <c:max val="3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layout>
            <c:manualLayout>
              <c:xMode val="edge"/>
              <c:yMode val="edge"/>
              <c:x val="0.43966435181592117"/>
              <c:y val="0.94036069797761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0891824"/>
        <c:crosses val="autoZero"/>
        <c:crossBetween val="midCat"/>
      </c:valAx>
      <c:valAx>
        <c:axId val="600891824"/>
        <c:scaling>
          <c:logBase val="10"/>
          <c:orientation val="minMax"/>
          <c:max val="100000"/>
          <c:min val="1.0000000000000006E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0890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1886362567189458"/>
          <c:y val="0.15047809303683127"/>
          <c:w val="0.5157975966657744"/>
          <c:h val="0.12561992876121539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6801</xdr:colOff>
      <xdr:row>3</xdr:row>
      <xdr:rowOff>84366</xdr:rowOff>
    </xdr:from>
    <xdr:to>
      <xdr:col>22</xdr:col>
      <xdr:colOff>-1</xdr:colOff>
      <xdr:row>32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AF2D65-C279-480B-A5FC-E991D8FAB5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34</xdr:row>
      <xdr:rowOff>13607</xdr:rowOff>
    </xdr:from>
    <xdr:to>
      <xdr:col>21</xdr:col>
      <xdr:colOff>755198</xdr:colOff>
      <xdr:row>62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9FF9A8-FEFE-4961-80B6-EA6FD886C8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49D9D-3C54-40EE-A6AC-563C06780001}">
  <sheetPr>
    <tabColor theme="6" tint="-0.249977111117893"/>
    <outlinePr summaryBelow="0" summaryRight="0"/>
  </sheetPr>
  <dimension ref="B2:AF21"/>
  <sheetViews>
    <sheetView zoomScale="85" zoomScaleNormal="85" workbookViewId="0">
      <selection activeCell="G34" sqref="G34"/>
    </sheetView>
  </sheetViews>
  <sheetFormatPr defaultRowHeight="12.75"/>
  <cols>
    <col min="1" max="1" width="8.88671875" style="9"/>
    <col min="2" max="2" width="20.109375" style="9" customWidth="1"/>
    <col min="3" max="16384" width="8.88671875" style="9"/>
  </cols>
  <sheetData>
    <row r="2" spans="2:32">
      <c r="B2" s="8" t="s">
        <v>0</v>
      </c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1">
        <v>14</v>
      </c>
      <c r="Q2" s="11">
        <v>15</v>
      </c>
      <c r="R2" s="11">
        <v>16</v>
      </c>
      <c r="S2" s="11">
        <v>17</v>
      </c>
      <c r="T2" s="11">
        <v>18</v>
      </c>
      <c r="U2" s="11">
        <v>19</v>
      </c>
      <c r="V2" s="11">
        <v>20</v>
      </c>
      <c r="W2" s="11">
        <v>21</v>
      </c>
      <c r="X2" s="11">
        <v>22</v>
      </c>
      <c r="Y2" s="11">
        <v>23</v>
      </c>
      <c r="Z2" s="11">
        <v>24</v>
      </c>
      <c r="AA2" s="11">
        <v>25</v>
      </c>
      <c r="AB2" s="8"/>
      <c r="AC2" s="8"/>
      <c r="AD2" s="8">
        <v>100000</v>
      </c>
      <c r="AE2" s="9" t="s">
        <v>1</v>
      </c>
      <c r="AF2" s="9">
        <f>MIN(B3:AA3)</f>
        <v>100000</v>
      </c>
    </row>
    <row r="3" spans="2:32">
      <c r="B3" s="8" t="s">
        <v>2</v>
      </c>
      <c r="C3" s="11">
        <v>100000</v>
      </c>
      <c r="D3" s="11">
        <v>100000</v>
      </c>
      <c r="E3" s="11">
        <v>100000</v>
      </c>
      <c r="F3" s="11">
        <v>100000</v>
      </c>
      <c r="G3" s="11">
        <v>100000</v>
      </c>
      <c r="H3" s="11">
        <v>100000</v>
      </c>
      <c r="I3" s="11">
        <v>100000</v>
      </c>
      <c r="J3" s="11">
        <v>100000</v>
      </c>
      <c r="K3" s="11">
        <v>100000</v>
      </c>
      <c r="L3" s="11">
        <v>100000</v>
      </c>
      <c r="M3" s="11">
        <v>100000</v>
      </c>
      <c r="N3" s="11">
        <v>100000</v>
      </c>
      <c r="O3" s="11">
        <v>100000</v>
      </c>
      <c r="P3" s="11">
        <v>100000</v>
      </c>
      <c r="Q3" s="11">
        <v>100000</v>
      </c>
      <c r="R3" s="11">
        <v>100000</v>
      </c>
      <c r="S3" s="11">
        <v>100000</v>
      </c>
      <c r="T3" s="11">
        <v>100000</v>
      </c>
      <c r="U3" s="11">
        <v>100000</v>
      </c>
      <c r="V3" s="11">
        <v>100000</v>
      </c>
      <c r="W3" s="11">
        <v>100000</v>
      </c>
      <c r="X3" s="11">
        <v>100000</v>
      </c>
      <c r="Y3" s="11">
        <v>100000</v>
      </c>
      <c r="Z3" s="11">
        <v>100000</v>
      </c>
      <c r="AA3" s="11">
        <v>100000</v>
      </c>
      <c r="AB3" s="8"/>
      <c r="AC3" s="8"/>
      <c r="AD3" s="8"/>
      <c r="AE3" s="9" t="s">
        <v>3</v>
      </c>
      <c r="AF3" s="9">
        <f>MAX(B3:AA3)</f>
        <v>100000</v>
      </c>
    </row>
    <row r="4" spans="2:32">
      <c r="B4" s="8" t="s">
        <v>4</v>
      </c>
      <c r="C4" s="11">
        <v>0.15122508331671725</v>
      </c>
      <c r="D4" s="11">
        <v>0.28863866943515859</v>
      </c>
      <c r="E4" s="11">
        <v>0.31530431657461122</v>
      </c>
      <c r="F4" s="11">
        <v>0.20623443832209887</v>
      </c>
      <c r="G4" s="11">
        <v>0.27903147903396075</v>
      </c>
      <c r="H4" s="11">
        <v>0.44985744567554775</v>
      </c>
      <c r="I4" s="11">
        <v>0.18851783162313041</v>
      </c>
      <c r="J4" s="11">
        <v>0.25563574963450719</v>
      </c>
      <c r="K4" s="11">
        <v>0.28275256362712753</v>
      </c>
      <c r="L4" s="11">
        <v>0.2758518888663275</v>
      </c>
      <c r="M4" s="11">
        <v>0.33197786132780038</v>
      </c>
      <c r="N4" s="11">
        <v>0.24248674699936146</v>
      </c>
      <c r="O4" s="11">
        <v>0.33559548904486292</v>
      </c>
      <c r="P4" s="11">
        <v>0.28685587166069126</v>
      </c>
      <c r="Q4" s="11">
        <v>0.30089614883138438</v>
      </c>
      <c r="R4" s="11">
        <v>8.5032052333531283E-2</v>
      </c>
      <c r="S4" s="11">
        <v>0.31725802526887037</v>
      </c>
      <c r="T4" s="11">
        <v>0.17263620505650579</v>
      </c>
      <c r="U4" s="11">
        <v>0.35656646568679662</v>
      </c>
      <c r="V4" s="11">
        <v>2.096739330067976E-2</v>
      </c>
      <c r="W4" s="11">
        <v>0.37876597860952188</v>
      </c>
      <c r="X4" s="11">
        <v>0.10964702632770695</v>
      </c>
      <c r="Y4" s="11">
        <v>0.29895266920755148</v>
      </c>
      <c r="Z4" s="11">
        <v>0.19061264546974144</v>
      </c>
      <c r="AA4" s="11">
        <v>0.28214625406735649</v>
      </c>
      <c r="AB4" s="8"/>
      <c r="AC4" s="8"/>
      <c r="AD4" s="8"/>
      <c r="AE4" s="9" t="s">
        <v>5</v>
      </c>
      <c r="AF4" s="9">
        <f>AVERAGE(B3:AA3)</f>
        <v>100000</v>
      </c>
    </row>
    <row r="5" spans="2:32" ht="15">
      <c r="B5" s="8" t="s">
        <v>11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C5" s="8"/>
      <c r="AD5" s="8"/>
    </row>
    <row r="6" spans="2:32">
      <c r="B6" s="8" t="s">
        <v>12</v>
      </c>
      <c r="C6" s="11">
        <v>245.31315662545217</v>
      </c>
      <c r="D6" s="11">
        <v>170.47189544699484</v>
      </c>
      <c r="E6" s="11">
        <v>236.85970184838175</v>
      </c>
      <c r="F6" s="11">
        <v>190.77002987465073</v>
      </c>
      <c r="G6" s="11">
        <v>383.39580032261097</v>
      </c>
      <c r="H6" s="11">
        <v>149.5619121645334</v>
      </c>
      <c r="I6" s="11">
        <v>184.30893409141731</v>
      </c>
      <c r="J6" s="11">
        <v>173.07598915102983</v>
      </c>
      <c r="K6" s="11">
        <v>191.03119010157775</v>
      </c>
      <c r="L6" s="11">
        <v>187.8271542153476</v>
      </c>
      <c r="M6" s="11">
        <v>170.48967098794174</v>
      </c>
      <c r="N6" s="11">
        <v>240.14363819378787</v>
      </c>
      <c r="O6" s="11">
        <v>101.43921742716725</v>
      </c>
      <c r="P6" s="11">
        <v>273.74516287347114</v>
      </c>
      <c r="Q6" s="11">
        <v>200.92141641862554</v>
      </c>
      <c r="R6" s="11">
        <v>214.93294164817542</v>
      </c>
      <c r="S6" s="11">
        <v>159.53650035739793</v>
      </c>
      <c r="T6" s="11">
        <v>155.93324085403526</v>
      </c>
      <c r="U6" s="11">
        <v>203.70181178291932</v>
      </c>
      <c r="V6" s="11">
        <v>224.9056005631453</v>
      </c>
      <c r="W6" s="11">
        <v>171.27801797714596</v>
      </c>
      <c r="X6" s="11">
        <v>135.04431031401793</v>
      </c>
      <c r="Y6" s="11">
        <v>305.15115348847849</v>
      </c>
      <c r="Z6" s="11">
        <v>235.44877217534031</v>
      </c>
      <c r="AA6" s="11">
        <v>114.73165647362157</v>
      </c>
      <c r="AB6" s="8">
        <f t="shared" ref="AB6:AB18" si="0">AC6*$AD$2</f>
        <v>0</v>
      </c>
      <c r="AC6" s="8">
        <v>0</v>
      </c>
      <c r="AD6" s="8">
        <f t="shared" ref="AD6:AD18" si="1">AVERAGE(C6:AA6)</f>
        <v>200.80075501509069</v>
      </c>
    </row>
    <row r="7" spans="2:32">
      <c r="B7" s="8" t="s">
        <v>13</v>
      </c>
      <c r="C7" s="11">
        <v>131.46646250558047</v>
      </c>
      <c r="D7" s="11">
        <v>170.47189544699484</v>
      </c>
      <c r="E7" s="11">
        <v>169.43978444408526</v>
      </c>
      <c r="F7" s="11">
        <v>165.80977279731781</v>
      </c>
      <c r="G7" s="11">
        <v>281.12840324851913</v>
      </c>
      <c r="H7" s="11">
        <v>149.5619121645334</v>
      </c>
      <c r="I7" s="11">
        <v>184.30893409141731</v>
      </c>
      <c r="J7" s="11">
        <v>173.07598915102983</v>
      </c>
      <c r="K7" s="11">
        <v>191.03119010157775</v>
      </c>
      <c r="L7" s="11">
        <v>187.8271542153476</v>
      </c>
      <c r="M7" s="11">
        <v>170.48967098794174</v>
      </c>
      <c r="N7" s="11">
        <v>107.84439949493117</v>
      </c>
      <c r="O7" s="11">
        <v>101.43921742716725</v>
      </c>
      <c r="P7" s="11">
        <v>252.52080462363131</v>
      </c>
      <c r="Q7" s="11">
        <v>177.02707572069824</v>
      </c>
      <c r="R7" s="11">
        <v>214.93294164817542</v>
      </c>
      <c r="S7" s="11">
        <v>91.054180921969646</v>
      </c>
      <c r="T7" s="11">
        <v>155.93324085403526</v>
      </c>
      <c r="U7" s="11">
        <v>203.70181178291932</v>
      </c>
      <c r="V7" s="11">
        <v>213.76018716948067</v>
      </c>
      <c r="W7" s="11">
        <v>171.27801797714596</v>
      </c>
      <c r="X7" s="11">
        <v>115.31076077539342</v>
      </c>
      <c r="Y7" s="11">
        <v>267.0177894102336</v>
      </c>
      <c r="Z7" s="11">
        <v>205.50595647263106</v>
      </c>
      <c r="AA7" s="11">
        <v>114.73165647362157</v>
      </c>
      <c r="AB7" s="8">
        <f t="shared" si="0"/>
        <v>100</v>
      </c>
      <c r="AC7" s="8">
        <v>1E-3</v>
      </c>
      <c r="AD7" s="8">
        <f t="shared" si="1"/>
        <v>174.66676839625515</v>
      </c>
    </row>
    <row r="8" spans="2:32">
      <c r="B8" s="8" t="s">
        <v>14</v>
      </c>
      <c r="C8" s="11">
        <v>30.683660218436444</v>
      </c>
      <c r="D8" s="11">
        <v>45.107468148523594</v>
      </c>
      <c r="E8" s="11">
        <v>49.021565011017401</v>
      </c>
      <c r="F8" s="11">
        <v>71.684551472441854</v>
      </c>
      <c r="G8" s="11">
        <v>55.670856725136673</v>
      </c>
      <c r="H8" s="11">
        <v>33.87555253996743</v>
      </c>
      <c r="I8" s="11">
        <v>38.253623583291528</v>
      </c>
      <c r="J8" s="11">
        <v>32.843679410305185</v>
      </c>
      <c r="K8" s="11">
        <v>62.682576406697422</v>
      </c>
      <c r="L8" s="11">
        <v>48.392038557158799</v>
      </c>
      <c r="M8" s="11">
        <v>60.57010132646451</v>
      </c>
      <c r="N8" s="11">
        <v>39.390027328593646</v>
      </c>
      <c r="O8" s="11">
        <v>48.359734066245892</v>
      </c>
      <c r="P8" s="11">
        <v>61.672002416051328</v>
      </c>
      <c r="Q8" s="11">
        <v>27.170072340178081</v>
      </c>
      <c r="R8" s="11">
        <v>44.634604115951447</v>
      </c>
      <c r="S8" s="11">
        <v>69.742875774485697</v>
      </c>
      <c r="T8" s="11">
        <v>42.646064828602675</v>
      </c>
      <c r="U8" s="11">
        <v>46.291848123749219</v>
      </c>
      <c r="V8" s="11">
        <v>86.017706413895553</v>
      </c>
      <c r="W8" s="11">
        <v>44.732412854504332</v>
      </c>
      <c r="X8" s="11">
        <v>34.284485034189402</v>
      </c>
      <c r="Y8" s="11">
        <v>45.225237389909239</v>
      </c>
      <c r="Z8" s="11">
        <v>43.87807244696296</v>
      </c>
      <c r="AA8" s="11">
        <v>61.543332955770438</v>
      </c>
      <c r="AB8" s="8">
        <f t="shared" si="0"/>
        <v>1000</v>
      </c>
      <c r="AC8" s="8">
        <v>0.01</v>
      </c>
      <c r="AD8" s="8">
        <f>AVERAGE(C8:AA8)</f>
        <v>48.974965979541231</v>
      </c>
    </row>
    <row r="9" spans="2:32">
      <c r="B9" s="8" t="s">
        <v>15</v>
      </c>
      <c r="C9" s="11">
        <v>0.73012263665168575</v>
      </c>
      <c r="D9" s="11">
        <v>0.43333538454396603</v>
      </c>
      <c r="E9" s="11">
        <v>0.7602214842157764</v>
      </c>
      <c r="F9" s="11">
        <v>0.7092634046822468</v>
      </c>
      <c r="G9" s="11">
        <v>0.7246200638666096</v>
      </c>
      <c r="H9" s="11">
        <v>0.77093391354503638</v>
      </c>
      <c r="I9" s="11">
        <v>0.77966595997122567</v>
      </c>
      <c r="J9" s="11">
        <v>0.66345704464401933</v>
      </c>
      <c r="K9" s="11">
        <v>0.54413641915482458</v>
      </c>
      <c r="L9" s="11">
        <v>0.75349083842513664</v>
      </c>
      <c r="M9" s="11">
        <v>0.3592733087510851</v>
      </c>
      <c r="N9" s="11">
        <v>0.73855889753599513</v>
      </c>
      <c r="O9" s="11">
        <v>0.85343647725187566</v>
      </c>
      <c r="P9" s="11">
        <v>0.7103806266184165</v>
      </c>
      <c r="Q9" s="11">
        <v>0.58476877458872423</v>
      </c>
      <c r="R9" s="11">
        <v>0.56296969487345905</v>
      </c>
      <c r="S9" s="11">
        <v>0.6218832176931528</v>
      </c>
      <c r="T9" s="11">
        <v>0.76994031766241733</v>
      </c>
      <c r="U9" s="11">
        <v>0.70244110338614973</v>
      </c>
      <c r="V9" s="11">
        <v>0.82357079268604139</v>
      </c>
      <c r="W9" s="11">
        <v>0.76025118763720911</v>
      </c>
      <c r="X9" s="11">
        <v>0.5168515542534351</v>
      </c>
      <c r="Y9" s="11">
        <v>0.64127231747090718</v>
      </c>
      <c r="Z9" s="11">
        <v>0.60871676470253533</v>
      </c>
      <c r="AA9" s="11">
        <v>0.75192572675064184</v>
      </c>
      <c r="AB9" s="8">
        <f t="shared" si="0"/>
        <v>10000</v>
      </c>
      <c r="AC9" s="8">
        <v>0.1</v>
      </c>
      <c r="AD9" s="8">
        <f t="shared" si="1"/>
        <v>0.67501951646250291</v>
      </c>
    </row>
    <row r="10" spans="2:32">
      <c r="B10" s="8" t="s">
        <v>16</v>
      </c>
      <c r="C10" s="11">
        <v>0.68036770091475773</v>
      </c>
      <c r="D10" s="11">
        <v>0.42041095233264514</v>
      </c>
      <c r="E10" s="11">
        <v>0.48929422145545232</v>
      </c>
      <c r="F10" s="11">
        <v>0.48252095273699069</v>
      </c>
      <c r="G10" s="11">
        <v>0.54507281162909749</v>
      </c>
      <c r="H10" s="11">
        <v>0.63277092359533071</v>
      </c>
      <c r="I10" s="11">
        <v>0.38293135335493389</v>
      </c>
      <c r="J10" s="11">
        <v>0.49362188815632635</v>
      </c>
      <c r="K10" s="11">
        <v>0.54413641915482458</v>
      </c>
      <c r="L10" s="11">
        <v>0.35310136725661323</v>
      </c>
      <c r="M10" s="11">
        <v>0.3592733087510851</v>
      </c>
      <c r="N10" s="11">
        <v>0.37838606262789654</v>
      </c>
      <c r="O10" s="11">
        <v>0.53194392157956827</v>
      </c>
      <c r="P10" s="11">
        <v>0.53221999507616147</v>
      </c>
      <c r="Q10" s="11">
        <v>0.58476877458872423</v>
      </c>
      <c r="R10" s="11">
        <v>0.29670840915480312</v>
      </c>
      <c r="S10" s="11">
        <v>0.4492745264548148</v>
      </c>
      <c r="T10" s="11">
        <v>0.3626497053184039</v>
      </c>
      <c r="U10" s="11">
        <v>0.56425383170812893</v>
      </c>
      <c r="V10" s="11">
        <v>0.68420462670701454</v>
      </c>
      <c r="W10" s="11">
        <v>0.58271992401273565</v>
      </c>
      <c r="X10" s="11">
        <v>0.5168515542534351</v>
      </c>
      <c r="Y10" s="11">
        <v>0.62589529019692236</v>
      </c>
      <c r="Z10" s="11">
        <v>0.4393583906389722</v>
      </c>
      <c r="AA10" s="11">
        <v>0.53434781977182411</v>
      </c>
      <c r="AB10" s="8">
        <f t="shared" si="0"/>
        <v>20000</v>
      </c>
      <c r="AC10" s="8">
        <v>0.2</v>
      </c>
      <c r="AD10" s="8">
        <f t="shared" si="1"/>
        <v>0.49868338925709849</v>
      </c>
    </row>
    <row r="11" spans="2:32">
      <c r="B11" s="8" t="s">
        <v>17</v>
      </c>
      <c r="C11" s="11">
        <v>0.56347494386545804</v>
      </c>
      <c r="D11" s="11">
        <v>0.42041095233264514</v>
      </c>
      <c r="E11" s="11">
        <v>0.48929422145545232</v>
      </c>
      <c r="F11" s="11">
        <v>0.48252095273699069</v>
      </c>
      <c r="G11" s="11">
        <v>0.5297363391299541</v>
      </c>
      <c r="H11" s="11">
        <v>0.53712991801887711</v>
      </c>
      <c r="I11" s="11">
        <v>0.38293135335493389</v>
      </c>
      <c r="J11" s="11">
        <v>0.41862237896316401</v>
      </c>
      <c r="K11" s="11">
        <v>0.46316576095944129</v>
      </c>
      <c r="L11" s="11">
        <v>0.35310136725661323</v>
      </c>
      <c r="M11" s="11">
        <v>0.3592733087510851</v>
      </c>
      <c r="N11" s="11">
        <v>0.37838606262789654</v>
      </c>
      <c r="O11" s="11">
        <v>0.43789326611351953</v>
      </c>
      <c r="P11" s="11">
        <v>0.46037976095158228</v>
      </c>
      <c r="Q11" s="11">
        <v>0.58476877458872423</v>
      </c>
      <c r="R11" s="11">
        <v>0.29670840915480312</v>
      </c>
      <c r="S11" s="11">
        <v>0.4492745264548148</v>
      </c>
      <c r="T11" s="11">
        <v>0.3626497053184039</v>
      </c>
      <c r="U11" s="11">
        <v>0.49050498887936556</v>
      </c>
      <c r="V11" s="11">
        <v>0.50147532372477599</v>
      </c>
      <c r="W11" s="11">
        <v>0.58271992401273565</v>
      </c>
      <c r="X11" s="11">
        <v>0.45348294570680991</v>
      </c>
      <c r="Y11" s="11">
        <v>0.50250153060767389</v>
      </c>
      <c r="Z11" s="11">
        <v>0.42752333330531656</v>
      </c>
      <c r="AA11" s="11">
        <v>0.4069816137006228</v>
      </c>
      <c r="AB11" s="8">
        <f t="shared" si="0"/>
        <v>30000</v>
      </c>
      <c r="AC11" s="8">
        <v>0.3</v>
      </c>
      <c r="AD11" s="8">
        <f t="shared" si="1"/>
        <v>0.45339646647886639</v>
      </c>
    </row>
    <row r="12" spans="2:32">
      <c r="B12" s="8" t="s">
        <v>18</v>
      </c>
      <c r="C12" s="11">
        <v>0.44897560741480902</v>
      </c>
      <c r="D12" s="11">
        <v>0.42041095233264514</v>
      </c>
      <c r="E12" s="11">
        <v>0.48100735409047957</v>
      </c>
      <c r="F12" s="11">
        <v>0.40204675969425807</v>
      </c>
      <c r="G12" s="11">
        <v>0.5297363391299541</v>
      </c>
      <c r="H12" s="11">
        <v>0.52044720654419052</v>
      </c>
      <c r="I12" s="11">
        <v>0.38293135335493389</v>
      </c>
      <c r="J12" s="11">
        <v>0.41862237896316401</v>
      </c>
      <c r="K12" s="11">
        <v>0.46316576095944129</v>
      </c>
      <c r="L12" s="11">
        <v>0.35310136725661323</v>
      </c>
      <c r="M12" s="11">
        <v>0.3592733087510851</v>
      </c>
      <c r="N12" s="11">
        <v>0.37838606262789654</v>
      </c>
      <c r="O12" s="11">
        <v>0.43789326611351953</v>
      </c>
      <c r="P12" s="11">
        <v>0.46037976095158228</v>
      </c>
      <c r="Q12" s="11">
        <v>0.46648388972903376</v>
      </c>
      <c r="R12" s="11">
        <v>0.29670840915480312</v>
      </c>
      <c r="S12" s="11">
        <v>0.31725802526887037</v>
      </c>
      <c r="T12" s="11">
        <v>0.3626497053184039</v>
      </c>
      <c r="U12" s="11">
        <v>0.49050498887936556</v>
      </c>
      <c r="V12" s="11">
        <v>0.35035721797635233</v>
      </c>
      <c r="W12" s="11">
        <v>0.55063869343894112</v>
      </c>
      <c r="X12" s="11">
        <v>0.35350060531402505</v>
      </c>
      <c r="Y12" s="11">
        <v>0.40295463846302937</v>
      </c>
      <c r="Z12" s="11">
        <v>0.42752333330531656</v>
      </c>
      <c r="AA12" s="11">
        <v>0.4069816137006228</v>
      </c>
      <c r="AB12" s="8">
        <f t="shared" si="0"/>
        <v>40000</v>
      </c>
      <c r="AC12" s="8">
        <v>0.4</v>
      </c>
      <c r="AD12" s="8">
        <f t="shared" si="1"/>
        <v>0.41927754394933348</v>
      </c>
    </row>
    <row r="13" spans="2:32">
      <c r="B13" s="8" t="s">
        <v>19</v>
      </c>
      <c r="C13" s="11">
        <v>0.38130043164801464</v>
      </c>
      <c r="D13" s="11">
        <v>0.42041095233264514</v>
      </c>
      <c r="E13" s="11">
        <v>0.31530431657461122</v>
      </c>
      <c r="F13" s="11">
        <v>0.40204675969425807</v>
      </c>
      <c r="G13" s="11">
        <v>0.39576252501183262</v>
      </c>
      <c r="H13" s="11">
        <v>0.45343464788368237</v>
      </c>
      <c r="I13" s="11">
        <v>0.38293135335493389</v>
      </c>
      <c r="J13" s="11">
        <v>0.39991706411217365</v>
      </c>
      <c r="K13" s="11">
        <v>0.43761753617491195</v>
      </c>
      <c r="L13" s="11">
        <v>0.35310136725661323</v>
      </c>
      <c r="M13" s="11">
        <v>0.3592733087510851</v>
      </c>
      <c r="N13" s="11">
        <v>0.37838606262789654</v>
      </c>
      <c r="O13" s="11">
        <v>0.41312650148825014</v>
      </c>
      <c r="P13" s="11">
        <v>0.46037976095158228</v>
      </c>
      <c r="Q13" s="11">
        <v>0.46648388972903376</v>
      </c>
      <c r="R13" s="11">
        <v>0.29670840915480312</v>
      </c>
      <c r="S13" s="11">
        <v>0.31725802526887037</v>
      </c>
      <c r="T13" s="11">
        <v>0.3626497053184039</v>
      </c>
      <c r="U13" s="11">
        <v>0.37135113365934558</v>
      </c>
      <c r="V13" s="11">
        <v>0.35035721797635233</v>
      </c>
      <c r="W13" s="11">
        <v>0.53493513246428392</v>
      </c>
      <c r="X13" s="11">
        <v>0.32228650894978728</v>
      </c>
      <c r="Y13" s="11">
        <v>0.40295463846302937</v>
      </c>
      <c r="Z13" s="11">
        <v>0.29757564190765606</v>
      </c>
      <c r="AA13" s="11">
        <v>0.4069816137006228</v>
      </c>
      <c r="AB13" s="8">
        <f t="shared" si="0"/>
        <v>50000</v>
      </c>
      <c r="AC13" s="8">
        <v>0.5</v>
      </c>
      <c r="AD13" s="8">
        <f t="shared" si="1"/>
        <v>0.38730138017818716</v>
      </c>
    </row>
    <row r="14" spans="2:32">
      <c r="B14" s="8" t="s">
        <v>20</v>
      </c>
      <c r="C14" s="11">
        <v>0.2170258321792744</v>
      </c>
      <c r="D14" s="11">
        <v>0.42041095233264514</v>
      </c>
      <c r="E14" s="11">
        <v>0.31530431657461122</v>
      </c>
      <c r="F14" s="11">
        <v>0.40204675969425807</v>
      </c>
      <c r="G14" s="11">
        <v>0.39576252501183262</v>
      </c>
      <c r="H14" s="11">
        <v>0.45343464788368237</v>
      </c>
      <c r="I14" s="11">
        <v>0.38293135335493389</v>
      </c>
      <c r="J14" s="11">
        <v>0.39991706411217365</v>
      </c>
      <c r="K14" s="11">
        <v>0.39899823899702369</v>
      </c>
      <c r="L14" s="11">
        <v>0.35310136725661323</v>
      </c>
      <c r="M14" s="11">
        <v>0.3592733087510851</v>
      </c>
      <c r="N14" s="11">
        <v>0.37838606262789654</v>
      </c>
      <c r="O14" s="11">
        <v>0.41312650148825014</v>
      </c>
      <c r="P14" s="11">
        <v>0.38402106706928407</v>
      </c>
      <c r="Q14" s="11">
        <v>0.46648388972903376</v>
      </c>
      <c r="R14" s="11">
        <v>0.29670840915480312</v>
      </c>
      <c r="S14" s="11">
        <v>0.31725802526887037</v>
      </c>
      <c r="T14" s="11">
        <v>0.34848137569338178</v>
      </c>
      <c r="U14" s="11">
        <v>0.35656646568679662</v>
      </c>
      <c r="V14" s="11">
        <v>0.35035721797635233</v>
      </c>
      <c r="W14" s="11">
        <v>0.5014237182257375</v>
      </c>
      <c r="X14" s="11">
        <v>0.32228650894978728</v>
      </c>
      <c r="Y14" s="11">
        <v>0.40295463846302937</v>
      </c>
      <c r="Z14" s="11">
        <v>0.29757564190765606</v>
      </c>
      <c r="AA14" s="11">
        <v>0.4069816137006228</v>
      </c>
      <c r="AB14" s="8">
        <f t="shared" si="0"/>
        <v>60000</v>
      </c>
      <c r="AC14" s="8">
        <v>0.6</v>
      </c>
      <c r="AD14" s="8">
        <f t="shared" si="1"/>
        <v>0.3736327000835854</v>
      </c>
    </row>
    <row r="15" spans="2:32">
      <c r="B15" s="8" t="s">
        <v>21</v>
      </c>
      <c r="C15" s="11">
        <v>0.2170258321792744</v>
      </c>
      <c r="D15" s="11">
        <v>0.29531949366651133</v>
      </c>
      <c r="E15" s="11">
        <v>0.31530431657461122</v>
      </c>
      <c r="F15" s="11">
        <v>0.32102560889006782</v>
      </c>
      <c r="G15" s="11">
        <v>0.39576252501183262</v>
      </c>
      <c r="H15" s="11">
        <v>0.45343464788368237</v>
      </c>
      <c r="I15" s="11">
        <v>0.18851783162313041</v>
      </c>
      <c r="J15" s="11">
        <v>0.39911662480722043</v>
      </c>
      <c r="K15" s="11">
        <v>0.28275256362712753</v>
      </c>
      <c r="L15" s="11">
        <v>0.35310136725661323</v>
      </c>
      <c r="M15" s="11">
        <v>0.3592733087510851</v>
      </c>
      <c r="N15" s="11">
        <v>0.37838606262789654</v>
      </c>
      <c r="O15" s="11">
        <v>0.33559548904486292</v>
      </c>
      <c r="P15" s="11">
        <v>0.38402106706928407</v>
      </c>
      <c r="Q15" s="11">
        <v>0.34770802474145057</v>
      </c>
      <c r="R15" s="11">
        <v>0.29670840915480312</v>
      </c>
      <c r="S15" s="11">
        <v>0.31725802526887037</v>
      </c>
      <c r="T15" s="11">
        <v>0.34848137569338178</v>
      </c>
      <c r="U15" s="11">
        <v>0.35656646568679662</v>
      </c>
      <c r="V15" s="11">
        <v>0.35035721797635233</v>
      </c>
      <c r="W15" s="11">
        <v>0.44123234122832855</v>
      </c>
      <c r="X15" s="11">
        <v>0.17317115983269105</v>
      </c>
      <c r="Y15" s="11">
        <v>0.3385648470768956</v>
      </c>
      <c r="Z15" s="11">
        <v>0.29757564190765606</v>
      </c>
      <c r="AA15" s="11">
        <v>0.4069816137006228</v>
      </c>
      <c r="AB15" s="8">
        <f t="shared" si="0"/>
        <v>70000</v>
      </c>
      <c r="AC15" s="8">
        <v>0.7</v>
      </c>
      <c r="AD15" s="8">
        <f t="shared" si="1"/>
        <v>0.33412967445124198</v>
      </c>
    </row>
    <row r="16" spans="2:32">
      <c r="B16" s="8" t="s">
        <v>22</v>
      </c>
      <c r="C16" s="11">
        <v>0.2170258321792744</v>
      </c>
      <c r="D16" s="11">
        <v>0.29531949366651133</v>
      </c>
      <c r="E16" s="11">
        <v>0.31530431657461122</v>
      </c>
      <c r="F16" s="11">
        <v>0.32102560889006782</v>
      </c>
      <c r="G16" s="11">
        <v>0.27903147903396075</v>
      </c>
      <c r="H16" s="11">
        <v>0.45343464788368237</v>
      </c>
      <c r="I16" s="11">
        <v>0.18851783162313041</v>
      </c>
      <c r="J16" s="11">
        <v>0.33347510584997053</v>
      </c>
      <c r="K16" s="11">
        <v>0.28275256362712753</v>
      </c>
      <c r="L16" s="11">
        <v>0.35310136725661323</v>
      </c>
      <c r="M16" s="11">
        <v>0.3592733087510851</v>
      </c>
      <c r="N16" s="11">
        <v>0.35110725645631646</v>
      </c>
      <c r="O16" s="11">
        <v>0.33559548904486292</v>
      </c>
      <c r="P16" s="11">
        <v>0.35458715125832896</v>
      </c>
      <c r="Q16" s="11">
        <v>0.30089614883138438</v>
      </c>
      <c r="R16" s="11">
        <v>0.29670840915480312</v>
      </c>
      <c r="S16" s="11">
        <v>0.31725802526887037</v>
      </c>
      <c r="T16" s="11">
        <v>0.27399725653674523</v>
      </c>
      <c r="U16" s="11">
        <v>0.35656646568679662</v>
      </c>
      <c r="V16" s="11">
        <v>0.34723507166916079</v>
      </c>
      <c r="W16" s="11">
        <v>0.44123234122832855</v>
      </c>
      <c r="X16" s="11">
        <v>0.17317115983269105</v>
      </c>
      <c r="Y16" s="11">
        <v>0.3385648470768956</v>
      </c>
      <c r="Z16" s="11">
        <v>0.29757564190765606</v>
      </c>
      <c r="AA16" s="11">
        <v>0.38458361530160801</v>
      </c>
      <c r="AB16" s="8">
        <f t="shared" si="0"/>
        <v>80000</v>
      </c>
      <c r="AC16" s="8">
        <v>0.8</v>
      </c>
      <c r="AD16" s="8">
        <f t="shared" si="1"/>
        <v>0.31869361738361929</v>
      </c>
    </row>
    <row r="17" spans="2:30">
      <c r="B17" s="8" t="s">
        <v>23</v>
      </c>
      <c r="C17" s="11">
        <v>0.2170258321792744</v>
      </c>
      <c r="D17" s="11">
        <v>0.29531949366651133</v>
      </c>
      <c r="E17" s="11">
        <v>0.31530431657461122</v>
      </c>
      <c r="F17" s="11">
        <v>0.20623443832209887</v>
      </c>
      <c r="G17" s="11">
        <v>0.27903147903396075</v>
      </c>
      <c r="H17" s="11">
        <v>0.45165920996294062</v>
      </c>
      <c r="I17" s="11">
        <v>0.18851783162313041</v>
      </c>
      <c r="J17" s="11">
        <v>0.33347510584997053</v>
      </c>
      <c r="K17" s="11">
        <v>0.28275256362712753</v>
      </c>
      <c r="L17" s="11">
        <v>0.2758518888663275</v>
      </c>
      <c r="M17" s="11">
        <v>0.33197786132780038</v>
      </c>
      <c r="N17" s="11">
        <v>0.24248674699936146</v>
      </c>
      <c r="O17" s="11">
        <v>0.33559548904486292</v>
      </c>
      <c r="P17" s="11">
        <v>0.28685587166069126</v>
      </c>
      <c r="Q17" s="11">
        <v>0.30089614883138438</v>
      </c>
      <c r="R17" s="11">
        <v>0.29670840915480312</v>
      </c>
      <c r="S17" s="11">
        <v>0.31725802526887037</v>
      </c>
      <c r="T17" s="11">
        <v>0.25328893667074226</v>
      </c>
      <c r="U17" s="11">
        <v>0.35656646568679662</v>
      </c>
      <c r="V17" s="11">
        <v>0.25351690349589262</v>
      </c>
      <c r="W17" s="11">
        <v>0.44123234122832855</v>
      </c>
      <c r="X17" s="11">
        <v>0.17317115983269105</v>
      </c>
      <c r="Y17" s="11">
        <v>0.3385648470768956</v>
      </c>
      <c r="Z17" s="11">
        <v>0.28049656576968118</v>
      </c>
      <c r="AA17" s="11">
        <v>0.38458361530160801</v>
      </c>
      <c r="AB17" s="8">
        <f t="shared" si="0"/>
        <v>90000</v>
      </c>
      <c r="AC17" s="8">
        <v>0.9</v>
      </c>
      <c r="AD17" s="8">
        <f t="shared" si="1"/>
        <v>0.29753486188225453</v>
      </c>
    </row>
    <row r="18" spans="2:30">
      <c r="B18" s="8" t="s">
        <v>24</v>
      </c>
      <c r="C18" s="11">
        <v>0.15122508331671725</v>
      </c>
      <c r="D18" s="11">
        <v>0.28863866943515859</v>
      </c>
      <c r="E18" s="11">
        <v>0.31530431657461122</v>
      </c>
      <c r="F18" s="11">
        <v>0.20623443832209887</v>
      </c>
      <c r="G18" s="11">
        <v>0.27903147903396075</v>
      </c>
      <c r="H18" s="11">
        <v>0.44985744567554775</v>
      </c>
      <c r="I18" s="11">
        <v>0.18851783162313041</v>
      </c>
      <c r="J18" s="11">
        <v>0.25563574963450719</v>
      </c>
      <c r="K18" s="11">
        <v>0.28275256362712753</v>
      </c>
      <c r="L18" s="11">
        <v>0.2758518888663275</v>
      </c>
      <c r="M18" s="11">
        <v>0.33197786132780038</v>
      </c>
      <c r="N18" s="11">
        <v>0.24248674699936146</v>
      </c>
      <c r="O18" s="11">
        <v>0.33559548904486292</v>
      </c>
      <c r="P18" s="11">
        <v>0.28685587166069126</v>
      </c>
      <c r="Q18" s="11">
        <v>0.30089614883138438</v>
      </c>
      <c r="R18" s="11">
        <v>8.5032052333531283E-2</v>
      </c>
      <c r="S18" s="11">
        <v>0.31725802526887037</v>
      </c>
      <c r="T18" s="11">
        <v>0.17263620505650579</v>
      </c>
      <c r="U18" s="11">
        <v>0.35656646568679662</v>
      </c>
      <c r="V18" s="11">
        <v>2.096739330067976E-2</v>
      </c>
      <c r="W18" s="11">
        <v>0.37876597860952188</v>
      </c>
      <c r="X18" s="11">
        <v>0.10964702632770695</v>
      </c>
      <c r="Y18" s="11">
        <v>0.29895266920755148</v>
      </c>
      <c r="Z18" s="11">
        <v>0.19061264546974144</v>
      </c>
      <c r="AA18" s="11">
        <v>0.28214625406735649</v>
      </c>
      <c r="AB18" s="8">
        <f t="shared" si="0"/>
        <v>100000</v>
      </c>
      <c r="AC18" s="8">
        <v>1</v>
      </c>
      <c r="AD18" s="8">
        <f t="shared" si="1"/>
        <v>0.25613785197206196</v>
      </c>
    </row>
    <row r="19" spans="2:30" ht="15">
      <c r="B19" s="8" t="s">
        <v>25</v>
      </c>
      <c r="C19" s="11">
        <v>0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2:30">
      <c r="D20" s="9" t="s">
        <v>1</v>
      </c>
      <c r="E20" s="9" t="s">
        <v>3</v>
      </c>
      <c r="F20" s="9" t="s">
        <v>9</v>
      </c>
      <c r="G20" s="9" t="s">
        <v>5</v>
      </c>
      <c r="H20" s="9" t="s">
        <v>7</v>
      </c>
    </row>
    <row r="21" spans="2:30">
      <c r="D21" s="10">
        <f>MIN(C18:AA18)</f>
        <v>2.096739330067976E-2</v>
      </c>
      <c r="E21" s="10">
        <f>MAX(C18:AA18)</f>
        <v>0.44985744567554775</v>
      </c>
      <c r="F21" s="10">
        <f>MEDIAN(C18:AA18)</f>
        <v>0.28214625406735649</v>
      </c>
      <c r="G21" s="10">
        <f>AVERAGE(C18:AA18)</f>
        <v>0.25613785197206196</v>
      </c>
      <c r="H21" s="10">
        <f>_xlfn.STDEV.S(C18:AA18)</f>
        <v>9.6964417791898239E-2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08553-E70C-4B55-A1C7-99311E5995E6}">
  <dimension ref="B5:J53"/>
  <sheetViews>
    <sheetView tabSelected="1" zoomScale="70" zoomScaleNormal="70" workbookViewId="0">
      <selection activeCell="J41" sqref="J41"/>
    </sheetView>
  </sheetViews>
  <sheetFormatPr defaultRowHeight="15.75"/>
  <cols>
    <col min="1" max="1" width="8.88671875" style="4"/>
    <col min="2" max="3" width="9" style="4" bestFit="1" customWidth="1"/>
    <col min="4" max="4" width="9" style="4" customWidth="1"/>
    <col min="5" max="9" width="10.21875" style="4" customWidth="1"/>
    <col min="10" max="10" width="11.6640625" style="4" bestFit="1" customWidth="1"/>
    <col min="11" max="16384" width="8.88671875" style="4"/>
  </cols>
  <sheetData>
    <row r="5" spans="2:8">
      <c r="E5" s="13" t="s">
        <v>27</v>
      </c>
      <c r="F5" s="13"/>
      <c r="G5" s="13"/>
    </row>
    <row r="6" spans="2:8">
      <c r="D6" s="4" t="s">
        <v>36</v>
      </c>
      <c r="E6" s="4" t="s">
        <v>39</v>
      </c>
      <c r="F6" s="4" t="s">
        <v>38</v>
      </c>
      <c r="G6" s="4" t="s">
        <v>26</v>
      </c>
      <c r="H6" s="4" t="s">
        <v>37</v>
      </c>
    </row>
    <row r="7" spans="2:8">
      <c r="B7" s="4">
        <v>0</v>
      </c>
      <c r="C7" s="4">
        <v>0</v>
      </c>
      <c r="D7" s="7">
        <v>1E-8</v>
      </c>
      <c r="E7" s="6">
        <f>DE_r1_10!AD6</f>
        <v>200.80075501509069</v>
      </c>
      <c r="F7" s="6">
        <f>DE_b2_10!AD6</f>
        <v>267.58058530466008</v>
      </c>
      <c r="G7" s="6">
        <f>PSO_10!AD6</f>
        <v>201.92336666857372</v>
      </c>
      <c r="H7" s="6">
        <f>ED_mod_10!AD6</f>
        <v>217.38647631134648</v>
      </c>
    </row>
    <row r="8" spans="2:8">
      <c r="B8" s="4">
        <v>100</v>
      </c>
      <c r="C8" s="4">
        <v>1E-3</v>
      </c>
      <c r="D8" s="7">
        <v>1E-8</v>
      </c>
      <c r="E8" s="6">
        <f>DE_r1_10!AD7</f>
        <v>174.66676839625515</v>
      </c>
      <c r="F8" s="6">
        <f>DE_b2_10!AD7</f>
        <v>159.8634621586441</v>
      </c>
      <c r="G8" s="6">
        <f>PSO_10!AD7</f>
        <v>121.80759123535509</v>
      </c>
      <c r="H8" s="6">
        <f>ED_mod_10!AD7</f>
        <v>129.62690793020411</v>
      </c>
    </row>
    <row r="9" spans="2:8">
      <c r="B9" s="4">
        <v>1000</v>
      </c>
      <c r="C9" s="4">
        <v>0.01</v>
      </c>
      <c r="D9" s="7">
        <v>1E-8</v>
      </c>
      <c r="E9" s="6">
        <f>DE_r1_10!AD8</f>
        <v>48.974965979541231</v>
      </c>
      <c r="F9" s="6">
        <f>DE_b2_10!AD8</f>
        <v>5.6694426251109959</v>
      </c>
      <c r="G9" s="6">
        <f>PSO_10!AD8</f>
        <v>7.3615450217567062</v>
      </c>
      <c r="H9" s="6">
        <f>ED_mod_10!AD8</f>
        <v>7.9615163667106028</v>
      </c>
    </row>
    <row r="10" spans="2:8">
      <c r="B10" s="4">
        <v>10000</v>
      </c>
      <c r="C10" s="4">
        <v>0.1</v>
      </c>
      <c r="D10" s="7">
        <v>1E-8</v>
      </c>
      <c r="E10" s="6">
        <f>DE_r1_10!AD9</f>
        <v>0.67501951646250291</v>
      </c>
      <c r="F10" s="6">
        <f>DE_b2_10!AD9</f>
        <v>0.70039516210467812</v>
      </c>
      <c r="G10" s="6">
        <f>PSO_10!AD9</f>
        <v>0.82034299896837637</v>
      </c>
      <c r="H10" s="6">
        <f>ED_mod_10!AD9</f>
        <v>0.1247524189573187</v>
      </c>
    </row>
    <row r="11" spans="2:8">
      <c r="B11" s="4">
        <v>20000</v>
      </c>
      <c r="C11" s="4">
        <v>0.2</v>
      </c>
      <c r="D11" s="7">
        <v>1E-8</v>
      </c>
      <c r="E11" s="6">
        <f>DE_r1_10!AD10</f>
        <v>0.49868338925709849</v>
      </c>
      <c r="F11" s="6">
        <f>DE_b2_10!AD10</f>
        <v>0.56888300266054559</v>
      </c>
      <c r="G11" s="6">
        <f>PSO_10!AD10</f>
        <v>9.1988738808313431E-2</v>
      </c>
      <c r="H11" s="6">
        <f>ED_mod_10!AD10</f>
        <v>1.9026602101298522E-2</v>
      </c>
    </row>
    <row r="12" spans="2:8">
      <c r="B12" s="4">
        <v>30000</v>
      </c>
      <c r="C12" s="4">
        <v>0.3</v>
      </c>
      <c r="D12" s="7">
        <v>1E-8</v>
      </c>
      <c r="E12" s="6">
        <f>DE_r1_10!AD11</f>
        <v>0.45339646647886639</v>
      </c>
      <c r="F12" s="6">
        <f>DE_b2_10!AD11</f>
        <v>0.49732952196651697</v>
      </c>
      <c r="G12" s="6">
        <f>PSO_10!AD11</f>
        <v>7.3536115330171015E-2</v>
      </c>
      <c r="H12" s="6">
        <f>ED_mod_10!AD11</f>
        <v>1.4482671885116361E-2</v>
      </c>
    </row>
    <row r="13" spans="2:8">
      <c r="B13" s="4">
        <v>40000</v>
      </c>
      <c r="C13" s="4">
        <v>0.4</v>
      </c>
      <c r="D13" s="7">
        <v>1E-8</v>
      </c>
      <c r="E13" s="6">
        <f>DE_r1_10!AD12</f>
        <v>0.41927754394933348</v>
      </c>
      <c r="F13" s="6">
        <f>DE_b2_10!AD12</f>
        <v>0.47544078096156683</v>
      </c>
      <c r="G13" s="6">
        <f>PSO_10!AD12</f>
        <v>7.3536115324682211E-2</v>
      </c>
      <c r="H13" s="6">
        <f>ED_mod_10!AD12</f>
        <v>1.4482671838864007E-2</v>
      </c>
    </row>
    <row r="14" spans="2:8">
      <c r="B14" s="4">
        <v>50000</v>
      </c>
      <c r="C14" s="4">
        <v>0.5</v>
      </c>
      <c r="D14" s="7">
        <v>1E-8</v>
      </c>
      <c r="E14" s="6">
        <f>DE_r1_10!AD13</f>
        <v>0.38730138017818716</v>
      </c>
      <c r="F14" s="6">
        <f>DE_b2_10!AD13</f>
        <v>0.41572860118036259</v>
      </c>
      <c r="G14" s="6">
        <f>PSO_10!AD13</f>
        <v>7.3536115324682211E-2</v>
      </c>
      <c r="H14" s="6">
        <f>ED_mod_10!AD13</f>
        <v>1.4482671838864007E-2</v>
      </c>
    </row>
    <row r="15" spans="2:8">
      <c r="B15" s="4">
        <v>60000</v>
      </c>
      <c r="C15" s="4">
        <v>0.6</v>
      </c>
      <c r="D15" s="7">
        <v>1E-8</v>
      </c>
      <c r="E15" s="6">
        <f>DE_r1_10!AD14</f>
        <v>0.3736327000835854</v>
      </c>
      <c r="F15" s="6">
        <f>DE_b2_10!AD14</f>
        <v>0.38436237475549662</v>
      </c>
      <c r="G15" s="6">
        <f>PSO_10!AD14</f>
        <v>7.3536115324682211E-2</v>
      </c>
      <c r="H15" s="6">
        <f>ED_mod_10!AD14</f>
        <v>1.4482671838864007E-2</v>
      </c>
    </row>
    <row r="16" spans="2:8">
      <c r="B16" s="4">
        <v>70000</v>
      </c>
      <c r="C16" s="4">
        <v>0.7</v>
      </c>
      <c r="D16" s="7">
        <v>1E-8</v>
      </c>
      <c r="E16" s="6">
        <f>DE_r1_10!AD15</f>
        <v>0.33412967445124198</v>
      </c>
      <c r="F16" s="6">
        <f>DE_b2_10!AD15</f>
        <v>0.36740674813943769</v>
      </c>
      <c r="G16" s="6">
        <f>PSO_10!AD15</f>
        <v>7.3536115324682211E-2</v>
      </c>
      <c r="H16" s="6">
        <f>ED_mod_10!AD15</f>
        <v>1.4482671838864007E-2</v>
      </c>
    </row>
    <row r="17" spans="2:10">
      <c r="B17" s="4">
        <v>80000</v>
      </c>
      <c r="C17" s="4">
        <v>0.8</v>
      </c>
      <c r="D17" s="7">
        <v>1E-8</v>
      </c>
      <c r="E17" s="6">
        <f>DE_r1_10!AD16</f>
        <v>0.31869361738361929</v>
      </c>
      <c r="F17" s="6">
        <f>DE_b2_10!AD16</f>
        <v>0.34778725118865167</v>
      </c>
      <c r="G17" s="6">
        <f>PSO_10!AD16</f>
        <v>7.3536115324682211E-2</v>
      </c>
      <c r="H17" s="6">
        <f>ED_mod_10!AD16</f>
        <v>1.4482671838864007E-2</v>
      </c>
    </row>
    <row r="18" spans="2:10">
      <c r="B18" s="4">
        <v>90000</v>
      </c>
      <c r="C18" s="4">
        <v>0.9</v>
      </c>
      <c r="D18" s="7">
        <v>1E-8</v>
      </c>
      <c r="E18" s="6">
        <f>DE_r1_10!AD17</f>
        <v>0.29753486188225453</v>
      </c>
      <c r="F18" s="6">
        <f>DE_b2_10!AD17</f>
        <v>0.33167764167335007</v>
      </c>
      <c r="G18" s="6">
        <f>PSO_10!AD17</f>
        <v>7.3536115324682211E-2</v>
      </c>
      <c r="H18" s="6">
        <f>ED_mod_10!AD17</f>
        <v>1.4482671838864007E-2</v>
      </c>
    </row>
    <row r="19" spans="2:10">
      <c r="B19" s="4">
        <v>100000</v>
      </c>
      <c r="C19" s="4">
        <v>1</v>
      </c>
      <c r="D19" s="7">
        <v>1E-8</v>
      </c>
      <c r="E19" s="6">
        <f>DE_r1_10!AD18</f>
        <v>0.25613785197206196</v>
      </c>
      <c r="F19" s="6">
        <f>DE_b2_10!AD18</f>
        <v>0.31716745395372525</v>
      </c>
      <c r="G19" s="6">
        <f>PSO_10!AD18</f>
        <v>7.3536115324682211E-2</v>
      </c>
      <c r="H19" s="6">
        <f>ED_mod_10!AD18</f>
        <v>1.4482671838864007E-2</v>
      </c>
    </row>
    <row r="22" spans="2:10">
      <c r="E22" s="5" t="s">
        <v>1</v>
      </c>
      <c r="F22" s="5" t="s">
        <v>3</v>
      </c>
      <c r="G22" s="5" t="s">
        <v>9</v>
      </c>
      <c r="H22" s="5" t="s">
        <v>5</v>
      </c>
      <c r="I22" s="5" t="s">
        <v>7</v>
      </c>
      <c r="J22" s="4" t="s">
        <v>35</v>
      </c>
    </row>
    <row r="23" spans="2:10">
      <c r="C23" s="4" t="s">
        <v>27</v>
      </c>
      <c r="D23" s="4" t="s">
        <v>31</v>
      </c>
      <c r="E23" s="6">
        <f>PSO_10!D21</f>
        <v>1.7236111917668495E-2</v>
      </c>
      <c r="F23" s="6">
        <f>PSO_10!E21</f>
        <v>0.14506162359498376</v>
      </c>
      <c r="G23" s="6">
        <f>PSO_10!F21</f>
        <v>6.8888141036495654E-2</v>
      </c>
      <c r="H23" s="6">
        <f>PSO_10!G21</f>
        <v>7.3536115324682211E-2</v>
      </c>
      <c r="I23" s="6">
        <f>PSO_10!H21</f>
        <v>3.5113408374318172E-2</v>
      </c>
      <c r="J23" s="12">
        <f>PSO_10!C19</f>
        <v>0</v>
      </c>
    </row>
    <row r="24" spans="2:10">
      <c r="D24" s="4" t="s">
        <v>29</v>
      </c>
      <c r="E24" s="6">
        <f>DE_r1_10!D21</f>
        <v>2.096739330067976E-2</v>
      </c>
      <c r="F24" s="6">
        <f>DE_r1_10!E21</f>
        <v>0.44985744567554775</v>
      </c>
      <c r="G24" s="6">
        <f>DE_r1_10!F21</f>
        <v>0.28214625406735649</v>
      </c>
      <c r="H24" s="6">
        <f>DE_r1_10!G21</f>
        <v>0.25613785197206196</v>
      </c>
      <c r="I24" s="6">
        <f>DE_r1_10!H21</f>
        <v>9.6964417791898239E-2</v>
      </c>
      <c r="J24" s="12">
        <f>DE_r1_10!C19</f>
        <v>0</v>
      </c>
    </row>
    <row r="25" spans="2:10">
      <c r="D25" s="4" t="s">
        <v>30</v>
      </c>
      <c r="E25" s="6">
        <f>DE_b2_10!D21</f>
        <v>2.7036998028847847E-2</v>
      </c>
      <c r="F25" s="6">
        <f>DE_b2_10!E21</f>
        <v>0.63986971551082661</v>
      </c>
      <c r="G25" s="6">
        <f>DE_b2_10!F21</f>
        <v>0.33716504732626618</v>
      </c>
      <c r="H25" s="6">
        <f>DE_b2_10!G21</f>
        <v>0.31716745395372525</v>
      </c>
      <c r="I25" s="6">
        <f>DE_b2_10!H21</f>
        <v>0.17952168744665836</v>
      </c>
      <c r="J25" s="12">
        <f>DE_b2_10!C19</f>
        <v>0</v>
      </c>
    </row>
    <row r="26" spans="2:10">
      <c r="D26" s="4" t="s">
        <v>37</v>
      </c>
      <c r="E26" s="6">
        <f>ED_mod_10!D21</f>
        <v>6.8588406065828167E-9</v>
      </c>
      <c r="F26" s="6">
        <f>ED_mod_10!E21</f>
        <v>3.2006069498720535E-2</v>
      </c>
      <c r="G26" s="6">
        <f>ED_mod_10!F21</f>
        <v>1.2320988875103467E-2</v>
      </c>
      <c r="H26" s="6">
        <f>ED_mod_10!G21</f>
        <v>1.4482671838864007E-2</v>
      </c>
      <c r="I26" s="6">
        <f>ED_mod_10!H21</f>
        <v>8.1430800491362736E-3</v>
      </c>
      <c r="J26" s="12">
        <f>ED_mod_10!C19</f>
        <v>0.04</v>
      </c>
    </row>
    <row r="29" spans="2:10">
      <c r="F29" s="6"/>
      <c r="G29" s="6"/>
      <c r="H29" s="6"/>
      <c r="I29" s="6"/>
      <c r="J29" s="6"/>
    </row>
    <row r="32" spans="2:10">
      <c r="E32" s="13" t="s">
        <v>28</v>
      </c>
      <c r="F32" s="13"/>
      <c r="G32" s="13"/>
    </row>
    <row r="33" spans="2:8">
      <c r="D33" s="4" t="s">
        <v>36</v>
      </c>
      <c r="E33" s="4" t="s">
        <v>39</v>
      </c>
      <c r="F33" s="4" t="s">
        <v>38</v>
      </c>
      <c r="G33" s="4" t="s">
        <v>26</v>
      </c>
      <c r="H33" s="4" t="s">
        <v>37</v>
      </c>
    </row>
    <row r="34" spans="2:8">
      <c r="B34" s="4">
        <f>C34*300000</f>
        <v>0</v>
      </c>
      <c r="C34" s="4">
        <v>0</v>
      </c>
      <c r="D34" s="7">
        <v>1E-8</v>
      </c>
      <c r="E34" s="6">
        <f>DE_r1_30!AD6</f>
        <v>1155.0798947364799</v>
      </c>
      <c r="F34" s="6">
        <f>DE_b2_30!AD6</f>
        <v>1251.1342980372935</v>
      </c>
      <c r="G34" s="6">
        <f>PSO_30!AD6</f>
        <v>1233.2826894674483</v>
      </c>
      <c r="H34" s="6">
        <f>ED_mod_30!AD6</f>
        <v>1039.8109112227421</v>
      </c>
    </row>
    <row r="35" spans="2:8">
      <c r="B35" s="4">
        <f t="shared" ref="B35:B46" si="0">C35*300000</f>
        <v>300</v>
      </c>
      <c r="C35" s="4">
        <v>1E-3</v>
      </c>
      <c r="D35" s="7">
        <v>1E-8</v>
      </c>
      <c r="E35" s="6">
        <f>DE_r1_30!AD7</f>
        <v>1073.9978604978603</v>
      </c>
      <c r="F35" s="6">
        <f>DE_b2_30!AD7</f>
        <v>766.89131337911294</v>
      </c>
      <c r="G35" s="6">
        <f>PSO_30!AD7</f>
        <v>512.51743575155956</v>
      </c>
      <c r="H35" s="6">
        <f>ED_mod_30!AD7</f>
        <v>778.70633090159549</v>
      </c>
    </row>
    <row r="36" spans="2:8">
      <c r="B36" s="4">
        <f t="shared" si="0"/>
        <v>3000</v>
      </c>
      <c r="C36" s="4">
        <v>0.01</v>
      </c>
      <c r="D36" s="7">
        <v>1E-8</v>
      </c>
      <c r="E36" s="6">
        <f>DE_r1_30!AD8</f>
        <v>242.27332543989709</v>
      </c>
      <c r="F36" s="6">
        <f>DE_b2_30!AD8</f>
        <v>60.904425612610332</v>
      </c>
      <c r="G36" s="6">
        <f>PSO_30!AD8</f>
        <v>23.764937657426039</v>
      </c>
      <c r="H36" s="6">
        <f>ED_mod_30!AD8</f>
        <v>18.097717468459365</v>
      </c>
    </row>
    <row r="37" spans="2:8">
      <c r="B37" s="4">
        <f t="shared" si="0"/>
        <v>30000</v>
      </c>
      <c r="C37" s="4">
        <v>0.1</v>
      </c>
      <c r="D37" s="7">
        <v>1E-8</v>
      </c>
      <c r="E37" s="6">
        <f>DE_r1_30!AD9</f>
        <v>1.0667368569628071</v>
      </c>
      <c r="F37" s="6">
        <f>DE_b2_30!AD9</f>
        <v>9.7916679963236681E-3</v>
      </c>
      <c r="G37" s="6">
        <f>PSO_30!AD9</f>
        <v>7.7125380055549614E-2</v>
      </c>
      <c r="H37" s="6">
        <f>ED_mod_30!AD9</f>
        <v>5.9101497475739957E-3</v>
      </c>
    </row>
    <row r="38" spans="2:8">
      <c r="B38" s="4">
        <f t="shared" si="0"/>
        <v>60000</v>
      </c>
      <c r="C38" s="4">
        <v>0.2</v>
      </c>
      <c r="D38" s="7">
        <v>1E-8</v>
      </c>
      <c r="E38" s="6">
        <f>DE_r1_30!AD10</f>
        <v>9.0375600370589376E-3</v>
      </c>
      <c r="F38" s="6">
        <f>DE_b2_30!AD10</f>
        <v>9.5545669601824548E-3</v>
      </c>
      <c r="G38" s="6">
        <f>PSO_30!AD10</f>
        <v>2.3553693142903284E-2</v>
      </c>
      <c r="H38" s="6">
        <f>ED_mod_30!AD10</f>
        <v>5.9101482461574048E-3</v>
      </c>
    </row>
    <row r="39" spans="2:8">
      <c r="B39" s="4">
        <f t="shared" si="0"/>
        <v>90000</v>
      </c>
      <c r="C39" s="4">
        <v>0.3</v>
      </c>
      <c r="D39" s="7">
        <v>1E-8</v>
      </c>
      <c r="E39" s="6">
        <f>DE_r1_30!AD11</f>
        <v>5.0450163598725343E-6</v>
      </c>
      <c r="F39" s="6">
        <f>DE_b2_30!AD11</f>
        <v>9.5545669583634654E-3</v>
      </c>
      <c r="G39" s="6">
        <f>PSO_30!AD11</f>
        <v>2.3553691633583184E-2</v>
      </c>
      <c r="H39" s="6">
        <f>ED_mod_30!AD11</f>
        <v>5.9101482461574048E-3</v>
      </c>
    </row>
    <row r="40" spans="2:8">
      <c r="B40" s="4">
        <f t="shared" si="0"/>
        <v>120000</v>
      </c>
      <c r="C40" s="4">
        <v>0.4</v>
      </c>
      <c r="D40" s="7">
        <v>1E-8</v>
      </c>
      <c r="E40" s="6">
        <f>DE_r1_30!AD12</f>
        <v>8.8862725533545013E-9</v>
      </c>
      <c r="F40" s="6">
        <f>DE_b2_30!AD12</f>
        <v>9.5545669583498236E-3</v>
      </c>
      <c r="G40" s="6">
        <f>PSO_30!AD12</f>
        <v>2.3553691633583184E-2</v>
      </c>
      <c r="H40" s="6">
        <f>ED_mod_30!AD12</f>
        <v>5.9101482461574048E-3</v>
      </c>
    </row>
    <row r="41" spans="2:8">
      <c r="B41" s="4">
        <f t="shared" si="0"/>
        <v>150000</v>
      </c>
      <c r="C41" s="4">
        <v>0.5</v>
      </c>
      <c r="D41" s="7">
        <v>1E-8</v>
      </c>
      <c r="E41" s="6">
        <f>DE_r1_30!AD13</f>
        <v>8.7624539446551353E-9</v>
      </c>
      <c r="F41" s="6">
        <f>DE_b2_30!AD13</f>
        <v>9.5545669583498236E-3</v>
      </c>
      <c r="G41" s="6">
        <f>PSO_30!AD13</f>
        <v>2.3553691633583184E-2</v>
      </c>
      <c r="H41" s="6">
        <f>ED_mod_30!AD13</f>
        <v>5.9101482461574048E-3</v>
      </c>
    </row>
    <row r="42" spans="2:8">
      <c r="B42" s="4">
        <f t="shared" si="0"/>
        <v>180000</v>
      </c>
      <c r="C42" s="4">
        <v>0.6</v>
      </c>
      <c r="D42" s="7">
        <v>1E-8</v>
      </c>
      <c r="E42" s="6">
        <f>DE_r1_30!AD14</f>
        <v>8.7624539446551353E-9</v>
      </c>
      <c r="F42" s="6">
        <f>DE_b2_30!AD14</f>
        <v>9.5545669583498236E-3</v>
      </c>
      <c r="G42" s="6">
        <f>PSO_30!AD14</f>
        <v>2.3553691633583184E-2</v>
      </c>
      <c r="H42" s="6">
        <f>ED_mod_30!AD14</f>
        <v>5.9101482461574048E-3</v>
      </c>
    </row>
    <row r="43" spans="2:8">
      <c r="B43" s="4">
        <f t="shared" si="0"/>
        <v>210000</v>
      </c>
      <c r="C43" s="4">
        <v>0.7</v>
      </c>
      <c r="D43" s="7">
        <v>1E-8</v>
      </c>
      <c r="E43" s="6">
        <f>DE_r1_30!AD15</f>
        <v>8.7624539446551353E-9</v>
      </c>
      <c r="F43" s="6">
        <f>DE_b2_30!AD15</f>
        <v>9.5545669583498236E-3</v>
      </c>
      <c r="G43" s="6">
        <f>PSO_30!AD15</f>
        <v>2.3553691633583184E-2</v>
      </c>
      <c r="H43" s="6">
        <f>ED_mod_30!AD15</f>
        <v>5.9101482461574048E-3</v>
      </c>
    </row>
    <row r="44" spans="2:8">
      <c r="B44" s="4">
        <f t="shared" si="0"/>
        <v>240000</v>
      </c>
      <c r="C44" s="4">
        <v>0.8</v>
      </c>
      <c r="D44" s="7">
        <v>1E-8</v>
      </c>
      <c r="E44" s="6">
        <f>DE_r1_30!AD16</f>
        <v>8.7624539446551353E-9</v>
      </c>
      <c r="F44" s="6">
        <f>DE_b2_30!AD16</f>
        <v>9.5545669583498236E-3</v>
      </c>
      <c r="G44" s="6">
        <f>PSO_30!AD16</f>
        <v>2.3553691633583184E-2</v>
      </c>
      <c r="H44" s="6">
        <f>ED_mod_30!AD16</f>
        <v>5.9101482461574048E-3</v>
      </c>
    </row>
    <row r="45" spans="2:8">
      <c r="B45" s="4">
        <f t="shared" si="0"/>
        <v>270000</v>
      </c>
      <c r="C45" s="4">
        <v>0.9</v>
      </c>
      <c r="D45" s="7">
        <v>1E-8</v>
      </c>
      <c r="E45" s="6">
        <f>DE_r1_30!AD17</f>
        <v>8.7624539446551353E-9</v>
      </c>
      <c r="F45" s="6">
        <f>DE_b2_30!AD17</f>
        <v>9.5545669583498236E-3</v>
      </c>
      <c r="G45" s="6">
        <f>PSO_30!AD17</f>
        <v>2.3553691633583184E-2</v>
      </c>
      <c r="H45" s="6">
        <f>ED_mod_30!AD17</f>
        <v>5.9101482461574048E-3</v>
      </c>
    </row>
    <row r="46" spans="2:8">
      <c r="B46" s="4">
        <f t="shared" si="0"/>
        <v>300000</v>
      </c>
      <c r="C46" s="4">
        <v>1</v>
      </c>
      <c r="D46" s="7">
        <v>1E-8</v>
      </c>
      <c r="E46" s="6">
        <f>DE_r1_30!AD18</f>
        <v>8.7624539446551353E-9</v>
      </c>
      <c r="F46" s="6">
        <f>DE_b2_30!AD18</f>
        <v>9.5545669583498236E-3</v>
      </c>
      <c r="G46" s="6">
        <f>PSO_30!AD18</f>
        <v>2.3553691633583184E-2</v>
      </c>
      <c r="H46" s="6">
        <f>ED_mod_30!AD18</f>
        <v>5.9101482461574048E-3</v>
      </c>
    </row>
    <row r="49" spans="3:10">
      <c r="J49" s="4" t="s">
        <v>35</v>
      </c>
    </row>
    <row r="50" spans="3:10">
      <c r="C50" s="4" t="s">
        <v>28</v>
      </c>
      <c r="D50" s="4" t="s">
        <v>34</v>
      </c>
      <c r="E50" s="6">
        <f>PSO_30!D21</f>
        <v>2.7622490961221047E-9</v>
      </c>
      <c r="F50" s="6">
        <f>PSO_30!E21</f>
        <v>0.16200840949670692</v>
      </c>
      <c r="G50" s="6">
        <f>PSO_30!F21</f>
        <v>1.4772407723171455E-2</v>
      </c>
      <c r="H50" s="6">
        <f>PSO_30!G21</f>
        <v>2.3553691633583184E-2</v>
      </c>
      <c r="I50" s="6">
        <f>PSO_30!H21</f>
        <v>3.7239691028828473E-2</v>
      </c>
      <c r="J50" s="12">
        <f>PSO_30!C19</f>
        <v>0.32</v>
      </c>
    </row>
    <row r="51" spans="3:10">
      <c r="D51" s="4" t="s">
        <v>32</v>
      </c>
      <c r="E51" s="6">
        <f>DE_r1_30!D21</f>
        <v>6.5061840359703638E-9</v>
      </c>
      <c r="F51" s="6">
        <f>DE_r1_30!E21</f>
        <v>9.9859107649535872E-9</v>
      </c>
      <c r="G51" s="6">
        <f>DE_r1_30!F21</f>
        <v>9.1386027634143829E-9</v>
      </c>
      <c r="H51" s="6">
        <f>DE_r1_30!G21</f>
        <v>8.7624539446551353E-9</v>
      </c>
      <c r="I51" s="6">
        <f>DE_r1_30!H21</f>
        <v>1.0147943343668567E-9</v>
      </c>
      <c r="J51" s="12">
        <f>DE_r1_30!C19</f>
        <v>1</v>
      </c>
    </row>
    <row r="52" spans="3:10">
      <c r="D52" s="4" t="s">
        <v>33</v>
      </c>
      <c r="E52" s="6">
        <f>DE_b2_30!D21</f>
        <v>8.5065039456821978E-9</v>
      </c>
      <c r="F52" s="6">
        <f>DE_b2_30!E21</f>
        <v>3.9362842516652563E-2</v>
      </c>
      <c r="G52" s="6">
        <f>DE_b2_30!F21</f>
        <v>9.857284607960537E-3</v>
      </c>
      <c r="H52" s="6">
        <f>DE_b2_30!G21</f>
        <v>9.5545669583498236E-3</v>
      </c>
      <c r="I52" s="6">
        <f>DE_b2_30!H21</f>
        <v>1.0204302512485337E-2</v>
      </c>
      <c r="J52" s="12">
        <f>DE_b2_30!C19</f>
        <v>0.4</v>
      </c>
    </row>
    <row r="53" spans="3:10">
      <c r="D53" s="4" t="s">
        <v>37</v>
      </c>
      <c r="E53" s="6">
        <f>ED_mod_30!D21</f>
        <v>8.3496161096263677E-9</v>
      </c>
      <c r="F53" s="6">
        <f>ED_mod_30!E21</f>
        <v>2.4610029557607049E-2</v>
      </c>
      <c r="G53" s="6">
        <f>ED_mod_30!F21</f>
        <v>9.7705878943088464E-9</v>
      </c>
      <c r="H53" s="6">
        <f>ED_mod_30!G21</f>
        <v>5.9101482461574048E-3</v>
      </c>
      <c r="I53" s="6">
        <f>ED_mod_30!H21</f>
        <v>7.9463457302901153E-3</v>
      </c>
      <c r="J53" s="12">
        <f>ED_mod_30!C19</f>
        <v>0.6</v>
      </c>
    </row>
  </sheetData>
  <mergeCells count="2">
    <mergeCell ref="E5:G5"/>
    <mergeCell ref="E32:G3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FFA39-43D3-4FCA-A130-438011252BEE}">
  <sheetPr>
    <tabColor theme="6" tint="-0.249977111117893"/>
    <outlinePr summaryBelow="0" summaryRight="0"/>
  </sheetPr>
  <dimension ref="B2:AF21"/>
  <sheetViews>
    <sheetView zoomScale="85" zoomScaleNormal="85" workbookViewId="0">
      <selection activeCell="D35" sqref="D35"/>
    </sheetView>
  </sheetViews>
  <sheetFormatPr defaultRowHeight="12.75"/>
  <cols>
    <col min="1" max="1" width="8.88671875" style="9"/>
    <col min="2" max="2" width="18.6640625" style="9" customWidth="1"/>
    <col min="3" max="16384" width="8.88671875" style="9"/>
  </cols>
  <sheetData>
    <row r="2" spans="2:32">
      <c r="B2" s="8" t="s">
        <v>0</v>
      </c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>
        <v>10</v>
      </c>
      <c r="M2" s="8">
        <v>11</v>
      </c>
      <c r="N2" s="8">
        <v>12</v>
      </c>
      <c r="O2" s="8">
        <v>13</v>
      </c>
      <c r="P2" s="8">
        <v>14</v>
      </c>
      <c r="Q2" s="8">
        <v>15</v>
      </c>
      <c r="R2" s="8">
        <v>16</v>
      </c>
      <c r="S2" s="8">
        <v>17</v>
      </c>
      <c r="T2" s="8">
        <v>18</v>
      </c>
      <c r="U2" s="8">
        <v>19</v>
      </c>
      <c r="V2" s="8">
        <v>20</v>
      </c>
      <c r="W2" s="8">
        <v>21</v>
      </c>
      <c r="X2" s="8">
        <v>22</v>
      </c>
      <c r="Y2" s="8">
        <v>23</v>
      </c>
      <c r="Z2" s="8">
        <v>24</v>
      </c>
      <c r="AA2" s="8">
        <v>25</v>
      </c>
      <c r="AB2" s="8"/>
      <c r="AC2" s="8"/>
      <c r="AD2" s="8">
        <v>100000</v>
      </c>
      <c r="AE2" s="9" t="s">
        <v>1</v>
      </c>
      <c r="AF2" s="9">
        <f>MIN(B3:AA3)</f>
        <v>100000</v>
      </c>
    </row>
    <row r="3" spans="2:32">
      <c r="B3" s="8" t="s">
        <v>2</v>
      </c>
      <c r="C3" s="8">
        <v>100000</v>
      </c>
      <c r="D3" s="8">
        <v>100000</v>
      </c>
      <c r="E3" s="8">
        <v>100000</v>
      </c>
      <c r="F3" s="8">
        <v>100000</v>
      </c>
      <c r="G3" s="8">
        <v>100000</v>
      </c>
      <c r="H3" s="8">
        <v>100000</v>
      </c>
      <c r="I3" s="8">
        <v>100000</v>
      </c>
      <c r="J3" s="8">
        <v>100000</v>
      </c>
      <c r="K3" s="8">
        <v>100000</v>
      </c>
      <c r="L3" s="8">
        <v>100000</v>
      </c>
      <c r="M3" s="8">
        <v>100000</v>
      </c>
      <c r="N3" s="8">
        <v>100000</v>
      </c>
      <c r="O3" s="8">
        <v>100000</v>
      </c>
      <c r="P3" s="8">
        <v>100000</v>
      </c>
      <c r="Q3" s="8">
        <v>100000</v>
      </c>
      <c r="R3" s="8">
        <v>100000</v>
      </c>
      <c r="S3" s="8">
        <v>100000</v>
      </c>
      <c r="T3" s="8">
        <v>100000</v>
      </c>
      <c r="U3" s="8">
        <v>100000</v>
      </c>
      <c r="V3" s="8">
        <v>100000</v>
      </c>
      <c r="W3" s="8">
        <v>100000</v>
      </c>
      <c r="X3" s="8">
        <v>100000</v>
      </c>
      <c r="Y3" s="8">
        <v>100000</v>
      </c>
      <c r="Z3" s="8">
        <v>100000</v>
      </c>
      <c r="AA3" s="8">
        <v>100000</v>
      </c>
      <c r="AB3" s="8"/>
      <c r="AC3" s="8"/>
      <c r="AD3" s="8"/>
      <c r="AE3" s="9" t="s">
        <v>3</v>
      </c>
      <c r="AF3" s="9">
        <f>MAX(B3:AA3)</f>
        <v>100000</v>
      </c>
    </row>
    <row r="4" spans="2:32">
      <c r="B4" s="8" t="s">
        <v>4</v>
      </c>
      <c r="C4" s="8">
        <v>0.13286848317886779</v>
      </c>
      <c r="D4" s="8">
        <v>7.3884205094486788E-2</v>
      </c>
      <c r="E4" s="8">
        <v>3.4467313380218911E-2</v>
      </c>
      <c r="F4" s="8">
        <v>0.47874776909645789</v>
      </c>
      <c r="G4" s="8">
        <v>0.32829653511089418</v>
      </c>
      <c r="H4" s="8">
        <v>0.428543891088907</v>
      </c>
      <c r="I4" s="8">
        <v>0.38505950476110229</v>
      </c>
      <c r="J4" s="8">
        <v>0.38919784122640522</v>
      </c>
      <c r="K4" s="8">
        <v>0.15803928688035285</v>
      </c>
      <c r="L4" s="8">
        <v>0.54661372252792262</v>
      </c>
      <c r="M4" s="8">
        <v>0.48420231928173507</v>
      </c>
      <c r="N4" s="8">
        <v>0.24832334964014535</v>
      </c>
      <c r="O4" s="8">
        <v>0.30231499015224017</v>
      </c>
      <c r="P4" s="8">
        <v>0.5707222762210904</v>
      </c>
      <c r="Q4" s="8">
        <v>0.33716504732626618</v>
      </c>
      <c r="R4" s="8">
        <v>0.63986971551082661</v>
      </c>
      <c r="S4" s="8">
        <v>2.7036998028847847E-2</v>
      </c>
      <c r="T4" s="8">
        <v>0.25514459245755461</v>
      </c>
      <c r="U4" s="8">
        <v>0.55459072097073658</v>
      </c>
      <c r="V4" s="8">
        <v>0.36171194979795018</v>
      </c>
      <c r="W4" s="8">
        <v>0.34528382446660544</v>
      </c>
      <c r="X4" s="8">
        <v>0.43278302450960382</v>
      </c>
      <c r="Y4" s="8">
        <v>0.23955543868328277</v>
      </c>
      <c r="Z4" s="8">
        <v>9.6064862250841543E-2</v>
      </c>
      <c r="AA4" s="8">
        <v>7.8698687199789674E-2</v>
      </c>
      <c r="AB4" s="8"/>
      <c r="AC4" s="8"/>
      <c r="AD4" s="8"/>
      <c r="AE4" s="9" t="s">
        <v>5</v>
      </c>
      <c r="AF4" s="9">
        <f>AVERAGE(B3:AA3)</f>
        <v>100000</v>
      </c>
    </row>
    <row r="5" spans="2:32">
      <c r="B5" s="8" t="s">
        <v>11</v>
      </c>
      <c r="AC5" s="8"/>
      <c r="AD5" s="8"/>
    </row>
    <row r="6" spans="2:32">
      <c r="B6" s="8" t="s">
        <v>12</v>
      </c>
      <c r="C6" s="8">
        <v>211.44409215497728</v>
      </c>
      <c r="D6" s="8">
        <v>174.16403238048269</v>
      </c>
      <c r="E6" s="8">
        <v>314.31618812379634</v>
      </c>
      <c r="F6" s="8">
        <v>278.37483430692441</v>
      </c>
      <c r="G6" s="8">
        <v>280.90998606755795</v>
      </c>
      <c r="H6" s="8">
        <v>266.94007858649184</v>
      </c>
      <c r="I6" s="8">
        <v>271.92104985351739</v>
      </c>
      <c r="J6" s="8">
        <v>243.57134440952439</v>
      </c>
      <c r="K6" s="8">
        <v>196.71799365051697</v>
      </c>
      <c r="L6" s="8">
        <v>198.61611228613231</v>
      </c>
      <c r="M6" s="8">
        <v>169.64185820099601</v>
      </c>
      <c r="N6" s="8">
        <v>265.84986030661526</v>
      </c>
      <c r="O6" s="8">
        <v>299.12172632767147</v>
      </c>
      <c r="P6" s="8">
        <v>317.26174406503605</v>
      </c>
      <c r="Q6" s="8">
        <v>386.91401987734685</v>
      </c>
      <c r="R6" s="8">
        <v>206.83872742541837</v>
      </c>
      <c r="S6" s="8">
        <v>364.303092349297</v>
      </c>
      <c r="T6" s="8">
        <v>267.50723414480774</v>
      </c>
      <c r="U6" s="8">
        <v>128.02856529362339</v>
      </c>
      <c r="V6" s="8">
        <v>303.94983433944412</v>
      </c>
      <c r="W6" s="8">
        <v>293.47188773545736</v>
      </c>
      <c r="X6" s="8">
        <v>422.75273157675929</v>
      </c>
      <c r="Y6" s="8">
        <v>400.04948941989801</v>
      </c>
      <c r="Z6" s="8">
        <v>283.19352473098024</v>
      </c>
      <c r="AA6" s="8">
        <v>143.65462500322951</v>
      </c>
      <c r="AB6" s="8">
        <f t="shared" ref="AB6:AB18" si="0">AC6*$AD$2</f>
        <v>0</v>
      </c>
      <c r="AC6" s="8">
        <v>0</v>
      </c>
      <c r="AD6" s="8">
        <f t="shared" ref="AD6:AD18" si="1">AVERAGE(C6:AA6)</f>
        <v>267.58058530466008</v>
      </c>
    </row>
    <row r="7" spans="2:32">
      <c r="B7" s="8" t="s">
        <v>13</v>
      </c>
      <c r="C7" s="8">
        <v>123.02922389668265</v>
      </c>
      <c r="D7" s="8">
        <v>132.25476035607835</v>
      </c>
      <c r="E7" s="8">
        <v>153.44260805729937</v>
      </c>
      <c r="F7" s="8">
        <v>201.23252639541045</v>
      </c>
      <c r="G7" s="8">
        <v>133.04852127170363</v>
      </c>
      <c r="H7" s="8">
        <v>141.23260807459621</v>
      </c>
      <c r="I7" s="8">
        <v>112.62897266799587</v>
      </c>
      <c r="J7" s="8">
        <v>122.89670256999955</v>
      </c>
      <c r="K7" s="8">
        <v>147.35311179714336</v>
      </c>
      <c r="L7" s="8">
        <v>131.46265788442679</v>
      </c>
      <c r="M7" s="8">
        <v>169.64185820099601</v>
      </c>
      <c r="N7" s="8">
        <v>207.56042454527812</v>
      </c>
      <c r="O7" s="8">
        <v>299.12172632767147</v>
      </c>
      <c r="P7" s="8">
        <v>82.012763656799279</v>
      </c>
      <c r="Q7" s="8">
        <v>386.91401987734685</v>
      </c>
      <c r="R7" s="8">
        <v>176.61810835638448</v>
      </c>
      <c r="S7" s="8">
        <v>171.09134747492749</v>
      </c>
      <c r="T7" s="8">
        <v>228.39709074426378</v>
      </c>
      <c r="U7" s="8">
        <v>82.05995447708176</v>
      </c>
      <c r="V7" s="8">
        <v>64.620289344725734</v>
      </c>
      <c r="W7" s="8">
        <v>141.19917479341643</v>
      </c>
      <c r="X7" s="8">
        <v>146.87040169074305</v>
      </c>
      <c r="Y7" s="8">
        <v>188.05697756862821</v>
      </c>
      <c r="Z7" s="8">
        <v>110.18609893327493</v>
      </c>
      <c r="AA7" s="8">
        <v>143.65462500322951</v>
      </c>
      <c r="AB7" s="8">
        <f t="shared" si="0"/>
        <v>100</v>
      </c>
      <c r="AC7" s="8">
        <v>1E-3</v>
      </c>
      <c r="AD7" s="8">
        <f t="shared" si="1"/>
        <v>159.8634621586441</v>
      </c>
    </row>
    <row r="8" spans="2:32">
      <c r="B8" s="8" t="s">
        <v>14</v>
      </c>
      <c r="C8" s="8">
        <v>5.3546424845551428</v>
      </c>
      <c r="D8" s="8">
        <v>5.8119297893553039</v>
      </c>
      <c r="E8" s="8">
        <v>3.7505912257901173</v>
      </c>
      <c r="F8" s="8">
        <v>6.619488727311591</v>
      </c>
      <c r="G8" s="8">
        <v>8.3768643410134018</v>
      </c>
      <c r="H8" s="8">
        <v>3.7177830964586747</v>
      </c>
      <c r="I8" s="8">
        <v>6.8961949784162471</v>
      </c>
      <c r="J8" s="8">
        <v>5.1338251047326366</v>
      </c>
      <c r="K8" s="8">
        <v>7.8746989552178093</v>
      </c>
      <c r="L8" s="8">
        <v>4.3744705126478038</v>
      </c>
      <c r="M8" s="8">
        <v>9.4529084421853895</v>
      </c>
      <c r="N8" s="8">
        <v>6.1896985409611034</v>
      </c>
      <c r="O8" s="8">
        <v>6.0893841827844426</v>
      </c>
      <c r="P8" s="8">
        <v>4.8583083793184869</v>
      </c>
      <c r="Q8" s="8">
        <v>6.2990544814251734</v>
      </c>
      <c r="R8" s="8">
        <v>4.9078136334308056</v>
      </c>
      <c r="S8" s="8">
        <v>5.629840215257218</v>
      </c>
      <c r="T8" s="8">
        <v>5.2920453861373744</v>
      </c>
      <c r="U8" s="8">
        <v>2.883351186673849</v>
      </c>
      <c r="V8" s="8">
        <v>3.995311008827116</v>
      </c>
      <c r="W8" s="8">
        <v>3.4249684635851736</v>
      </c>
      <c r="X8" s="8">
        <v>10.745094450730335</v>
      </c>
      <c r="Y8" s="8">
        <v>2.551159480181127</v>
      </c>
      <c r="Z8" s="8">
        <v>6.0557290051712016</v>
      </c>
      <c r="AA8" s="8">
        <v>5.4509095556073817</v>
      </c>
      <c r="AB8" s="8">
        <f t="shared" si="0"/>
        <v>1000</v>
      </c>
      <c r="AC8" s="8">
        <v>0.01</v>
      </c>
      <c r="AD8" s="8">
        <f t="shared" si="1"/>
        <v>5.6694426251109959</v>
      </c>
    </row>
    <row r="9" spans="2:32">
      <c r="B9" s="8" t="s">
        <v>15</v>
      </c>
      <c r="C9" s="8">
        <v>0.77882751329116218</v>
      </c>
      <c r="D9" s="8">
        <v>0.66694937094450779</v>
      </c>
      <c r="E9" s="8">
        <v>0.54488887707998401</v>
      </c>
      <c r="F9" s="8">
        <v>0.75124076595682254</v>
      </c>
      <c r="G9" s="8">
        <v>0.64398661510074362</v>
      </c>
      <c r="H9" s="8">
        <v>0.86785153592200004</v>
      </c>
      <c r="I9" s="8">
        <v>0.74555737472007877</v>
      </c>
      <c r="J9" s="8">
        <v>0.84580674167364123</v>
      </c>
      <c r="K9" s="8">
        <v>0.7216796858131147</v>
      </c>
      <c r="L9" s="8">
        <v>0.54661372252792262</v>
      </c>
      <c r="M9" s="8">
        <v>0.73447854540495427</v>
      </c>
      <c r="N9" s="8">
        <v>0.76906402786573835</v>
      </c>
      <c r="O9" s="8">
        <v>0.67376365575091768</v>
      </c>
      <c r="P9" s="8">
        <v>0.68035106844968141</v>
      </c>
      <c r="Q9" s="8">
        <v>0.67891715122902951</v>
      </c>
      <c r="R9" s="8">
        <v>0.74339214878193616</v>
      </c>
      <c r="S9" s="8">
        <v>0.72742261796668117</v>
      </c>
      <c r="T9" s="8">
        <v>0.44230043656762064</v>
      </c>
      <c r="U9" s="8">
        <v>0.76078483955416232</v>
      </c>
      <c r="V9" s="8">
        <v>0.65571515302974603</v>
      </c>
      <c r="W9" s="8">
        <v>0.70102624393302904</v>
      </c>
      <c r="X9" s="8">
        <v>0.67708867625299263</v>
      </c>
      <c r="Y9" s="8">
        <v>0.80412490264484404</v>
      </c>
      <c r="Z9" s="8">
        <v>0.77519450918714483</v>
      </c>
      <c r="AA9" s="8">
        <v>0.57285287296849674</v>
      </c>
      <c r="AB9" s="8">
        <f t="shared" si="0"/>
        <v>10000</v>
      </c>
      <c r="AC9" s="8">
        <v>0.1</v>
      </c>
      <c r="AD9" s="8">
        <f t="shared" si="1"/>
        <v>0.70039516210467812</v>
      </c>
    </row>
    <row r="10" spans="2:32">
      <c r="B10" s="8" t="s">
        <v>16</v>
      </c>
      <c r="C10" s="8">
        <v>0.60290616591089474</v>
      </c>
      <c r="D10" s="8">
        <v>0.28153688151303413</v>
      </c>
      <c r="E10" s="8">
        <v>0.46429509086760845</v>
      </c>
      <c r="F10" s="8">
        <v>0.60028937652043624</v>
      </c>
      <c r="G10" s="8">
        <v>0.40205184081628431</v>
      </c>
      <c r="H10" s="8">
        <v>0.65699486890127901</v>
      </c>
      <c r="I10" s="8">
        <v>0.74555737472007877</v>
      </c>
      <c r="J10" s="8">
        <v>0.63748627156780913</v>
      </c>
      <c r="K10" s="8">
        <v>0.7216796858131147</v>
      </c>
      <c r="L10" s="8">
        <v>0.54661372252792262</v>
      </c>
      <c r="M10" s="8">
        <v>0.51314871055342337</v>
      </c>
      <c r="N10" s="8">
        <v>0.49247128333877299</v>
      </c>
      <c r="O10" s="8">
        <v>0.45578130550711649</v>
      </c>
      <c r="P10" s="8">
        <v>0.67116408181152565</v>
      </c>
      <c r="Q10" s="8">
        <v>0.67891715122902951</v>
      </c>
      <c r="R10" s="8">
        <v>0.74339214878193616</v>
      </c>
      <c r="S10" s="8">
        <v>0.29223989720662757</v>
      </c>
      <c r="T10" s="8">
        <v>0.44230043656762064</v>
      </c>
      <c r="U10" s="8">
        <v>0.74900652530936895</v>
      </c>
      <c r="V10" s="8">
        <v>0.58466631801354652</v>
      </c>
      <c r="W10" s="8">
        <v>0.67632479059216166</v>
      </c>
      <c r="X10" s="8">
        <v>0.67708867625299263</v>
      </c>
      <c r="Y10" s="8">
        <v>0.52364511643020251</v>
      </c>
      <c r="Z10" s="8">
        <v>0.5614407299992763</v>
      </c>
      <c r="AA10" s="8">
        <v>0.50107661576157625</v>
      </c>
      <c r="AB10" s="8">
        <f t="shared" si="0"/>
        <v>20000</v>
      </c>
      <c r="AC10" s="8">
        <v>0.2</v>
      </c>
      <c r="AD10" s="8">
        <f t="shared" si="1"/>
        <v>0.56888300266054559</v>
      </c>
    </row>
    <row r="11" spans="2:32">
      <c r="B11" s="8" t="s">
        <v>17</v>
      </c>
      <c r="C11" s="8">
        <v>0.40981419326237756</v>
      </c>
      <c r="D11" s="8">
        <v>0.27991140180017737</v>
      </c>
      <c r="E11" s="8">
        <v>0.36505902156909542</v>
      </c>
      <c r="F11" s="8">
        <v>0.60028937652043624</v>
      </c>
      <c r="G11" s="8">
        <v>0.40205184081628431</v>
      </c>
      <c r="H11" s="8">
        <v>0.54633468883025671</v>
      </c>
      <c r="I11" s="8">
        <v>0.61263170212066598</v>
      </c>
      <c r="J11" s="8">
        <v>0.63748627156780913</v>
      </c>
      <c r="K11" s="8">
        <v>0.51129514033868873</v>
      </c>
      <c r="L11" s="8">
        <v>0.54661372252792262</v>
      </c>
      <c r="M11" s="8">
        <v>0.51314871055342337</v>
      </c>
      <c r="N11" s="8">
        <v>0.4680976022351615</v>
      </c>
      <c r="O11" s="8">
        <v>0.45578130550711649</v>
      </c>
      <c r="P11" s="8">
        <v>0.67116408181152565</v>
      </c>
      <c r="Q11" s="8">
        <v>0.62079615563050083</v>
      </c>
      <c r="R11" s="8">
        <v>0.63986971551082661</v>
      </c>
      <c r="S11" s="8">
        <v>0.29223989720662757</v>
      </c>
      <c r="T11" s="8">
        <v>0.44230043656762064</v>
      </c>
      <c r="U11" s="8">
        <v>0.63951443295684385</v>
      </c>
      <c r="V11" s="8">
        <v>0.47513236837096429</v>
      </c>
      <c r="W11" s="8">
        <v>0.34528382446660544</v>
      </c>
      <c r="X11" s="8">
        <v>0.58530175574060195</v>
      </c>
      <c r="Y11" s="8">
        <v>0.43782685568396573</v>
      </c>
      <c r="Z11" s="8">
        <v>0.51832120203346221</v>
      </c>
      <c r="AA11" s="8">
        <v>0.41697234553396356</v>
      </c>
      <c r="AB11" s="8">
        <f t="shared" si="0"/>
        <v>30000</v>
      </c>
      <c r="AC11" s="8">
        <v>0.3</v>
      </c>
      <c r="AD11" s="8">
        <f t="shared" si="1"/>
        <v>0.49732952196651697</v>
      </c>
    </row>
    <row r="12" spans="2:32">
      <c r="B12" s="8" t="s">
        <v>18</v>
      </c>
      <c r="C12" s="8">
        <v>0.40981419326237756</v>
      </c>
      <c r="D12" s="8">
        <v>0.21623662690308265</v>
      </c>
      <c r="E12" s="8">
        <v>0.33209426145663201</v>
      </c>
      <c r="F12" s="8">
        <v>0.60028937652043624</v>
      </c>
      <c r="G12" s="8">
        <v>0.38972980345829455</v>
      </c>
      <c r="H12" s="8">
        <v>0.54633468883025671</v>
      </c>
      <c r="I12" s="8">
        <v>0.61263170212066598</v>
      </c>
      <c r="J12" s="8">
        <v>0.63574829553215295</v>
      </c>
      <c r="K12" s="8">
        <v>0.51129514033868873</v>
      </c>
      <c r="L12" s="8">
        <v>0.54661372252792262</v>
      </c>
      <c r="M12" s="8">
        <v>0.51314871055342337</v>
      </c>
      <c r="N12" s="8">
        <v>0.4259323209332706</v>
      </c>
      <c r="O12" s="8">
        <v>0.45578130550711649</v>
      </c>
      <c r="P12" s="8">
        <v>0.64182841007527713</v>
      </c>
      <c r="Q12" s="8">
        <v>0.33716504732626618</v>
      </c>
      <c r="R12" s="8">
        <v>0.63986971551082661</v>
      </c>
      <c r="S12" s="8">
        <v>0.28106182257863566</v>
      </c>
      <c r="T12" s="8">
        <v>0.44230043656762064</v>
      </c>
      <c r="U12" s="8">
        <v>0.63951443295684385</v>
      </c>
      <c r="V12" s="8">
        <v>0.40492352762078099</v>
      </c>
      <c r="W12" s="8">
        <v>0.34528382446660544</v>
      </c>
      <c r="X12" s="8">
        <v>0.58530175574060195</v>
      </c>
      <c r="Y12" s="8">
        <v>0.43782685568396573</v>
      </c>
      <c r="Z12" s="8">
        <v>0.51832120203346221</v>
      </c>
      <c r="AA12" s="8">
        <v>0.41697234553396356</v>
      </c>
      <c r="AB12" s="8">
        <f t="shared" si="0"/>
        <v>40000</v>
      </c>
      <c r="AC12" s="8">
        <v>0.4</v>
      </c>
      <c r="AD12" s="8">
        <f t="shared" si="1"/>
        <v>0.47544078096156683</v>
      </c>
    </row>
    <row r="13" spans="2:32">
      <c r="B13" s="8" t="s">
        <v>19</v>
      </c>
      <c r="C13" s="8">
        <v>0.33230502982041799</v>
      </c>
      <c r="D13" s="8">
        <v>7.3908726791160007E-2</v>
      </c>
      <c r="E13" s="8">
        <v>0.29510991462268521</v>
      </c>
      <c r="F13" s="8">
        <v>0.60028937652043624</v>
      </c>
      <c r="G13" s="8">
        <v>0.32829653511089418</v>
      </c>
      <c r="H13" s="8">
        <v>0.54633468883025671</v>
      </c>
      <c r="I13" s="8">
        <v>0.45401284344188753</v>
      </c>
      <c r="J13" s="8">
        <v>0.51665351177518914</v>
      </c>
      <c r="K13" s="8">
        <v>0.2175156534854068</v>
      </c>
      <c r="L13" s="8">
        <v>0.54661372252792262</v>
      </c>
      <c r="M13" s="8">
        <v>0.51314871055342337</v>
      </c>
      <c r="N13" s="8">
        <v>0.4259323209332706</v>
      </c>
      <c r="O13" s="8">
        <v>0.45578130550711649</v>
      </c>
      <c r="P13" s="8">
        <v>0.5707222762210904</v>
      </c>
      <c r="Q13" s="8">
        <v>0.33716504732626618</v>
      </c>
      <c r="R13" s="8">
        <v>0.63986971551082661</v>
      </c>
      <c r="S13" s="8">
        <v>0.25088805122879876</v>
      </c>
      <c r="T13" s="8">
        <v>0.41438867247620692</v>
      </c>
      <c r="U13" s="8">
        <v>0.57060697124370563</v>
      </c>
      <c r="V13" s="8">
        <v>0.36171194979795018</v>
      </c>
      <c r="W13" s="8">
        <v>0.34528382446660544</v>
      </c>
      <c r="X13" s="8">
        <v>0.46368856299227446</v>
      </c>
      <c r="Y13" s="8">
        <v>0.43782685568396573</v>
      </c>
      <c r="Z13" s="8">
        <v>0.4215662520711021</v>
      </c>
      <c r="AA13" s="8">
        <v>0.27359451057020578</v>
      </c>
      <c r="AB13" s="8">
        <f t="shared" si="0"/>
        <v>50000</v>
      </c>
      <c r="AC13" s="8">
        <v>0.5</v>
      </c>
      <c r="AD13" s="8">
        <f t="shared" si="1"/>
        <v>0.41572860118036259</v>
      </c>
    </row>
    <row r="14" spans="2:32">
      <c r="B14" s="8" t="s">
        <v>20</v>
      </c>
      <c r="C14" s="8">
        <v>0.2887904886601973</v>
      </c>
      <c r="D14" s="8">
        <v>7.3884205094486788E-2</v>
      </c>
      <c r="E14" s="8">
        <v>3.4681128117199478E-2</v>
      </c>
      <c r="F14" s="8">
        <v>0.60028937652043624</v>
      </c>
      <c r="G14" s="8">
        <v>0.32829653511089418</v>
      </c>
      <c r="H14" s="8">
        <v>0.54633468883025671</v>
      </c>
      <c r="I14" s="8">
        <v>0.43858675039200534</v>
      </c>
      <c r="J14" s="8">
        <v>0.51665351177518914</v>
      </c>
      <c r="K14" s="8">
        <v>0.2175156534854068</v>
      </c>
      <c r="L14" s="8">
        <v>0.54661372252792262</v>
      </c>
      <c r="M14" s="8">
        <v>0.51314871055342337</v>
      </c>
      <c r="N14" s="8">
        <v>0.4259323209332706</v>
      </c>
      <c r="O14" s="8">
        <v>0.30231499015224017</v>
      </c>
      <c r="P14" s="8">
        <v>0.5707222762210904</v>
      </c>
      <c r="Q14" s="8">
        <v>0.33716504732626618</v>
      </c>
      <c r="R14" s="8">
        <v>0.63986971551082661</v>
      </c>
      <c r="S14" s="8">
        <v>0.14516885277782876</v>
      </c>
      <c r="T14" s="8">
        <v>0.34445440513513859</v>
      </c>
      <c r="U14" s="8">
        <v>0.55459072097073658</v>
      </c>
      <c r="V14" s="8">
        <v>0.36171194979795018</v>
      </c>
      <c r="W14" s="8">
        <v>0.34528382446660544</v>
      </c>
      <c r="X14" s="8">
        <v>0.43404020100115304</v>
      </c>
      <c r="Y14" s="8">
        <v>0.42152692406807546</v>
      </c>
      <c r="Z14" s="8">
        <v>0.34788885888860932</v>
      </c>
      <c r="AA14" s="8">
        <v>0.27359451057020578</v>
      </c>
      <c r="AB14" s="8">
        <f t="shared" si="0"/>
        <v>60000</v>
      </c>
      <c r="AC14" s="8">
        <v>0.6</v>
      </c>
      <c r="AD14" s="8">
        <f t="shared" si="1"/>
        <v>0.38436237475549662</v>
      </c>
    </row>
    <row r="15" spans="2:32">
      <c r="B15" s="8" t="s">
        <v>21</v>
      </c>
      <c r="C15" s="8">
        <v>0.20163451368819096</v>
      </c>
      <c r="D15" s="8">
        <v>7.3884205094486788E-2</v>
      </c>
      <c r="E15" s="8">
        <v>3.4467313380218911E-2</v>
      </c>
      <c r="F15" s="8">
        <v>0.57790064718585654</v>
      </c>
      <c r="G15" s="8">
        <v>0.32829653511089418</v>
      </c>
      <c r="H15" s="8">
        <v>0.54633468883025671</v>
      </c>
      <c r="I15" s="8">
        <v>0.43858675039200534</v>
      </c>
      <c r="J15" s="8">
        <v>0.38919784122640522</v>
      </c>
      <c r="K15" s="8">
        <v>0.2175156534854068</v>
      </c>
      <c r="L15" s="8">
        <v>0.54661372252792262</v>
      </c>
      <c r="M15" s="8">
        <v>0.49418971781756227</v>
      </c>
      <c r="N15" s="8">
        <v>0.4259323209332706</v>
      </c>
      <c r="O15" s="8">
        <v>0.30231499015224017</v>
      </c>
      <c r="P15" s="8">
        <v>0.5707222762210904</v>
      </c>
      <c r="Q15" s="8">
        <v>0.33716504732626618</v>
      </c>
      <c r="R15" s="8">
        <v>0.63986971551082661</v>
      </c>
      <c r="S15" s="8">
        <v>2.7036998033167947E-2</v>
      </c>
      <c r="T15" s="8">
        <v>0.34445440513513859</v>
      </c>
      <c r="U15" s="8">
        <v>0.55459072097073658</v>
      </c>
      <c r="V15" s="8">
        <v>0.36171194979795018</v>
      </c>
      <c r="W15" s="8">
        <v>0.34528382446660544</v>
      </c>
      <c r="X15" s="8">
        <v>0.43278302450960382</v>
      </c>
      <c r="Y15" s="8">
        <v>0.38310670784312606</v>
      </c>
      <c r="Z15" s="8">
        <v>0.33798062327650769</v>
      </c>
      <c r="AA15" s="8">
        <v>0.27359451057020578</v>
      </c>
      <c r="AB15" s="8">
        <f t="shared" si="0"/>
        <v>70000</v>
      </c>
      <c r="AC15" s="8">
        <v>0.7</v>
      </c>
      <c r="AD15" s="8">
        <f t="shared" si="1"/>
        <v>0.36740674813943769</v>
      </c>
    </row>
    <row r="16" spans="2:32">
      <c r="B16" s="8" t="s">
        <v>22</v>
      </c>
      <c r="C16" s="8">
        <v>0.20163451368819096</v>
      </c>
      <c r="D16" s="8">
        <v>7.3884205094486788E-2</v>
      </c>
      <c r="E16" s="8">
        <v>3.4467313380218911E-2</v>
      </c>
      <c r="F16" s="8">
        <v>0.47874776909645789</v>
      </c>
      <c r="G16" s="8">
        <v>0.32829653511089418</v>
      </c>
      <c r="H16" s="8">
        <v>0.54633468883025671</v>
      </c>
      <c r="I16" s="8">
        <v>0.41817831634648428</v>
      </c>
      <c r="J16" s="8">
        <v>0.38919784122640522</v>
      </c>
      <c r="K16" s="8">
        <v>0.18184915229005583</v>
      </c>
      <c r="L16" s="8">
        <v>0.54661372252792262</v>
      </c>
      <c r="M16" s="8">
        <v>0.49418971781756227</v>
      </c>
      <c r="N16" s="8">
        <v>0.24832334964014535</v>
      </c>
      <c r="O16" s="8">
        <v>0.30231499015224017</v>
      </c>
      <c r="P16" s="8">
        <v>0.5707222762210904</v>
      </c>
      <c r="Q16" s="8">
        <v>0.33716504732626618</v>
      </c>
      <c r="R16" s="8">
        <v>0.63986971551082661</v>
      </c>
      <c r="S16" s="8">
        <v>2.7036998028847847E-2</v>
      </c>
      <c r="T16" s="8">
        <v>0.25514459245755461</v>
      </c>
      <c r="U16" s="8">
        <v>0.55459072097073658</v>
      </c>
      <c r="V16" s="8">
        <v>0.36171194979795018</v>
      </c>
      <c r="W16" s="8">
        <v>0.34528382446660544</v>
      </c>
      <c r="X16" s="8">
        <v>0.43278302450960382</v>
      </c>
      <c r="Y16" s="8">
        <v>0.38310670784312606</v>
      </c>
      <c r="Z16" s="8">
        <v>0.26963979681215733</v>
      </c>
      <c r="AA16" s="8">
        <v>0.27359451057020578</v>
      </c>
      <c r="AB16" s="8">
        <f t="shared" si="0"/>
        <v>80000</v>
      </c>
      <c r="AC16" s="8">
        <v>0.8</v>
      </c>
      <c r="AD16" s="8">
        <f t="shared" si="1"/>
        <v>0.34778725118865167</v>
      </c>
    </row>
    <row r="17" spans="2:30">
      <c r="B17" s="8" t="s">
        <v>23</v>
      </c>
      <c r="C17" s="8">
        <v>0.1328709578199323</v>
      </c>
      <c r="D17" s="8">
        <v>7.3884205094486788E-2</v>
      </c>
      <c r="E17" s="8">
        <v>3.4467313380218911E-2</v>
      </c>
      <c r="F17" s="8">
        <v>0.47874776909645789</v>
      </c>
      <c r="G17" s="8">
        <v>0.32829653511089418</v>
      </c>
      <c r="H17" s="8">
        <v>0.49339582230732049</v>
      </c>
      <c r="I17" s="8">
        <v>0.41817831634648428</v>
      </c>
      <c r="J17" s="8">
        <v>0.38919784122640522</v>
      </c>
      <c r="K17" s="8">
        <v>0.15803928688035285</v>
      </c>
      <c r="L17" s="8">
        <v>0.54661372252792262</v>
      </c>
      <c r="M17" s="8">
        <v>0.49418971781756227</v>
      </c>
      <c r="N17" s="8">
        <v>0.24832334964014535</v>
      </c>
      <c r="O17" s="8">
        <v>0.30231499015224017</v>
      </c>
      <c r="P17" s="8">
        <v>0.5707222762210904</v>
      </c>
      <c r="Q17" s="8">
        <v>0.33716504732626618</v>
      </c>
      <c r="R17" s="8">
        <v>0.63986971551082661</v>
      </c>
      <c r="S17" s="8">
        <v>2.7036998028847847E-2</v>
      </c>
      <c r="T17" s="8">
        <v>0.25514459245755461</v>
      </c>
      <c r="U17" s="8">
        <v>0.55459072097073658</v>
      </c>
      <c r="V17" s="8">
        <v>0.36171194979795018</v>
      </c>
      <c r="W17" s="8">
        <v>0.34528382446660544</v>
      </c>
      <c r="X17" s="8">
        <v>0.43278302450960382</v>
      </c>
      <c r="Y17" s="8">
        <v>0.23955543868328277</v>
      </c>
      <c r="Z17" s="8">
        <v>0.26869201857471126</v>
      </c>
      <c r="AA17" s="8">
        <v>0.16086560788585302</v>
      </c>
      <c r="AB17" s="8">
        <f t="shared" si="0"/>
        <v>90000</v>
      </c>
      <c r="AC17" s="8">
        <v>0.9</v>
      </c>
      <c r="AD17" s="8">
        <f t="shared" si="1"/>
        <v>0.33167764167335007</v>
      </c>
    </row>
    <row r="18" spans="2:30">
      <c r="B18" s="8" t="s">
        <v>24</v>
      </c>
      <c r="C18" s="8">
        <v>0.13286848317886779</v>
      </c>
      <c r="D18" s="8">
        <v>7.3884205094486788E-2</v>
      </c>
      <c r="E18" s="8">
        <v>3.4467313380218911E-2</v>
      </c>
      <c r="F18" s="8">
        <v>0.47874776909645789</v>
      </c>
      <c r="G18" s="8">
        <v>0.32829653511089418</v>
      </c>
      <c r="H18" s="8">
        <v>0.428543891088907</v>
      </c>
      <c r="I18" s="8">
        <v>0.38505950476110229</v>
      </c>
      <c r="J18" s="8">
        <v>0.38919784122640522</v>
      </c>
      <c r="K18" s="8">
        <v>0.15803928688035285</v>
      </c>
      <c r="L18" s="8">
        <v>0.54661372252792262</v>
      </c>
      <c r="M18" s="8">
        <v>0.48420231928173507</v>
      </c>
      <c r="N18" s="8">
        <v>0.24832334964014535</v>
      </c>
      <c r="O18" s="8">
        <v>0.30231499015224017</v>
      </c>
      <c r="P18" s="8">
        <v>0.5707222762210904</v>
      </c>
      <c r="Q18" s="8">
        <v>0.33716504732626618</v>
      </c>
      <c r="R18" s="8">
        <v>0.63986971551082661</v>
      </c>
      <c r="S18" s="8">
        <v>2.7036998028847847E-2</v>
      </c>
      <c r="T18" s="8">
        <v>0.25514459245755461</v>
      </c>
      <c r="U18" s="8">
        <v>0.55459072097073658</v>
      </c>
      <c r="V18" s="8">
        <v>0.36171194979795018</v>
      </c>
      <c r="W18" s="8">
        <v>0.34528382446660544</v>
      </c>
      <c r="X18" s="8">
        <v>0.43278302450960382</v>
      </c>
      <c r="Y18" s="8">
        <v>0.23955543868328277</v>
      </c>
      <c r="Z18" s="8">
        <v>9.6064862250841543E-2</v>
      </c>
      <c r="AA18" s="8">
        <v>7.8698687199789674E-2</v>
      </c>
      <c r="AB18" s="8">
        <f t="shared" si="0"/>
        <v>100000</v>
      </c>
      <c r="AC18" s="8">
        <v>1</v>
      </c>
      <c r="AD18" s="8">
        <f t="shared" si="1"/>
        <v>0.31716745395372525</v>
      </c>
    </row>
    <row r="19" spans="2:30">
      <c r="B19" s="8" t="s">
        <v>25</v>
      </c>
      <c r="C19" s="8">
        <v>0</v>
      </c>
    </row>
    <row r="20" spans="2:30">
      <c r="D20" s="9" t="s">
        <v>1</v>
      </c>
      <c r="E20" s="9" t="s">
        <v>3</v>
      </c>
      <c r="F20" s="9" t="s">
        <v>9</v>
      </c>
      <c r="G20" s="9" t="s">
        <v>5</v>
      </c>
      <c r="H20" s="9" t="s">
        <v>7</v>
      </c>
    </row>
    <row r="21" spans="2:30">
      <c r="D21" s="10">
        <f>MIN(C18:AA18)</f>
        <v>2.7036998028847847E-2</v>
      </c>
      <c r="E21" s="10">
        <f>MAX(C18:AA18)</f>
        <v>0.63986971551082661</v>
      </c>
      <c r="F21" s="10">
        <f>MEDIAN(C18:AA18)</f>
        <v>0.33716504732626618</v>
      </c>
      <c r="G21" s="10">
        <f>AVERAGE(C18:AA18)</f>
        <v>0.31716745395372525</v>
      </c>
      <c r="H21" s="10">
        <f>_xlfn.STDEV.S(C18:AA18)</f>
        <v>0.17952168744665836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0553F-2BD7-44DC-9FC3-38ED127502C2}">
  <sheetPr>
    <tabColor theme="6" tint="-0.249977111117893"/>
    <outlinePr summaryBelow="0" summaryRight="0"/>
  </sheetPr>
  <dimension ref="B2:AF21"/>
  <sheetViews>
    <sheetView topLeftCell="K1" zoomScale="85" zoomScaleNormal="85" workbookViewId="0">
      <selection activeCell="AB2" sqref="AB2:AF18"/>
    </sheetView>
  </sheetViews>
  <sheetFormatPr defaultRowHeight="12.75"/>
  <cols>
    <col min="1" max="1" width="8.88671875" style="9"/>
    <col min="2" max="2" width="20.21875" style="9" customWidth="1"/>
    <col min="3" max="16384" width="8.88671875" style="9"/>
  </cols>
  <sheetData>
    <row r="2" spans="2:32">
      <c r="B2" s="8" t="s">
        <v>0</v>
      </c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>
        <v>10</v>
      </c>
      <c r="M2" s="8">
        <v>11</v>
      </c>
      <c r="N2" s="8">
        <v>12</v>
      </c>
      <c r="O2" s="8">
        <v>13</v>
      </c>
      <c r="P2" s="8">
        <v>14</v>
      </c>
      <c r="Q2" s="8">
        <v>15</v>
      </c>
      <c r="R2" s="8">
        <v>16</v>
      </c>
      <c r="S2" s="8">
        <v>17</v>
      </c>
      <c r="T2" s="8">
        <v>18</v>
      </c>
      <c r="U2" s="8">
        <v>19</v>
      </c>
      <c r="V2" s="8">
        <v>20</v>
      </c>
      <c r="W2" s="8">
        <v>21</v>
      </c>
      <c r="X2" s="8">
        <v>22</v>
      </c>
      <c r="Y2" s="8">
        <v>23</v>
      </c>
      <c r="Z2" s="8">
        <v>24</v>
      </c>
      <c r="AA2" s="8">
        <v>25</v>
      </c>
      <c r="AB2" s="8"/>
      <c r="AC2" s="8"/>
      <c r="AD2" s="8">
        <v>100000</v>
      </c>
      <c r="AE2" s="9" t="s">
        <v>1</v>
      </c>
      <c r="AF2" s="9">
        <f>MIN(B3:AA3)</f>
        <v>100000</v>
      </c>
    </row>
    <row r="3" spans="2:32">
      <c r="B3" s="8" t="s">
        <v>2</v>
      </c>
      <c r="C3" s="8">
        <v>100000</v>
      </c>
      <c r="D3" s="8">
        <v>100000</v>
      </c>
      <c r="E3" s="8">
        <v>100000</v>
      </c>
      <c r="F3" s="8">
        <v>100000</v>
      </c>
      <c r="G3" s="8">
        <v>100000</v>
      </c>
      <c r="H3" s="8">
        <v>100000</v>
      </c>
      <c r="I3" s="8">
        <v>100000</v>
      </c>
      <c r="J3" s="8">
        <v>100000</v>
      </c>
      <c r="K3" s="8">
        <v>100000</v>
      </c>
      <c r="L3" s="8">
        <v>100000</v>
      </c>
      <c r="M3" s="8">
        <v>100000</v>
      </c>
      <c r="N3" s="8">
        <v>100000</v>
      </c>
      <c r="O3" s="8">
        <v>100000</v>
      </c>
      <c r="P3" s="8">
        <v>100000</v>
      </c>
      <c r="Q3" s="8">
        <v>100000</v>
      </c>
      <c r="R3" s="8">
        <v>100000</v>
      </c>
      <c r="S3" s="8">
        <v>100000</v>
      </c>
      <c r="T3" s="8">
        <v>100000</v>
      </c>
      <c r="U3" s="8">
        <v>100000</v>
      </c>
      <c r="V3" s="8">
        <v>100000</v>
      </c>
      <c r="W3" s="8">
        <v>100000</v>
      </c>
      <c r="X3" s="8">
        <v>100000</v>
      </c>
      <c r="Y3" s="8">
        <v>100000</v>
      </c>
      <c r="Z3" s="8">
        <v>100000</v>
      </c>
      <c r="AA3" s="8">
        <v>100000</v>
      </c>
      <c r="AB3" s="8"/>
      <c r="AC3" s="8"/>
      <c r="AD3" s="8"/>
      <c r="AE3" s="9" t="s">
        <v>3</v>
      </c>
      <c r="AF3" s="9">
        <f>MAX(B3:AA3)</f>
        <v>100000</v>
      </c>
    </row>
    <row r="4" spans="2:32">
      <c r="B4" s="8" t="s">
        <v>4</v>
      </c>
      <c r="C4" s="8">
        <v>3.6913844293621878E-2</v>
      </c>
      <c r="D4" s="8">
        <v>0.14506162359498376</v>
      </c>
      <c r="E4" s="8">
        <v>0.11571815049205725</v>
      </c>
      <c r="F4" s="8">
        <v>8.8764804935749453E-2</v>
      </c>
      <c r="G4" s="8">
        <v>5.908226667679628E-2</v>
      </c>
      <c r="H4" s="8">
        <v>9.352758868226374E-2</v>
      </c>
      <c r="I4" s="8">
        <v>5.6643135505964892E-2</v>
      </c>
      <c r="J4" s="8">
        <v>8.8587856187473335E-2</v>
      </c>
      <c r="K4" s="8">
        <v>0.11559280408175709</v>
      </c>
      <c r="L4" s="8">
        <v>3.4501751530115143E-2</v>
      </c>
      <c r="M4" s="8">
        <v>3.9429138019386301E-2</v>
      </c>
      <c r="N4" s="8">
        <v>5.9057785387494732E-2</v>
      </c>
      <c r="O4" s="8">
        <v>3.9382476131891053E-2</v>
      </c>
      <c r="P4" s="8">
        <v>6.8888141036495654E-2</v>
      </c>
      <c r="Q4" s="8">
        <v>0.12548208319037712</v>
      </c>
      <c r="R4" s="8">
        <v>7.6323258456682197E-2</v>
      </c>
      <c r="S4" s="8">
        <v>5.9087238977667766E-2</v>
      </c>
      <c r="T4" s="8">
        <v>0.10821418633258872</v>
      </c>
      <c r="U4" s="8">
        <v>4.4253527630417011E-2</v>
      </c>
      <c r="V4" s="8">
        <v>1.7236111917668495E-2</v>
      </c>
      <c r="W4" s="8">
        <v>0.13284369927544049</v>
      </c>
      <c r="X4" s="8">
        <v>8.366777287540117E-2</v>
      </c>
      <c r="Y4" s="8">
        <v>7.133943027145051E-2</v>
      </c>
      <c r="Z4" s="8">
        <v>3.4462404160990445E-2</v>
      </c>
      <c r="AA4" s="8">
        <v>4.4341803472320862E-2</v>
      </c>
      <c r="AB4" s="8"/>
      <c r="AC4" s="8"/>
      <c r="AD4" s="8"/>
      <c r="AE4" s="9" t="s">
        <v>5</v>
      </c>
      <c r="AF4" s="9">
        <f>AVERAGE(B3:AA3)</f>
        <v>100000</v>
      </c>
    </row>
    <row r="5" spans="2:32">
      <c r="B5" s="8" t="s">
        <v>11</v>
      </c>
      <c r="AC5" s="8"/>
      <c r="AD5" s="8"/>
    </row>
    <row r="6" spans="2:32">
      <c r="B6" s="8" t="s">
        <v>12</v>
      </c>
      <c r="C6" s="8">
        <v>144.72904240402067</v>
      </c>
      <c r="D6" s="8">
        <v>168.25682214659844</v>
      </c>
      <c r="E6" s="8">
        <v>175.46776699768645</v>
      </c>
      <c r="F6" s="8">
        <v>140.85763189699651</v>
      </c>
      <c r="G6" s="8">
        <v>171.05928476546137</v>
      </c>
      <c r="H6" s="8">
        <v>183.03729014887119</v>
      </c>
      <c r="I6" s="8">
        <v>329.2011891865161</v>
      </c>
      <c r="J6" s="8">
        <v>228.98520613083122</v>
      </c>
      <c r="K6" s="8">
        <v>317.11138677797567</v>
      </c>
      <c r="L6" s="8">
        <v>171.86910369980137</v>
      </c>
      <c r="M6" s="8">
        <v>175.37456659145528</v>
      </c>
      <c r="N6" s="8">
        <v>272.94154193596046</v>
      </c>
      <c r="O6" s="8">
        <v>229.63569612159847</v>
      </c>
      <c r="P6" s="8">
        <v>194.45097643914823</v>
      </c>
      <c r="Q6" s="8">
        <v>187.73018353748762</v>
      </c>
      <c r="R6" s="8">
        <v>209.22879706357071</v>
      </c>
      <c r="S6" s="8">
        <v>164.5968131325593</v>
      </c>
      <c r="T6" s="8">
        <v>231.84861153814688</v>
      </c>
      <c r="U6" s="8">
        <v>210.90500759541715</v>
      </c>
      <c r="V6" s="8">
        <v>184.91882170310123</v>
      </c>
      <c r="W6" s="8">
        <v>135.07532817828553</v>
      </c>
      <c r="X6" s="8">
        <v>189.08039623329</v>
      </c>
      <c r="Y6" s="8">
        <v>246.83042122915811</v>
      </c>
      <c r="Z6" s="8">
        <v>252.37122735222249</v>
      </c>
      <c r="AA6" s="8">
        <v>132.52105390818224</v>
      </c>
      <c r="AB6" s="8">
        <f t="shared" ref="AB6:AB18" si="0">AC6*$AD$2</f>
        <v>0</v>
      </c>
      <c r="AC6" s="8">
        <v>0</v>
      </c>
      <c r="AD6" s="8">
        <f t="shared" ref="AD6:AD18" si="1">AVERAGE(C6:AA6)</f>
        <v>201.92336666857372</v>
      </c>
    </row>
    <row r="7" spans="2:32">
      <c r="B7" s="8" t="s">
        <v>13</v>
      </c>
      <c r="C7" s="8">
        <v>167.0274023192494</v>
      </c>
      <c r="D7" s="8">
        <v>105.07976710082994</v>
      </c>
      <c r="E7" s="8">
        <v>128.31263432892729</v>
      </c>
      <c r="F7" s="8">
        <v>111.94793881728719</v>
      </c>
      <c r="G7" s="8">
        <v>134.15088573227285</v>
      </c>
      <c r="H7" s="8">
        <v>118.80596997698626</v>
      </c>
      <c r="I7" s="8">
        <v>155.48437588270485</v>
      </c>
      <c r="J7" s="8">
        <v>143.08834675794367</v>
      </c>
      <c r="K7" s="8">
        <v>187.04030471312217</v>
      </c>
      <c r="L7" s="8">
        <v>66.326786338542888</v>
      </c>
      <c r="M7" s="8">
        <v>91.579989896493089</v>
      </c>
      <c r="N7" s="8">
        <v>154.28840726973772</v>
      </c>
      <c r="O7" s="8">
        <v>137.93306692825888</v>
      </c>
      <c r="P7" s="8">
        <v>144.23592194370644</v>
      </c>
      <c r="Q7" s="8">
        <v>120.5252443404238</v>
      </c>
      <c r="R7" s="8">
        <v>101.73625395719228</v>
      </c>
      <c r="S7" s="8">
        <v>88.520433790286006</v>
      </c>
      <c r="T7" s="8">
        <v>104.66701258634407</v>
      </c>
      <c r="U7" s="8">
        <v>111.27044976300715</v>
      </c>
      <c r="V7" s="8">
        <v>153.97187702917813</v>
      </c>
      <c r="W7" s="8">
        <v>116.72309780953879</v>
      </c>
      <c r="X7" s="8">
        <v>65.987158223291544</v>
      </c>
      <c r="Y7" s="8">
        <v>119.68787586461212</v>
      </c>
      <c r="Z7" s="8">
        <v>106.7258233323987</v>
      </c>
      <c r="AA7" s="8">
        <v>110.07275618154256</v>
      </c>
      <c r="AB7" s="8">
        <f t="shared" si="0"/>
        <v>100</v>
      </c>
      <c r="AC7" s="8">
        <v>1E-3</v>
      </c>
      <c r="AD7" s="8">
        <f t="shared" si="1"/>
        <v>121.80759123535509</v>
      </c>
    </row>
    <row r="8" spans="2:32">
      <c r="B8" s="8" t="s">
        <v>14</v>
      </c>
      <c r="C8" s="8">
        <v>7.1154556834187588</v>
      </c>
      <c r="D8" s="8">
        <v>6.5095950077907219</v>
      </c>
      <c r="E8" s="8">
        <v>12.200092059519534</v>
      </c>
      <c r="F8" s="8">
        <v>4.0784929060158674</v>
      </c>
      <c r="G8" s="8">
        <v>7.6956876605623847</v>
      </c>
      <c r="H8" s="8">
        <v>5.7289266047457659</v>
      </c>
      <c r="I8" s="8">
        <v>8.6026337222533584</v>
      </c>
      <c r="J8" s="8">
        <v>5.0138095735792376</v>
      </c>
      <c r="K8" s="8">
        <v>7.008379365275573</v>
      </c>
      <c r="L8" s="8">
        <v>4.3444569184697457</v>
      </c>
      <c r="M8" s="8">
        <v>4.5872961035861408</v>
      </c>
      <c r="N8" s="8">
        <v>6.1471084991633234</v>
      </c>
      <c r="O8" s="8">
        <v>12.677449839154292</v>
      </c>
      <c r="P8" s="8">
        <v>12.186143064891553</v>
      </c>
      <c r="Q8" s="8">
        <v>8.4704622407322177</v>
      </c>
      <c r="R8" s="8">
        <v>4.2345508598970127</v>
      </c>
      <c r="S8" s="8">
        <v>5.7151234712007408</v>
      </c>
      <c r="T8" s="8">
        <v>4.2078026437851577</v>
      </c>
      <c r="U8" s="8">
        <v>9.1582790436855248</v>
      </c>
      <c r="V8" s="8">
        <v>6.7882907067012184</v>
      </c>
      <c r="W8" s="8">
        <v>12.361863607869736</v>
      </c>
      <c r="X8" s="8">
        <v>5.2887075434354074</v>
      </c>
      <c r="Y8" s="8">
        <v>6.9843929938863312</v>
      </c>
      <c r="Z8" s="8">
        <v>6.2362630029100501</v>
      </c>
      <c r="AA8" s="8">
        <v>10.697362421387993</v>
      </c>
      <c r="AB8" s="8">
        <f t="shared" si="0"/>
        <v>1000</v>
      </c>
      <c r="AC8" s="8">
        <v>0.01</v>
      </c>
      <c r="AD8" s="8">
        <f t="shared" si="1"/>
        <v>7.3615450217567062</v>
      </c>
    </row>
    <row r="9" spans="2:32">
      <c r="B9" s="8" t="s">
        <v>15</v>
      </c>
      <c r="C9" s="8">
        <v>0.94370467742464825</v>
      </c>
      <c r="D9" s="8">
        <v>0.38157988087425565</v>
      </c>
      <c r="E9" s="8">
        <v>0.77163218537975808</v>
      </c>
      <c r="F9" s="8">
        <v>0.56464316192079878</v>
      </c>
      <c r="G9" s="8">
        <v>0.19322935991544909</v>
      </c>
      <c r="H9" s="8">
        <v>1.0420839536266158</v>
      </c>
      <c r="I9" s="8">
        <v>0.96226023269662164</v>
      </c>
      <c r="J9" s="8">
        <v>0.94189870083744154</v>
      </c>
      <c r="K9" s="8">
        <v>0.74544167855606247</v>
      </c>
      <c r="L9" s="8">
        <v>1.0086898593237947</v>
      </c>
      <c r="M9" s="8">
        <v>0.97458392455121157</v>
      </c>
      <c r="N9" s="8">
        <v>0.90049782802600475</v>
      </c>
      <c r="O9" s="8">
        <v>0.94864105182011826</v>
      </c>
      <c r="P9" s="8">
        <v>0.9287885666906277</v>
      </c>
      <c r="Q9" s="8">
        <v>0.97491534254834278</v>
      </c>
      <c r="R9" s="8">
        <v>0.95963619312578885</v>
      </c>
      <c r="S9" s="8">
        <v>0.14431063001495659</v>
      </c>
      <c r="T9" s="8">
        <v>0.99677076337036397</v>
      </c>
      <c r="U9" s="8">
        <v>0.6822162002050618</v>
      </c>
      <c r="V9" s="8">
        <v>1.0200184754119164</v>
      </c>
      <c r="W9" s="8">
        <v>0.85825154524081881</v>
      </c>
      <c r="X9" s="8">
        <v>0.95967324230809936</v>
      </c>
      <c r="Y9" s="8">
        <v>0.86922551432337514</v>
      </c>
      <c r="Z9" s="8">
        <v>0.7341827004274819</v>
      </c>
      <c r="AA9" s="8">
        <v>1.0016993055897956</v>
      </c>
      <c r="AB9" s="8">
        <f t="shared" si="0"/>
        <v>10000</v>
      </c>
      <c r="AC9" s="8">
        <v>0.1</v>
      </c>
      <c r="AD9" s="8">
        <f t="shared" si="1"/>
        <v>0.82034299896837637</v>
      </c>
    </row>
    <row r="10" spans="2:32">
      <c r="B10" s="8" t="s">
        <v>16</v>
      </c>
      <c r="C10" s="8">
        <v>3.6944299422884797E-2</v>
      </c>
      <c r="D10" s="8">
        <v>0.14506162595421301</v>
      </c>
      <c r="E10" s="8">
        <v>0.11572434691481703</v>
      </c>
      <c r="F10" s="8">
        <v>8.8764834792073088E-2</v>
      </c>
      <c r="G10" s="8">
        <v>5.908226942597139E-2</v>
      </c>
      <c r="H10" s="8">
        <v>0.31770894834403407</v>
      </c>
      <c r="I10" s="8">
        <v>5.9318087880797066E-2</v>
      </c>
      <c r="J10" s="8">
        <v>8.8694782402171768E-2</v>
      </c>
      <c r="K10" s="8">
        <v>0.11559282029418227</v>
      </c>
      <c r="L10" s="8">
        <v>3.4561803159931515E-2</v>
      </c>
      <c r="M10" s="8">
        <v>3.9433387679537191E-2</v>
      </c>
      <c r="N10" s="8">
        <v>5.9074563217222931E-2</v>
      </c>
      <c r="O10" s="8">
        <v>7.4473285760859653E-2</v>
      </c>
      <c r="P10" s="8">
        <v>6.8890476596152439E-2</v>
      </c>
      <c r="Q10" s="8">
        <v>0.12815379885887523</v>
      </c>
      <c r="R10" s="8">
        <v>7.6323378205302106E-2</v>
      </c>
      <c r="S10" s="8">
        <v>5.9087260117621554E-2</v>
      </c>
      <c r="T10" s="8">
        <v>0.10824789844934912</v>
      </c>
      <c r="U10" s="8">
        <v>4.4253549346649379E-2</v>
      </c>
      <c r="V10" s="8">
        <v>1.7239797213846941E-2</v>
      </c>
      <c r="W10" s="8">
        <v>0.14862299582875949</v>
      </c>
      <c r="X10" s="8">
        <v>0.22302013807791354</v>
      </c>
      <c r="Y10" s="8">
        <v>7.137854473637617E-2</v>
      </c>
      <c r="Z10" s="8">
        <v>3.4462438072296209E-2</v>
      </c>
      <c r="AA10" s="8">
        <v>8.5603139455997734E-2</v>
      </c>
      <c r="AB10" s="8">
        <f t="shared" si="0"/>
        <v>20000</v>
      </c>
      <c r="AC10" s="8">
        <v>0.2</v>
      </c>
      <c r="AD10" s="8">
        <f t="shared" si="1"/>
        <v>9.1988738808313431E-2</v>
      </c>
    </row>
    <row r="11" spans="2:32">
      <c r="B11" s="8" t="s">
        <v>17</v>
      </c>
      <c r="C11" s="8">
        <v>3.6913844293621878E-2</v>
      </c>
      <c r="D11" s="8">
        <v>0.14506162359498376</v>
      </c>
      <c r="E11" s="8">
        <v>0.11571815049217093</v>
      </c>
      <c r="F11" s="8">
        <v>8.8764804935749453E-2</v>
      </c>
      <c r="G11" s="8">
        <v>5.908226667679628E-2</v>
      </c>
      <c r="H11" s="8">
        <v>9.3527588779807047E-2</v>
      </c>
      <c r="I11" s="8">
        <v>5.664313551142186E-2</v>
      </c>
      <c r="J11" s="8">
        <v>8.8587856187928082E-2</v>
      </c>
      <c r="K11" s="8">
        <v>0.11559280408175709</v>
      </c>
      <c r="L11" s="8">
        <v>3.4501751530115143E-2</v>
      </c>
      <c r="M11" s="8">
        <v>3.9429138019499987E-2</v>
      </c>
      <c r="N11" s="8">
        <v>5.9057785387608419E-2</v>
      </c>
      <c r="O11" s="8">
        <v>3.938247614496504E-2</v>
      </c>
      <c r="P11" s="8">
        <v>6.8888141036495654E-2</v>
      </c>
      <c r="Q11" s="8">
        <v>0.12548208319287824</v>
      </c>
      <c r="R11" s="8">
        <v>7.6323258456682197E-2</v>
      </c>
      <c r="S11" s="8">
        <v>5.9087238977667766E-2</v>
      </c>
      <c r="T11" s="8">
        <v>0.10821418633270241</v>
      </c>
      <c r="U11" s="8">
        <v>4.4253527630417011E-2</v>
      </c>
      <c r="V11" s="8">
        <v>1.7236111917668495E-2</v>
      </c>
      <c r="W11" s="8">
        <v>0.13284369928794604</v>
      </c>
      <c r="X11" s="8">
        <v>8.3667772879152835E-2</v>
      </c>
      <c r="Y11" s="8">
        <v>7.133943027145051E-2</v>
      </c>
      <c r="Z11" s="8">
        <v>3.4462404160990445E-2</v>
      </c>
      <c r="AA11" s="8">
        <v>4.4341803473798791E-2</v>
      </c>
      <c r="AB11" s="8">
        <f t="shared" si="0"/>
        <v>30000</v>
      </c>
      <c r="AC11" s="8">
        <v>0.3</v>
      </c>
      <c r="AD11" s="8">
        <f t="shared" si="1"/>
        <v>7.3536115330171015E-2</v>
      </c>
    </row>
    <row r="12" spans="2:32">
      <c r="B12" s="8" t="s">
        <v>18</v>
      </c>
      <c r="C12" s="8">
        <v>3.6913844293621878E-2</v>
      </c>
      <c r="D12" s="8">
        <v>0.14506162359498376</v>
      </c>
      <c r="E12" s="8">
        <v>0.11571815049205725</v>
      </c>
      <c r="F12" s="8">
        <v>8.8764804935749453E-2</v>
      </c>
      <c r="G12" s="8">
        <v>5.908226667679628E-2</v>
      </c>
      <c r="H12" s="8">
        <v>9.352758868226374E-2</v>
      </c>
      <c r="I12" s="8">
        <v>5.6643135505964892E-2</v>
      </c>
      <c r="J12" s="8">
        <v>8.8587856187473335E-2</v>
      </c>
      <c r="K12" s="8">
        <v>0.11559280408175709</v>
      </c>
      <c r="L12" s="8">
        <v>3.4501751530115143E-2</v>
      </c>
      <c r="M12" s="8">
        <v>3.9429138019386301E-2</v>
      </c>
      <c r="N12" s="8">
        <v>5.9057785387494732E-2</v>
      </c>
      <c r="O12" s="8">
        <v>3.9382476131891053E-2</v>
      </c>
      <c r="P12" s="8">
        <v>6.8888141036495654E-2</v>
      </c>
      <c r="Q12" s="8">
        <v>0.12548208319037712</v>
      </c>
      <c r="R12" s="8">
        <v>7.6323258456682197E-2</v>
      </c>
      <c r="S12" s="8">
        <v>5.9087238977667766E-2</v>
      </c>
      <c r="T12" s="8">
        <v>0.10821418633258872</v>
      </c>
      <c r="U12" s="8">
        <v>4.4253527630417011E-2</v>
      </c>
      <c r="V12" s="8">
        <v>1.7236111917668495E-2</v>
      </c>
      <c r="W12" s="8">
        <v>0.13284369927544049</v>
      </c>
      <c r="X12" s="8">
        <v>8.366777287540117E-2</v>
      </c>
      <c r="Y12" s="8">
        <v>7.133943027145051E-2</v>
      </c>
      <c r="Z12" s="8">
        <v>3.4462404160990445E-2</v>
      </c>
      <c r="AA12" s="8">
        <v>4.4341803472320862E-2</v>
      </c>
      <c r="AB12" s="8">
        <f t="shared" si="0"/>
        <v>40000</v>
      </c>
      <c r="AC12" s="8">
        <v>0.4</v>
      </c>
      <c r="AD12" s="8">
        <f t="shared" si="1"/>
        <v>7.3536115324682211E-2</v>
      </c>
    </row>
    <row r="13" spans="2:32">
      <c r="B13" s="8" t="s">
        <v>19</v>
      </c>
      <c r="C13" s="8">
        <v>3.6913844293621878E-2</v>
      </c>
      <c r="D13" s="8">
        <v>0.14506162359498376</v>
      </c>
      <c r="E13" s="8">
        <v>0.11571815049205725</v>
      </c>
      <c r="F13" s="8">
        <v>8.8764804935749453E-2</v>
      </c>
      <c r="G13" s="8">
        <v>5.908226667679628E-2</v>
      </c>
      <c r="H13" s="8">
        <v>9.352758868226374E-2</v>
      </c>
      <c r="I13" s="8">
        <v>5.6643135505964892E-2</v>
      </c>
      <c r="J13" s="8">
        <v>8.8587856187473335E-2</v>
      </c>
      <c r="K13" s="8">
        <v>0.11559280408175709</v>
      </c>
      <c r="L13" s="8">
        <v>3.4501751530115143E-2</v>
      </c>
      <c r="M13" s="8">
        <v>3.9429138019386301E-2</v>
      </c>
      <c r="N13" s="8">
        <v>5.9057785387494732E-2</v>
      </c>
      <c r="O13" s="8">
        <v>3.9382476131891053E-2</v>
      </c>
      <c r="P13" s="8">
        <v>6.8888141036495654E-2</v>
      </c>
      <c r="Q13" s="8">
        <v>0.12548208319037712</v>
      </c>
      <c r="R13" s="8">
        <v>7.6323258456682197E-2</v>
      </c>
      <c r="S13" s="8">
        <v>5.9087238977667766E-2</v>
      </c>
      <c r="T13" s="8">
        <v>0.10821418633258872</v>
      </c>
      <c r="U13" s="8">
        <v>4.4253527630417011E-2</v>
      </c>
      <c r="V13" s="8">
        <v>1.7236111917668495E-2</v>
      </c>
      <c r="W13" s="8">
        <v>0.13284369927544049</v>
      </c>
      <c r="X13" s="8">
        <v>8.366777287540117E-2</v>
      </c>
      <c r="Y13" s="8">
        <v>7.133943027145051E-2</v>
      </c>
      <c r="Z13" s="8">
        <v>3.4462404160990445E-2</v>
      </c>
      <c r="AA13" s="8">
        <v>4.4341803472320862E-2</v>
      </c>
      <c r="AB13" s="8">
        <f t="shared" si="0"/>
        <v>50000</v>
      </c>
      <c r="AC13" s="8">
        <v>0.5</v>
      </c>
      <c r="AD13" s="8">
        <f t="shared" si="1"/>
        <v>7.3536115324682211E-2</v>
      </c>
    </row>
    <row r="14" spans="2:32">
      <c r="B14" s="8" t="s">
        <v>20</v>
      </c>
      <c r="C14" s="8">
        <v>3.6913844293621878E-2</v>
      </c>
      <c r="D14" s="8">
        <v>0.14506162359498376</v>
      </c>
      <c r="E14" s="8">
        <v>0.11571815049205725</v>
      </c>
      <c r="F14" s="8">
        <v>8.8764804935749453E-2</v>
      </c>
      <c r="G14" s="8">
        <v>5.908226667679628E-2</v>
      </c>
      <c r="H14" s="8">
        <v>9.352758868226374E-2</v>
      </c>
      <c r="I14" s="8">
        <v>5.6643135505964892E-2</v>
      </c>
      <c r="J14" s="8">
        <v>8.8587856187473335E-2</v>
      </c>
      <c r="K14" s="8">
        <v>0.11559280408175709</v>
      </c>
      <c r="L14" s="8">
        <v>3.4501751530115143E-2</v>
      </c>
      <c r="M14" s="8">
        <v>3.9429138019386301E-2</v>
      </c>
      <c r="N14" s="8">
        <v>5.9057785387494732E-2</v>
      </c>
      <c r="O14" s="8">
        <v>3.9382476131891053E-2</v>
      </c>
      <c r="P14" s="8">
        <v>6.8888141036495654E-2</v>
      </c>
      <c r="Q14" s="8">
        <v>0.12548208319037712</v>
      </c>
      <c r="R14" s="8">
        <v>7.6323258456682197E-2</v>
      </c>
      <c r="S14" s="8">
        <v>5.9087238977667766E-2</v>
      </c>
      <c r="T14" s="8">
        <v>0.10821418633258872</v>
      </c>
      <c r="U14" s="8">
        <v>4.4253527630417011E-2</v>
      </c>
      <c r="V14" s="8">
        <v>1.7236111917668495E-2</v>
      </c>
      <c r="W14" s="8">
        <v>0.13284369927544049</v>
      </c>
      <c r="X14" s="8">
        <v>8.366777287540117E-2</v>
      </c>
      <c r="Y14" s="8">
        <v>7.133943027145051E-2</v>
      </c>
      <c r="Z14" s="8">
        <v>3.4462404160990445E-2</v>
      </c>
      <c r="AA14" s="8">
        <v>4.4341803472320862E-2</v>
      </c>
      <c r="AB14" s="8">
        <f t="shared" si="0"/>
        <v>60000</v>
      </c>
      <c r="AC14" s="8">
        <v>0.6</v>
      </c>
      <c r="AD14" s="8">
        <f t="shared" si="1"/>
        <v>7.3536115324682211E-2</v>
      </c>
    </row>
    <row r="15" spans="2:32">
      <c r="B15" s="8" t="s">
        <v>21</v>
      </c>
      <c r="C15" s="8">
        <v>3.6913844293621878E-2</v>
      </c>
      <c r="D15" s="8">
        <v>0.14506162359498376</v>
      </c>
      <c r="E15" s="8">
        <v>0.11571815049205725</v>
      </c>
      <c r="F15" s="8">
        <v>8.8764804935749453E-2</v>
      </c>
      <c r="G15" s="8">
        <v>5.908226667679628E-2</v>
      </c>
      <c r="H15" s="8">
        <v>9.352758868226374E-2</v>
      </c>
      <c r="I15" s="8">
        <v>5.6643135505964892E-2</v>
      </c>
      <c r="J15" s="8">
        <v>8.8587856187473335E-2</v>
      </c>
      <c r="K15" s="8">
        <v>0.11559280408175709</v>
      </c>
      <c r="L15" s="8">
        <v>3.4501751530115143E-2</v>
      </c>
      <c r="M15" s="8">
        <v>3.9429138019386301E-2</v>
      </c>
      <c r="N15" s="8">
        <v>5.9057785387494732E-2</v>
      </c>
      <c r="O15" s="8">
        <v>3.9382476131891053E-2</v>
      </c>
      <c r="P15" s="8">
        <v>6.8888141036495654E-2</v>
      </c>
      <c r="Q15" s="8">
        <v>0.12548208319037712</v>
      </c>
      <c r="R15" s="8">
        <v>7.6323258456682197E-2</v>
      </c>
      <c r="S15" s="8">
        <v>5.9087238977667766E-2</v>
      </c>
      <c r="T15" s="8">
        <v>0.10821418633258872</v>
      </c>
      <c r="U15" s="8">
        <v>4.4253527630417011E-2</v>
      </c>
      <c r="V15" s="8">
        <v>1.7236111917668495E-2</v>
      </c>
      <c r="W15" s="8">
        <v>0.13284369927544049</v>
      </c>
      <c r="X15" s="8">
        <v>8.366777287540117E-2</v>
      </c>
      <c r="Y15" s="8">
        <v>7.133943027145051E-2</v>
      </c>
      <c r="Z15" s="8">
        <v>3.4462404160990445E-2</v>
      </c>
      <c r="AA15" s="8">
        <v>4.4341803472320862E-2</v>
      </c>
      <c r="AB15" s="8">
        <f t="shared" si="0"/>
        <v>70000</v>
      </c>
      <c r="AC15" s="8">
        <v>0.7</v>
      </c>
      <c r="AD15" s="8">
        <f t="shared" si="1"/>
        <v>7.3536115324682211E-2</v>
      </c>
    </row>
    <row r="16" spans="2:32">
      <c r="B16" s="8" t="s">
        <v>22</v>
      </c>
      <c r="C16" s="8">
        <v>3.6913844293621878E-2</v>
      </c>
      <c r="D16" s="8">
        <v>0.14506162359498376</v>
      </c>
      <c r="E16" s="8">
        <v>0.11571815049205725</v>
      </c>
      <c r="F16" s="8">
        <v>8.8764804935749453E-2</v>
      </c>
      <c r="G16" s="8">
        <v>5.908226667679628E-2</v>
      </c>
      <c r="H16" s="8">
        <v>9.352758868226374E-2</v>
      </c>
      <c r="I16" s="8">
        <v>5.6643135505964892E-2</v>
      </c>
      <c r="J16" s="8">
        <v>8.8587856187473335E-2</v>
      </c>
      <c r="K16" s="8">
        <v>0.11559280408175709</v>
      </c>
      <c r="L16" s="8">
        <v>3.4501751530115143E-2</v>
      </c>
      <c r="M16" s="8">
        <v>3.9429138019386301E-2</v>
      </c>
      <c r="N16" s="8">
        <v>5.9057785387494732E-2</v>
      </c>
      <c r="O16" s="8">
        <v>3.9382476131891053E-2</v>
      </c>
      <c r="P16" s="8">
        <v>6.8888141036495654E-2</v>
      </c>
      <c r="Q16" s="8">
        <v>0.12548208319037712</v>
      </c>
      <c r="R16" s="8">
        <v>7.6323258456682197E-2</v>
      </c>
      <c r="S16" s="8">
        <v>5.9087238977667766E-2</v>
      </c>
      <c r="T16" s="8">
        <v>0.10821418633258872</v>
      </c>
      <c r="U16" s="8">
        <v>4.4253527630417011E-2</v>
      </c>
      <c r="V16" s="8">
        <v>1.7236111917668495E-2</v>
      </c>
      <c r="W16" s="8">
        <v>0.13284369927544049</v>
      </c>
      <c r="X16" s="8">
        <v>8.366777287540117E-2</v>
      </c>
      <c r="Y16" s="8">
        <v>7.133943027145051E-2</v>
      </c>
      <c r="Z16" s="8">
        <v>3.4462404160990445E-2</v>
      </c>
      <c r="AA16" s="8">
        <v>4.4341803472320862E-2</v>
      </c>
      <c r="AB16" s="8">
        <f t="shared" si="0"/>
        <v>80000</v>
      </c>
      <c r="AC16" s="8">
        <v>0.8</v>
      </c>
      <c r="AD16" s="8">
        <f t="shared" si="1"/>
        <v>7.3536115324682211E-2</v>
      </c>
    </row>
    <row r="17" spans="2:30">
      <c r="B17" s="8" t="s">
        <v>23</v>
      </c>
      <c r="C17" s="8">
        <v>3.6913844293621878E-2</v>
      </c>
      <c r="D17" s="8">
        <v>0.14506162359498376</v>
      </c>
      <c r="E17" s="8">
        <v>0.11571815049205725</v>
      </c>
      <c r="F17" s="8">
        <v>8.8764804935749453E-2</v>
      </c>
      <c r="G17" s="8">
        <v>5.908226667679628E-2</v>
      </c>
      <c r="H17" s="8">
        <v>9.352758868226374E-2</v>
      </c>
      <c r="I17" s="8">
        <v>5.6643135505964892E-2</v>
      </c>
      <c r="J17" s="8">
        <v>8.8587856187473335E-2</v>
      </c>
      <c r="K17" s="8">
        <v>0.11559280408175709</v>
      </c>
      <c r="L17" s="8">
        <v>3.4501751530115143E-2</v>
      </c>
      <c r="M17" s="8">
        <v>3.9429138019386301E-2</v>
      </c>
      <c r="N17" s="8">
        <v>5.9057785387494732E-2</v>
      </c>
      <c r="O17" s="8">
        <v>3.9382476131891053E-2</v>
      </c>
      <c r="P17" s="8">
        <v>6.8888141036495654E-2</v>
      </c>
      <c r="Q17" s="8">
        <v>0.12548208319037712</v>
      </c>
      <c r="R17" s="8">
        <v>7.6323258456682197E-2</v>
      </c>
      <c r="S17" s="8">
        <v>5.9087238977667766E-2</v>
      </c>
      <c r="T17" s="8">
        <v>0.10821418633258872</v>
      </c>
      <c r="U17" s="8">
        <v>4.4253527630417011E-2</v>
      </c>
      <c r="V17" s="8">
        <v>1.7236111917668495E-2</v>
      </c>
      <c r="W17" s="8">
        <v>0.13284369927544049</v>
      </c>
      <c r="X17" s="8">
        <v>8.366777287540117E-2</v>
      </c>
      <c r="Y17" s="8">
        <v>7.133943027145051E-2</v>
      </c>
      <c r="Z17" s="8">
        <v>3.4462404160990445E-2</v>
      </c>
      <c r="AA17" s="8">
        <v>4.4341803472320862E-2</v>
      </c>
      <c r="AB17" s="8">
        <f t="shared" si="0"/>
        <v>90000</v>
      </c>
      <c r="AC17" s="8">
        <v>0.9</v>
      </c>
      <c r="AD17" s="8">
        <f t="shared" si="1"/>
        <v>7.3536115324682211E-2</v>
      </c>
    </row>
    <row r="18" spans="2:30">
      <c r="B18" s="8" t="s">
        <v>24</v>
      </c>
      <c r="C18" s="8">
        <v>3.6913844293621878E-2</v>
      </c>
      <c r="D18" s="8">
        <v>0.14506162359498376</v>
      </c>
      <c r="E18" s="8">
        <v>0.11571815049205725</v>
      </c>
      <c r="F18" s="8">
        <v>8.8764804935749453E-2</v>
      </c>
      <c r="G18" s="8">
        <v>5.908226667679628E-2</v>
      </c>
      <c r="H18" s="8">
        <v>9.352758868226374E-2</v>
      </c>
      <c r="I18" s="8">
        <v>5.6643135505964892E-2</v>
      </c>
      <c r="J18" s="8">
        <v>8.8587856187473335E-2</v>
      </c>
      <c r="K18" s="8">
        <v>0.11559280408175709</v>
      </c>
      <c r="L18" s="8">
        <v>3.4501751530115143E-2</v>
      </c>
      <c r="M18" s="8">
        <v>3.9429138019386301E-2</v>
      </c>
      <c r="N18" s="8">
        <v>5.9057785387494732E-2</v>
      </c>
      <c r="O18" s="8">
        <v>3.9382476131891053E-2</v>
      </c>
      <c r="P18" s="8">
        <v>6.8888141036495654E-2</v>
      </c>
      <c r="Q18" s="8">
        <v>0.12548208319037712</v>
      </c>
      <c r="R18" s="8">
        <v>7.6323258456682197E-2</v>
      </c>
      <c r="S18" s="8">
        <v>5.9087238977667766E-2</v>
      </c>
      <c r="T18" s="8">
        <v>0.10821418633258872</v>
      </c>
      <c r="U18" s="8">
        <v>4.4253527630417011E-2</v>
      </c>
      <c r="V18" s="8">
        <v>1.7236111917668495E-2</v>
      </c>
      <c r="W18" s="8">
        <v>0.13284369927544049</v>
      </c>
      <c r="X18" s="8">
        <v>8.366777287540117E-2</v>
      </c>
      <c r="Y18" s="8">
        <v>7.133943027145051E-2</v>
      </c>
      <c r="Z18" s="8">
        <v>3.4462404160990445E-2</v>
      </c>
      <c r="AA18" s="8">
        <v>4.4341803472320862E-2</v>
      </c>
      <c r="AB18" s="8">
        <f t="shared" si="0"/>
        <v>100000</v>
      </c>
      <c r="AC18" s="8">
        <v>1</v>
      </c>
      <c r="AD18" s="8">
        <f t="shared" si="1"/>
        <v>7.3536115324682211E-2</v>
      </c>
    </row>
    <row r="19" spans="2:30">
      <c r="B19" s="8" t="s">
        <v>25</v>
      </c>
      <c r="C19" s="8">
        <v>0</v>
      </c>
    </row>
    <row r="20" spans="2:30">
      <c r="D20" s="9" t="s">
        <v>1</v>
      </c>
      <c r="E20" s="9" t="s">
        <v>3</v>
      </c>
      <c r="F20" s="9" t="s">
        <v>9</v>
      </c>
      <c r="G20" s="9" t="s">
        <v>5</v>
      </c>
      <c r="H20" s="9" t="s">
        <v>7</v>
      </c>
    </row>
    <row r="21" spans="2:30">
      <c r="D21" s="10">
        <f>MIN(C18:AA18)</f>
        <v>1.7236111917668495E-2</v>
      </c>
      <c r="E21" s="10">
        <f>MAX(C18:AA18)</f>
        <v>0.14506162359498376</v>
      </c>
      <c r="F21" s="10">
        <f>MEDIAN(C18:AA18)</f>
        <v>6.8888141036495654E-2</v>
      </c>
      <c r="G21" s="10">
        <f>AVERAGE(C18:AA18)</f>
        <v>7.3536115324682211E-2</v>
      </c>
      <c r="H21" s="10">
        <f>_xlfn.STDEV.S(C18:AA18)</f>
        <v>3.5113408374318172E-2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F3B42-7BE0-408F-8513-DFA300FA6A4E}">
  <sheetPr>
    <outlinePr summaryBelow="0" summaryRight="0"/>
  </sheetPr>
  <dimension ref="B2:AF21"/>
  <sheetViews>
    <sheetView topLeftCell="K1" zoomScale="85" zoomScaleNormal="85" workbookViewId="0">
      <selection activeCell="AD18" sqref="AD18"/>
    </sheetView>
  </sheetViews>
  <sheetFormatPr defaultRowHeight="12.75"/>
  <cols>
    <col min="1" max="1" width="8.88671875" style="9"/>
    <col min="2" max="2" width="19.44140625" style="9" customWidth="1"/>
    <col min="3" max="16384" width="8.88671875" style="9"/>
  </cols>
  <sheetData>
    <row r="2" spans="2:32">
      <c r="B2" s="8" t="s">
        <v>0</v>
      </c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>
        <v>10</v>
      </c>
      <c r="M2" s="8">
        <v>11</v>
      </c>
      <c r="N2" s="8">
        <v>12</v>
      </c>
      <c r="O2" s="8">
        <v>13</v>
      </c>
      <c r="P2" s="8">
        <v>14</v>
      </c>
      <c r="Q2" s="8">
        <v>15</v>
      </c>
      <c r="R2" s="8">
        <v>16</v>
      </c>
      <c r="S2" s="8">
        <v>17</v>
      </c>
      <c r="T2" s="8">
        <v>18</v>
      </c>
      <c r="U2" s="8">
        <v>19</v>
      </c>
      <c r="V2" s="8">
        <v>20</v>
      </c>
      <c r="W2" s="8">
        <v>21</v>
      </c>
      <c r="X2" s="8">
        <v>22</v>
      </c>
      <c r="Y2" s="8">
        <v>23</v>
      </c>
      <c r="Z2" s="8">
        <v>24</v>
      </c>
      <c r="AA2" s="8">
        <v>25</v>
      </c>
      <c r="AB2" s="8"/>
      <c r="AC2" s="8"/>
      <c r="AD2" s="8">
        <v>100000</v>
      </c>
      <c r="AE2" s="9" t="s">
        <v>1</v>
      </c>
      <c r="AF2" s="9">
        <f>MIN(B3:AA3)</f>
        <v>15600</v>
      </c>
    </row>
    <row r="3" spans="2:32">
      <c r="B3" s="8" t="s">
        <v>2</v>
      </c>
      <c r="C3" s="8">
        <v>100000</v>
      </c>
      <c r="D3" s="8">
        <v>100000</v>
      </c>
      <c r="E3" s="8">
        <v>100000</v>
      </c>
      <c r="F3" s="8">
        <v>100000</v>
      </c>
      <c r="G3" s="8">
        <v>100000</v>
      </c>
      <c r="H3" s="8">
        <v>100000</v>
      </c>
      <c r="I3" s="8">
        <v>100000</v>
      </c>
      <c r="J3" s="8">
        <v>100000</v>
      </c>
      <c r="K3" s="8">
        <v>100000</v>
      </c>
      <c r="L3" s="8">
        <v>100000</v>
      </c>
      <c r="M3" s="8">
        <v>100000</v>
      </c>
      <c r="N3" s="8">
        <v>100000</v>
      </c>
      <c r="O3" s="8">
        <v>100000</v>
      </c>
      <c r="P3" s="8">
        <v>100000</v>
      </c>
      <c r="Q3" s="8">
        <v>100000</v>
      </c>
      <c r="R3" s="8">
        <v>100000</v>
      </c>
      <c r="S3" s="8">
        <v>100000</v>
      </c>
      <c r="T3" s="8">
        <v>100000</v>
      </c>
      <c r="U3" s="8">
        <v>100000</v>
      </c>
      <c r="V3" s="8">
        <v>100000</v>
      </c>
      <c r="W3" s="8">
        <v>100000</v>
      </c>
      <c r="X3" s="8">
        <v>100000</v>
      </c>
      <c r="Y3" s="8">
        <v>15600</v>
      </c>
      <c r="Z3" s="8">
        <v>100000</v>
      </c>
      <c r="AA3" s="8">
        <v>100000</v>
      </c>
      <c r="AB3" s="8"/>
      <c r="AC3" s="8"/>
      <c r="AD3" s="8"/>
      <c r="AE3" s="9" t="s">
        <v>3</v>
      </c>
      <c r="AF3" s="9">
        <f>MAX(B3:AA3)</f>
        <v>100000</v>
      </c>
    </row>
    <row r="4" spans="2:32">
      <c r="B4" s="8" t="s">
        <v>4</v>
      </c>
      <c r="C4" s="8">
        <v>7.3960403341288838E-3</v>
      </c>
      <c r="D4" s="8">
        <v>1.2320988875103467E-2</v>
      </c>
      <c r="E4" s="8">
        <v>1.4772407722830394E-2</v>
      </c>
      <c r="F4" s="8">
        <v>2.2141438644553091E-2</v>
      </c>
      <c r="G4" s="8">
        <v>1.9677734558058546E-2</v>
      </c>
      <c r="H4" s="8">
        <v>1.4779776754835439E-2</v>
      </c>
      <c r="I4" s="8">
        <v>9.8646720609849581E-3</v>
      </c>
      <c r="J4" s="8">
        <v>1.2320988875103467E-2</v>
      </c>
      <c r="K4" s="8">
        <v>1.9719489248245736E-2</v>
      </c>
      <c r="L4" s="8">
        <v>7.3960403341288838E-3</v>
      </c>
      <c r="M4" s="8">
        <v>1.9677734558058546E-2</v>
      </c>
      <c r="N4" s="8">
        <v>7.3960403341288838E-3</v>
      </c>
      <c r="O4" s="8">
        <v>1.7236111917668495E-2</v>
      </c>
      <c r="P4" s="8">
        <v>2.7100783803120976E-2</v>
      </c>
      <c r="Q4" s="8">
        <v>2.2141438644553091E-2</v>
      </c>
      <c r="R4" s="8">
        <v>7.3960403341288838E-3</v>
      </c>
      <c r="S4" s="8">
        <v>2.9584161212028448E-2</v>
      </c>
      <c r="T4" s="8">
        <v>7.3960403341288838E-3</v>
      </c>
      <c r="U4" s="8">
        <v>7.3960403341288838E-3</v>
      </c>
      <c r="V4" s="8">
        <v>9.8646720609849581E-3</v>
      </c>
      <c r="W4" s="8">
        <v>7.3960403341288838E-3</v>
      </c>
      <c r="X4" s="8">
        <v>1.9689998004878362E-2</v>
      </c>
      <c r="Y4" s="8">
        <v>6.8588406065828167E-9</v>
      </c>
      <c r="Z4" s="8">
        <v>7.3960403341288838E-3</v>
      </c>
      <c r="AA4" s="8">
        <v>3.2006069498720535E-2</v>
      </c>
      <c r="AB4" s="8"/>
      <c r="AC4" s="8"/>
      <c r="AD4" s="8"/>
      <c r="AE4" s="9" t="s">
        <v>5</v>
      </c>
      <c r="AF4" s="9">
        <f>AVERAGE(B3:AA3)</f>
        <v>96624</v>
      </c>
    </row>
    <row r="5" spans="2:32">
      <c r="B5" s="8" t="s">
        <v>11</v>
      </c>
      <c r="AC5" s="8"/>
      <c r="AD5" s="8"/>
    </row>
    <row r="6" spans="2:32">
      <c r="B6" s="8" t="s">
        <v>12</v>
      </c>
      <c r="C6" s="8">
        <v>268.24329164862206</v>
      </c>
      <c r="D6" s="8">
        <v>218.64144325544555</v>
      </c>
      <c r="E6" s="8">
        <v>227.13309428306502</v>
      </c>
      <c r="F6" s="8">
        <v>242.85194550838628</v>
      </c>
      <c r="G6" s="8">
        <v>226.20852168800229</v>
      </c>
      <c r="H6" s="8">
        <v>162.55908431053604</v>
      </c>
      <c r="I6" s="8">
        <v>169.72565389193221</v>
      </c>
      <c r="J6" s="8">
        <v>269.03966424497071</v>
      </c>
      <c r="K6" s="8">
        <v>288.88120547828839</v>
      </c>
      <c r="L6" s="8">
        <v>223.26665663110396</v>
      </c>
      <c r="M6" s="8">
        <v>205.11623428750261</v>
      </c>
      <c r="N6" s="8">
        <v>288.98945129717742</v>
      </c>
      <c r="O6" s="8">
        <v>226.53931388173351</v>
      </c>
      <c r="P6" s="8">
        <v>191.02390977482492</v>
      </c>
      <c r="Q6" s="8">
        <v>227.21349821402737</v>
      </c>
      <c r="R6" s="8">
        <v>148.9739737553042</v>
      </c>
      <c r="S6" s="8">
        <v>192.27744741762149</v>
      </c>
      <c r="T6" s="8">
        <v>217.07860942527816</v>
      </c>
      <c r="U6" s="8">
        <v>194.92328800424195</v>
      </c>
      <c r="V6" s="8">
        <v>205.96513674774144</v>
      </c>
      <c r="W6" s="8">
        <v>176.04052055749048</v>
      </c>
      <c r="X6" s="8">
        <v>206.00821101270731</v>
      </c>
      <c r="Y6" s="8">
        <v>223.22226468634631</v>
      </c>
      <c r="Z6" s="8">
        <v>329.23562808944689</v>
      </c>
      <c r="AA6" s="8">
        <v>105.50385969186391</v>
      </c>
      <c r="AB6" s="8">
        <f t="shared" ref="AB6:AB18" si="0">AC6*$AD$2</f>
        <v>0</v>
      </c>
      <c r="AC6" s="8">
        <v>0</v>
      </c>
      <c r="AD6" s="8">
        <f t="shared" ref="AD6:AD18" si="1">AVERAGE(C6:AA6)</f>
        <v>217.38647631134648</v>
      </c>
    </row>
    <row r="7" spans="2:32">
      <c r="B7" s="8" t="s">
        <v>13</v>
      </c>
      <c r="C7" s="8">
        <v>121.65001324715388</v>
      </c>
      <c r="D7" s="8">
        <v>79.146783617494521</v>
      </c>
      <c r="E7" s="8">
        <v>185.27602512460555</v>
      </c>
      <c r="F7" s="8">
        <v>161.89680597384836</v>
      </c>
      <c r="G7" s="8">
        <v>127.70347750015128</v>
      </c>
      <c r="H7" s="8">
        <v>112.22387549369512</v>
      </c>
      <c r="I7" s="8">
        <v>130.61575103008613</v>
      </c>
      <c r="J7" s="8">
        <v>116.86388322273012</v>
      </c>
      <c r="K7" s="8">
        <v>86.013572997379697</v>
      </c>
      <c r="L7" s="8">
        <v>118.4601818902305</v>
      </c>
      <c r="M7" s="8">
        <v>136.57631127739057</v>
      </c>
      <c r="N7" s="8">
        <v>154.23058289443077</v>
      </c>
      <c r="O7" s="8">
        <v>162.05499330696978</v>
      </c>
      <c r="P7" s="8">
        <v>53.861700344933638</v>
      </c>
      <c r="Q7" s="8">
        <v>112.62987317825343</v>
      </c>
      <c r="R7" s="8">
        <v>131.39657828265945</v>
      </c>
      <c r="S7" s="8">
        <v>177.84199670615305</v>
      </c>
      <c r="T7" s="8">
        <v>101.65318003825234</v>
      </c>
      <c r="U7" s="8">
        <v>132.02687412841942</v>
      </c>
      <c r="V7" s="8">
        <v>105.16888072075892</v>
      </c>
      <c r="W7" s="8">
        <v>127.38759739883915</v>
      </c>
      <c r="X7" s="8">
        <v>196.94564045830748</v>
      </c>
      <c r="Y7" s="8">
        <v>150.05856985686842</v>
      </c>
      <c r="Z7" s="8">
        <v>153.48568987362762</v>
      </c>
      <c r="AA7" s="8">
        <v>105.50385969186391</v>
      </c>
      <c r="AB7" s="8">
        <f t="shared" si="0"/>
        <v>100</v>
      </c>
      <c r="AC7" s="8">
        <v>1E-3</v>
      </c>
      <c r="AD7" s="8">
        <f t="shared" si="1"/>
        <v>129.62690793020411</v>
      </c>
    </row>
    <row r="8" spans="2:32">
      <c r="B8" s="8" t="s">
        <v>14</v>
      </c>
      <c r="C8" s="8">
        <v>5.0061748547819889</v>
      </c>
      <c r="D8" s="8">
        <v>11.079374033879731</v>
      </c>
      <c r="E8" s="8">
        <v>7.3322582685401585</v>
      </c>
      <c r="F8" s="8">
        <v>5.973850833616666</v>
      </c>
      <c r="G8" s="8">
        <v>8.9061490965598296</v>
      </c>
      <c r="H8" s="8">
        <v>8.0201582632174677</v>
      </c>
      <c r="I8" s="8">
        <v>7.3580597939289873</v>
      </c>
      <c r="J8" s="8">
        <v>4.4323166067568991</v>
      </c>
      <c r="K8" s="8">
        <v>9.3329250352329609</v>
      </c>
      <c r="L8" s="8">
        <v>9.0588937995133847</v>
      </c>
      <c r="M8" s="8">
        <v>6.4900679232565608</v>
      </c>
      <c r="N8" s="8">
        <v>5.3901524189836891</v>
      </c>
      <c r="O8" s="8">
        <v>7.7947047309546633</v>
      </c>
      <c r="P8" s="8">
        <v>9.413598228017122</v>
      </c>
      <c r="Q8" s="8">
        <v>5.9212499593022585</v>
      </c>
      <c r="R8" s="8">
        <v>8.9756050122579154</v>
      </c>
      <c r="S8" s="8">
        <v>14.043157641901644</v>
      </c>
      <c r="T8" s="8">
        <v>5.3151691720374856</v>
      </c>
      <c r="U8" s="8">
        <v>6.3752042121146815</v>
      </c>
      <c r="V8" s="8">
        <v>7.7594655280382767</v>
      </c>
      <c r="W8" s="8">
        <v>4.7914670242705597</v>
      </c>
      <c r="X8" s="8">
        <v>10.477174640863723</v>
      </c>
      <c r="Y8" s="8">
        <v>9.5634055144430477</v>
      </c>
      <c r="Z8" s="8">
        <v>10.876850776322385</v>
      </c>
      <c r="AA8" s="8">
        <v>9.3504757989729796</v>
      </c>
      <c r="AB8" s="8">
        <f t="shared" si="0"/>
        <v>1000</v>
      </c>
      <c r="AC8" s="8">
        <v>0.01</v>
      </c>
      <c r="AD8" s="8">
        <f t="shared" si="1"/>
        <v>7.9615163667106028</v>
      </c>
    </row>
    <row r="9" spans="2:32">
      <c r="B9" s="8" t="s">
        <v>15</v>
      </c>
      <c r="C9" s="8">
        <v>1.3145436954914658E-2</v>
      </c>
      <c r="D9" s="8">
        <v>0.31673067539634303</v>
      </c>
      <c r="E9" s="8">
        <v>0.16290746480558482</v>
      </c>
      <c r="F9" s="8">
        <v>8.9401071557517753E-2</v>
      </c>
      <c r="G9" s="8">
        <v>0.23347729899523983</v>
      </c>
      <c r="H9" s="8">
        <v>1.7861548518112613E-2</v>
      </c>
      <c r="I9" s="8">
        <v>3.1726882799489431E-2</v>
      </c>
      <c r="J9" s="8">
        <v>1.3475412763909844E-2</v>
      </c>
      <c r="K9" s="8">
        <v>2.3249315736279641E-2</v>
      </c>
      <c r="L9" s="8">
        <v>7.5915627915037476E-3</v>
      </c>
      <c r="M9" s="8">
        <v>2.4440768571366789E-2</v>
      </c>
      <c r="N9" s="8">
        <v>0.3448944825917124</v>
      </c>
      <c r="O9" s="8">
        <v>2.0004090218776582E-2</v>
      </c>
      <c r="P9" s="8">
        <v>0.25314737289579625</v>
      </c>
      <c r="Q9" s="8">
        <v>2.2891241435218035E-2</v>
      </c>
      <c r="R9" s="8">
        <v>0.12283041040075204</v>
      </c>
      <c r="S9" s="8">
        <v>0.15449162736513244</v>
      </c>
      <c r="T9" s="8">
        <v>9.9051531772147428E-3</v>
      </c>
      <c r="U9" s="8">
        <v>0.25158522405592976</v>
      </c>
      <c r="V9" s="8">
        <v>0.33755760276733326</v>
      </c>
      <c r="W9" s="8">
        <v>0.27836793699179907</v>
      </c>
      <c r="X9" s="8">
        <v>1.9692238999596157E-2</v>
      </c>
      <c r="Y9" s="8">
        <v>2.5069973478139218E-2</v>
      </c>
      <c r="Z9" s="8">
        <v>0.15408546529727118</v>
      </c>
      <c r="AA9" s="8">
        <v>0.19028021536803408</v>
      </c>
      <c r="AB9" s="8">
        <f t="shared" si="0"/>
        <v>10000</v>
      </c>
      <c r="AC9" s="8">
        <v>0.1</v>
      </c>
      <c r="AD9" s="8">
        <f t="shared" si="1"/>
        <v>0.1247524189573187</v>
      </c>
    </row>
    <row r="10" spans="2:32">
      <c r="B10" s="8" t="s">
        <v>16</v>
      </c>
      <c r="C10" s="8">
        <v>7.3960403341288838E-3</v>
      </c>
      <c r="D10" s="8">
        <v>1.2321054040739909E-2</v>
      </c>
      <c r="E10" s="8">
        <v>1.4772407723057768E-2</v>
      </c>
      <c r="F10" s="8">
        <v>2.2141438644553091E-2</v>
      </c>
      <c r="G10" s="8">
        <v>0.13327583561840584</v>
      </c>
      <c r="H10" s="8">
        <v>1.4779776754835439E-2</v>
      </c>
      <c r="I10" s="8">
        <v>9.8646720610986449E-3</v>
      </c>
      <c r="J10" s="8">
        <v>1.2320988875103467E-2</v>
      </c>
      <c r="K10" s="8">
        <v>1.9719489248245736E-2</v>
      </c>
      <c r="L10" s="8">
        <v>7.3960403341288838E-3</v>
      </c>
      <c r="M10" s="8">
        <v>1.9677734558058546E-2</v>
      </c>
      <c r="N10" s="8">
        <v>7.3960403494766069E-3</v>
      </c>
      <c r="O10" s="8">
        <v>1.7236111917668495E-2</v>
      </c>
      <c r="P10" s="8">
        <v>2.7100855406274604E-2</v>
      </c>
      <c r="Q10" s="8">
        <v>2.2141438644553091E-2</v>
      </c>
      <c r="R10" s="8">
        <v>7.3960403447017598E-3</v>
      </c>
      <c r="S10" s="8">
        <v>2.9584176106823179E-2</v>
      </c>
      <c r="T10" s="8">
        <v>7.3960403341288838E-3</v>
      </c>
      <c r="U10" s="8">
        <v>7.3960403453838808E-3</v>
      </c>
      <c r="V10" s="8">
        <v>9.8646757405731478E-3</v>
      </c>
      <c r="W10" s="8">
        <v>7.396040346634436E-3</v>
      </c>
      <c r="X10" s="8">
        <v>1.9689998004878362E-2</v>
      </c>
      <c r="Y10" s="8">
        <v>6.8588406065828167E-9</v>
      </c>
      <c r="Z10" s="8">
        <v>7.3960403358341864E-3</v>
      </c>
      <c r="AA10" s="8">
        <v>3.2006069604335607E-2</v>
      </c>
      <c r="AB10" s="8">
        <f t="shared" si="0"/>
        <v>20000</v>
      </c>
      <c r="AC10" s="8">
        <v>0.2</v>
      </c>
      <c r="AD10" s="8">
        <f t="shared" si="1"/>
        <v>1.9026602101298522E-2</v>
      </c>
    </row>
    <row r="11" spans="2:32">
      <c r="B11" s="8" t="s">
        <v>17</v>
      </c>
      <c r="C11" s="8">
        <v>7.3960403341288838E-3</v>
      </c>
      <c r="D11" s="8">
        <v>1.2320988875103467E-2</v>
      </c>
      <c r="E11" s="8">
        <v>1.4772407722830394E-2</v>
      </c>
      <c r="F11" s="8">
        <v>2.2141438644553091E-2</v>
      </c>
      <c r="G11" s="8">
        <v>1.9677735714367373E-2</v>
      </c>
      <c r="H11" s="8">
        <v>1.4779776754835439E-2</v>
      </c>
      <c r="I11" s="8">
        <v>9.8646720609849581E-3</v>
      </c>
      <c r="J11" s="8">
        <v>1.2320988875103467E-2</v>
      </c>
      <c r="K11" s="8">
        <v>1.9719489248245736E-2</v>
      </c>
      <c r="L11" s="8">
        <v>7.3960403341288838E-3</v>
      </c>
      <c r="M11" s="8">
        <v>1.9677734558058546E-2</v>
      </c>
      <c r="N11" s="8">
        <v>7.3960403341288838E-3</v>
      </c>
      <c r="O11" s="8">
        <v>1.7236111917668495E-2</v>
      </c>
      <c r="P11" s="8">
        <v>2.7100783803120976E-2</v>
      </c>
      <c r="Q11" s="8">
        <v>2.2141438644553091E-2</v>
      </c>
      <c r="R11" s="8">
        <v>7.3960403341288838E-3</v>
      </c>
      <c r="S11" s="8">
        <v>2.9584161212028448E-2</v>
      </c>
      <c r="T11" s="8">
        <v>7.3960403341288838E-3</v>
      </c>
      <c r="U11" s="8">
        <v>7.3960403341288838E-3</v>
      </c>
      <c r="V11" s="8">
        <v>9.8646720609849581E-3</v>
      </c>
      <c r="W11" s="8">
        <v>7.3960403341288838E-3</v>
      </c>
      <c r="X11" s="8">
        <v>1.9689998004878362E-2</v>
      </c>
      <c r="Y11" s="8">
        <v>6.8588406065828167E-9</v>
      </c>
      <c r="Z11" s="8">
        <v>7.3960403341288838E-3</v>
      </c>
      <c r="AA11" s="8">
        <v>3.2006069498720535E-2</v>
      </c>
      <c r="AB11" s="8">
        <f t="shared" si="0"/>
        <v>30000</v>
      </c>
      <c r="AC11" s="8">
        <v>0.3</v>
      </c>
      <c r="AD11" s="8">
        <f t="shared" si="1"/>
        <v>1.4482671885116361E-2</v>
      </c>
    </row>
    <row r="12" spans="2:32">
      <c r="B12" s="8" t="s">
        <v>18</v>
      </c>
      <c r="C12" s="8">
        <v>7.3960403341288838E-3</v>
      </c>
      <c r="D12" s="8">
        <v>1.2320988875103467E-2</v>
      </c>
      <c r="E12" s="8">
        <v>1.4772407722830394E-2</v>
      </c>
      <c r="F12" s="8">
        <v>2.2141438644553091E-2</v>
      </c>
      <c r="G12" s="8">
        <v>1.9677734558058546E-2</v>
      </c>
      <c r="H12" s="8">
        <v>1.4779776754835439E-2</v>
      </c>
      <c r="I12" s="8">
        <v>9.8646720609849581E-3</v>
      </c>
      <c r="J12" s="8">
        <v>1.2320988875103467E-2</v>
      </c>
      <c r="K12" s="8">
        <v>1.9719489248245736E-2</v>
      </c>
      <c r="L12" s="8">
        <v>7.3960403341288838E-3</v>
      </c>
      <c r="M12" s="8">
        <v>1.9677734558058546E-2</v>
      </c>
      <c r="N12" s="8">
        <v>7.3960403341288838E-3</v>
      </c>
      <c r="O12" s="8">
        <v>1.7236111917668495E-2</v>
      </c>
      <c r="P12" s="8">
        <v>2.7100783803120976E-2</v>
      </c>
      <c r="Q12" s="8">
        <v>2.2141438644553091E-2</v>
      </c>
      <c r="R12" s="8">
        <v>7.3960403341288838E-3</v>
      </c>
      <c r="S12" s="8">
        <v>2.9584161212028448E-2</v>
      </c>
      <c r="T12" s="8">
        <v>7.3960403341288838E-3</v>
      </c>
      <c r="U12" s="8">
        <v>7.3960403341288838E-3</v>
      </c>
      <c r="V12" s="8">
        <v>9.8646720609849581E-3</v>
      </c>
      <c r="W12" s="8">
        <v>7.3960403341288838E-3</v>
      </c>
      <c r="X12" s="8">
        <v>1.9689998004878362E-2</v>
      </c>
      <c r="Y12" s="8">
        <v>6.8588406065828167E-9</v>
      </c>
      <c r="Z12" s="8">
        <v>7.3960403341288838E-3</v>
      </c>
      <c r="AA12" s="8">
        <v>3.2006069498720535E-2</v>
      </c>
      <c r="AB12" s="8">
        <f t="shared" si="0"/>
        <v>40000</v>
      </c>
      <c r="AC12" s="8">
        <v>0.4</v>
      </c>
      <c r="AD12" s="8">
        <f t="shared" si="1"/>
        <v>1.4482671838864007E-2</v>
      </c>
    </row>
    <row r="13" spans="2:32">
      <c r="B13" s="8" t="s">
        <v>19</v>
      </c>
      <c r="C13" s="8">
        <v>7.3960403341288838E-3</v>
      </c>
      <c r="D13" s="8">
        <v>1.2320988875103467E-2</v>
      </c>
      <c r="E13" s="8">
        <v>1.4772407722830394E-2</v>
      </c>
      <c r="F13" s="8">
        <v>2.2141438644553091E-2</v>
      </c>
      <c r="G13" s="8">
        <v>1.9677734558058546E-2</v>
      </c>
      <c r="H13" s="8">
        <v>1.4779776754835439E-2</v>
      </c>
      <c r="I13" s="8">
        <v>9.8646720609849581E-3</v>
      </c>
      <c r="J13" s="8">
        <v>1.2320988875103467E-2</v>
      </c>
      <c r="K13" s="8">
        <v>1.9719489248245736E-2</v>
      </c>
      <c r="L13" s="8">
        <v>7.3960403341288838E-3</v>
      </c>
      <c r="M13" s="8">
        <v>1.9677734558058546E-2</v>
      </c>
      <c r="N13" s="8">
        <v>7.3960403341288838E-3</v>
      </c>
      <c r="O13" s="8">
        <v>1.7236111917668495E-2</v>
      </c>
      <c r="P13" s="8">
        <v>2.7100783803120976E-2</v>
      </c>
      <c r="Q13" s="8">
        <v>2.2141438644553091E-2</v>
      </c>
      <c r="R13" s="8">
        <v>7.3960403341288838E-3</v>
      </c>
      <c r="S13" s="8">
        <v>2.9584161212028448E-2</v>
      </c>
      <c r="T13" s="8">
        <v>7.3960403341288838E-3</v>
      </c>
      <c r="U13" s="8">
        <v>7.3960403341288838E-3</v>
      </c>
      <c r="V13" s="8">
        <v>9.8646720609849581E-3</v>
      </c>
      <c r="W13" s="8">
        <v>7.3960403341288838E-3</v>
      </c>
      <c r="X13" s="8">
        <v>1.9689998004878362E-2</v>
      </c>
      <c r="Y13" s="8">
        <v>6.8588406065828167E-9</v>
      </c>
      <c r="Z13" s="8">
        <v>7.3960403341288838E-3</v>
      </c>
      <c r="AA13" s="8">
        <v>3.2006069498720535E-2</v>
      </c>
      <c r="AB13" s="8">
        <f t="shared" si="0"/>
        <v>50000</v>
      </c>
      <c r="AC13" s="8">
        <v>0.5</v>
      </c>
      <c r="AD13" s="8">
        <f t="shared" si="1"/>
        <v>1.4482671838864007E-2</v>
      </c>
    </row>
    <row r="14" spans="2:32">
      <c r="B14" s="8" t="s">
        <v>20</v>
      </c>
      <c r="C14" s="8">
        <v>7.3960403341288838E-3</v>
      </c>
      <c r="D14" s="8">
        <v>1.2320988875103467E-2</v>
      </c>
      <c r="E14" s="8">
        <v>1.4772407722830394E-2</v>
      </c>
      <c r="F14" s="8">
        <v>2.2141438644553091E-2</v>
      </c>
      <c r="G14" s="8">
        <v>1.9677734558058546E-2</v>
      </c>
      <c r="H14" s="8">
        <v>1.4779776754835439E-2</v>
      </c>
      <c r="I14" s="8">
        <v>9.8646720609849581E-3</v>
      </c>
      <c r="J14" s="8">
        <v>1.2320988875103467E-2</v>
      </c>
      <c r="K14" s="8">
        <v>1.9719489248245736E-2</v>
      </c>
      <c r="L14" s="8">
        <v>7.3960403341288838E-3</v>
      </c>
      <c r="M14" s="8">
        <v>1.9677734558058546E-2</v>
      </c>
      <c r="N14" s="8">
        <v>7.3960403341288838E-3</v>
      </c>
      <c r="O14" s="8">
        <v>1.7236111917668495E-2</v>
      </c>
      <c r="P14" s="8">
        <v>2.7100783803120976E-2</v>
      </c>
      <c r="Q14" s="8">
        <v>2.2141438644553091E-2</v>
      </c>
      <c r="R14" s="8">
        <v>7.3960403341288838E-3</v>
      </c>
      <c r="S14" s="8">
        <v>2.9584161212028448E-2</v>
      </c>
      <c r="T14" s="8">
        <v>7.3960403341288838E-3</v>
      </c>
      <c r="U14" s="8">
        <v>7.3960403341288838E-3</v>
      </c>
      <c r="V14" s="8">
        <v>9.8646720609849581E-3</v>
      </c>
      <c r="W14" s="8">
        <v>7.3960403341288838E-3</v>
      </c>
      <c r="X14" s="8">
        <v>1.9689998004878362E-2</v>
      </c>
      <c r="Y14" s="8">
        <v>6.8588406065828167E-9</v>
      </c>
      <c r="Z14" s="8">
        <v>7.3960403341288838E-3</v>
      </c>
      <c r="AA14" s="8">
        <v>3.2006069498720535E-2</v>
      </c>
      <c r="AB14" s="8">
        <f t="shared" si="0"/>
        <v>60000</v>
      </c>
      <c r="AC14" s="8">
        <v>0.6</v>
      </c>
      <c r="AD14" s="8">
        <f t="shared" si="1"/>
        <v>1.4482671838864007E-2</v>
      </c>
    </row>
    <row r="15" spans="2:32">
      <c r="B15" s="8" t="s">
        <v>21</v>
      </c>
      <c r="C15" s="8">
        <v>7.3960403341288838E-3</v>
      </c>
      <c r="D15" s="8">
        <v>1.2320988875103467E-2</v>
      </c>
      <c r="E15" s="8">
        <v>1.4772407722830394E-2</v>
      </c>
      <c r="F15" s="8">
        <v>2.2141438644553091E-2</v>
      </c>
      <c r="G15" s="8">
        <v>1.9677734558058546E-2</v>
      </c>
      <c r="H15" s="8">
        <v>1.4779776754835439E-2</v>
      </c>
      <c r="I15" s="8">
        <v>9.8646720609849581E-3</v>
      </c>
      <c r="J15" s="8">
        <v>1.2320988875103467E-2</v>
      </c>
      <c r="K15" s="8">
        <v>1.9719489248245736E-2</v>
      </c>
      <c r="L15" s="8">
        <v>7.3960403341288838E-3</v>
      </c>
      <c r="M15" s="8">
        <v>1.9677734558058546E-2</v>
      </c>
      <c r="N15" s="8">
        <v>7.3960403341288838E-3</v>
      </c>
      <c r="O15" s="8">
        <v>1.7236111917668495E-2</v>
      </c>
      <c r="P15" s="8">
        <v>2.7100783803120976E-2</v>
      </c>
      <c r="Q15" s="8">
        <v>2.2141438644553091E-2</v>
      </c>
      <c r="R15" s="8">
        <v>7.3960403341288838E-3</v>
      </c>
      <c r="S15" s="8">
        <v>2.9584161212028448E-2</v>
      </c>
      <c r="T15" s="8">
        <v>7.3960403341288838E-3</v>
      </c>
      <c r="U15" s="8">
        <v>7.3960403341288838E-3</v>
      </c>
      <c r="V15" s="8">
        <v>9.8646720609849581E-3</v>
      </c>
      <c r="W15" s="8">
        <v>7.3960403341288838E-3</v>
      </c>
      <c r="X15" s="8">
        <v>1.9689998004878362E-2</v>
      </c>
      <c r="Y15" s="8">
        <v>6.8588406065828167E-9</v>
      </c>
      <c r="Z15" s="8">
        <v>7.3960403341288838E-3</v>
      </c>
      <c r="AA15" s="8">
        <v>3.2006069498720535E-2</v>
      </c>
      <c r="AB15" s="8">
        <f t="shared" si="0"/>
        <v>70000</v>
      </c>
      <c r="AC15" s="8">
        <v>0.7</v>
      </c>
      <c r="AD15" s="8">
        <f t="shared" si="1"/>
        <v>1.4482671838864007E-2</v>
      </c>
    </row>
    <row r="16" spans="2:32">
      <c r="B16" s="8" t="s">
        <v>22</v>
      </c>
      <c r="C16" s="8">
        <v>7.3960403341288838E-3</v>
      </c>
      <c r="D16" s="8">
        <v>1.2320988875103467E-2</v>
      </c>
      <c r="E16" s="8">
        <v>1.4772407722830394E-2</v>
      </c>
      <c r="F16" s="8">
        <v>2.2141438644553091E-2</v>
      </c>
      <c r="G16" s="8">
        <v>1.9677734558058546E-2</v>
      </c>
      <c r="H16" s="8">
        <v>1.4779776754835439E-2</v>
      </c>
      <c r="I16" s="8">
        <v>9.8646720609849581E-3</v>
      </c>
      <c r="J16" s="8">
        <v>1.2320988875103467E-2</v>
      </c>
      <c r="K16" s="8">
        <v>1.9719489248245736E-2</v>
      </c>
      <c r="L16" s="8">
        <v>7.3960403341288838E-3</v>
      </c>
      <c r="M16" s="8">
        <v>1.9677734558058546E-2</v>
      </c>
      <c r="N16" s="8">
        <v>7.3960403341288838E-3</v>
      </c>
      <c r="O16" s="8">
        <v>1.7236111917668495E-2</v>
      </c>
      <c r="P16" s="8">
        <v>2.7100783803120976E-2</v>
      </c>
      <c r="Q16" s="8">
        <v>2.2141438644553091E-2</v>
      </c>
      <c r="R16" s="8">
        <v>7.3960403341288838E-3</v>
      </c>
      <c r="S16" s="8">
        <v>2.9584161212028448E-2</v>
      </c>
      <c r="T16" s="8">
        <v>7.3960403341288838E-3</v>
      </c>
      <c r="U16" s="8">
        <v>7.3960403341288838E-3</v>
      </c>
      <c r="V16" s="8">
        <v>9.8646720609849581E-3</v>
      </c>
      <c r="W16" s="8">
        <v>7.3960403341288838E-3</v>
      </c>
      <c r="X16" s="8">
        <v>1.9689998004878362E-2</v>
      </c>
      <c r="Y16" s="8">
        <v>6.8588406065828167E-9</v>
      </c>
      <c r="Z16" s="8">
        <v>7.3960403341288838E-3</v>
      </c>
      <c r="AA16" s="8">
        <v>3.2006069498720535E-2</v>
      </c>
      <c r="AB16" s="8">
        <f t="shared" si="0"/>
        <v>80000</v>
      </c>
      <c r="AC16" s="8">
        <v>0.8</v>
      </c>
      <c r="AD16" s="8">
        <f t="shared" si="1"/>
        <v>1.4482671838864007E-2</v>
      </c>
    </row>
    <row r="17" spans="2:30">
      <c r="B17" s="8" t="s">
        <v>23</v>
      </c>
      <c r="C17" s="8">
        <v>7.3960403341288838E-3</v>
      </c>
      <c r="D17" s="8">
        <v>1.2320988875103467E-2</v>
      </c>
      <c r="E17" s="8">
        <v>1.4772407722830394E-2</v>
      </c>
      <c r="F17" s="8">
        <v>2.2141438644553091E-2</v>
      </c>
      <c r="G17" s="8">
        <v>1.9677734558058546E-2</v>
      </c>
      <c r="H17" s="8">
        <v>1.4779776754835439E-2</v>
      </c>
      <c r="I17" s="8">
        <v>9.8646720609849581E-3</v>
      </c>
      <c r="J17" s="8">
        <v>1.2320988875103467E-2</v>
      </c>
      <c r="K17" s="8">
        <v>1.9719489248245736E-2</v>
      </c>
      <c r="L17" s="8">
        <v>7.3960403341288838E-3</v>
      </c>
      <c r="M17" s="8">
        <v>1.9677734558058546E-2</v>
      </c>
      <c r="N17" s="8">
        <v>7.3960403341288838E-3</v>
      </c>
      <c r="O17" s="8">
        <v>1.7236111917668495E-2</v>
      </c>
      <c r="P17" s="8">
        <v>2.7100783803120976E-2</v>
      </c>
      <c r="Q17" s="8">
        <v>2.2141438644553091E-2</v>
      </c>
      <c r="R17" s="8">
        <v>7.3960403341288838E-3</v>
      </c>
      <c r="S17" s="8">
        <v>2.9584161212028448E-2</v>
      </c>
      <c r="T17" s="8">
        <v>7.3960403341288838E-3</v>
      </c>
      <c r="U17" s="8">
        <v>7.3960403341288838E-3</v>
      </c>
      <c r="V17" s="8">
        <v>9.8646720609849581E-3</v>
      </c>
      <c r="W17" s="8">
        <v>7.3960403341288838E-3</v>
      </c>
      <c r="X17" s="8">
        <v>1.9689998004878362E-2</v>
      </c>
      <c r="Y17" s="8">
        <v>6.8588406065828167E-9</v>
      </c>
      <c r="Z17" s="8">
        <v>7.3960403341288838E-3</v>
      </c>
      <c r="AA17" s="8">
        <v>3.2006069498720535E-2</v>
      </c>
      <c r="AB17" s="8">
        <f t="shared" si="0"/>
        <v>90000</v>
      </c>
      <c r="AC17" s="8">
        <v>0.9</v>
      </c>
      <c r="AD17" s="8">
        <f t="shared" si="1"/>
        <v>1.4482671838864007E-2</v>
      </c>
    </row>
    <row r="18" spans="2:30">
      <c r="B18" s="8" t="s">
        <v>24</v>
      </c>
      <c r="C18" s="8">
        <v>7.3960403341288838E-3</v>
      </c>
      <c r="D18" s="8">
        <v>1.2320988875103467E-2</v>
      </c>
      <c r="E18" s="8">
        <v>1.4772407722830394E-2</v>
      </c>
      <c r="F18" s="8">
        <v>2.2141438644553091E-2</v>
      </c>
      <c r="G18" s="8">
        <v>1.9677734558058546E-2</v>
      </c>
      <c r="H18" s="8">
        <v>1.4779776754835439E-2</v>
      </c>
      <c r="I18" s="8">
        <v>9.8646720609849581E-3</v>
      </c>
      <c r="J18" s="8">
        <v>1.2320988875103467E-2</v>
      </c>
      <c r="K18" s="8">
        <v>1.9719489248245736E-2</v>
      </c>
      <c r="L18" s="8">
        <v>7.3960403341288838E-3</v>
      </c>
      <c r="M18" s="8">
        <v>1.9677734558058546E-2</v>
      </c>
      <c r="N18" s="8">
        <v>7.3960403341288838E-3</v>
      </c>
      <c r="O18" s="8">
        <v>1.7236111917668495E-2</v>
      </c>
      <c r="P18" s="8">
        <v>2.7100783803120976E-2</v>
      </c>
      <c r="Q18" s="8">
        <v>2.2141438644553091E-2</v>
      </c>
      <c r="R18" s="8">
        <v>7.3960403341288838E-3</v>
      </c>
      <c r="S18" s="8">
        <v>2.9584161212028448E-2</v>
      </c>
      <c r="T18" s="8">
        <v>7.3960403341288838E-3</v>
      </c>
      <c r="U18" s="8">
        <v>7.3960403341288838E-3</v>
      </c>
      <c r="V18" s="8">
        <v>9.8646720609849581E-3</v>
      </c>
      <c r="W18" s="8">
        <v>7.3960403341288838E-3</v>
      </c>
      <c r="X18" s="8">
        <v>1.9689998004878362E-2</v>
      </c>
      <c r="Y18" s="8">
        <v>6.8588406065828167E-9</v>
      </c>
      <c r="Z18" s="8">
        <v>7.3960403341288838E-3</v>
      </c>
      <c r="AA18" s="8">
        <v>3.2006069498720535E-2</v>
      </c>
      <c r="AB18" s="8">
        <f t="shared" si="0"/>
        <v>100000</v>
      </c>
      <c r="AC18" s="8">
        <v>1</v>
      </c>
      <c r="AD18" s="8">
        <f t="shared" si="1"/>
        <v>1.4482671838864007E-2</v>
      </c>
    </row>
    <row r="19" spans="2:30">
      <c r="B19" s="8" t="s">
        <v>25</v>
      </c>
      <c r="C19" s="8">
        <v>0.04</v>
      </c>
    </row>
    <row r="20" spans="2:30">
      <c r="D20" s="9" t="s">
        <v>1</v>
      </c>
      <c r="E20" s="9" t="s">
        <v>3</v>
      </c>
      <c r="F20" s="9" t="s">
        <v>9</v>
      </c>
      <c r="G20" s="9" t="s">
        <v>5</v>
      </c>
      <c r="H20" s="9" t="s">
        <v>7</v>
      </c>
    </row>
    <row r="21" spans="2:30">
      <c r="D21" s="10">
        <f>MIN(C18:AA18)</f>
        <v>6.8588406065828167E-9</v>
      </c>
      <c r="E21" s="10">
        <f>MAX(C18:AA18)</f>
        <v>3.2006069498720535E-2</v>
      </c>
      <c r="F21" s="10">
        <f>MEDIAN(C18:AA18)</f>
        <v>1.2320988875103467E-2</v>
      </c>
      <c r="G21" s="10">
        <f>AVERAGE(C18:AA18)</f>
        <v>1.4482671838864007E-2</v>
      </c>
      <c r="H21" s="10">
        <f>_xlfn.STDEV.S(C18:AA18)</f>
        <v>8.1430800491362736E-3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3015B-E50B-4DA3-8460-09648BBE2258}">
  <sheetPr>
    <tabColor theme="6" tint="-0.249977111117893"/>
    <outlinePr summaryBelow="0" summaryRight="0"/>
  </sheetPr>
  <dimension ref="B2:AF21"/>
  <sheetViews>
    <sheetView workbookViewId="0">
      <selection activeCell="D29" sqref="D29"/>
    </sheetView>
  </sheetViews>
  <sheetFormatPr defaultRowHeight="12.75"/>
  <cols>
    <col min="1" max="1" width="8.88671875" style="9"/>
    <col min="2" max="2" width="18.5546875" style="9" customWidth="1"/>
    <col min="3" max="16384" width="8.88671875" style="9"/>
  </cols>
  <sheetData>
    <row r="2" spans="2:32">
      <c r="B2" s="8" t="s">
        <v>0</v>
      </c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>
        <v>10</v>
      </c>
      <c r="M2" s="8">
        <v>11</v>
      </c>
      <c r="N2" s="8">
        <v>12</v>
      </c>
      <c r="O2" s="8">
        <v>13</v>
      </c>
      <c r="P2" s="8">
        <v>14</v>
      </c>
      <c r="Q2" s="8">
        <v>15</v>
      </c>
      <c r="R2" s="8">
        <v>16</v>
      </c>
      <c r="S2" s="8">
        <v>17</v>
      </c>
      <c r="T2" s="8">
        <v>18</v>
      </c>
      <c r="U2" s="8">
        <v>19</v>
      </c>
      <c r="V2" s="8">
        <v>20</v>
      </c>
      <c r="W2" s="8">
        <v>21</v>
      </c>
      <c r="X2" s="8">
        <v>22</v>
      </c>
      <c r="Y2" s="8">
        <v>23</v>
      </c>
      <c r="Z2" s="8">
        <v>24</v>
      </c>
      <c r="AA2" s="8">
        <v>25</v>
      </c>
      <c r="AB2" s="8"/>
      <c r="AC2" s="8"/>
      <c r="AD2" s="8">
        <v>300000</v>
      </c>
      <c r="AE2" s="9" t="s">
        <v>1</v>
      </c>
      <c r="AF2" s="9">
        <f>MIN(B3:AA3)</f>
        <v>106000</v>
      </c>
    </row>
    <row r="3" spans="2:32">
      <c r="B3" s="8" t="s">
        <v>2</v>
      </c>
      <c r="C3" s="8">
        <v>114500</v>
      </c>
      <c r="D3" s="8">
        <v>119100</v>
      </c>
      <c r="E3" s="8">
        <v>109600</v>
      </c>
      <c r="F3" s="8">
        <v>115400</v>
      </c>
      <c r="G3" s="8">
        <v>111600</v>
      </c>
      <c r="H3" s="8">
        <v>114300</v>
      </c>
      <c r="I3" s="8">
        <v>110600</v>
      </c>
      <c r="J3" s="8">
        <v>110800</v>
      </c>
      <c r="K3" s="8">
        <v>113600</v>
      </c>
      <c r="L3" s="8">
        <v>114800</v>
      </c>
      <c r="M3" s="8">
        <v>118600</v>
      </c>
      <c r="N3" s="8">
        <v>117300</v>
      </c>
      <c r="O3" s="8">
        <v>120100</v>
      </c>
      <c r="P3" s="8">
        <v>116600</v>
      </c>
      <c r="Q3" s="8">
        <v>106300</v>
      </c>
      <c r="R3" s="8">
        <v>109200</v>
      </c>
      <c r="S3" s="8">
        <v>117100</v>
      </c>
      <c r="T3" s="8">
        <v>116100</v>
      </c>
      <c r="U3" s="8">
        <v>107500</v>
      </c>
      <c r="V3" s="8">
        <v>112400</v>
      </c>
      <c r="W3" s="8">
        <v>119300</v>
      </c>
      <c r="X3" s="8">
        <v>112700</v>
      </c>
      <c r="Y3" s="8">
        <v>120400</v>
      </c>
      <c r="Z3" s="8">
        <v>112700</v>
      </c>
      <c r="AA3" s="8">
        <v>106000</v>
      </c>
      <c r="AB3" s="8"/>
      <c r="AC3" s="8"/>
      <c r="AD3" s="8"/>
      <c r="AE3" s="9" t="s">
        <v>3</v>
      </c>
      <c r="AF3" s="9">
        <f>MAX(B3:AA3)</f>
        <v>120400</v>
      </c>
    </row>
    <row r="4" spans="2:32">
      <c r="B4" s="8" t="s">
        <v>4</v>
      </c>
      <c r="C4" s="8">
        <v>8.9394234237261117E-9</v>
      </c>
      <c r="D4" s="8">
        <v>7.9701294453116134E-9</v>
      </c>
      <c r="E4" s="8">
        <v>9.6611074695829302E-9</v>
      </c>
      <c r="F4" s="8">
        <v>6.6006577981170267E-9</v>
      </c>
      <c r="G4" s="8">
        <v>8.1372490967623889E-9</v>
      </c>
      <c r="H4" s="8">
        <v>8.1432744991616346E-9</v>
      </c>
      <c r="I4" s="8">
        <v>9.7077190730487928E-9</v>
      </c>
      <c r="J4" s="8">
        <v>6.5061840359703638E-9</v>
      </c>
      <c r="K4" s="8">
        <v>7.1257773015531711E-9</v>
      </c>
      <c r="L4" s="8">
        <v>9.4516963144997135E-9</v>
      </c>
      <c r="M4" s="8">
        <v>8.6283762357197702E-9</v>
      </c>
      <c r="N4" s="8">
        <v>9.2095433501526713E-9</v>
      </c>
      <c r="O4" s="8">
        <v>9.9710177892120555E-9</v>
      </c>
      <c r="P4" s="8">
        <v>9.7068095783470199E-9</v>
      </c>
      <c r="Q4" s="8">
        <v>9.4997858468559571E-9</v>
      </c>
      <c r="R4" s="8">
        <v>9.0919911599485204E-9</v>
      </c>
      <c r="S4" s="8">
        <v>9.1799847723450512E-9</v>
      </c>
      <c r="T4" s="8">
        <v>8.7825355876702815E-9</v>
      </c>
      <c r="U4" s="8">
        <v>9.9859107649535872E-9</v>
      </c>
      <c r="V4" s="8">
        <v>7.1215708885574713E-9</v>
      </c>
      <c r="W4" s="8">
        <v>9.1386027634143829E-9</v>
      </c>
      <c r="X4" s="8">
        <v>8.5799456428503618E-9</v>
      </c>
      <c r="Y4" s="8">
        <v>9.326299732492771E-9</v>
      </c>
      <c r="Z4" s="8">
        <v>9.3697281045024283E-9</v>
      </c>
      <c r="AA4" s="8">
        <v>9.2260279416223057E-9</v>
      </c>
      <c r="AB4" s="8"/>
      <c r="AC4" s="8"/>
      <c r="AD4" s="8"/>
      <c r="AE4" s="9" t="s">
        <v>5</v>
      </c>
      <c r="AF4" s="9">
        <f>AVERAGE(B3:AA3)</f>
        <v>113864</v>
      </c>
    </row>
    <row r="5" spans="2:32">
      <c r="B5" s="8" t="s">
        <v>11</v>
      </c>
      <c r="AC5" s="8"/>
      <c r="AD5" s="8"/>
    </row>
    <row r="6" spans="2:32">
      <c r="B6" s="8" t="s">
        <v>12</v>
      </c>
      <c r="C6" s="8">
        <v>1360.0959423160416</v>
      </c>
      <c r="D6" s="8">
        <v>1190.2914043584481</v>
      </c>
      <c r="E6" s="8">
        <v>791.48794975800206</v>
      </c>
      <c r="F6" s="8">
        <v>1253.6686180801548</v>
      </c>
      <c r="G6" s="8">
        <v>1167.0107906655526</v>
      </c>
      <c r="H6" s="8">
        <v>1120.0871875992955</v>
      </c>
      <c r="I6" s="8">
        <v>1009.5363234643073</v>
      </c>
      <c r="J6" s="8">
        <v>1192.3008307164214</v>
      </c>
      <c r="K6" s="8">
        <v>1066.350726213182</v>
      </c>
      <c r="L6" s="8">
        <v>1050.2009028540258</v>
      </c>
      <c r="M6" s="8">
        <v>1162.9783015542973</v>
      </c>
      <c r="N6" s="8">
        <v>1282.8491638334162</v>
      </c>
      <c r="O6" s="8">
        <v>969.64990396704729</v>
      </c>
      <c r="P6" s="8">
        <v>1131.146353015132</v>
      </c>
      <c r="Q6" s="8">
        <v>1297.5498404624129</v>
      </c>
      <c r="R6" s="8">
        <v>1334.5743868899281</v>
      </c>
      <c r="S6" s="8">
        <v>1013.2899035024939</v>
      </c>
      <c r="T6" s="8">
        <v>1369.4125847328514</v>
      </c>
      <c r="U6" s="8">
        <v>1104.1895658865942</v>
      </c>
      <c r="V6" s="8">
        <v>1158.2552673980481</v>
      </c>
      <c r="W6" s="8">
        <v>1407.5512797988599</v>
      </c>
      <c r="X6" s="8">
        <v>1134.3922484945795</v>
      </c>
      <c r="Y6" s="8">
        <v>1035.1564521695052</v>
      </c>
      <c r="Z6" s="8">
        <v>1103.9262310351824</v>
      </c>
      <c r="AA6" s="8">
        <v>1171.0452096462161</v>
      </c>
      <c r="AB6" s="8">
        <f t="shared" ref="AB6:AB18" si="0">AC6*$AD$2</f>
        <v>0</v>
      </c>
      <c r="AC6" s="8">
        <v>0</v>
      </c>
      <c r="AD6" s="8">
        <f t="shared" ref="AD6:AD18" si="1">AVERAGE(C6:AA6)</f>
        <v>1155.0798947364799</v>
      </c>
    </row>
    <row r="7" spans="2:32">
      <c r="B7" s="8" t="s">
        <v>13</v>
      </c>
      <c r="C7" s="8">
        <v>1047.9802282696226</v>
      </c>
      <c r="D7" s="8">
        <v>964.45892384779336</v>
      </c>
      <c r="E7" s="8">
        <v>791.48794975800206</v>
      </c>
      <c r="F7" s="8">
        <v>829.73232721605837</v>
      </c>
      <c r="G7" s="8">
        <v>1167.0107906655526</v>
      </c>
      <c r="H7" s="8">
        <v>1081.5512130462437</v>
      </c>
      <c r="I7" s="8">
        <v>1009.5363234643073</v>
      </c>
      <c r="J7" s="8">
        <v>1013.425868318094</v>
      </c>
      <c r="K7" s="8">
        <v>1066.350726213182</v>
      </c>
      <c r="L7" s="8">
        <v>1012.1207553102136</v>
      </c>
      <c r="M7" s="8">
        <v>1123.7655799670213</v>
      </c>
      <c r="N7" s="8">
        <v>1187.1541231448907</v>
      </c>
      <c r="O7" s="8">
        <v>969.64990396704729</v>
      </c>
      <c r="P7" s="8">
        <v>1131.146353015132</v>
      </c>
      <c r="Q7" s="8">
        <v>1185.2542764902742</v>
      </c>
      <c r="R7" s="8">
        <v>1254.2051449013231</v>
      </c>
      <c r="S7" s="8">
        <v>941.4218584420405</v>
      </c>
      <c r="T7" s="8">
        <v>1368.4682423407789</v>
      </c>
      <c r="U7" s="8">
        <v>1025.3339202057266</v>
      </c>
      <c r="V7" s="8">
        <v>1158.2552673980481</v>
      </c>
      <c r="W7" s="8">
        <v>1114.4490926474191</v>
      </c>
      <c r="X7" s="8">
        <v>1134.3922484945795</v>
      </c>
      <c r="Y7" s="8">
        <v>1035.1564521695052</v>
      </c>
      <c r="Z7" s="8">
        <v>1103.9262310351824</v>
      </c>
      <c r="AA7" s="8">
        <v>1133.7127121184658</v>
      </c>
      <c r="AB7" s="8">
        <f t="shared" si="0"/>
        <v>300</v>
      </c>
      <c r="AC7" s="8">
        <v>1E-3</v>
      </c>
      <c r="AD7" s="8">
        <f t="shared" si="1"/>
        <v>1073.9978604978603</v>
      </c>
    </row>
    <row r="8" spans="2:32">
      <c r="B8" s="8" t="s">
        <v>14</v>
      </c>
      <c r="C8" s="8">
        <v>203.48886920678569</v>
      </c>
      <c r="D8" s="8">
        <v>202.01529727827881</v>
      </c>
      <c r="E8" s="8">
        <v>198.8192704974573</v>
      </c>
      <c r="F8" s="8">
        <v>220.76243409163533</v>
      </c>
      <c r="G8" s="8">
        <v>227.60884381568474</v>
      </c>
      <c r="H8" s="8">
        <v>221.95888518440165</v>
      </c>
      <c r="I8" s="8">
        <v>265.82024109306269</v>
      </c>
      <c r="J8" s="8">
        <v>239.27627968836282</v>
      </c>
      <c r="K8" s="8">
        <v>282.80056545533648</v>
      </c>
      <c r="L8" s="8">
        <v>205.63235136152139</v>
      </c>
      <c r="M8" s="8">
        <v>191.38995707460788</v>
      </c>
      <c r="N8" s="8">
        <v>191.07657754868455</v>
      </c>
      <c r="O8" s="8">
        <v>167.17684663816976</v>
      </c>
      <c r="P8" s="8">
        <v>333.22348887195676</v>
      </c>
      <c r="Q8" s="8">
        <v>225.07848125853013</v>
      </c>
      <c r="R8" s="8">
        <v>240.30096771969329</v>
      </c>
      <c r="S8" s="8">
        <v>227.8776162760189</v>
      </c>
      <c r="T8" s="8">
        <v>281.5484118130081</v>
      </c>
      <c r="U8" s="8">
        <v>281.06624418807223</v>
      </c>
      <c r="V8" s="8">
        <v>286.54509740556341</v>
      </c>
      <c r="W8" s="8">
        <v>305.98460210199562</v>
      </c>
      <c r="X8" s="8">
        <v>245.61682526937147</v>
      </c>
      <c r="Y8" s="8">
        <v>285.80677995490123</v>
      </c>
      <c r="Z8" s="8">
        <v>304.22437089947141</v>
      </c>
      <c r="AA8" s="8">
        <v>221.73383130485558</v>
      </c>
      <c r="AB8" s="8">
        <f t="shared" si="0"/>
        <v>3000</v>
      </c>
      <c r="AC8" s="8">
        <v>0.01</v>
      </c>
      <c r="AD8" s="8">
        <f t="shared" si="1"/>
        <v>242.27332543989709</v>
      </c>
    </row>
    <row r="9" spans="2:32">
      <c r="B9" s="8" t="s">
        <v>15</v>
      </c>
      <c r="C9" s="8">
        <v>1.1461389909294439</v>
      </c>
      <c r="D9" s="8">
        <v>1.0758222631052377</v>
      </c>
      <c r="E9" s="8">
        <v>1.0323534315416509</v>
      </c>
      <c r="F9" s="8">
        <v>1.0754778176524269</v>
      </c>
      <c r="G9" s="8">
        <v>1.0556569613025886</v>
      </c>
      <c r="H9" s="8">
        <v>1.0495008721774184</v>
      </c>
      <c r="I9" s="8">
        <v>1.0709791275330645</v>
      </c>
      <c r="J9" s="8">
        <v>1.0462314911833346</v>
      </c>
      <c r="K9" s="8">
        <v>1.0844404755112009</v>
      </c>
      <c r="L9" s="8">
        <v>1.1013390222281032</v>
      </c>
      <c r="M9" s="8">
        <v>1.0886925643117138</v>
      </c>
      <c r="N9" s="8">
        <v>1.0608387292471662</v>
      </c>
      <c r="O9" s="8">
        <v>1.0496826116750526</v>
      </c>
      <c r="P9" s="8">
        <v>1.0824077399877297</v>
      </c>
      <c r="Q9" s="8">
        <v>1.0519183113348163</v>
      </c>
      <c r="R9" s="8">
        <v>1.0236016520818794</v>
      </c>
      <c r="S9" s="8">
        <v>1.0456461928977205</v>
      </c>
      <c r="T9" s="8">
        <v>1.0497787782441037</v>
      </c>
      <c r="U9" s="8">
        <v>1.0674041387757143</v>
      </c>
      <c r="V9" s="8">
        <v>1.0607450481478509</v>
      </c>
      <c r="W9" s="8">
        <v>1.1097717689963247</v>
      </c>
      <c r="X9" s="8">
        <v>1.0557361799433238</v>
      </c>
      <c r="Y9" s="8">
        <v>1.0764056776985171</v>
      </c>
      <c r="Z9" s="8">
        <v>1.0645615320686375</v>
      </c>
      <c r="AA9" s="8">
        <v>1.043290045495155</v>
      </c>
      <c r="AB9" s="8">
        <f t="shared" si="0"/>
        <v>30000</v>
      </c>
      <c r="AC9" s="8">
        <v>0.1</v>
      </c>
      <c r="AD9" s="8">
        <f t="shared" si="1"/>
        <v>1.0667368569628071</v>
      </c>
    </row>
    <row r="10" spans="2:32">
      <c r="B10" s="8" t="s">
        <v>16</v>
      </c>
      <c r="C10" s="8">
        <v>1.5863725767530923E-2</v>
      </c>
      <c r="D10" s="8">
        <v>1.2424673914210871E-2</v>
      </c>
      <c r="E10" s="8">
        <v>1.7904256854990308E-3</v>
      </c>
      <c r="F10" s="8">
        <v>1.1202466944041589E-2</v>
      </c>
      <c r="G10" s="8">
        <v>5.5989807192418084E-3</v>
      </c>
      <c r="H10" s="8">
        <v>6.5620062808875446E-3</v>
      </c>
      <c r="I10" s="8">
        <v>5.8605962788078614E-3</v>
      </c>
      <c r="J10" s="8">
        <v>1.8588166960853414E-3</v>
      </c>
      <c r="K10" s="8">
        <v>8.5690058917862189E-3</v>
      </c>
      <c r="L10" s="8">
        <v>1.2505584466680375E-2</v>
      </c>
      <c r="M10" s="8">
        <v>1.3867643299477095E-2</v>
      </c>
      <c r="N10" s="8">
        <v>1.1866494242326553E-2</v>
      </c>
      <c r="O10" s="8">
        <v>1.3603015193666579E-2</v>
      </c>
      <c r="P10" s="8">
        <v>8.5754691443753472E-3</v>
      </c>
      <c r="Q10" s="8">
        <v>3.5739089450999018E-3</v>
      </c>
      <c r="R10" s="8">
        <v>3.3165956040193123E-3</v>
      </c>
      <c r="S10" s="8">
        <v>5.5463400489088599E-3</v>
      </c>
      <c r="T10" s="8">
        <v>1.3961133838620299E-2</v>
      </c>
      <c r="U10" s="8">
        <v>4.4287911163110039E-3</v>
      </c>
      <c r="V10" s="8">
        <v>1.5028844618768744E-2</v>
      </c>
      <c r="W10" s="8">
        <v>1.3984406861595744E-2</v>
      </c>
      <c r="X10" s="8">
        <v>6.5732513694456429E-3</v>
      </c>
      <c r="Y10" s="8">
        <v>2.2444093675971999E-2</v>
      </c>
      <c r="Z10" s="8">
        <v>3.9407526763852729E-3</v>
      </c>
      <c r="AA10" s="8">
        <v>2.9919776467295378E-3</v>
      </c>
      <c r="AB10" s="8">
        <f t="shared" si="0"/>
        <v>60000</v>
      </c>
      <c r="AC10" s="8">
        <v>0.2</v>
      </c>
      <c r="AD10" s="8">
        <f t="shared" si="1"/>
        <v>9.0375600370589376E-3</v>
      </c>
    </row>
    <row r="11" spans="2:32">
      <c r="B11" s="8" t="s">
        <v>17</v>
      </c>
      <c r="C11" s="8">
        <v>7.3036152343775029E-6</v>
      </c>
      <c r="D11" s="8">
        <v>6.8230914394007414E-6</v>
      </c>
      <c r="E11" s="8">
        <v>1.2616250160135678E-6</v>
      </c>
      <c r="F11" s="8">
        <v>7.1563960091225454E-6</v>
      </c>
      <c r="G11" s="8">
        <v>1.8871926386054838E-6</v>
      </c>
      <c r="H11" s="8">
        <v>5.090125910101051E-6</v>
      </c>
      <c r="I11" s="8">
        <v>3.6403630474524107E-6</v>
      </c>
      <c r="J11" s="8">
        <v>1.3026642591285054E-6</v>
      </c>
      <c r="K11" s="8">
        <v>5.4035510856920155E-6</v>
      </c>
      <c r="L11" s="8">
        <v>4.0917078649727046E-6</v>
      </c>
      <c r="M11" s="8">
        <v>5.583378765550151E-6</v>
      </c>
      <c r="N11" s="8">
        <v>8.4801118873656378E-6</v>
      </c>
      <c r="O11" s="8">
        <v>1.2878742268185306E-5</v>
      </c>
      <c r="P11" s="8">
        <v>7.3289885449412395E-6</v>
      </c>
      <c r="Q11" s="8">
        <v>7.7651259289268637E-7</v>
      </c>
      <c r="R11" s="8">
        <v>2.3377115212497301E-6</v>
      </c>
      <c r="S11" s="8">
        <v>8.9158777427655878E-6</v>
      </c>
      <c r="T11" s="8">
        <v>4.8373427716796868E-6</v>
      </c>
      <c r="U11" s="8">
        <v>1.0836275805559126E-6</v>
      </c>
      <c r="V11" s="8">
        <v>2.8416191071301E-6</v>
      </c>
      <c r="W11" s="8">
        <v>7.5093539635417983E-6</v>
      </c>
      <c r="X11" s="8">
        <v>2.7683834105118876E-6</v>
      </c>
      <c r="Y11" s="8">
        <v>1.3879126981919399E-5</v>
      </c>
      <c r="Z11" s="8">
        <v>2.3671984763495857E-6</v>
      </c>
      <c r="AA11" s="8">
        <v>5.771008773081121E-7</v>
      </c>
      <c r="AB11" s="8">
        <f t="shared" si="0"/>
        <v>90000</v>
      </c>
      <c r="AC11" s="8">
        <v>0.3</v>
      </c>
      <c r="AD11" s="8">
        <f t="shared" si="1"/>
        <v>5.0450163598725343E-6</v>
      </c>
    </row>
    <row r="12" spans="2:32">
      <c r="B12" s="8" t="s">
        <v>18</v>
      </c>
      <c r="C12" s="8">
        <v>8.9394234237261117E-9</v>
      </c>
      <c r="D12" s="8">
        <v>7.9701294453116134E-9</v>
      </c>
      <c r="E12" s="8">
        <v>9.6611074695829302E-9</v>
      </c>
      <c r="F12" s="8">
        <v>6.6006577981170267E-9</v>
      </c>
      <c r="G12" s="8">
        <v>8.1372490967623889E-9</v>
      </c>
      <c r="H12" s="8">
        <v>8.1432744991616346E-9</v>
      </c>
      <c r="I12" s="8">
        <v>9.7077190730487928E-9</v>
      </c>
      <c r="J12" s="8">
        <v>6.5061840359703638E-9</v>
      </c>
      <c r="K12" s="8">
        <v>7.1257773015531711E-9</v>
      </c>
      <c r="L12" s="8">
        <v>9.4516963144997135E-9</v>
      </c>
      <c r="M12" s="8">
        <v>8.6283762357197702E-9</v>
      </c>
      <c r="N12" s="8">
        <v>9.2095433501526713E-9</v>
      </c>
      <c r="O12" s="8">
        <v>1.1278530109848361E-8</v>
      </c>
      <c r="P12" s="8">
        <v>9.7068095783470199E-9</v>
      </c>
      <c r="Q12" s="8">
        <v>9.4997858468559571E-9</v>
      </c>
      <c r="R12" s="8">
        <v>9.0919911599485204E-9</v>
      </c>
      <c r="S12" s="8">
        <v>9.1799847723450512E-9</v>
      </c>
      <c r="T12" s="8">
        <v>8.7825355876702815E-9</v>
      </c>
      <c r="U12" s="8">
        <v>9.9859107649535872E-9</v>
      </c>
      <c r="V12" s="8">
        <v>7.1215708885574713E-9</v>
      </c>
      <c r="W12" s="8">
        <v>9.1386027634143829E-9</v>
      </c>
      <c r="X12" s="8">
        <v>8.5799456428503618E-9</v>
      </c>
      <c r="Y12" s="8">
        <v>1.1114252629340626E-8</v>
      </c>
      <c r="Z12" s="8">
        <v>9.3697281045024283E-9</v>
      </c>
      <c r="AA12" s="8">
        <v>9.2260279416223057E-9</v>
      </c>
      <c r="AB12" s="8">
        <f t="shared" si="0"/>
        <v>120000</v>
      </c>
      <c r="AC12" s="8">
        <v>0.4</v>
      </c>
      <c r="AD12" s="8">
        <f t="shared" si="1"/>
        <v>8.8862725533545013E-9</v>
      </c>
    </row>
    <row r="13" spans="2:32">
      <c r="B13" s="8" t="s">
        <v>19</v>
      </c>
      <c r="C13" s="8">
        <v>8.9394234237261117E-9</v>
      </c>
      <c r="D13" s="8">
        <v>7.9701294453116134E-9</v>
      </c>
      <c r="E13" s="8">
        <v>9.6611074695829302E-9</v>
      </c>
      <c r="F13" s="8">
        <v>6.6006577981170267E-9</v>
      </c>
      <c r="G13" s="8">
        <v>8.1372490967623889E-9</v>
      </c>
      <c r="H13" s="8">
        <v>8.1432744991616346E-9</v>
      </c>
      <c r="I13" s="8">
        <v>9.7077190730487928E-9</v>
      </c>
      <c r="J13" s="8">
        <v>6.5061840359703638E-9</v>
      </c>
      <c r="K13" s="8">
        <v>7.1257773015531711E-9</v>
      </c>
      <c r="L13" s="8">
        <v>9.4516963144997135E-9</v>
      </c>
      <c r="M13" s="8">
        <v>8.6283762357197702E-9</v>
      </c>
      <c r="N13" s="8">
        <v>9.2095433501526713E-9</v>
      </c>
      <c r="O13" s="8">
        <v>9.9710177892120555E-9</v>
      </c>
      <c r="P13" s="8">
        <v>9.7068095783470199E-9</v>
      </c>
      <c r="Q13" s="8">
        <v>9.4997858468559571E-9</v>
      </c>
      <c r="R13" s="8">
        <v>9.0919911599485204E-9</v>
      </c>
      <c r="S13" s="8">
        <v>9.1799847723450512E-9</v>
      </c>
      <c r="T13" s="8">
        <v>8.7825355876702815E-9</v>
      </c>
      <c r="U13" s="8">
        <v>9.9859107649535872E-9</v>
      </c>
      <c r="V13" s="8">
        <v>7.1215708885574713E-9</v>
      </c>
      <c r="W13" s="8">
        <v>9.1386027634143829E-9</v>
      </c>
      <c r="X13" s="8">
        <v>8.5799456428503618E-9</v>
      </c>
      <c r="Y13" s="8">
        <v>9.326299732492771E-9</v>
      </c>
      <c r="Z13" s="8">
        <v>9.3697281045024283E-9</v>
      </c>
      <c r="AA13" s="8">
        <v>9.2260279416223057E-9</v>
      </c>
      <c r="AB13" s="8">
        <f t="shared" si="0"/>
        <v>150000</v>
      </c>
      <c r="AC13" s="8">
        <v>0.5</v>
      </c>
      <c r="AD13" s="8">
        <f t="shared" si="1"/>
        <v>8.7624539446551353E-9</v>
      </c>
    </row>
    <row r="14" spans="2:32">
      <c r="B14" s="8" t="s">
        <v>20</v>
      </c>
      <c r="C14" s="8">
        <v>8.9394234237261117E-9</v>
      </c>
      <c r="D14" s="8">
        <v>7.9701294453116134E-9</v>
      </c>
      <c r="E14" s="8">
        <v>9.6611074695829302E-9</v>
      </c>
      <c r="F14" s="8">
        <v>6.6006577981170267E-9</v>
      </c>
      <c r="G14" s="8">
        <v>8.1372490967623889E-9</v>
      </c>
      <c r="H14" s="8">
        <v>8.1432744991616346E-9</v>
      </c>
      <c r="I14" s="8">
        <v>9.7077190730487928E-9</v>
      </c>
      <c r="J14" s="8">
        <v>6.5061840359703638E-9</v>
      </c>
      <c r="K14" s="8">
        <v>7.1257773015531711E-9</v>
      </c>
      <c r="L14" s="8">
        <v>9.4516963144997135E-9</v>
      </c>
      <c r="M14" s="8">
        <v>8.6283762357197702E-9</v>
      </c>
      <c r="N14" s="8">
        <v>9.2095433501526713E-9</v>
      </c>
      <c r="O14" s="8">
        <v>9.9710177892120555E-9</v>
      </c>
      <c r="P14" s="8">
        <v>9.7068095783470199E-9</v>
      </c>
      <c r="Q14" s="8">
        <v>9.4997858468559571E-9</v>
      </c>
      <c r="R14" s="8">
        <v>9.0919911599485204E-9</v>
      </c>
      <c r="S14" s="8">
        <v>9.1799847723450512E-9</v>
      </c>
      <c r="T14" s="8">
        <v>8.7825355876702815E-9</v>
      </c>
      <c r="U14" s="8">
        <v>9.9859107649535872E-9</v>
      </c>
      <c r="V14" s="8">
        <v>7.1215708885574713E-9</v>
      </c>
      <c r="W14" s="8">
        <v>9.1386027634143829E-9</v>
      </c>
      <c r="X14" s="8">
        <v>8.5799456428503618E-9</v>
      </c>
      <c r="Y14" s="8">
        <v>9.326299732492771E-9</v>
      </c>
      <c r="Z14" s="8">
        <v>9.3697281045024283E-9</v>
      </c>
      <c r="AA14" s="8">
        <v>9.2260279416223057E-9</v>
      </c>
      <c r="AB14" s="8">
        <f t="shared" si="0"/>
        <v>180000</v>
      </c>
      <c r="AC14" s="8">
        <v>0.6</v>
      </c>
      <c r="AD14" s="8">
        <f t="shared" si="1"/>
        <v>8.7624539446551353E-9</v>
      </c>
    </row>
    <row r="15" spans="2:32">
      <c r="B15" s="8" t="s">
        <v>21</v>
      </c>
      <c r="C15" s="8">
        <v>8.9394234237261117E-9</v>
      </c>
      <c r="D15" s="8">
        <v>7.9701294453116134E-9</v>
      </c>
      <c r="E15" s="8">
        <v>9.6611074695829302E-9</v>
      </c>
      <c r="F15" s="8">
        <v>6.6006577981170267E-9</v>
      </c>
      <c r="G15" s="8">
        <v>8.1372490967623889E-9</v>
      </c>
      <c r="H15" s="8">
        <v>8.1432744991616346E-9</v>
      </c>
      <c r="I15" s="8">
        <v>9.7077190730487928E-9</v>
      </c>
      <c r="J15" s="8">
        <v>6.5061840359703638E-9</v>
      </c>
      <c r="K15" s="8">
        <v>7.1257773015531711E-9</v>
      </c>
      <c r="L15" s="8">
        <v>9.4516963144997135E-9</v>
      </c>
      <c r="M15" s="8">
        <v>8.6283762357197702E-9</v>
      </c>
      <c r="N15" s="8">
        <v>9.2095433501526713E-9</v>
      </c>
      <c r="O15" s="8">
        <v>9.9710177892120555E-9</v>
      </c>
      <c r="P15" s="8">
        <v>9.7068095783470199E-9</v>
      </c>
      <c r="Q15" s="8">
        <v>9.4997858468559571E-9</v>
      </c>
      <c r="R15" s="8">
        <v>9.0919911599485204E-9</v>
      </c>
      <c r="S15" s="8">
        <v>9.1799847723450512E-9</v>
      </c>
      <c r="T15" s="8">
        <v>8.7825355876702815E-9</v>
      </c>
      <c r="U15" s="8">
        <v>9.9859107649535872E-9</v>
      </c>
      <c r="V15" s="8">
        <v>7.1215708885574713E-9</v>
      </c>
      <c r="W15" s="8">
        <v>9.1386027634143829E-9</v>
      </c>
      <c r="X15" s="8">
        <v>8.5799456428503618E-9</v>
      </c>
      <c r="Y15" s="8">
        <v>9.326299732492771E-9</v>
      </c>
      <c r="Z15" s="8">
        <v>9.3697281045024283E-9</v>
      </c>
      <c r="AA15" s="8">
        <v>9.2260279416223057E-9</v>
      </c>
      <c r="AB15" s="8">
        <f t="shared" si="0"/>
        <v>210000</v>
      </c>
      <c r="AC15" s="8">
        <v>0.7</v>
      </c>
      <c r="AD15" s="8">
        <f t="shared" si="1"/>
        <v>8.7624539446551353E-9</v>
      </c>
    </row>
    <row r="16" spans="2:32">
      <c r="B16" s="8" t="s">
        <v>22</v>
      </c>
      <c r="C16" s="8">
        <v>8.9394234237261117E-9</v>
      </c>
      <c r="D16" s="8">
        <v>7.9701294453116134E-9</v>
      </c>
      <c r="E16" s="8">
        <v>9.6611074695829302E-9</v>
      </c>
      <c r="F16" s="8">
        <v>6.6006577981170267E-9</v>
      </c>
      <c r="G16" s="8">
        <v>8.1372490967623889E-9</v>
      </c>
      <c r="H16" s="8">
        <v>8.1432744991616346E-9</v>
      </c>
      <c r="I16" s="8">
        <v>9.7077190730487928E-9</v>
      </c>
      <c r="J16" s="8">
        <v>6.5061840359703638E-9</v>
      </c>
      <c r="K16" s="8">
        <v>7.1257773015531711E-9</v>
      </c>
      <c r="L16" s="8">
        <v>9.4516963144997135E-9</v>
      </c>
      <c r="M16" s="8">
        <v>8.6283762357197702E-9</v>
      </c>
      <c r="N16" s="8">
        <v>9.2095433501526713E-9</v>
      </c>
      <c r="O16" s="8">
        <v>9.9710177892120555E-9</v>
      </c>
      <c r="P16" s="8">
        <v>9.7068095783470199E-9</v>
      </c>
      <c r="Q16" s="8">
        <v>9.4997858468559571E-9</v>
      </c>
      <c r="R16" s="8">
        <v>9.0919911599485204E-9</v>
      </c>
      <c r="S16" s="8">
        <v>9.1799847723450512E-9</v>
      </c>
      <c r="T16" s="8">
        <v>8.7825355876702815E-9</v>
      </c>
      <c r="U16" s="8">
        <v>9.9859107649535872E-9</v>
      </c>
      <c r="V16" s="8">
        <v>7.1215708885574713E-9</v>
      </c>
      <c r="W16" s="8">
        <v>9.1386027634143829E-9</v>
      </c>
      <c r="X16" s="8">
        <v>8.5799456428503618E-9</v>
      </c>
      <c r="Y16" s="8">
        <v>9.326299732492771E-9</v>
      </c>
      <c r="Z16" s="8">
        <v>9.3697281045024283E-9</v>
      </c>
      <c r="AA16" s="8">
        <v>9.2260279416223057E-9</v>
      </c>
      <c r="AB16" s="8">
        <f t="shared" si="0"/>
        <v>240000</v>
      </c>
      <c r="AC16" s="8">
        <v>0.8</v>
      </c>
      <c r="AD16" s="8">
        <f t="shared" si="1"/>
        <v>8.7624539446551353E-9</v>
      </c>
    </row>
    <row r="17" spans="2:30">
      <c r="B17" s="8" t="s">
        <v>23</v>
      </c>
      <c r="C17" s="8">
        <v>8.9394234237261117E-9</v>
      </c>
      <c r="D17" s="8">
        <v>7.9701294453116134E-9</v>
      </c>
      <c r="E17" s="8">
        <v>9.6611074695829302E-9</v>
      </c>
      <c r="F17" s="8">
        <v>6.6006577981170267E-9</v>
      </c>
      <c r="G17" s="8">
        <v>8.1372490967623889E-9</v>
      </c>
      <c r="H17" s="8">
        <v>8.1432744991616346E-9</v>
      </c>
      <c r="I17" s="8">
        <v>9.7077190730487928E-9</v>
      </c>
      <c r="J17" s="8">
        <v>6.5061840359703638E-9</v>
      </c>
      <c r="K17" s="8">
        <v>7.1257773015531711E-9</v>
      </c>
      <c r="L17" s="8">
        <v>9.4516963144997135E-9</v>
      </c>
      <c r="M17" s="8">
        <v>8.6283762357197702E-9</v>
      </c>
      <c r="N17" s="8">
        <v>9.2095433501526713E-9</v>
      </c>
      <c r="O17" s="8">
        <v>9.9710177892120555E-9</v>
      </c>
      <c r="P17" s="8">
        <v>9.7068095783470199E-9</v>
      </c>
      <c r="Q17" s="8">
        <v>9.4997858468559571E-9</v>
      </c>
      <c r="R17" s="8">
        <v>9.0919911599485204E-9</v>
      </c>
      <c r="S17" s="8">
        <v>9.1799847723450512E-9</v>
      </c>
      <c r="T17" s="8">
        <v>8.7825355876702815E-9</v>
      </c>
      <c r="U17" s="8">
        <v>9.9859107649535872E-9</v>
      </c>
      <c r="V17" s="8">
        <v>7.1215708885574713E-9</v>
      </c>
      <c r="W17" s="8">
        <v>9.1386027634143829E-9</v>
      </c>
      <c r="X17" s="8">
        <v>8.5799456428503618E-9</v>
      </c>
      <c r="Y17" s="8">
        <v>9.326299732492771E-9</v>
      </c>
      <c r="Z17" s="8">
        <v>9.3697281045024283E-9</v>
      </c>
      <c r="AA17" s="8">
        <v>9.2260279416223057E-9</v>
      </c>
      <c r="AB17" s="8">
        <f t="shared" si="0"/>
        <v>270000</v>
      </c>
      <c r="AC17" s="8">
        <v>0.9</v>
      </c>
      <c r="AD17" s="8">
        <f t="shared" si="1"/>
        <v>8.7624539446551353E-9</v>
      </c>
    </row>
    <row r="18" spans="2:30">
      <c r="B18" s="8" t="s">
        <v>24</v>
      </c>
      <c r="C18" s="8">
        <v>8.9394234237261117E-9</v>
      </c>
      <c r="D18" s="8">
        <v>7.9701294453116134E-9</v>
      </c>
      <c r="E18" s="8">
        <v>9.6611074695829302E-9</v>
      </c>
      <c r="F18" s="8">
        <v>6.6006577981170267E-9</v>
      </c>
      <c r="G18" s="8">
        <v>8.1372490967623889E-9</v>
      </c>
      <c r="H18" s="8">
        <v>8.1432744991616346E-9</v>
      </c>
      <c r="I18" s="8">
        <v>9.7077190730487928E-9</v>
      </c>
      <c r="J18" s="8">
        <v>6.5061840359703638E-9</v>
      </c>
      <c r="K18" s="8">
        <v>7.1257773015531711E-9</v>
      </c>
      <c r="L18" s="8">
        <v>9.4516963144997135E-9</v>
      </c>
      <c r="M18" s="8">
        <v>8.6283762357197702E-9</v>
      </c>
      <c r="N18" s="8">
        <v>9.2095433501526713E-9</v>
      </c>
      <c r="O18" s="8">
        <v>9.9710177892120555E-9</v>
      </c>
      <c r="P18" s="8">
        <v>9.7068095783470199E-9</v>
      </c>
      <c r="Q18" s="8">
        <v>9.4997858468559571E-9</v>
      </c>
      <c r="R18" s="8">
        <v>9.0919911599485204E-9</v>
      </c>
      <c r="S18" s="8">
        <v>9.1799847723450512E-9</v>
      </c>
      <c r="T18" s="8">
        <v>8.7825355876702815E-9</v>
      </c>
      <c r="U18" s="8">
        <v>9.9859107649535872E-9</v>
      </c>
      <c r="V18" s="8">
        <v>7.1215708885574713E-9</v>
      </c>
      <c r="W18" s="8">
        <v>9.1386027634143829E-9</v>
      </c>
      <c r="X18" s="8">
        <v>8.5799456428503618E-9</v>
      </c>
      <c r="Y18" s="8">
        <v>9.326299732492771E-9</v>
      </c>
      <c r="Z18" s="8">
        <v>9.3697281045024283E-9</v>
      </c>
      <c r="AA18" s="8">
        <v>9.2260279416223057E-9</v>
      </c>
      <c r="AB18" s="8">
        <f t="shared" si="0"/>
        <v>300000</v>
      </c>
      <c r="AC18" s="8">
        <v>1</v>
      </c>
      <c r="AD18" s="8">
        <f t="shared" si="1"/>
        <v>8.7624539446551353E-9</v>
      </c>
    </row>
    <row r="19" spans="2:30">
      <c r="B19" s="8" t="s">
        <v>25</v>
      </c>
      <c r="C19" s="8">
        <v>1</v>
      </c>
    </row>
    <row r="20" spans="2:30">
      <c r="D20" s="9" t="s">
        <v>1</v>
      </c>
      <c r="E20" s="9" t="s">
        <v>3</v>
      </c>
      <c r="F20" s="9" t="s">
        <v>9</v>
      </c>
      <c r="G20" s="9" t="s">
        <v>5</v>
      </c>
      <c r="H20" s="9" t="s">
        <v>7</v>
      </c>
    </row>
    <row r="21" spans="2:30">
      <c r="D21" s="10">
        <f>MIN(C18:AA18)</f>
        <v>6.5061840359703638E-9</v>
      </c>
      <c r="E21" s="10">
        <f>MAX(C18:AA18)</f>
        <v>9.9859107649535872E-9</v>
      </c>
      <c r="F21" s="10">
        <f>MEDIAN(C18:AA18)</f>
        <v>9.1386027634143829E-9</v>
      </c>
      <c r="G21" s="10">
        <f>AVERAGE(C18:AA18)</f>
        <v>8.7624539446551353E-9</v>
      </c>
      <c r="H21" s="10">
        <f>_xlfn.STDEV.S(C18:AA18)</f>
        <v>1.0147943343668567E-9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5487B-59B1-417A-B4C9-106B668A4894}">
  <sheetPr>
    <tabColor theme="6" tint="-0.249977111117893"/>
    <outlinePr summaryBelow="0" summaryRight="0"/>
  </sheetPr>
  <dimension ref="B2:AF21"/>
  <sheetViews>
    <sheetView zoomScale="85" zoomScaleNormal="85" workbookViewId="0">
      <selection activeCell="E34" sqref="E34"/>
    </sheetView>
  </sheetViews>
  <sheetFormatPr defaultRowHeight="12.75"/>
  <cols>
    <col min="1" max="1" width="8.88671875" style="9"/>
    <col min="2" max="2" width="20.44140625" style="9" customWidth="1"/>
    <col min="3" max="4" width="9.6640625" style="9" bestFit="1" customWidth="1"/>
    <col min="5" max="5" width="9" style="9" bestFit="1" customWidth="1"/>
    <col min="6" max="17" width="9.6640625" style="9" bestFit="1" customWidth="1"/>
    <col min="18" max="18" width="9" style="9" bestFit="1" customWidth="1"/>
    <col min="19" max="27" width="9.6640625" style="9" bestFit="1" customWidth="1"/>
    <col min="28" max="29" width="7.44140625" style="9" bestFit="1" customWidth="1"/>
    <col min="30" max="30" width="9.6640625" style="9" bestFit="1" customWidth="1"/>
    <col min="31" max="31" width="9.88671875" style="9" bestFit="1" customWidth="1"/>
    <col min="32" max="32" width="7.88671875" style="9" bestFit="1" customWidth="1"/>
    <col min="33" max="257" width="8.88671875" style="9"/>
    <col min="258" max="258" width="22.21875" style="9" customWidth="1"/>
    <col min="259" max="283" width="8.88671875" style="9"/>
    <col min="284" max="285" width="7.33203125" style="9" bestFit="1" customWidth="1"/>
    <col min="286" max="286" width="7.77734375" style="9" bestFit="1" customWidth="1"/>
    <col min="287" max="287" width="9.77734375" style="9" bestFit="1" customWidth="1"/>
    <col min="288" max="288" width="7.77734375" style="9" bestFit="1" customWidth="1"/>
    <col min="289" max="513" width="8.88671875" style="9"/>
    <col min="514" max="514" width="22.21875" style="9" customWidth="1"/>
    <col min="515" max="539" width="8.88671875" style="9"/>
    <col min="540" max="541" width="7.33203125" style="9" bestFit="1" customWidth="1"/>
    <col min="542" max="542" width="7.77734375" style="9" bestFit="1" customWidth="1"/>
    <col min="543" max="543" width="9.77734375" style="9" bestFit="1" customWidth="1"/>
    <col min="544" max="544" width="7.77734375" style="9" bestFit="1" customWidth="1"/>
    <col min="545" max="769" width="8.88671875" style="9"/>
    <col min="770" max="770" width="22.21875" style="9" customWidth="1"/>
    <col min="771" max="795" width="8.88671875" style="9"/>
    <col min="796" max="797" width="7.33203125" style="9" bestFit="1" customWidth="1"/>
    <col min="798" max="798" width="7.77734375" style="9" bestFit="1" customWidth="1"/>
    <col min="799" max="799" width="9.77734375" style="9" bestFit="1" customWidth="1"/>
    <col min="800" max="800" width="7.77734375" style="9" bestFit="1" customWidth="1"/>
    <col min="801" max="1025" width="8.88671875" style="9"/>
    <col min="1026" max="1026" width="22.21875" style="9" customWidth="1"/>
    <col min="1027" max="1051" width="8.88671875" style="9"/>
    <col min="1052" max="1053" width="7.33203125" style="9" bestFit="1" customWidth="1"/>
    <col min="1054" max="1054" width="7.77734375" style="9" bestFit="1" customWidth="1"/>
    <col min="1055" max="1055" width="9.77734375" style="9" bestFit="1" customWidth="1"/>
    <col min="1056" max="1056" width="7.77734375" style="9" bestFit="1" customWidth="1"/>
    <col min="1057" max="1281" width="8.88671875" style="9"/>
    <col min="1282" max="1282" width="22.21875" style="9" customWidth="1"/>
    <col min="1283" max="1307" width="8.88671875" style="9"/>
    <col min="1308" max="1309" width="7.33203125" style="9" bestFit="1" customWidth="1"/>
    <col min="1310" max="1310" width="7.77734375" style="9" bestFit="1" customWidth="1"/>
    <col min="1311" max="1311" width="9.77734375" style="9" bestFit="1" customWidth="1"/>
    <col min="1312" max="1312" width="7.77734375" style="9" bestFit="1" customWidth="1"/>
    <col min="1313" max="1537" width="8.88671875" style="9"/>
    <col min="1538" max="1538" width="22.21875" style="9" customWidth="1"/>
    <col min="1539" max="1563" width="8.88671875" style="9"/>
    <col min="1564" max="1565" width="7.33203125" style="9" bestFit="1" customWidth="1"/>
    <col min="1566" max="1566" width="7.77734375" style="9" bestFit="1" customWidth="1"/>
    <col min="1567" max="1567" width="9.77734375" style="9" bestFit="1" customWidth="1"/>
    <col min="1568" max="1568" width="7.77734375" style="9" bestFit="1" customWidth="1"/>
    <col min="1569" max="1793" width="8.88671875" style="9"/>
    <col min="1794" max="1794" width="22.21875" style="9" customWidth="1"/>
    <col min="1795" max="1819" width="8.88671875" style="9"/>
    <col min="1820" max="1821" width="7.33203125" style="9" bestFit="1" customWidth="1"/>
    <col min="1822" max="1822" width="7.77734375" style="9" bestFit="1" customWidth="1"/>
    <col min="1823" max="1823" width="9.77734375" style="9" bestFit="1" customWidth="1"/>
    <col min="1824" max="1824" width="7.77734375" style="9" bestFit="1" customWidth="1"/>
    <col min="1825" max="2049" width="8.88671875" style="9"/>
    <col min="2050" max="2050" width="22.21875" style="9" customWidth="1"/>
    <col min="2051" max="2075" width="8.88671875" style="9"/>
    <col min="2076" max="2077" width="7.33203125" style="9" bestFit="1" customWidth="1"/>
    <col min="2078" max="2078" width="7.77734375" style="9" bestFit="1" customWidth="1"/>
    <col min="2079" max="2079" width="9.77734375" style="9" bestFit="1" customWidth="1"/>
    <col min="2080" max="2080" width="7.77734375" style="9" bestFit="1" customWidth="1"/>
    <col min="2081" max="2305" width="8.88671875" style="9"/>
    <col min="2306" max="2306" width="22.21875" style="9" customWidth="1"/>
    <col min="2307" max="2331" width="8.88671875" style="9"/>
    <col min="2332" max="2333" width="7.33203125" style="9" bestFit="1" customWidth="1"/>
    <col min="2334" max="2334" width="7.77734375" style="9" bestFit="1" customWidth="1"/>
    <col min="2335" max="2335" width="9.77734375" style="9" bestFit="1" customWidth="1"/>
    <col min="2336" max="2336" width="7.77734375" style="9" bestFit="1" customWidth="1"/>
    <col min="2337" max="2561" width="8.88671875" style="9"/>
    <col min="2562" max="2562" width="22.21875" style="9" customWidth="1"/>
    <col min="2563" max="2587" width="8.88671875" style="9"/>
    <col min="2588" max="2589" width="7.33203125" style="9" bestFit="1" customWidth="1"/>
    <col min="2590" max="2590" width="7.77734375" style="9" bestFit="1" customWidth="1"/>
    <col min="2591" max="2591" width="9.77734375" style="9" bestFit="1" customWidth="1"/>
    <col min="2592" max="2592" width="7.77734375" style="9" bestFit="1" customWidth="1"/>
    <col min="2593" max="2817" width="8.88671875" style="9"/>
    <col min="2818" max="2818" width="22.21875" style="9" customWidth="1"/>
    <col min="2819" max="2843" width="8.88671875" style="9"/>
    <col min="2844" max="2845" width="7.33203125" style="9" bestFit="1" customWidth="1"/>
    <col min="2846" max="2846" width="7.77734375" style="9" bestFit="1" customWidth="1"/>
    <col min="2847" max="2847" width="9.77734375" style="9" bestFit="1" customWidth="1"/>
    <col min="2848" max="2848" width="7.77734375" style="9" bestFit="1" customWidth="1"/>
    <col min="2849" max="3073" width="8.88671875" style="9"/>
    <col min="3074" max="3074" width="22.21875" style="9" customWidth="1"/>
    <col min="3075" max="3099" width="8.88671875" style="9"/>
    <col min="3100" max="3101" width="7.33203125" style="9" bestFit="1" customWidth="1"/>
    <col min="3102" max="3102" width="7.77734375" style="9" bestFit="1" customWidth="1"/>
    <col min="3103" max="3103" width="9.77734375" style="9" bestFit="1" customWidth="1"/>
    <col min="3104" max="3104" width="7.77734375" style="9" bestFit="1" customWidth="1"/>
    <col min="3105" max="3329" width="8.88671875" style="9"/>
    <col min="3330" max="3330" width="22.21875" style="9" customWidth="1"/>
    <col min="3331" max="3355" width="8.88671875" style="9"/>
    <col min="3356" max="3357" width="7.33203125" style="9" bestFit="1" customWidth="1"/>
    <col min="3358" max="3358" width="7.77734375" style="9" bestFit="1" customWidth="1"/>
    <col min="3359" max="3359" width="9.77734375" style="9" bestFit="1" customWidth="1"/>
    <col min="3360" max="3360" width="7.77734375" style="9" bestFit="1" customWidth="1"/>
    <col min="3361" max="3585" width="8.88671875" style="9"/>
    <col min="3586" max="3586" width="22.21875" style="9" customWidth="1"/>
    <col min="3587" max="3611" width="8.88671875" style="9"/>
    <col min="3612" max="3613" width="7.33203125" style="9" bestFit="1" customWidth="1"/>
    <col min="3614" max="3614" width="7.77734375" style="9" bestFit="1" customWidth="1"/>
    <col min="3615" max="3615" width="9.77734375" style="9" bestFit="1" customWidth="1"/>
    <col min="3616" max="3616" width="7.77734375" style="9" bestFit="1" customWidth="1"/>
    <col min="3617" max="3841" width="8.88671875" style="9"/>
    <col min="3842" max="3842" width="22.21875" style="9" customWidth="1"/>
    <col min="3843" max="3867" width="8.88671875" style="9"/>
    <col min="3868" max="3869" width="7.33203125" style="9" bestFit="1" customWidth="1"/>
    <col min="3870" max="3870" width="7.77734375" style="9" bestFit="1" customWidth="1"/>
    <col min="3871" max="3871" width="9.77734375" style="9" bestFit="1" customWidth="1"/>
    <col min="3872" max="3872" width="7.77734375" style="9" bestFit="1" customWidth="1"/>
    <col min="3873" max="4097" width="8.88671875" style="9"/>
    <col min="4098" max="4098" width="22.21875" style="9" customWidth="1"/>
    <col min="4099" max="4123" width="8.88671875" style="9"/>
    <col min="4124" max="4125" width="7.33203125" style="9" bestFit="1" customWidth="1"/>
    <col min="4126" max="4126" width="7.77734375" style="9" bestFit="1" customWidth="1"/>
    <col min="4127" max="4127" width="9.77734375" style="9" bestFit="1" customWidth="1"/>
    <col min="4128" max="4128" width="7.77734375" style="9" bestFit="1" customWidth="1"/>
    <col min="4129" max="4353" width="8.88671875" style="9"/>
    <col min="4354" max="4354" width="22.21875" style="9" customWidth="1"/>
    <col min="4355" max="4379" width="8.88671875" style="9"/>
    <col min="4380" max="4381" width="7.33203125" style="9" bestFit="1" customWidth="1"/>
    <col min="4382" max="4382" width="7.77734375" style="9" bestFit="1" customWidth="1"/>
    <col min="4383" max="4383" width="9.77734375" style="9" bestFit="1" customWidth="1"/>
    <col min="4384" max="4384" width="7.77734375" style="9" bestFit="1" customWidth="1"/>
    <col min="4385" max="4609" width="8.88671875" style="9"/>
    <col min="4610" max="4610" width="22.21875" style="9" customWidth="1"/>
    <col min="4611" max="4635" width="8.88671875" style="9"/>
    <col min="4636" max="4637" width="7.33203125" style="9" bestFit="1" customWidth="1"/>
    <col min="4638" max="4638" width="7.77734375" style="9" bestFit="1" customWidth="1"/>
    <col min="4639" max="4639" width="9.77734375" style="9" bestFit="1" customWidth="1"/>
    <col min="4640" max="4640" width="7.77734375" style="9" bestFit="1" customWidth="1"/>
    <col min="4641" max="4865" width="8.88671875" style="9"/>
    <col min="4866" max="4866" width="22.21875" style="9" customWidth="1"/>
    <col min="4867" max="4891" width="8.88671875" style="9"/>
    <col min="4892" max="4893" width="7.33203125" style="9" bestFit="1" customWidth="1"/>
    <col min="4894" max="4894" width="7.77734375" style="9" bestFit="1" customWidth="1"/>
    <col min="4895" max="4895" width="9.77734375" style="9" bestFit="1" customWidth="1"/>
    <col min="4896" max="4896" width="7.77734375" style="9" bestFit="1" customWidth="1"/>
    <col min="4897" max="5121" width="8.88671875" style="9"/>
    <col min="5122" max="5122" width="22.21875" style="9" customWidth="1"/>
    <col min="5123" max="5147" width="8.88671875" style="9"/>
    <col min="5148" max="5149" width="7.33203125" style="9" bestFit="1" customWidth="1"/>
    <col min="5150" max="5150" width="7.77734375" style="9" bestFit="1" customWidth="1"/>
    <col min="5151" max="5151" width="9.77734375" style="9" bestFit="1" customWidth="1"/>
    <col min="5152" max="5152" width="7.77734375" style="9" bestFit="1" customWidth="1"/>
    <col min="5153" max="5377" width="8.88671875" style="9"/>
    <col min="5378" max="5378" width="22.21875" style="9" customWidth="1"/>
    <col min="5379" max="5403" width="8.88671875" style="9"/>
    <col min="5404" max="5405" width="7.33203125" style="9" bestFit="1" customWidth="1"/>
    <col min="5406" max="5406" width="7.77734375" style="9" bestFit="1" customWidth="1"/>
    <col min="5407" max="5407" width="9.77734375" style="9" bestFit="1" customWidth="1"/>
    <col min="5408" max="5408" width="7.77734375" style="9" bestFit="1" customWidth="1"/>
    <col min="5409" max="5633" width="8.88671875" style="9"/>
    <col min="5634" max="5634" width="22.21875" style="9" customWidth="1"/>
    <col min="5635" max="5659" width="8.88671875" style="9"/>
    <col min="5660" max="5661" width="7.33203125" style="9" bestFit="1" customWidth="1"/>
    <col min="5662" max="5662" width="7.77734375" style="9" bestFit="1" customWidth="1"/>
    <col min="5663" max="5663" width="9.77734375" style="9" bestFit="1" customWidth="1"/>
    <col min="5664" max="5664" width="7.77734375" style="9" bestFit="1" customWidth="1"/>
    <col min="5665" max="5889" width="8.88671875" style="9"/>
    <col min="5890" max="5890" width="22.21875" style="9" customWidth="1"/>
    <col min="5891" max="5915" width="8.88671875" style="9"/>
    <col min="5916" max="5917" width="7.33203125" style="9" bestFit="1" customWidth="1"/>
    <col min="5918" max="5918" width="7.77734375" style="9" bestFit="1" customWidth="1"/>
    <col min="5919" max="5919" width="9.77734375" style="9" bestFit="1" customWidth="1"/>
    <col min="5920" max="5920" width="7.77734375" style="9" bestFit="1" customWidth="1"/>
    <col min="5921" max="6145" width="8.88671875" style="9"/>
    <col min="6146" max="6146" width="22.21875" style="9" customWidth="1"/>
    <col min="6147" max="6171" width="8.88671875" style="9"/>
    <col min="6172" max="6173" width="7.33203125" style="9" bestFit="1" customWidth="1"/>
    <col min="6174" max="6174" width="7.77734375" style="9" bestFit="1" customWidth="1"/>
    <col min="6175" max="6175" width="9.77734375" style="9" bestFit="1" customWidth="1"/>
    <col min="6176" max="6176" width="7.77734375" style="9" bestFit="1" customWidth="1"/>
    <col min="6177" max="6401" width="8.88671875" style="9"/>
    <col min="6402" max="6402" width="22.21875" style="9" customWidth="1"/>
    <col min="6403" max="6427" width="8.88671875" style="9"/>
    <col min="6428" max="6429" width="7.33203125" style="9" bestFit="1" customWidth="1"/>
    <col min="6430" max="6430" width="7.77734375" style="9" bestFit="1" customWidth="1"/>
    <col min="6431" max="6431" width="9.77734375" style="9" bestFit="1" customWidth="1"/>
    <col min="6432" max="6432" width="7.77734375" style="9" bestFit="1" customWidth="1"/>
    <col min="6433" max="6657" width="8.88671875" style="9"/>
    <col min="6658" max="6658" width="22.21875" style="9" customWidth="1"/>
    <col min="6659" max="6683" width="8.88671875" style="9"/>
    <col min="6684" max="6685" width="7.33203125" style="9" bestFit="1" customWidth="1"/>
    <col min="6686" max="6686" width="7.77734375" style="9" bestFit="1" customWidth="1"/>
    <col min="6687" max="6687" width="9.77734375" style="9" bestFit="1" customWidth="1"/>
    <col min="6688" max="6688" width="7.77734375" style="9" bestFit="1" customWidth="1"/>
    <col min="6689" max="6913" width="8.88671875" style="9"/>
    <col min="6914" max="6914" width="22.21875" style="9" customWidth="1"/>
    <col min="6915" max="6939" width="8.88671875" style="9"/>
    <col min="6940" max="6941" width="7.33203125" style="9" bestFit="1" customWidth="1"/>
    <col min="6942" max="6942" width="7.77734375" style="9" bestFit="1" customWidth="1"/>
    <col min="6943" max="6943" width="9.77734375" style="9" bestFit="1" customWidth="1"/>
    <col min="6944" max="6944" width="7.77734375" style="9" bestFit="1" customWidth="1"/>
    <col min="6945" max="7169" width="8.88671875" style="9"/>
    <col min="7170" max="7170" width="22.21875" style="9" customWidth="1"/>
    <col min="7171" max="7195" width="8.88671875" style="9"/>
    <col min="7196" max="7197" width="7.33203125" style="9" bestFit="1" customWidth="1"/>
    <col min="7198" max="7198" width="7.77734375" style="9" bestFit="1" customWidth="1"/>
    <col min="7199" max="7199" width="9.77734375" style="9" bestFit="1" customWidth="1"/>
    <col min="7200" max="7200" width="7.77734375" style="9" bestFit="1" customWidth="1"/>
    <col min="7201" max="7425" width="8.88671875" style="9"/>
    <col min="7426" max="7426" width="22.21875" style="9" customWidth="1"/>
    <col min="7427" max="7451" width="8.88671875" style="9"/>
    <col min="7452" max="7453" width="7.33203125" style="9" bestFit="1" customWidth="1"/>
    <col min="7454" max="7454" width="7.77734375" style="9" bestFit="1" customWidth="1"/>
    <col min="7455" max="7455" width="9.77734375" style="9" bestFit="1" customWidth="1"/>
    <col min="7456" max="7456" width="7.77734375" style="9" bestFit="1" customWidth="1"/>
    <col min="7457" max="7681" width="8.88671875" style="9"/>
    <col min="7682" max="7682" width="22.21875" style="9" customWidth="1"/>
    <col min="7683" max="7707" width="8.88671875" style="9"/>
    <col min="7708" max="7709" width="7.33203125" style="9" bestFit="1" customWidth="1"/>
    <col min="7710" max="7710" width="7.77734375" style="9" bestFit="1" customWidth="1"/>
    <col min="7711" max="7711" width="9.77734375" style="9" bestFit="1" customWidth="1"/>
    <col min="7712" max="7712" width="7.77734375" style="9" bestFit="1" customWidth="1"/>
    <col min="7713" max="7937" width="8.88671875" style="9"/>
    <col min="7938" max="7938" width="22.21875" style="9" customWidth="1"/>
    <col min="7939" max="7963" width="8.88671875" style="9"/>
    <col min="7964" max="7965" width="7.33203125" style="9" bestFit="1" customWidth="1"/>
    <col min="7966" max="7966" width="7.77734375" style="9" bestFit="1" customWidth="1"/>
    <col min="7967" max="7967" width="9.77734375" style="9" bestFit="1" customWidth="1"/>
    <col min="7968" max="7968" width="7.77734375" style="9" bestFit="1" customWidth="1"/>
    <col min="7969" max="8193" width="8.88671875" style="9"/>
    <col min="8194" max="8194" width="22.21875" style="9" customWidth="1"/>
    <col min="8195" max="8219" width="8.88671875" style="9"/>
    <col min="8220" max="8221" width="7.33203125" style="9" bestFit="1" customWidth="1"/>
    <col min="8222" max="8222" width="7.77734375" style="9" bestFit="1" customWidth="1"/>
    <col min="8223" max="8223" width="9.77734375" style="9" bestFit="1" customWidth="1"/>
    <col min="8224" max="8224" width="7.77734375" style="9" bestFit="1" customWidth="1"/>
    <col min="8225" max="8449" width="8.88671875" style="9"/>
    <col min="8450" max="8450" width="22.21875" style="9" customWidth="1"/>
    <col min="8451" max="8475" width="8.88671875" style="9"/>
    <col min="8476" max="8477" width="7.33203125" style="9" bestFit="1" customWidth="1"/>
    <col min="8478" max="8478" width="7.77734375" style="9" bestFit="1" customWidth="1"/>
    <col min="8479" max="8479" width="9.77734375" style="9" bestFit="1" customWidth="1"/>
    <col min="8480" max="8480" width="7.77734375" style="9" bestFit="1" customWidth="1"/>
    <col min="8481" max="8705" width="8.88671875" style="9"/>
    <col min="8706" max="8706" width="22.21875" style="9" customWidth="1"/>
    <col min="8707" max="8731" width="8.88671875" style="9"/>
    <col min="8732" max="8733" width="7.33203125" style="9" bestFit="1" customWidth="1"/>
    <col min="8734" max="8734" width="7.77734375" style="9" bestFit="1" customWidth="1"/>
    <col min="8735" max="8735" width="9.77734375" style="9" bestFit="1" customWidth="1"/>
    <col min="8736" max="8736" width="7.77734375" style="9" bestFit="1" customWidth="1"/>
    <col min="8737" max="8961" width="8.88671875" style="9"/>
    <col min="8962" max="8962" width="22.21875" style="9" customWidth="1"/>
    <col min="8963" max="8987" width="8.88671875" style="9"/>
    <col min="8988" max="8989" width="7.33203125" style="9" bestFit="1" customWidth="1"/>
    <col min="8990" max="8990" width="7.77734375" style="9" bestFit="1" customWidth="1"/>
    <col min="8991" max="8991" width="9.77734375" style="9" bestFit="1" customWidth="1"/>
    <col min="8992" max="8992" width="7.77734375" style="9" bestFit="1" customWidth="1"/>
    <col min="8993" max="9217" width="8.88671875" style="9"/>
    <col min="9218" max="9218" width="22.21875" style="9" customWidth="1"/>
    <col min="9219" max="9243" width="8.88671875" style="9"/>
    <col min="9244" max="9245" width="7.33203125" style="9" bestFit="1" customWidth="1"/>
    <col min="9246" max="9246" width="7.77734375" style="9" bestFit="1" customWidth="1"/>
    <col min="9247" max="9247" width="9.77734375" style="9" bestFit="1" customWidth="1"/>
    <col min="9248" max="9248" width="7.77734375" style="9" bestFit="1" customWidth="1"/>
    <col min="9249" max="9473" width="8.88671875" style="9"/>
    <col min="9474" max="9474" width="22.21875" style="9" customWidth="1"/>
    <col min="9475" max="9499" width="8.88671875" style="9"/>
    <col min="9500" max="9501" width="7.33203125" style="9" bestFit="1" customWidth="1"/>
    <col min="9502" max="9502" width="7.77734375" style="9" bestFit="1" customWidth="1"/>
    <col min="9503" max="9503" width="9.77734375" style="9" bestFit="1" customWidth="1"/>
    <col min="9504" max="9504" width="7.77734375" style="9" bestFit="1" customWidth="1"/>
    <col min="9505" max="9729" width="8.88671875" style="9"/>
    <col min="9730" max="9730" width="22.21875" style="9" customWidth="1"/>
    <col min="9731" max="9755" width="8.88671875" style="9"/>
    <col min="9756" max="9757" width="7.33203125" style="9" bestFit="1" customWidth="1"/>
    <col min="9758" max="9758" width="7.77734375" style="9" bestFit="1" customWidth="1"/>
    <col min="9759" max="9759" width="9.77734375" style="9" bestFit="1" customWidth="1"/>
    <col min="9760" max="9760" width="7.77734375" style="9" bestFit="1" customWidth="1"/>
    <col min="9761" max="9985" width="8.88671875" style="9"/>
    <col min="9986" max="9986" width="22.21875" style="9" customWidth="1"/>
    <col min="9987" max="10011" width="8.88671875" style="9"/>
    <col min="10012" max="10013" width="7.33203125" style="9" bestFit="1" customWidth="1"/>
    <col min="10014" max="10014" width="7.77734375" style="9" bestFit="1" customWidth="1"/>
    <col min="10015" max="10015" width="9.77734375" style="9" bestFit="1" customWidth="1"/>
    <col min="10016" max="10016" width="7.77734375" style="9" bestFit="1" customWidth="1"/>
    <col min="10017" max="10241" width="8.88671875" style="9"/>
    <col min="10242" max="10242" width="22.21875" style="9" customWidth="1"/>
    <col min="10243" max="10267" width="8.88671875" style="9"/>
    <col min="10268" max="10269" width="7.33203125" style="9" bestFit="1" customWidth="1"/>
    <col min="10270" max="10270" width="7.77734375" style="9" bestFit="1" customWidth="1"/>
    <col min="10271" max="10271" width="9.77734375" style="9" bestFit="1" customWidth="1"/>
    <col min="10272" max="10272" width="7.77734375" style="9" bestFit="1" customWidth="1"/>
    <col min="10273" max="10497" width="8.88671875" style="9"/>
    <col min="10498" max="10498" width="22.21875" style="9" customWidth="1"/>
    <col min="10499" max="10523" width="8.88671875" style="9"/>
    <col min="10524" max="10525" width="7.33203125" style="9" bestFit="1" customWidth="1"/>
    <col min="10526" max="10526" width="7.77734375" style="9" bestFit="1" customWidth="1"/>
    <col min="10527" max="10527" width="9.77734375" style="9" bestFit="1" customWidth="1"/>
    <col min="10528" max="10528" width="7.77734375" style="9" bestFit="1" customWidth="1"/>
    <col min="10529" max="10753" width="8.88671875" style="9"/>
    <col min="10754" max="10754" width="22.21875" style="9" customWidth="1"/>
    <col min="10755" max="10779" width="8.88671875" style="9"/>
    <col min="10780" max="10781" width="7.33203125" style="9" bestFit="1" customWidth="1"/>
    <col min="10782" max="10782" width="7.77734375" style="9" bestFit="1" customWidth="1"/>
    <col min="10783" max="10783" width="9.77734375" style="9" bestFit="1" customWidth="1"/>
    <col min="10784" max="10784" width="7.77734375" style="9" bestFit="1" customWidth="1"/>
    <col min="10785" max="11009" width="8.88671875" style="9"/>
    <col min="11010" max="11010" width="22.21875" style="9" customWidth="1"/>
    <col min="11011" max="11035" width="8.88671875" style="9"/>
    <col min="11036" max="11037" width="7.33203125" style="9" bestFit="1" customWidth="1"/>
    <col min="11038" max="11038" width="7.77734375" style="9" bestFit="1" customWidth="1"/>
    <col min="11039" max="11039" width="9.77734375" style="9" bestFit="1" customWidth="1"/>
    <col min="11040" max="11040" width="7.77734375" style="9" bestFit="1" customWidth="1"/>
    <col min="11041" max="11265" width="8.88671875" style="9"/>
    <col min="11266" max="11266" width="22.21875" style="9" customWidth="1"/>
    <col min="11267" max="11291" width="8.88671875" style="9"/>
    <col min="11292" max="11293" width="7.33203125" style="9" bestFit="1" customWidth="1"/>
    <col min="11294" max="11294" width="7.77734375" style="9" bestFit="1" customWidth="1"/>
    <col min="11295" max="11295" width="9.77734375" style="9" bestFit="1" customWidth="1"/>
    <col min="11296" max="11296" width="7.77734375" style="9" bestFit="1" customWidth="1"/>
    <col min="11297" max="11521" width="8.88671875" style="9"/>
    <col min="11522" max="11522" width="22.21875" style="9" customWidth="1"/>
    <col min="11523" max="11547" width="8.88671875" style="9"/>
    <col min="11548" max="11549" width="7.33203125" style="9" bestFit="1" customWidth="1"/>
    <col min="11550" max="11550" width="7.77734375" style="9" bestFit="1" customWidth="1"/>
    <col min="11551" max="11551" width="9.77734375" style="9" bestFit="1" customWidth="1"/>
    <col min="11552" max="11552" width="7.77734375" style="9" bestFit="1" customWidth="1"/>
    <col min="11553" max="11777" width="8.88671875" style="9"/>
    <col min="11778" max="11778" width="22.21875" style="9" customWidth="1"/>
    <col min="11779" max="11803" width="8.88671875" style="9"/>
    <col min="11804" max="11805" width="7.33203125" style="9" bestFit="1" customWidth="1"/>
    <col min="11806" max="11806" width="7.77734375" style="9" bestFit="1" customWidth="1"/>
    <col min="11807" max="11807" width="9.77734375" style="9" bestFit="1" customWidth="1"/>
    <col min="11808" max="11808" width="7.77734375" style="9" bestFit="1" customWidth="1"/>
    <col min="11809" max="12033" width="8.88671875" style="9"/>
    <col min="12034" max="12034" width="22.21875" style="9" customWidth="1"/>
    <col min="12035" max="12059" width="8.88671875" style="9"/>
    <col min="12060" max="12061" width="7.33203125" style="9" bestFit="1" customWidth="1"/>
    <col min="12062" max="12062" width="7.77734375" style="9" bestFit="1" customWidth="1"/>
    <col min="12063" max="12063" width="9.77734375" style="9" bestFit="1" customWidth="1"/>
    <col min="12064" max="12064" width="7.77734375" style="9" bestFit="1" customWidth="1"/>
    <col min="12065" max="12289" width="8.88671875" style="9"/>
    <col min="12290" max="12290" width="22.21875" style="9" customWidth="1"/>
    <col min="12291" max="12315" width="8.88671875" style="9"/>
    <col min="12316" max="12317" width="7.33203125" style="9" bestFit="1" customWidth="1"/>
    <col min="12318" max="12318" width="7.77734375" style="9" bestFit="1" customWidth="1"/>
    <col min="12319" max="12319" width="9.77734375" style="9" bestFit="1" customWidth="1"/>
    <col min="12320" max="12320" width="7.77734375" style="9" bestFit="1" customWidth="1"/>
    <col min="12321" max="12545" width="8.88671875" style="9"/>
    <col min="12546" max="12546" width="22.21875" style="9" customWidth="1"/>
    <col min="12547" max="12571" width="8.88671875" style="9"/>
    <col min="12572" max="12573" width="7.33203125" style="9" bestFit="1" customWidth="1"/>
    <col min="12574" max="12574" width="7.77734375" style="9" bestFit="1" customWidth="1"/>
    <col min="12575" max="12575" width="9.77734375" style="9" bestFit="1" customWidth="1"/>
    <col min="12576" max="12576" width="7.77734375" style="9" bestFit="1" customWidth="1"/>
    <col min="12577" max="12801" width="8.88671875" style="9"/>
    <col min="12802" max="12802" width="22.21875" style="9" customWidth="1"/>
    <col min="12803" max="12827" width="8.88671875" style="9"/>
    <col min="12828" max="12829" width="7.33203125" style="9" bestFit="1" customWidth="1"/>
    <col min="12830" max="12830" width="7.77734375" style="9" bestFit="1" customWidth="1"/>
    <col min="12831" max="12831" width="9.77734375" style="9" bestFit="1" customWidth="1"/>
    <col min="12832" max="12832" width="7.77734375" style="9" bestFit="1" customWidth="1"/>
    <col min="12833" max="13057" width="8.88671875" style="9"/>
    <col min="13058" max="13058" width="22.21875" style="9" customWidth="1"/>
    <col min="13059" max="13083" width="8.88671875" style="9"/>
    <col min="13084" max="13085" width="7.33203125" style="9" bestFit="1" customWidth="1"/>
    <col min="13086" max="13086" width="7.77734375" style="9" bestFit="1" customWidth="1"/>
    <col min="13087" max="13087" width="9.77734375" style="9" bestFit="1" customWidth="1"/>
    <col min="13088" max="13088" width="7.77734375" style="9" bestFit="1" customWidth="1"/>
    <col min="13089" max="13313" width="8.88671875" style="9"/>
    <col min="13314" max="13314" width="22.21875" style="9" customWidth="1"/>
    <col min="13315" max="13339" width="8.88671875" style="9"/>
    <col min="13340" max="13341" width="7.33203125" style="9" bestFit="1" customWidth="1"/>
    <col min="13342" max="13342" width="7.77734375" style="9" bestFit="1" customWidth="1"/>
    <col min="13343" max="13343" width="9.77734375" style="9" bestFit="1" customWidth="1"/>
    <col min="13344" max="13344" width="7.77734375" style="9" bestFit="1" customWidth="1"/>
    <col min="13345" max="13569" width="8.88671875" style="9"/>
    <col min="13570" max="13570" width="22.21875" style="9" customWidth="1"/>
    <col min="13571" max="13595" width="8.88671875" style="9"/>
    <col min="13596" max="13597" width="7.33203125" style="9" bestFit="1" customWidth="1"/>
    <col min="13598" max="13598" width="7.77734375" style="9" bestFit="1" customWidth="1"/>
    <col min="13599" max="13599" width="9.77734375" style="9" bestFit="1" customWidth="1"/>
    <col min="13600" max="13600" width="7.77734375" style="9" bestFit="1" customWidth="1"/>
    <col min="13601" max="13825" width="8.88671875" style="9"/>
    <col min="13826" max="13826" width="22.21875" style="9" customWidth="1"/>
    <col min="13827" max="13851" width="8.88671875" style="9"/>
    <col min="13852" max="13853" width="7.33203125" style="9" bestFit="1" customWidth="1"/>
    <col min="13854" max="13854" width="7.77734375" style="9" bestFit="1" customWidth="1"/>
    <col min="13855" max="13855" width="9.77734375" style="9" bestFit="1" customWidth="1"/>
    <col min="13856" max="13856" width="7.77734375" style="9" bestFit="1" customWidth="1"/>
    <col min="13857" max="14081" width="8.88671875" style="9"/>
    <col min="14082" max="14082" width="22.21875" style="9" customWidth="1"/>
    <col min="14083" max="14107" width="8.88671875" style="9"/>
    <col min="14108" max="14109" width="7.33203125" style="9" bestFit="1" customWidth="1"/>
    <col min="14110" max="14110" width="7.77734375" style="9" bestFit="1" customWidth="1"/>
    <col min="14111" max="14111" width="9.77734375" style="9" bestFit="1" customWidth="1"/>
    <col min="14112" max="14112" width="7.77734375" style="9" bestFit="1" customWidth="1"/>
    <col min="14113" max="14337" width="8.88671875" style="9"/>
    <col min="14338" max="14338" width="22.21875" style="9" customWidth="1"/>
    <col min="14339" max="14363" width="8.88671875" style="9"/>
    <col min="14364" max="14365" width="7.33203125" style="9" bestFit="1" customWidth="1"/>
    <col min="14366" max="14366" width="7.77734375" style="9" bestFit="1" customWidth="1"/>
    <col min="14367" max="14367" width="9.77734375" style="9" bestFit="1" customWidth="1"/>
    <col min="14368" max="14368" width="7.77734375" style="9" bestFit="1" customWidth="1"/>
    <col min="14369" max="14593" width="8.88671875" style="9"/>
    <col min="14594" max="14594" width="22.21875" style="9" customWidth="1"/>
    <col min="14595" max="14619" width="8.88671875" style="9"/>
    <col min="14620" max="14621" width="7.33203125" style="9" bestFit="1" customWidth="1"/>
    <col min="14622" max="14622" width="7.77734375" style="9" bestFit="1" customWidth="1"/>
    <col min="14623" max="14623" width="9.77734375" style="9" bestFit="1" customWidth="1"/>
    <col min="14624" max="14624" width="7.77734375" style="9" bestFit="1" customWidth="1"/>
    <col min="14625" max="14849" width="8.88671875" style="9"/>
    <col min="14850" max="14850" width="22.21875" style="9" customWidth="1"/>
    <col min="14851" max="14875" width="8.88671875" style="9"/>
    <col min="14876" max="14877" width="7.33203125" style="9" bestFit="1" customWidth="1"/>
    <col min="14878" max="14878" width="7.77734375" style="9" bestFit="1" customWidth="1"/>
    <col min="14879" max="14879" width="9.77734375" style="9" bestFit="1" customWidth="1"/>
    <col min="14880" max="14880" width="7.77734375" style="9" bestFit="1" customWidth="1"/>
    <col min="14881" max="15105" width="8.88671875" style="9"/>
    <col min="15106" max="15106" width="22.21875" style="9" customWidth="1"/>
    <col min="15107" max="15131" width="8.88671875" style="9"/>
    <col min="15132" max="15133" width="7.33203125" style="9" bestFit="1" customWidth="1"/>
    <col min="15134" max="15134" width="7.77734375" style="9" bestFit="1" customWidth="1"/>
    <col min="15135" max="15135" width="9.77734375" style="9" bestFit="1" customWidth="1"/>
    <col min="15136" max="15136" width="7.77734375" style="9" bestFit="1" customWidth="1"/>
    <col min="15137" max="15361" width="8.88671875" style="9"/>
    <col min="15362" max="15362" width="22.21875" style="9" customWidth="1"/>
    <col min="15363" max="15387" width="8.88671875" style="9"/>
    <col min="15388" max="15389" width="7.33203125" style="9" bestFit="1" customWidth="1"/>
    <col min="15390" max="15390" width="7.77734375" style="9" bestFit="1" customWidth="1"/>
    <col min="15391" max="15391" width="9.77734375" style="9" bestFit="1" customWidth="1"/>
    <col min="15392" max="15392" width="7.77734375" style="9" bestFit="1" customWidth="1"/>
    <col min="15393" max="15617" width="8.88671875" style="9"/>
    <col min="15618" max="15618" width="22.21875" style="9" customWidth="1"/>
    <col min="15619" max="15643" width="8.88671875" style="9"/>
    <col min="15644" max="15645" width="7.33203125" style="9" bestFit="1" customWidth="1"/>
    <col min="15646" max="15646" width="7.77734375" style="9" bestFit="1" customWidth="1"/>
    <col min="15647" max="15647" width="9.77734375" style="9" bestFit="1" customWidth="1"/>
    <col min="15648" max="15648" width="7.77734375" style="9" bestFit="1" customWidth="1"/>
    <col min="15649" max="15873" width="8.88671875" style="9"/>
    <col min="15874" max="15874" width="22.21875" style="9" customWidth="1"/>
    <col min="15875" max="15899" width="8.88671875" style="9"/>
    <col min="15900" max="15901" width="7.33203125" style="9" bestFit="1" customWidth="1"/>
    <col min="15902" max="15902" width="7.77734375" style="9" bestFit="1" customWidth="1"/>
    <col min="15903" max="15903" width="9.77734375" style="9" bestFit="1" customWidth="1"/>
    <col min="15904" max="15904" width="7.77734375" style="9" bestFit="1" customWidth="1"/>
    <col min="15905" max="16129" width="8.88671875" style="9"/>
    <col min="16130" max="16130" width="22.21875" style="9" customWidth="1"/>
    <col min="16131" max="16155" width="8.88671875" style="9"/>
    <col min="16156" max="16157" width="7.33203125" style="9" bestFit="1" customWidth="1"/>
    <col min="16158" max="16158" width="7.77734375" style="9" bestFit="1" customWidth="1"/>
    <col min="16159" max="16159" width="9.77734375" style="9" bestFit="1" customWidth="1"/>
    <col min="16160" max="16160" width="7.77734375" style="9" bestFit="1" customWidth="1"/>
    <col min="16161" max="16384" width="8.88671875" style="9"/>
  </cols>
  <sheetData>
    <row r="2" spans="2:32">
      <c r="B2" s="8" t="s">
        <v>0</v>
      </c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>
        <v>10</v>
      </c>
      <c r="M2" s="8">
        <v>11</v>
      </c>
      <c r="N2" s="8">
        <v>12</v>
      </c>
      <c r="O2" s="8">
        <v>13</v>
      </c>
      <c r="P2" s="8">
        <v>14</v>
      </c>
      <c r="Q2" s="8">
        <v>15</v>
      </c>
      <c r="R2" s="8">
        <v>16</v>
      </c>
      <c r="S2" s="8">
        <v>17</v>
      </c>
      <c r="T2" s="8">
        <v>18</v>
      </c>
      <c r="U2" s="8">
        <v>19</v>
      </c>
      <c r="V2" s="8">
        <v>20</v>
      </c>
      <c r="W2" s="8">
        <v>21</v>
      </c>
      <c r="X2" s="8">
        <v>22</v>
      </c>
      <c r="Y2" s="8">
        <v>23</v>
      </c>
      <c r="Z2" s="8">
        <v>24</v>
      </c>
      <c r="AA2" s="8">
        <v>25</v>
      </c>
      <c r="AB2" s="8"/>
      <c r="AC2" s="8"/>
      <c r="AD2" s="8">
        <v>300000</v>
      </c>
      <c r="AE2" s="9" t="s">
        <v>1</v>
      </c>
      <c r="AF2" s="9">
        <f>MIN(B3:AA3)</f>
        <v>44250</v>
      </c>
    </row>
    <row r="3" spans="2:32">
      <c r="B3" s="8" t="s">
        <v>2</v>
      </c>
      <c r="C3" s="8">
        <v>44400</v>
      </c>
      <c r="D3" s="8">
        <v>300000</v>
      </c>
      <c r="E3" s="8">
        <v>45550</v>
      </c>
      <c r="F3" s="8">
        <v>44250</v>
      </c>
      <c r="G3" s="8">
        <v>45550</v>
      </c>
      <c r="H3" s="8">
        <v>300000</v>
      </c>
      <c r="I3" s="8">
        <v>46400</v>
      </c>
      <c r="J3" s="8">
        <v>44350</v>
      </c>
      <c r="K3" s="8">
        <v>300000</v>
      </c>
      <c r="L3" s="8">
        <v>300000</v>
      </c>
      <c r="M3" s="8">
        <v>300000</v>
      </c>
      <c r="N3" s="8">
        <v>300000</v>
      </c>
      <c r="O3" s="8">
        <v>45650</v>
      </c>
      <c r="P3" s="8">
        <v>300000</v>
      </c>
      <c r="Q3" s="8">
        <v>300000</v>
      </c>
      <c r="R3" s="8">
        <v>300000</v>
      </c>
      <c r="S3" s="8">
        <v>46300</v>
      </c>
      <c r="T3" s="8">
        <v>300000</v>
      </c>
      <c r="U3" s="8">
        <v>46700</v>
      </c>
      <c r="V3" s="8">
        <v>300000</v>
      </c>
      <c r="W3" s="8">
        <v>300000</v>
      </c>
      <c r="X3" s="8">
        <v>300000</v>
      </c>
      <c r="Y3" s="8">
        <v>300000</v>
      </c>
      <c r="Z3" s="8">
        <v>300000</v>
      </c>
      <c r="AA3" s="8">
        <v>51450</v>
      </c>
      <c r="AB3" s="8"/>
      <c r="AC3" s="8"/>
      <c r="AD3" s="8"/>
      <c r="AE3" s="9" t="s">
        <v>3</v>
      </c>
      <c r="AF3" s="9">
        <f>MAX(B3:AA3)</f>
        <v>300000</v>
      </c>
    </row>
    <row r="4" spans="2:32">
      <c r="B4" s="8" t="s">
        <v>4</v>
      </c>
      <c r="C4" s="8">
        <v>8.8696197053650394E-9</v>
      </c>
      <c r="D4" s="8">
        <v>7.3960403342425707E-3</v>
      </c>
      <c r="E4" s="8">
        <v>9.7084011940751225E-9</v>
      </c>
      <c r="F4" s="8">
        <v>9.0440153144299984E-9</v>
      </c>
      <c r="G4" s="8">
        <v>9.617338037060108E-9</v>
      </c>
      <c r="H4" s="8">
        <v>3.9362842516652563E-2</v>
      </c>
      <c r="I4" s="8">
        <v>9.7844576885108836E-9</v>
      </c>
      <c r="J4" s="8">
        <v>8.8112983576138504E-9</v>
      </c>
      <c r="K4" s="8">
        <v>9.8646720612123318E-3</v>
      </c>
      <c r="L4" s="8">
        <v>2.7066364287861688E-2</v>
      </c>
      <c r="M4" s="8">
        <v>1.2320988875217154E-2</v>
      </c>
      <c r="N4" s="8">
        <v>1.4772407722944081E-2</v>
      </c>
      <c r="O4" s="8">
        <v>9.5387804321944714E-9</v>
      </c>
      <c r="P4" s="8">
        <v>9.857284607960537E-3</v>
      </c>
      <c r="Q4" s="8">
        <v>1.4779776754949125E-2</v>
      </c>
      <c r="R4" s="8">
        <v>2.4610029557607049E-2</v>
      </c>
      <c r="S4" s="8">
        <v>8.5568672147928737E-9</v>
      </c>
      <c r="T4" s="8">
        <v>1.4779776754949125E-2</v>
      </c>
      <c r="U4" s="8">
        <v>8.5354940893012099E-9</v>
      </c>
      <c r="V4" s="8">
        <v>1.231607251929745E-2</v>
      </c>
      <c r="W4" s="8">
        <v>1.2320988875217154E-2</v>
      </c>
      <c r="X4" s="8">
        <v>1.4779776754949125E-2</v>
      </c>
      <c r="Y4" s="8">
        <v>9.857284607960537E-3</v>
      </c>
      <c r="Z4" s="8">
        <v>1.4779776754949125E-2</v>
      </c>
      <c r="AA4" s="8">
        <v>8.5065039456821978E-9</v>
      </c>
      <c r="AB4" s="8"/>
      <c r="AC4" s="8"/>
      <c r="AD4" s="8"/>
      <c r="AE4" s="9" t="s">
        <v>5</v>
      </c>
      <c r="AF4" s="9">
        <f>AVERAGE(B3:AA3)</f>
        <v>198424</v>
      </c>
    </row>
    <row r="5" spans="2:32">
      <c r="B5" s="8" t="s">
        <v>11</v>
      </c>
      <c r="AC5" s="8"/>
      <c r="AD5" s="8"/>
    </row>
    <row r="6" spans="2:32">
      <c r="B6" s="8" t="s">
        <v>12</v>
      </c>
      <c r="C6" s="8">
        <v>1039.4742283739004</v>
      </c>
      <c r="D6" s="8">
        <v>1298.0445812380956</v>
      </c>
      <c r="E6" s="8">
        <v>1223.8370186147433</v>
      </c>
      <c r="F6" s="8">
        <v>1361.4018052843921</v>
      </c>
      <c r="G6" s="8">
        <v>1369.378005844861</v>
      </c>
      <c r="H6" s="8">
        <v>999.55313081524946</v>
      </c>
      <c r="I6" s="8">
        <v>1450.9901022901854</v>
      </c>
      <c r="J6" s="8">
        <v>1508.3045010535802</v>
      </c>
      <c r="K6" s="8">
        <v>1550.9357384681311</v>
      </c>
      <c r="L6" s="8">
        <v>1113.8387210175886</v>
      </c>
      <c r="M6" s="8">
        <v>1554.5520662144163</v>
      </c>
      <c r="N6" s="8">
        <v>1106.8224869748819</v>
      </c>
      <c r="O6" s="8">
        <v>969.17356534556029</v>
      </c>
      <c r="P6" s="8">
        <v>1451.7241768984013</v>
      </c>
      <c r="Q6" s="8">
        <v>1328.4684730383415</v>
      </c>
      <c r="R6" s="8">
        <v>1259.2253198605456</v>
      </c>
      <c r="S6" s="8">
        <v>1505.438705274541</v>
      </c>
      <c r="T6" s="8">
        <v>1096.2205482307882</v>
      </c>
      <c r="U6" s="8">
        <v>1453.7632461461853</v>
      </c>
      <c r="V6" s="8">
        <v>1091.4389373453118</v>
      </c>
      <c r="W6" s="8">
        <v>1045.7967447691719</v>
      </c>
      <c r="X6" s="8">
        <v>1153.9662978262529</v>
      </c>
      <c r="Y6" s="8">
        <v>983.33838491984216</v>
      </c>
      <c r="Z6" s="8">
        <v>1225.4830793854974</v>
      </c>
      <c r="AA6" s="8">
        <v>1137.187585701869</v>
      </c>
      <c r="AB6" s="8">
        <f t="shared" ref="AB6:AB18" si="0">AC6*$AD$2</f>
        <v>0</v>
      </c>
      <c r="AC6" s="8">
        <v>0</v>
      </c>
      <c r="AD6" s="8">
        <f t="shared" ref="AD6:AD18" si="1">AVERAGE(C6:AA6)</f>
        <v>1251.1342980372935</v>
      </c>
    </row>
    <row r="7" spans="2:32">
      <c r="B7" s="8" t="s">
        <v>13</v>
      </c>
      <c r="C7" s="8">
        <v>600.6824020340373</v>
      </c>
      <c r="D7" s="8">
        <v>590.66707066548065</v>
      </c>
      <c r="E7" s="8">
        <v>768.63396269352825</v>
      </c>
      <c r="F7" s="8">
        <v>817.06528821983557</v>
      </c>
      <c r="G7" s="8">
        <v>584.46918877730377</v>
      </c>
      <c r="H7" s="8">
        <v>902.62891092962764</v>
      </c>
      <c r="I7" s="8">
        <v>720.57423170575976</v>
      </c>
      <c r="J7" s="8">
        <v>714.14903549016753</v>
      </c>
      <c r="K7" s="8">
        <v>757.79407918866991</v>
      </c>
      <c r="L7" s="8">
        <v>767.9360194085225</v>
      </c>
      <c r="M7" s="8">
        <v>885.82920297448163</v>
      </c>
      <c r="N7" s="8">
        <v>813.85043003939927</v>
      </c>
      <c r="O7" s="8">
        <v>625.23257147675167</v>
      </c>
      <c r="P7" s="8">
        <v>750.0725889403443</v>
      </c>
      <c r="Q7" s="8">
        <v>836.13873429049363</v>
      </c>
      <c r="R7" s="8">
        <v>928.37062293788495</v>
      </c>
      <c r="S7" s="8">
        <v>862.45495140576168</v>
      </c>
      <c r="T7" s="8">
        <v>799.97022144810944</v>
      </c>
      <c r="U7" s="8">
        <v>701.33013459260155</v>
      </c>
      <c r="V7" s="8">
        <v>740.65469791288251</v>
      </c>
      <c r="W7" s="8">
        <v>640.06282701350528</v>
      </c>
      <c r="X7" s="8">
        <v>1081.9452298084634</v>
      </c>
      <c r="Y7" s="8">
        <v>777.42957729391628</v>
      </c>
      <c r="Z7" s="8">
        <v>1027.3610561459493</v>
      </c>
      <c r="AA7" s="8">
        <v>476.97979908435082</v>
      </c>
      <c r="AB7" s="8">
        <f t="shared" si="0"/>
        <v>300</v>
      </c>
      <c r="AC7" s="8">
        <v>1E-3</v>
      </c>
      <c r="AD7" s="8">
        <f t="shared" si="1"/>
        <v>766.89131337911294</v>
      </c>
    </row>
    <row r="8" spans="2:32">
      <c r="B8" s="8" t="s">
        <v>14</v>
      </c>
      <c r="C8" s="8">
        <v>54.712889981480316</v>
      </c>
      <c r="D8" s="8">
        <v>43.406921733434729</v>
      </c>
      <c r="E8" s="8">
        <v>68.674126273592378</v>
      </c>
      <c r="F8" s="8">
        <v>48.223062184971809</v>
      </c>
      <c r="G8" s="8">
        <v>79.905260433042827</v>
      </c>
      <c r="H8" s="8">
        <v>51.06277309492225</v>
      </c>
      <c r="I8" s="8">
        <v>58.618424403151039</v>
      </c>
      <c r="J8" s="8">
        <v>54.386455835382435</v>
      </c>
      <c r="K8" s="8">
        <v>50.107166305872397</v>
      </c>
      <c r="L8" s="8">
        <v>71.500820572508815</v>
      </c>
      <c r="M8" s="8">
        <v>60.80812917619653</v>
      </c>
      <c r="N8" s="8">
        <v>53.332029744990905</v>
      </c>
      <c r="O8" s="8">
        <v>53.070315384100695</v>
      </c>
      <c r="P8" s="8">
        <v>84.008000503863286</v>
      </c>
      <c r="Q8" s="8">
        <v>44.470428811893271</v>
      </c>
      <c r="R8" s="8">
        <v>53.666680135506908</v>
      </c>
      <c r="S8" s="8">
        <v>75.470616522409728</v>
      </c>
      <c r="T8" s="8">
        <v>72.991651211104795</v>
      </c>
      <c r="U8" s="8">
        <v>35.759882961183393</v>
      </c>
      <c r="V8" s="8">
        <v>60.035958853062994</v>
      </c>
      <c r="W8" s="8">
        <v>72.421404001558813</v>
      </c>
      <c r="X8" s="8">
        <v>49.998840358642383</v>
      </c>
      <c r="Y8" s="8">
        <v>59.790489710123666</v>
      </c>
      <c r="Z8" s="8">
        <v>111.06153853300202</v>
      </c>
      <c r="AA8" s="8">
        <v>55.126773589259983</v>
      </c>
      <c r="AB8" s="8">
        <f t="shared" si="0"/>
        <v>3000</v>
      </c>
      <c r="AC8" s="8">
        <v>0.01</v>
      </c>
      <c r="AD8" s="8">
        <f t="shared" si="1"/>
        <v>60.904425612610332</v>
      </c>
    </row>
    <row r="9" spans="2:32">
      <c r="B9" s="8" t="s">
        <v>15</v>
      </c>
      <c r="C9" s="8">
        <v>9.3844702860224061E-5</v>
      </c>
      <c r="D9" s="8">
        <v>7.6179435359335912E-3</v>
      </c>
      <c r="E9" s="8">
        <v>2.7663398270760808E-4</v>
      </c>
      <c r="F9" s="8">
        <v>6.1711423199994897E-5</v>
      </c>
      <c r="G9" s="8">
        <v>2.4124203946485068E-4</v>
      </c>
      <c r="H9" s="8">
        <v>3.9635266253412738E-2</v>
      </c>
      <c r="I9" s="8">
        <v>2.2501526791529614E-4</v>
      </c>
      <c r="J9" s="8">
        <v>1.0744573455667705E-4</v>
      </c>
      <c r="K9" s="8">
        <v>1.0112272592095906E-2</v>
      </c>
      <c r="L9" s="8">
        <v>2.7595468406389045E-2</v>
      </c>
      <c r="M9" s="8">
        <v>1.2474326726419349E-2</v>
      </c>
      <c r="N9" s="8">
        <v>1.4902645057077279E-2</v>
      </c>
      <c r="O9" s="8">
        <v>1.7527802071981569E-4</v>
      </c>
      <c r="P9" s="8">
        <v>9.9082206508001036E-3</v>
      </c>
      <c r="Q9" s="8">
        <v>1.4872538316922146E-2</v>
      </c>
      <c r="R9" s="8">
        <v>2.4696886875972268E-2</v>
      </c>
      <c r="S9" s="8">
        <v>2.0788257199910731E-4</v>
      </c>
      <c r="T9" s="8">
        <v>1.4887149729474913E-2</v>
      </c>
      <c r="U9" s="8">
        <v>8.0969237365025037E-4</v>
      </c>
      <c r="V9" s="8">
        <v>1.2556640850675649E-2</v>
      </c>
      <c r="W9" s="8">
        <v>1.2437407866968897E-2</v>
      </c>
      <c r="X9" s="8">
        <v>1.4929371635730604E-2</v>
      </c>
      <c r="Y9" s="8">
        <v>9.9737931719801054E-3</v>
      </c>
      <c r="Z9" s="8">
        <v>1.492037847924621E-2</v>
      </c>
      <c r="AA9" s="8">
        <v>1.0726436419190577E-3</v>
      </c>
      <c r="AB9" s="8">
        <f t="shared" si="0"/>
        <v>30000</v>
      </c>
      <c r="AC9" s="8">
        <v>0.1</v>
      </c>
      <c r="AD9" s="8">
        <f t="shared" si="1"/>
        <v>9.7916679963236681E-3</v>
      </c>
    </row>
    <row r="10" spans="2:32">
      <c r="B10" s="8" t="s">
        <v>16</v>
      </c>
      <c r="C10" s="8">
        <v>8.8696197053650394E-9</v>
      </c>
      <c r="D10" s="8">
        <v>7.3960403376531758E-3</v>
      </c>
      <c r="E10" s="8">
        <v>9.7084011940751225E-9</v>
      </c>
      <c r="F10" s="8">
        <v>9.0440153144299984E-9</v>
      </c>
      <c r="G10" s="8">
        <v>9.617338037060108E-9</v>
      </c>
      <c r="H10" s="8">
        <v>3.9362842517334684E-2</v>
      </c>
      <c r="I10" s="8">
        <v>9.7844576885108836E-9</v>
      </c>
      <c r="J10" s="8">
        <v>8.8112983576138504E-9</v>
      </c>
      <c r="K10" s="8">
        <v>9.8646720617807659E-3</v>
      </c>
      <c r="L10" s="8">
        <v>2.7066364300139867E-2</v>
      </c>
      <c r="M10" s="8">
        <v>1.2320988878400385E-2</v>
      </c>
      <c r="N10" s="8">
        <v>1.4772407726013626E-2</v>
      </c>
      <c r="O10" s="8">
        <v>9.5387804321944714E-9</v>
      </c>
      <c r="P10" s="8">
        <v>9.857284608642658E-3</v>
      </c>
      <c r="Q10" s="8">
        <v>1.4779776759382912E-2</v>
      </c>
      <c r="R10" s="8">
        <v>2.4610029557834423E-2</v>
      </c>
      <c r="S10" s="8">
        <v>8.5568672147928737E-9</v>
      </c>
      <c r="T10" s="8">
        <v>1.4779776755631246E-2</v>
      </c>
      <c r="U10" s="8">
        <v>8.5354940893012099E-9</v>
      </c>
      <c r="V10" s="8">
        <v>1.2316072520434318E-2</v>
      </c>
      <c r="W10" s="8">
        <v>1.2320988887267958E-2</v>
      </c>
      <c r="X10" s="8">
        <v>1.477977675585862E-2</v>
      </c>
      <c r="Y10" s="8">
        <v>9.8572846088700317E-3</v>
      </c>
      <c r="Z10" s="8">
        <v>1.4779776756540741E-2</v>
      </c>
      <c r="AA10" s="8">
        <v>8.5065039456821978E-9</v>
      </c>
      <c r="AB10" s="8">
        <f t="shared" si="0"/>
        <v>60000</v>
      </c>
      <c r="AC10" s="8">
        <v>0.2</v>
      </c>
      <c r="AD10" s="8">
        <f t="shared" si="1"/>
        <v>9.5545669601824548E-3</v>
      </c>
    </row>
    <row r="11" spans="2:32">
      <c r="B11" s="8" t="s">
        <v>17</v>
      </c>
      <c r="C11" s="8">
        <v>8.8696197053650394E-9</v>
      </c>
      <c r="D11" s="8">
        <v>7.3960403342425707E-3</v>
      </c>
      <c r="E11" s="8">
        <v>9.7084011940751225E-9</v>
      </c>
      <c r="F11" s="8">
        <v>9.0440153144299984E-9</v>
      </c>
      <c r="G11" s="8">
        <v>9.617338037060108E-9</v>
      </c>
      <c r="H11" s="8">
        <v>3.936284251676625E-2</v>
      </c>
      <c r="I11" s="8">
        <v>9.7844576885108836E-9</v>
      </c>
      <c r="J11" s="8">
        <v>8.8112983576138504E-9</v>
      </c>
      <c r="K11" s="8">
        <v>9.8646720612123318E-3</v>
      </c>
      <c r="L11" s="8">
        <v>2.7066364287861688E-2</v>
      </c>
      <c r="M11" s="8">
        <v>1.2320988875217154E-2</v>
      </c>
      <c r="N11" s="8">
        <v>1.4772407722944081E-2</v>
      </c>
      <c r="O11" s="8">
        <v>9.5387804321944714E-9</v>
      </c>
      <c r="P11" s="8">
        <v>9.857284607960537E-3</v>
      </c>
      <c r="Q11" s="8">
        <v>1.4779776754949125E-2</v>
      </c>
      <c r="R11" s="8">
        <v>2.4610029557607049E-2</v>
      </c>
      <c r="S11" s="8">
        <v>8.5568672147928737E-9</v>
      </c>
      <c r="T11" s="8">
        <v>1.4779776755062812E-2</v>
      </c>
      <c r="U11" s="8">
        <v>8.5354940893012099E-9</v>
      </c>
      <c r="V11" s="8">
        <v>1.2316072519411136E-2</v>
      </c>
      <c r="W11" s="8">
        <v>1.2320988875217154E-2</v>
      </c>
      <c r="X11" s="8">
        <v>1.4779776754949125E-2</v>
      </c>
      <c r="Y11" s="8">
        <v>9.857284607960537E-3</v>
      </c>
      <c r="Z11" s="8">
        <v>1.4779776754949125E-2</v>
      </c>
      <c r="AA11" s="8">
        <v>8.5065039456821978E-9</v>
      </c>
      <c r="AB11" s="8">
        <f t="shared" si="0"/>
        <v>90000</v>
      </c>
      <c r="AC11" s="8">
        <v>0.3</v>
      </c>
      <c r="AD11" s="8">
        <f t="shared" si="1"/>
        <v>9.5545669583634654E-3</v>
      </c>
    </row>
    <row r="12" spans="2:32">
      <c r="B12" s="8" t="s">
        <v>18</v>
      </c>
      <c r="C12" s="8">
        <v>8.8696197053650394E-9</v>
      </c>
      <c r="D12" s="8">
        <v>7.3960403342425707E-3</v>
      </c>
      <c r="E12" s="8">
        <v>9.7084011940751225E-9</v>
      </c>
      <c r="F12" s="8">
        <v>9.0440153144299984E-9</v>
      </c>
      <c r="G12" s="8">
        <v>9.617338037060108E-9</v>
      </c>
      <c r="H12" s="8">
        <v>3.9362842516652563E-2</v>
      </c>
      <c r="I12" s="8">
        <v>9.7844576885108836E-9</v>
      </c>
      <c r="J12" s="8">
        <v>8.8112983576138504E-9</v>
      </c>
      <c r="K12" s="8">
        <v>9.8646720612123318E-3</v>
      </c>
      <c r="L12" s="8">
        <v>2.7066364287861688E-2</v>
      </c>
      <c r="M12" s="8">
        <v>1.2320988875217154E-2</v>
      </c>
      <c r="N12" s="8">
        <v>1.4772407722944081E-2</v>
      </c>
      <c r="O12" s="8">
        <v>9.5387804321944714E-9</v>
      </c>
      <c r="P12" s="8">
        <v>9.857284607960537E-3</v>
      </c>
      <c r="Q12" s="8">
        <v>1.4779776754949125E-2</v>
      </c>
      <c r="R12" s="8">
        <v>2.4610029557607049E-2</v>
      </c>
      <c r="S12" s="8">
        <v>8.5568672147928737E-9</v>
      </c>
      <c r="T12" s="8">
        <v>1.4779776754949125E-2</v>
      </c>
      <c r="U12" s="8">
        <v>8.5354940893012099E-9</v>
      </c>
      <c r="V12" s="8">
        <v>1.231607251929745E-2</v>
      </c>
      <c r="W12" s="8">
        <v>1.2320988875217154E-2</v>
      </c>
      <c r="X12" s="8">
        <v>1.4779776754949125E-2</v>
      </c>
      <c r="Y12" s="8">
        <v>9.857284607960537E-3</v>
      </c>
      <c r="Z12" s="8">
        <v>1.4779776754949125E-2</v>
      </c>
      <c r="AA12" s="8">
        <v>8.5065039456821978E-9</v>
      </c>
      <c r="AB12" s="8">
        <f t="shared" si="0"/>
        <v>120000</v>
      </c>
      <c r="AC12" s="8">
        <v>0.4</v>
      </c>
      <c r="AD12" s="8">
        <f t="shared" si="1"/>
        <v>9.5545669583498236E-3</v>
      </c>
    </row>
    <row r="13" spans="2:32">
      <c r="B13" s="8" t="s">
        <v>19</v>
      </c>
      <c r="C13" s="8">
        <v>8.8696197053650394E-9</v>
      </c>
      <c r="D13" s="8">
        <v>7.3960403342425707E-3</v>
      </c>
      <c r="E13" s="8">
        <v>9.7084011940751225E-9</v>
      </c>
      <c r="F13" s="8">
        <v>9.0440153144299984E-9</v>
      </c>
      <c r="G13" s="8">
        <v>9.617338037060108E-9</v>
      </c>
      <c r="H13" s="8">
        <v>3.9362842516652563E-2</v>
      </c>
      <c r="I13" s="8">
        <v>9.7844576885108836E-9</v>
      </c>
      <c r="J13" s="8">
        <v>8.8112983576138504E-9</v>
      </c>
      <c r="K13" s="8">
        <v>9.8646720612123318E-3</v>
      </c>
      <c r="L13" s="8">
        <v>2.7066364287861688E-2</v>
      </c>
      <c r="M13" s="8">
        <v>1.2320988875217154E-2</v>
      </c>
      <c r="N13" s="8">
        <v>1.4772407722944081E-2</v>
      </c>
      <c r="O13" s="8">
        <v>9.5387804321944714E-9</v>
      </c>
      <c r="P13" s="8">
        <v>9.857284607960537E-3</v>
      </c>
      <c r="Q13" s="8">
        <v>1.4779776754949125E-2</v>
      </c>
      <c r="R13" s="8">
        <v>2.4610029557607049E-2</v>
      </c>
      <c r="S13" s="8">
        <v>8.5568672147928737E-9</v>
      </c>
      <c r="T13" s="8">
        <v>1.4779776754949125E-2</v>
      </c>
      <c r="U13" s="8">
        <v>8.5354940893012099E-9</v>
      </c>
      <c r="V13" s="8">
        <v>1.231607251929745E-2</v>
      </c>
      <c r="W13" s="8">
        <v>1.2320988875217154E-2</v>
      </c>
      <c r="X13" s="8">
        <v>1.4779776754949125E-2</v>
      </c>
      <c r="Y13" s="8">
        <v>9.857284607960537E-3</v>
      </c>
      <c r="Z13" s="8">
        <v>1.4779776754949125E-2</v>
      </c>
      <c r="AA13" s="8">
        <v>8.5065039456821978E-9</v>
      </c>
      <c r="AB13" s="8">
        <f t="shared" si="0"/>
        <v>150000</v>
      </c>
      <c r="AC13" s="8">
        <v>0.5</v>
      </c>
      <c r="AD13" s="8">
        <f t="shared" si="1"/>
        <v>9.5545669583498236E-3</v>
      </c>
    </row>
    <row r="14" spans="2:32">
      <c r="B14" s="8" t="s">
        <v>20</v>
      </c>
      <c r="C14" s="8">
        <v>8.8696197053650394E-9</v>
      </c>
      <c r="D14" s="8">
        <v>7.3960403342425707E-3</v>
      </c>
      <c r="E14" s="8">
        <v>9.7084011940751225E-9</v>
      </c>
      <c r="F14" s="8">
        <v>9.0440153144299984E-9</v>
      </c>
      <c r="G14" s="8">
        <v>9.617338037060108E-9</v>
      </c>
      <c r="H14" s="8">
        <v>3.9362842516652563E-2</v>
      </c>
      <c r="I14" s="8">
        <v>9.7844576885108836E-9</v>
      </c>
      <c r="J14" s="8">
        <v>8.8112983576138504E-9</v>
      </c>
      <c r="K14" s="8">
        <v>9.8646720612123318E-3</v>
      </c>
      <c r="L14" s="8">
        <v>2.7066364287861688E-2</v>
      </c>
      <c r="M14" s="8">
        <v>1.2320988875217154E-2</v>
      </c>
      <c r="N14" s="8">
        <v>1.4772407722944081E-2</v>
      </c>
      <c r="O14" s="8">
        <v>9.5387804321944714E-9</v>
      </c>
      <c r="P14" s="8">
        <v>9.857284607960537E-3</v>
      </c>
      <c r="Q14" s="8">
        <v>1.4779776754949125E-2</v>
      </c>
      <c r="R14" s="8">
        <v>2.4610029557607049E-2</v>
      </c>
      <c r="S14" s="8">
        <v>8.5568672147928737E-9</v>
      </c>
      <c r="T14" s="8">
        <v>1.4779776754949125E-2</v>
      </c>
      <c r="U14" s="8">
        <v>8.5354940893012099E-9</v>
      </c>
      <c r="V14" s="8">
        <v>1.231607251929745E-2</v>
      </c>
      <c r="W14" s="8">
        <v>1.2320988875217154E-2</v>
      </c>
      <c r="X14" s="8">
        <v>1.4779776754949125E-2</v>
      </c>
      <c r="Y14" s="8">
        <v>9.857284607960537E-3</v>
      </c>
      <c r="Z14" s="8">
        <v>1.4779776754949125E-2</v>
      </c>
      <c r="AA14" s="8">
        <v>8.5065039456821978E-9</v>
      </c>
      <c r="AB14" s="8">
        <f t="shared" si="0"/>
        <v>180000</v>
      </c>
      <c r="AC14" s="8">
        <v>0.6</v>
      </c>
      <c r="AD14" s="8">
        <f t="shared" si="1"/>
        <v>9.5545669583498236E-3</v>
      </c>
    </row>
    <row r="15" spans="2:32">
      <c r="B15" s="8" t="s">
        <v>21</v>
      </c>
      <c r="C15" s="8">
        <v>8.8696197053650394E-9</v>
      </c>
      <c r="D15" s="8">
        <v>7.3960403342425707E-3</v>
      </c>
      <c r="E15" s="8">
        <v>9.7084011940751225E-9</v>
      </c>
      <c r="F15" s="8">
        <v>9.0440153144299984E-9</v>
      </c>
      <c r="G15" s="8">
        <v>9.617338037060108E-9</v>
      </c>
      <c r="H15" s="8">
        <v>3.9362842516652563E-2</v>
      </c>
      <c r="I15" s="8">
        <v>9.7844576885108836E-9</v>
      </c>
      <c r="J15" s="8">
        <v>8.8112983576138504E-9</v>
      </c>
      <c r="K15" s="8">
        <v>9.8646720612123318E-3</v>
      </c>
      <c r="L15" s="8">
        <v>2.7066364287861688E-2</v>
      </c>
      <c r="M15" s="8">
        <v>1.2320988875217154E-2</v>
      </c>
      <c r="N15" s="8">
        <v>1.4772407722944081E-2</v>
      </c>
      <c r="O15" s="8">
        <v>9.5387804321944714E-9</v>
      </c>
      <c r="P15" s="8">
        <v>9.857284607960537E-3</v>
      </c>
      <c r="Q15" s="8">
        <v>1.4779776754949125E-2</v>
      </c>
      <c r="R15" s="8">
        <v>2.4610029557607049E-2</v>
      </c>
      <c r="S15" s="8">
        <v>8.5568672147928737E-9</v>
      </c>
      <c r="T15" s="8">
        <v>1.4779776754949125E-2</v>
      </c>
      <c r="U15" s="8">
        <v>8.5354940893012099E-9</v>
      </c>
      <c r="V15" s="8">
        <v>1.231607251929745E-2</v>
      </c>
      <c r="W15" s="8">
        <v>1.2320988875217154E-2</v>
      </c>
      <c r="X15" s="8">
        <v>1.4779776754949125E-2</v>
      </c>
      <c r="Y15" s="8">
        <v>9.857284607960537E-3</v>
      </c>
      <c r="Z15" s="8">
        <v>1.4779776754949125E-2</v>
      </c>
      <c r="AA15" s="8">
        <v>8.5065039456821978E-9</v>
      </c>
      <c r="AB15" s="8">
        <f t="shared" si="0"/>
        <v>210000</v>
      </c>
      <c r="AC15" s="8">
        <v>0.7</v>
      </c>
      <c r="AD15" s="8">
        <f t="shared" si="1"/>
        <v>9.5545669583498236E-3</v>
      </c>
    </row>
    <row r="16" spans="2:32">
      <c r="B16" s="8" t="s">
        <v>22</v>
      </c>
      <c r="C16" s="8">
        <v>8.8696197053650394E-9</v>
      </c>
      <c r="D16" s="8">
        <v>7.3960403342425707E-3</v>
      </c>
      <c r="E16" s="8">
        <v>9.7084011940751225E-9</v>
      </c>
      <c r="F16" s="8">
        <v>9.0440153144299984E-9</v>
      </c>
      <c r="G16" s="8">
        <v>9.617338037060108E-9</v>
      </c>
      <c r="H16" s="8">
        <v>3.9362842516652563E-2</v>
      </c>
      <c r="I16" s="8">
        <v>9.7844576885108836E-9</v>
      </c>
      <c r="J16" s="8">
        <v>8.8112983576138504E-9</v>
      </c>
      <c r="K16" s="8">
        <v>9.8646720612123318E-3</v>
      </c>
      <c r="L16" s="8">
        <v>2.7066364287861688E-2</v>
      </c>
      <c r="M16" s="8">
        <v>1.2320988875217154E-2</v>
      </c>
      <c r="N16" s="8">
        <v>1.4772407722944081E-2</v>
      </c>
      <c r="O16" s="8">
        <v>9.5387804321944714E-9</v>
      </c>
      <c r="P16" s="8">
        <v>9.857284607960537E-3</v>
      </c>
      <c r="Q16" s="8">
        <v>1.4779776754949125E-2</v>
      </c>
      <c r="R16" s="8">
        <v>2.4610029557607049E-2</v>
      </c>
      <c r="S16" s="8">
        <v>8.5568672147928737E-9</v>
      </c>
      <c r="T16" s="8">
        <v>1.4779776754949125E-2</v>
      </c>
      <c r="U16" s="8">
        <v>8.5354940893012099E-9</v>
      </c>
      <c r="V16" s="8">
        <v>1.231607251929745E-2</v>
      </c>
      <c r="W16" s="8">
        <v>1.2320988875217154E-2</v>
      </c>
      <c r="X16" s="8">
        <v>1.4779776754949125E-2</v>
      </c>
      <c r="Y16" s="8">
        <v>9.857284607960537E-3</v>
      </c>
      <c r="Z16" s="8">
        <v>1.4779776754949125E-2</v>
      </c>
      <c r="AA16" s="8">
        <v>8.5065039456821978E-9</v>
      </c>
      <c r="AB16" s="8">
        <f t="shared" si="0"/>
        <v>240000</v>
      </c>
      <c r="AC16" s="8">
        <v>0.8</v>
      </c>
      <c r="AD16" s="8">
        <f t="shared" si="1"/>
        <v>9.5545669583498236E-3</v>
      </c>
    </row>
    <row r="17" spans="2:30">
      <c r="B17" s="8" t="s">
        <v>23</v>
      </c>
      <c r="C17" s="8">
        <v>8.8696197053650394E-9</v>
      </c>
      <c r="D17" s="8">
        <v>7.3960403342425707E-3</v>
      </c>
      <c r="E17" s="8">
        <v>9.7084011940751225E-9</v>
      </c>
      <c r="F17" s="8">
        <v>9.0440153144299984E-9</v>
      </c>
      <c r="G17" s="8">
        <v>9.617338037060108E-9</v>
      </c>
      <c r="H17" s="8">
        <v>3.9362842516652563E-2</v>
      </c>
      <c r="I17" s="8">
        <v>9.7844576885108836E-9</v>
      </c>
      <c r="J17" s="8">
        <v>8.8112983576138504E-9</v>
      </c>
      <c r="K17" s="8">
        <v>9.8646720612123318E-3</v>
      </c>
      <c r="L17" s="8">
        <v>2.7066364287861688E-2</v>
      </c>
      <c r="M17" s="8">
        <v>1.2320988875217154E-2</v>
      </c>
      <c r="N17" s="8">
        <v>1.4772407722944081E-2</v>
      </c>
      <c r="O17" s="8">
        <v>9.5387804321944714E-9</v>
      </c>
      <c r="P17" s="8">
        <v>9.857284607960537E-3</v>
      </c>
      <c r="Q17" s="8">
        <v>1.4779776754949125E-2</v>
      </c>
      <c r="R17" s="8">
        <v>2.4610029557607049E-2</v>
      </c>
      <c r="S17" s="8">
        <v>8.5568672147928737E-9</v>
      </c>
      <c r="T17" s="8">
        <v>1.4779776754949125E-2</v>
      </c>
      <c r="U17" s="8">
        <v>8.5354940893012099E-9</v>
      </c>
      <c r="V17" s="8">
        <v>1.231607251929745E-2</v>
      </c>
      <c r="W17" s="8">
        <v>1.2320988875217154E-2</v>
      </c>
      <c r="X17" s="8">
        <v>1.4779776754949125E-2</v>
      </c>
      <c r="Y17" s="8">
        <v>9.857284607960537E-3</v>
      </c>
      <c r="Z17" s="8">
        <v>1.4779776754949125E-2</v>
      </c>
      <c r="AA17" s="8">
        <v>8.5065039456821978E-9</v>
      </c>
      <c r="AB17" s="8">
        <f t="shared" si="0"/>
        <v>270000</v>
      </c>
      <c r="AC17" s="8">
        <v>0.9</v>
      </c>
      <c r="AD17" s="8">
        <f t="shared" si="1"/>
        <v>9.5545669583498236E-3</v>
      </c>
    </row>
    <row r="18" spans="2:30">
      <c r="B18" s="8" t="s">
        <v>24</v>
      </c>
      <c r="C18" s="8">
        <v>8.8696197053650394E-9</v>
      </c>
      <c r="D18" s="8">
        <v>7.3960403342425707E-3</v>
      </c>
      <c r="E18" s="8">
        <v>9.7084011940751225E-9</v>
      </c>
      <c r="F18" s="8">
        <v>9.0440153144299984E-9</v>
      </c>
      <c r="G18" s="8">
        <v>9.617338037060108E-9</v>
      </c>
      <c r="H18" s="8">
        <v>3.9362842516652563E-2</v>
      </c>
      <c r="I18" s="8">
        <v>9.7844576885108836E-9</v>
      </c>
      <c r="J18" s="8">
        <v>8.8112983576138504E-9</v>
      </c>
      <c r="K18" s="8">
        <v>9.8646720612123318E-3</v>
      </c>
      <c r="L18" s="8">
        <v>2.7066364287861688E-2</v>
      </c>
      <c r="M18" s="8">
        <v>1.2320988875217154E-2</v>
      </c>
      <c r="N18" s="8">
        <v>1.4772407722944081E-2</v>
      </c>
      <c r="O18" s="8">
        <v>9.5387804321944714E-9</v>
      </c>
      <c r="P18" s="8">
        <v>9.857284607960537E-3</v>
      </c>
      <c r="Q18" s="8">
        <v>1.4779776754949125E-2</v>
      </c>
      <c r="R18" s="8">
        <v>2.4610029557607049E-2</v>
      </c>
      <c r="S18" s="8">
        <v>8.5568672147928737E-9</v>
      </c>
      <c r="T18" s="8">
        <v>1.4779776754949125E-2</v>
      </c>
      <c r="U18" s="8">
        <v>8.5354940893012099E-9</v>
      </c>
      <c r="V18" s="8">
        <v>1.231607251929745E-2</v>
      </c>
      <c r="W18" s="8">
        <v>1.2320988875217154E-2</v>
      </c>
      <c r="X18" s="8">
        <v>1.4779776754949125E-2</v>
      </c>
      <c r="Y18" s="8">
        <v>9.857284607960537E-3</v>
      </c>
      <c r="Z18" s="8">
        <v>1.4779776754949125E-2</v>
      </c>
      <c r="AA18" s="8">
        <v>8.5065039456821978E-9</v>
      </c>
      <c r="AB18" s="8">
        <f t="shared" si="0"/>
        <v>300000</v>
      </c>
      <c r="AC18" s="8">
        <v>1</v>
      </c>
      <c r="AD18" s="8">
        <f t="shared" si="1"/>
        <v>9.5545669583498236E-3</v>
      </c>
    </row>
    <row r="19" spans="2:30">
      <c r="B19" s="8" t="s">
        <v>25</v>
      </c>
      <c r="C19" s="8">
        <v>0.4</v>
      </c>
    </row>
    <row r="20" spans="2:30">
      <c r="D20" s="9" t="s">
        <v>1</v>
      </c>
      <c r="E20" s="9" t="s">
        <v>3</v>
      </c>
      <c r="F20" s="9" t="s">
        <v>9</v>
      </c>
      <c r="G20" s="9" t="s">
        <v>5</v>
      </c>
      <c r="H20" s="9" t="s">
        <v>7</v>
      </c>
    </row>
    <row r="21" spans="2:30">
      <c r="D21" s="10">
        <f>MIN(C18:AA18)</f>
        <v>8.5065039456821978E-9</v>
      </c>
      <c r="E21" s="10">
        <f>MAX(C18:AA18)</f>
        <v>3.9362842516652563E-2</v>
      </c>
      <c r="F21" s="10">
        <f>MEDIAN(C18:AA18)</f>
        <v>9.857284607960537E-3</v>
      </c>
      <c r="G21" s="10">
        <f>AVERAGE(C18:AA18)</f>
        <v>9.5545669583498236E-3</v>
      </c>
      <c r="H21" s="10">
        <f>_xlfn.STDEV.S(C18:AA18)</f>
        <v>1.0204302512485337E-2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1A1D1-52F8-4217-A47C-20B98410B168}">
  <sheetPr>
    <tabColor theme="6" tint="-0.249977111117893"/>
    <outlinePr summaryBelow="0" summaryRight="0"/>
  </sheetPr>
  <dimension ref="B2:AF21"/>
  <sheetViews>
    <sheetView topLeftCell="K1" zoomScale="85" zoomScaleNormal="85" workbookViewId="0">
      <selection activeCell="AB2" sqref="AB2:AF18"/>
    </sheetView>
  </sheetViews>
  <sheetFormatPr defaultRowHeight="12.75"/>
  <cols>
    <col min="1" max="1" width="8.88671875" style="9"/>
    <col min="2" max="2" width="19.77734375" style="9" customWidth="1"/>
    <col min="3" max="16384" width="8.88671875" style="9"/>
  </cols>
  <sheetData>
    <row r="2" spans="2:32">
      <c r="B2" s="8" t="s">
        <v>0</v>
      </c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>
        <v>10</v>
      </c>
      <c r="M2" s="8">
        <v>11</v>
      </c>
      <c r="N2" s="8">
        <v>12</v>
      </c>
      <c r="O2" s="8">
        <v>13</v>
      </c>
      <c r="P2" s="8">
        <v>14</v>
      </c>
      <c r="Q2" s="8">
        <v>15</v>
      </c>
      <c r="R2" s="8">
        <v>16</v>
      </c>
      <c r="S2" s="8">
        <v>17</v>
      </c>
      <c r="T2" s="8">
        <v>18</v>
      </c>
      <c r="U2" s="8">
        <v>19</v>
      </c>
      <c r="V2" s="8">
        <v>20</v>
      </c>
      <c r="W2" s="8">
        <v>21</v>
      </c>
      <c r="X2" s="8">
        <v>22</v>
      </c>
      <c r="Y2" s="8">
        <v>23</v>
      </c>
      <c r="Z2" s="8">
        <v>24</v>
      </c>
      <c r="AA2" s="8">
        <v>25</v>
      </c>
      <c r="AB2" s="8"/>
      <c r="AC2" s="8"/>
      <c r="AD2" s="8">
        <v>300000</v>
      </c>
      <c r="AE2" s="9" t="s">
        <v>1</v>
      </c>
      <c r="AF2" s="9">
        <f>MIN(B3:AA3)</f>
        <v>44300</v>
      </c>
    </row>
    <row r="3" spans="2:32">
      <c r="B3" s="8" t="s">
        <v>2</v>
      </c>
      <c r="C3" s="11">
        <v>300000</v>
      </c>
      <c r="D3" s="11">
        <v>300000</v>
      </c>
      <c r="E3" s="11">
        <v>49200</v>
      </c>
      <c r="F3" s="11">
        <v>50000</v>
      </c>
      <c r="G3" s="11">
        <v>300000</v>
      </c>
      <c r="H3" s="11">
        <v>300000</v>
      </c>
      <c r="I3" s="11">
        <v>56200</v>
      </c>
      <c r="J3" s="11">
        <v>300000</v>
      </c>
      <c r="K3" s="11">
        <v>52100</v>
      </c>
      <c r="L3" s="11">
        <v>49000</v>
      </c>
      <c r="M3" s="11">
        <v>60200</v>
      </c>
      <c r="N3" s="11">
        <v>300000</v>
      </c>
      <c r="O3" s="11">
        <v>56400</v>
      </c>
      <c r="P3" s="11">
        <v>300000</v>
      </c>
      <c r="Q3" s="11">
        <v>44300</v>
      </c>
      <c r="R3" s="11">
        <v>300000</v>
      </c>
      <c r="S3" s="11">
        <v>300000</v>
      </c>
      <c r="T3" s="11">
        <v>300000</v>
      </c>
      <c r="U3" s="11">
        <v>300000</v>
      </c>
      <c r="V3" s="11">
        <v>300000</v>
      </c>
      <c r="W3" s="11">
        <v>300000</v>
      </c>
      <c r="X3" s="11">
        <v>300000</v>
      </c>
      <c r="Y3" s="11">
        <v>300000</v>
      </c>
      <c r="Z3" s="11">
        <v>300000</v>
      </c>
      <c r="AA3" s="11">
        <v>300000</v>
      </c>
      <c r="AB3" s="8"/>
      <c r="AC3" s="8"/>
      <c r="AD3" s="8"/>
      <c r="AE3" s="9" t="s">
        <v>3</v>
      </c>
      <c r="AF3" s="9">
        <f>MAX(B3:AA3)</f>
        <v>300000</v>
      </c>
    </row>
    <row r="4" spans="2:32">
      <c r="B4" s="8" t="s">
        <v>4</v>
      </c>
      <c r="C4" s="11">
        <v>1.9677734558968041E-2</v>
      </c>
      <c r="D4" s="11">
        <v>2.2141438644894151E-2</v>
      </c>
      <c r="E4" s="11">
        <v>9.8185637398273684E-9</v>
      </c>
      <c r="F4" s="11">
        <v>9.9854560176027007E-9</v>
      </c>
      <c r="G4" s="11">
        <v>7.2997916378312766E-2</v>
      </c>
      <c r="H4" s="11">
        <v>1.7226293860176156E-2</v>
      </c>
      <c r="I4" s="11">
        <v>9.3267544798436575E-9</v>
      </c>
      <c r="J4" s="11">
        <v>1.231607251963851E-2</v>
      </c>
      <c r="K4" s="11">
        <v>9.849486559687648E-9</v>
      </c>
      <c r="L4" s="11">
        <v>9.9087174021406099E-9</v>
      </c>
      <c r="M4" s="11">
        <v>3.7409790820674971E-9</v>
      </c>
      <c r="N4" s="11">
        <v>1.9677734560218596E-2</v>
      </c>
      <c r="O4" s="11">
        <v>2.7622490961221047E-9</v>
      </c>
      <c r="P4" s="11">
        <v>1.9689998005446796E-2</v>
      </c>
      <c r="Q4" s="11">
        <v>9.6554231276968494E-9</v>
      </c>
      <c r="R4" s="11">
        <v>3.4401154368310927E-2</v>
      </c>
      <c r="S4" s="11">
        <v>1.7241020915548688E-2</v>
      </c>
      <c r="T4" s="11">
        <v>9.8646720614397054E-3</v>
      </c>
      <c r="U4" s="11">
        <v>7.3960403345836312E-3</v>
      </c>
      <c r="V4" s="11">
        <v>0.16200840949670692</v>
      </c>
      <c r="W4" s="11">
        <v>0.10047377208934449</v>
      </c>
      <c r="X4" s="11">
        <v>1.7226293860062469E-2</v>
      </c>
      <c r="Y4" s="11">
        <v>3.433522608054318E-2</v>
      </c>
      <c r="Z4" s="11">
        <v>7.3960403345836312E-3</v>
      </c>
      <c r="AA4" s="11">
        <v>1.4772407723171455E-2</v>
      </c>
      <c r="AB4" s="8"/>
      <c r="AC4" s="8"/>
      <c r="AD4" s="8"/>
      <c r="AE4" s="9" t="s">
        <v>5</v>
      </c>
      <c r="AF4" s="9">
        <f>AVERAGE(B3:AA3)</f>
        <v>220696</v>
      </c>
    </row>
    <row r="5" spans="2:32" ht="15">
      <c r="B5" s="8" t="s">
        <v>11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C5" s="8"/>
      <c r="AD5" s="8"/>
    </row>
    <row r="6" spans="2:32">
      <c r="B6" s="8" t="s">
        <v>12</v>
      </c>
      <c r="C6" s="11">
        <v>1398.3345563891571</v>
      </c>
      <c r="D6" s="11">
        <v>1020.5206697786093</v>
      </c>
      <c r="E6" s="11">
        <v>1049.4486853062565</v>
      </c>
      <c r="F6" s="11">
        <v>1174.0590059258961</v>
      </c>
      <c r="G6" s="11">
        <v>1307.3399364061972</v>
      </c>
      <c r="H6" s="11">
        <v>1286.3396217861425</v>
      </c>
      <c r="I6" s="11">
        <v>1203.9080050148143</v>
      </c>
      <c r="J6" s="11">
        <v>1091.4110247758322</v>
      </c>
      <c r="K6" s="11">
        <v>1160.3921353506159</v>
      </c>
      <c r="L6" s="11">
        <v>1196.9638579756988</v>
      </c>
      <c r="M6" s="11">
        <v>1058.1986179266546</v>
      </c>
      <c r="N6" s="11">
        <v>1246.2032088496633</v>
      </c>
      <c r="O6" s="11">
        <v>1450.7646912763103</v>
      </c>
      <c r="P6" s="11">
        <v>1105.2986359318195</v>
      </c>
      <c r="Q6" s="11">
        <v>1091.3293467948145</v>
      </c>
      <c r="R6" s="11">
        <v>1324.4923561810524</v>
      </c>
      <c r="S6" s="11">
        <v>1444.5287983555468</v>
      </c>
      <c r="T6" s="11">
        <v>1004.8324441336031</v>
      </c>
      <c r="U6" s="11">
        <v>1165.4936942113611</v>
      </c>
      <c r="V6" s="11">
        <v>1052.9499712679913</v>
      </c>
      <c r="W6" s="11">
        <v>1240.0777575963548</v>
      </c>
      <c r="X6" s="11">
        <v>1565.7861077100483</v>
      </c>
      <c r="Y6" s="11">
        <v>1489.5033782334795</v>
      </c>
      <c r="Z6" s="11">
        <v>1304.8158325547267</v>
      </c>
      <c r="AA6" s="11">
        <v>1399.0748969535598</v>
      </c>
      <c r="AB6" s="8">
        <f t="shared" ref="AB6:AB18" si="0">AC6*$AD$2</f>
        <v>0</v>
      </c>
      <c r="AC6" s="8">
        <v>0</v>
      </c>
      <c r="AD6" s="8">
        <f t="shared" ref="AD6:AD18" si="1">AVERAGE(C6:AA6)</f>
        <v>1233.2826894674483</v>
      </c>
    </row>
    <row r="7" spans="2:32">
      <c r="B7" s="8" t="s">
        <v>13</v>
      </c>
      <c r="C7" s="11">
        <v>506.59383229095215</v>
      </c>
      <c r="D7" s="11">
        <v>489.2269249500564</v>
      </c>
      <c r="E7" s="11">
        <v>562.85093180638432</v>
      </c>
      <c r="F7" s="11">
        <v>409.18220406303385</v>
      </c>
      <c r="G7" s="11">
        <v>442.4865890907181</v>
      </c>
      <c r="H7" s="11">
        <v>581.62885508296176</v>
      </c>
      <c r="I7" s="11">
        <v>491.0483869255695</v>
      </c>
      <c r="J7" s="11">
        <v>422.60001352747463</v>
      </c>
      <c r="K7" s="11">
        <v>443.38800394223063</v>
      </c>
      <c r="L7" s="11">
        <v>397.36367913941876</v>
      </c>
      <c r="M7" s="11">
        <v>542.29621735722299</v>
      </c>
      <c r="N7" s="11">
        <v>416.27013405681078</v>
      </c>
      <c r="O7" s="11">
        <v>538.12366987836458</v>
      </c>
      <c r="P7" s="11">
        <v>571.3601552353532</v>
      </c>
      <c r="Q7" s="11">
        <v>466.96141451632548</v>
      </c>
      <c r="R7" s="11">
        <v>554.71210999434538</v>
      </c>
      <c r="S7" s="11">
        <v>666.34026416692086</v>
      </c>
      <c r="T7" s="11">
        <v>453.06938458855302</v>
      </c>
      <c r="U7" s="11">
        <v>434.70178159024067</v>
      </c>
      <c r="V7" s="11">
        <v>489.4192318769642</v>
      </c>
      <c r="W7" s="11">
        <v>645.44810219166129</v>
      </c>
      <c r="X7" s="11">
        <v>615.89990281930659</v>
      </c>
      <c r="Y7" s="11">
        <v>586.43462752621144</v>
      </c>
      <c r="Z7" s="11">
        <v>576.9434448227762</v>
      </c>
      <c r="AA7" s="11">
        <v>508.58603234913221</v>
      </c>
      <c r="AB7" s="8">
        <f t="shared" si="0"/>
        <v>300</v>
      </c>
      <c r="AC7" s="8">
        <v>1E-3</v>
      </c>
      <c r="AD7" s="8">
        <f t="shared" si="1"/>
        <v>512.51743575155956</v>
      </c>
    </row>
    <row r="8" spans="2:32">
      <c r="B8" s="8" t="s">
        <v>14</v>
      </c>
      <c r="C8" s="11">
        <v>15.7809689292136</v>
      </c>
      <c r="D8" s="11">
        <v>23.498530905636699</v>
      </c>
      <c r="E8" s="11">
        <v>10.345930140524729</v>
      </c>
      <c r="F8" s="11">
        <v>14.236794517585281</v>
      </c>
      <c r="G8" s="11">
        <v>22.718921744165527</v>
      </c>
      <c r="H8" s="11">
        <v>75.644082001902007</v>
      </c>
      <c r="I8" s="11">
        <v>23.752076359531884</v>
      </c>
      <c r="J8" s="11">
        <v>22.887634630474736</v>
      </c>
      <c r="K8" s="11">
        <v>11.266741397150668</v>
      </c>
      <c r="L8" s="11">
        <v>15.187137843388314</v>
      </c>
      <c r="M8" s="11">
        <v>21.481904828945176</v>
      </c>
      <c r="N8" s="11">
        <v>28.068815541207869</v>
      </c>
      <c r="O8" s="11">
        <v>10.485323904572624</v>
      </c>
      <c r="P8" s="11">
        <v>23.083685132637697</v>
      </c>
      <c r="Q8" s="11">
        <v>26.382433129827746</v>
      </c>
      <c r="R8" s="11">
        <v>28.377722602227436</v>
      </c>
      <c r="S8" s="11">
        <v>25.164098213338093</v>
      </c>
      <c r="T8" s="11">
        <v>19.257757347086795</v>
      </c>
      <c r="U8" s="11">
        <v>21.491593359312105</v>
      </c>
      <c r="V8" s="11">
        <v>15.597516551344938</v>
      </c>
      <c r="W8" s="11">
        <v>28.258276374568709</v>
      </c>
      <c r="X8" s="11">
        <v>28.244556722951302</v>
      </c>
      <c r="Y8" s="11">
        <v>28.286680578819073</v>
      </c>
      <c r="Z8" s="11">
        <v>30.534979714635028</v>
      </c>
      <c r="AA8" s="11">
        <v>24.089278964602954</v>
      </c>
      <c r="AB8" s="8">
        <f t="shared" si="0"/>
        <v>3000</v>
      </c>
      <c r="AC8" s="8">
        <v>0.01</v>
      </c>
      <c r="AD8" s="8">
        <f t="shared" si="1"/>
        <v>23.764937657426039</v>
      </c>
    </row>
    <row r="9" spans="2:32">
      <c r="B9" s="8" t="s">
        <v>15</v>
      </c>
      <c r="C9" s="11">
        <v>1.9803330664103669E-2</v>
      </c>
      <c r="D9" s="11">
        <v>2.3554596348276391E-2</v>
      </c>
      <c r="E9" s="11">
        <v>9.282065077286461E-3</v>
      </c>
      <c r="F9" s="11">
        <v>1.346460828472118E-3</v>
      </c>
      <c r="G9" s="11">
        <v>0.68192042208147541</v>
      </c>
      <c r="H9" s="11">
        <v>2.2243284166165722E-2</v>
      </c>
      <c r="I9" s="11">
        <v>5.6897638926329819E-3</v>
      </c>
      <c r="J9" s="11">
        <v>0.10817460821181157</v>
      </c>
      <c r="K9" s="11">
        <v>0.50677302370797861</v>
      </c>
      <c r="L9" s="11">
        <v>8.2496602465198521E-4</v>
      </c>
      <c r="M9" s="11">
        <v>2.0704751227981433E-2</v>
      </c>
      <c r="N9" s="11">
        <v>2.2356198417469386E-2</v>
      </c>
      <c r="O9" s="11">
        <v>4.9958717002482445E-2</v>
      </c>
      <c r="P9" s="11">
        <v>2.0015832520016374E-2</v>
      </c>
      <c r="Q9" s="11">
        <v>5.7695887539921387E-4</v>
      </c>
      <c r="R9" s="11">
        <v>3.4587291504635687E-2</v>
      </c>
      <c r="S9" s="11">
        <v>1.7352606204326548E-2</v>
      </c>
      <c r="T9" s="11">
        <v>1.266539483606266E-2</v>
      </c>
      <c r="U9" s="11">
        <v>1.8629518452485172E-2</v>
      </c>
      <c r="V9" s="11">
        <v>0.1679555265302497</v>
      </c>
      <c r="W9" s="11">
        <v>0.10166104097334028</v>
      </c>
      <c r="X9" s="11">
        <v>2.0933470793352171E-2</v>
      </c>
      <c r="Y9" s="11">
        <v>3.6226866120273371E-2</v>
      </c>
      <c r="Z9" s="11">
        <v>9.3778936432045157E-3</v>
      </c>
      <c r="AA9" s="11">
        <v>1.5519913284606446E-2</v>
      </c>
      <c r="AB9" s="8">
        <f t="shared" si="0"/>
        <v>30000</v>
      </c>
      <c r="AC9" s="8">
        <v>0.1</v>
      </c>
      <c r="AD9" s="8">
        <f t="shared" si="1"/>
        <v>7.7125380055549614E-2</v>
      </c>
    </row>
    <row r="10" spans="2:32">
      <c r="B10" s="8" t="s">
        <v>16</v>
      </c>
      <c r="C10" s="11">
        <v>1.9677734563401827E-2</v>
      </c>
      <c r="D10" s="11">
        <v>2.2141438658195511E-2</v>
      </c>
      <c r="E10" s="11">
        <v>9.8185637398273684E-9</v>
      </c>
      <c r="F10" s="11">
        <v>9.9854560176027007E-9</v>
      </c>
      <c r="G10" s="11">
        <v>7.2997918636929171E-2</v>
      </c>
      <c r="H10" s="11">
        <v>1.7226294189299551E-2</v>
      </c>
      <c r="I10" s="11">
        <v>9.3267544798436575E-9</v>
      </c>
      <c r="J10" s="11">
        <v>1.2316072818066459E-2</v>
      </c>
      <c r="K10" s="11">
        <v>9.849486559687648E-9</v>
      </c>
      <c r="L10" s="11">
        <v>9.9087174021406099E-9</v>
      </c>
      <c r="M10" s="11">
        <v>3.63833123628865E-8</v>
      </c>
      <c r="N10" s="11">
        <v>1.9677734596484697E-2</v>
      </c>
      <c r="O10" s="11">
        <v>2.7622490961221047E-9</v>
      </c>
      <c r="P10" s="11">
        <v>1.9689998005446796E-2</v>
      </c>
      <c r="Q10" s="11">
        <v>9.6554231276968494E-9</v>
      </c>
      <c r="R10" s="11">
        <v>3.4401154375586884E-2</v>
      </c>
      <c r="S10" s="11">
        <v>1.7241020916117122E-2</v>
      </c>
      <c r="T10" s="11">
        <v>9.8646720616670791E-3</v>
      </c>
      <c r="U10" s="11">
        <v>7.3960407373760972E-3</v>
      </c>
      <c r="V10" s="11">
        <v>0.16200840951876216</v>
      </c>
      <c r="W10" s="11">
        <v>0.10047377209377828</v>
      </c>
      <c r="X10" s="11">
        <v>1.7226293911335233E-2</v>
      </c>
      <c r="Y10" s="11">
        <v>3.4335226081566361E-2</v>
      </c>
      <c r="Z10" s="11">
        <v>7.3960403352657522E-3</v>
      </c>
      <c r="AA10" s="11">
        <v>1.4772409383340346E-2</v>
      </c>
      <c r="AB10" s="8">
        <f t="shared" si="0"/>
        <v>60000</v>
      </c>
      <c r="AC10" s="8">
        <v>0.2</v>
      </c>
      <c r="AD10" s="8">
        <f t="shared" si="1"/>
        <v>2.3553693142903284E-2</v>
      </c>
    </row>
    <row r="11" spans="2:32">
      <c r="B11" s="8" t="s">
        <v>17</v>
      </c>
      <c r="C11" s="11">
        <v>1.9677734558968041E-2</v>
      </c>
      <c r="D11" s="11">
        <v>2.2141438644894151E-2</v>
      </c>
      <c r="E11" s="11">
        <v>9.8185637398273684E-9</v>
      </c>
      <c r="F11" s="11">
        <v>9.9854560176027007E-9</v>
      </c>
      <c r="G11" s="11">
        <v>7.2997916378312766E-2</v>
      </c>
      <c r="H11" s="11">
        <v>1.7226293860176156E-2</v>
      </c>
      <c r="I11" s="11">
        <v>9.3267544798436575E-9</v>
      </c>
      <c r="J11" s="11">
        <v>1.231607251963851E-2</v>
      </c>
      <c r="K11" s="11">
        <v>9.849486559687648E-9</v>
      </c>
      <c r="L11" s="11">
        <v>9.9087174021406099E-9</v>
      </c>
      <c r="M11" s="11">
        <v>3.7409790820674971E-9</v>
      </c>
      <c r="N11" s="11">
        <v>1.9677734560218596E-2</v>
      </c>
      <c r="O11" s="11">
        <v>2.7622490961221047E-9</v>
      </c>
      <c r="P11" s="11">
        <v>1.9689998005446796E-2</v>
      </c>
      <c r="Q11" s="11">
        <v>9.6554231276968494E-9</v>
      </c>
      <c r="R11" s="11">
        <v>3.4401154368310927E-2</v>
      </c>
      <c r="S11" s="11">
        <v>1.7241020915548688E-2</v>
      </c>
      <c r="T11" s="11">
        <v>9.8646720614397054E-3</v>
      </c>
      <c r="U11" s="11">
        <v>7.3960403345836312E-3</v>
      </c>
      <c r="V11" s="11">
        <v>0.16200840949670692</v>
      </c>
      <c r="W11" s="11">
        <v>0.10047377208934449</v>
      </c>
      <c r="X11" s="11">
        <v>1.7226293860062469E-2</v>
      </c>
      <c r="Y11" s="11">
        <v>3.433522608054318E-2</v>
      </c>
      <c r="Z11" s="11">
        <v>7.3960403345836312E-3</v>
      </c>
      <c r="AA11" s="11">
        <v>1.4772407723171455E-2</v>
      </c>
      <c r="AB11" s="8">
        <f t="shared" si="0"/>
        <v>90000</v>
      </c>
      <c r="AC11" s="8">
        <v>0.3</v>
      </c>
      <c r="AD11" s="8">
        <f t="shared" si="1"/>
        <v>2.3553691633583184E-2</v>
      </c>
    </row>
    <row r="12" spans="2:32">
      <c r="B12" s="8" t="s">
        <v>18</v>
      </c>
      <c r="C12" s="11">
        <v>1.9677734558968041E-2</v>
      </c>
      <c r="D12" s="11">
        <v>2.2141438644894151E-2</v>
      </c>
      <c r="E12" s="11">
        <v>9.8185637398273684E-9</v>
      </c>
      <c r="F12" s="11">
        <v>9.9854560176027007E-9</v>
      </c>
      <c r="G12" s="11">
        <v>7.2997916378312766E-2</v>
      </c>
      <c r="H12" s="11">
        <v>1.7226293860176156E-2</v>
      </c>
      <c r="I12" s="11">
        <v>9.3267544798436575E-9</v>
      </c>
      <c r="J12" s="11">
        <v>1.231607251963851E-2</v>
      </c>
      <c r="K12" s="11">
        <v>9.849486559687648E-9</v>
      </c>
      <c r="L12" s="11">
        <v>9.9087174021406099E-9</v>
      </c>
      <c r="M12" s="11">
        <v>3.7409790820674971E-9</v>
      </c>
      <c r="N12" s="11">
        <v>1.9677734560218596E-2</v>
      </c>
      <c r="O12" s="11">
        <v>2.7622490961221047E-9</v>
      </c>
      <c r="P12" s="11">
        <v>1.9689998005446796E-2</v>
      </c>
      <c r="Q12" s="11">
        <v>9.6554231276968494E-9</v>
      </c>
      <c r="R12" s="11">
        <v>3.4401154368310927E-2</v>
      </c>
      <c r="S12" s="11">
        <v>1.7241020915548688E-2</v>
      </c>
      <c r="T12" s="11">
        <v>9.8646720614397054E-3</v>
      </c>
      <c r="U12" s="11">
        <v>7.3960403345836312E-3</v>
      </c>
      <c r="V12" s="11">
        <v>0.16200840949670692</v>
      </c>
      <c r="W12" s="11">
        <v>0.10047377208934449</v>
      </c>
      <c r="X12" s="11">
        <v>1.7226293860062469E-2</v>
      </c>
      <c r="Y12" s="11">
        <v>3.433522608054318E-2</v>
      </c>
      <c r="Z12" s="11">
        <v>7.3960403345836312E-3</v>
      </c>
      <c r="AA12" s="11">
        <v>1.4772407723171455E-2</v>
      </c>
      <c r="AB12" s="8">
        <f t="shared" si="0"/>
        <v>120000</v>
      </c>
      <c r="AC12" s="8">
        <v>0.4</v>
      </c>
      <c r="AD12" s="8">
        <f t="shared" si="1"/>
        <v>2.3553691633583184E-2</v>
      </c>
    </row>
    <row r="13" spans="2:32">
      <c r="B13" s="8" t="s">
        <v>19</v>
      </c>
      <c r="C13" s="11">
        <v>1.9677734558968041E-2</v>
      </c>
      <c r="D13" s="11">
        <v>2.2141438644894151E-2</v>
      </c>
      <c r="E13" s="11">
        <v>9.8185637398273684E-9</v>
      </c>
      <c r="F13" s="11">
        <v>9.9854560176027007E-9</v>
      </c>
      <c r="G13" s="11">
        <v>7.2997916378312766E-2</v>
      </c>
      <c r="H13" s="11">
        <v>1.7226293860176156E-2</v>
      </c>
      <c r="I13" s="11">
        <v>9.3267544798436575E-9</v>
      </c>
      <c r="J13" s="11">
        <v>1.231607251963851E-2</v>
      </c>
      <c r="K13" s="11">
        <v>9.849486559687648E-9</v>
      </c>
      <c r="L13" s="11">
        <v>9.9087174021406099E-9</v>
      </c>
      <c r="M13" s="11">
        <v>3.7409790820674971E-9</v>
      </c>
      <c r="N13" s="11">
        <v>1.9677734560218596E-2</v>
      </c>
      <c r="O13" s="11">
        <v>2.7622490961221047E-9</v>
      </c>
      <c r="P13" s="11">
        <v>1.9689998005446796E-2</v>
      </c>
      <c r="Q13" s="11">
        <v>9.6554231276968494E-9</v>
      </c>
      <c r="R13" s="11">
        <v>3.4401154368310927E-2</v>
      </c>
      <c r="S13" s="11">
        <v>1.7241020915548688E-2</v>
      </c>
      <c r="T13" s="11">
        <v>9.8646720614397054E-3</v>
      </c>
      <c r="U13" s="11">
        <v>7.3960403345836312E-3</v>
      </c>
      <c r="V13" s="11">
        <v>0.16200840949670692</v>
      </c>
      <c r="W13" s="11">
        <v>0.10047377208934449</v>
      </c>
      <c r="X13" s="11">
        <v>1.7226293860062469E-2</v>
      </c>
      <c r="Y13" s="11">
        <v>3.433522608054318E-2</v>
      </c>
      <c r="Z13" s="11">
        <v>7.3960403345836312E-3</v>
      </c>
      <c r="AA13" s="11">
        <v>1.4772407723171455E-2</v>
      </c>
      <c r="AB13" s="8">
        <f t="shared" si="0"/>
        <v>150000</v>
      </c>
      <c r="AC13" s="8">
        <v>0.5</v>
      </c>
      <c r="AD13" s="8">
        <f t="shared" si="1"/>
        <v>2.3553691633583184E-2</v>
      </c>
    </row>
    <row r="14" spans="2:32">
      <c r="B14" s="8" t="s">
        <v>20</v>
      </c>
      <c r="C14" s="11">
        <v>1.9677734558968041E-2</v>
      </c>
      <c r="D14" s="11">
        <v>2.2141438644894151E-2</v>
      </c>
      <c r="E14" s="11">
        <v>9.8185637398273684E-9</v>
      </c>
      <c r="F14" s="11">
        <v>9.9854560176027007E-9</v>
      </c>
      <c r="G14" s="11">
        <v>7.2997916378312766E-2</v>
      </c>
      <c r="H14" s="11">
        <v>1.7226293860176156E-2</v>
      </c>
      <c r="I14" s="11">
        <v>9.3267544798436575E-9</v>
      </c>
      <c r="J14" s="11">
        <v>1.231607251963851E-2</v>
      </c>
      <c r="K14" s="11">
        <v>9.849486559687648E-9</v>
      </c>
      <c r="L14" s="11">
        <v>9.9087174021406099E-9</v>
      </c>
      <c r="M14" s="11">
        <v>3.7409790820674971E-9</v>
      </c>
      <c r="N14" s="11">
        <v>1.9677734560218596E-2</v>
      </c>
      <c r="O14" s="11">
        <v>2.7622490961221047E-9</v>
      </c>
      <c r="P14" s="11">
        <v>1.9689998005446796E-2</v>
      </c>
      <c r="Q14" s="11">
        <v>9.6554231276968494E-9</v>
      </c>
      <c r="R14" s="11">
        <v>3.4401154368310927E-2</v>
      </c>
      <c r="S14" s="11">
        <v>1.7241020915548688E-2</v>
      </c>
      <c r="T14" s="11">
        <v>9.8646720614397054E-3</v>
      </c>
      <c r="U14" s="11">
        <v>7.3960403345836312E-3</v>
      </c>
      <c r="V14" s="11">
        <v>0.16200840949670692</v>
      </c>
      <c r="W14" s="11">
        <v>0.10047377208934449</v>
      </c>
      <c r="X14" s="11">
        <v>1.7226293860062469E-2</v>
      </c>
      <c r="Y14" s="11">
        <v>3.433522608054318E-2</v>
      </c>
      <c r="Z14" s="11">
        <v>7.3960403345836312E-3</v>
      </c>
      <c r="AA14" s="11">
        <v>1.4772407723171455E-2</v>
      </c>
      <c r="AB14" s="8">
        <f t="shared" si="0"/>
        <v>180000</v>
      </c>
      <c r="AC14" s="8">
        <v>0.6</v>
      </c>
      <c r="AD14" s="8">
        <f t="shared" si="1"/>
        <v>2.3553691633583184E-2</v>
      </c>
    </row>
    <row r="15" spans="2:32">
      <c r="B15" s="8" t="s">
        <v>21</v>
      </c>
      <c r="C15" s="11">
        <v>1.9677734558968041E-2</v>
      </c>
      <c r="D15" s="11">
        <v>2.2141438644894151E-2</v>
      </c>
      <c r="E15" s="11">
        <v>9.8185637398273684E-9</v>
      </c>
      <c r="F15" s="11">
        <v>9.9854560176027007E-9</v>
      </c>
      <c r="G15" s="11">
        <v>7.2997916378312766E-2</v>
      </c>
      <c r="H15" s="11">
        <v>1.7226293860176156E-2</v>
      </c>
      <c r="I15" s="11">
        <v>9.3267544798436575E-9</v>
      </c>
      <c r="J15" s="11">
        <v>1.231607251963851E-2</v>
      </c>
      <c r="K15" s="11">
        <v>9.849486559687648E-9</v>
      </c>
      <c r="L15" s="11">
        <v>9.9087174021406099E-9</v>
      </c>
      <c r="M15" s="11">
        <v>3.7409790820674971E-9</v>
      </c>
      <c r="N15" s="11">
        <v>1.9677734560218596E-2</v>
      </c>
      <c r="O15" s="11">
        <v>2.7622490961221047E-9</v>
      </c>
      <c r="P15" s="11">
        <v>1.9689998005446796E-2</v>
      </c>
      <c r="Q15" s="11">
        <v>9.6554231276968494E-9</v>
      </c>
      <c r="R15" s="11">
        <v>3.4401154368310927E-2</v>
      </c>
      <c r="S15" s="11">
        <v>1.7241020915548688E-2</v>
      </c>
      <c r="T15" s="11">
        <v>9.8646720614397054E-3</v>
      </c>
      <c r="U15" s="11">
        <v>7.3960403345836312E-3</v>
      </c>
      <c r="V15" s="11">
        <v>0.16200840949670692</v>
      </c>
      <c r="W15" s="11">
        <v>0.10047377208934449</v>
      </c>
      <c r="X15" s="11">
        <v>1.7226293860062469E-2</v>
      </c>
      <c r="Y15" s="11">
        <v>3.433522608054318E-2</v>
      </c>
      <c r="Z15" s="11">
        <v>7.3960403345836312E-3</v>
      </c>
      <c r="AA15" s="11">
        <v>1.4772407723171455E-2</v>
      </c>
      <c r="AB15" s="8">
        <f t="shared" si="0"/>
        <v>210000</v>
      </c>
      <c r="AC15" s="8">
        <v>0.7</v>
      </c>
      <c r="AD15" s="8">
        <f t="shared" si="1"/>
        <v>2.3553691633583184E-2</v>
      </c>
    </row>
    <row r="16" spans="2:32">
      <c r="B16" s="8" t="s">
        <v>22</v>
      </c>
      <c r="C16" s="11">
        <v>1.9677734558968041E-2</v>
      </c>
      <c r="D16" s="11">
        <v>2.2141438644894151E-2</v>
      </c>
      <c r="E16" s="11">
        <v>9.8185637398273684E-9</v>
      </c>
      <c r="F16" s="11">
        <v>9.9854560176027007E-9</v>
      </c>
      <c r="G16" s="11">
        <v>7.2997916378312766E-2</v>
      </c>
      <c r="H16" s="11">
        <v>1.7226293860176156E-2</v>
      </c>
      <c r="I16" s="11">
        <v>9.3267544798436575E-9</v>
      </c>
      <c r="J16" s="11">
        <v>1.231607251963851E-2</v>
      </c>
      <c r="K16" s="11">
        <v>9.849486559687648E-9</v>
      </c>
      <c r="L16" s="11">
        <v>9.9087174021406099E-9</v>
      </c>
      <c r="M16" s="11">
        <v>3.7409790820674971E-9</v>
      </c>
      <c r="N16" s="11">
        <v>1.9677734560218596E-2</v>
      </c>
      <c r="O16" s="11">
        <v>2.7622490961221047E-9</v>
      </c>
      <c r="P16" s="11">
        <v>1.9689998005446796E-2</v>
      </c>
      <c r="Q16" s="11">
        <v>9.6554231276968494E-9</v>
      </c>
      <c r="R16" s="11">
        <v>3.4401154368310927E-2</v>
      </c>
      <c r="S16" s="11">
        <v>1.7241020915548688E-2</v>
      </c>
      <c r="T16" s="11">
        <v>9.8646720614397054E-3</v>
      </c>
      <c r="U16" s="11">
        <v>7.3960403345836312E-3</v>
      </c>
      <c r="V16" s="11">
        <v>0.16200840949670692</v>
      </c>
      <c r="W16" s="11">
        <v>0.10047377208934449</v>
      </c>
      <c r="X16" s="11">
        <v>1.7226293860062469E-2</v>
      </c>
      <c r="Y16" s="11">
        <v>3.433522608054318E-2</v>
      </c>
      <c r="Z16" s="11">
        <v>7.3960403345836312E-3</v>
      </c>
      <c r="AA16" s="11">
        <v>1.4772407723171455E-2</v>
      </c>
      <c r="AB16" s="8">
        <f t="shared" si="0"/>
        <v>240000</v>
      </c>
      <c r="AC16" s="8">
        <v>0.8</v>
      </c>
      <c r="AD16" s="8">
        <f t="shared" si="1"/>
        <v>2.3553691633583184E-2</v>
      </c>
    </row>
    <row r="17" spans="2:30">
      <c r="B17" s="8" t="s">
        <v>23</v>
      </c>
      <c r="C17" s="11">
        <v>1.9677734558968041E-2</v>
      </c>
      <c r="D17" s="11">
        <v>2.2141438644894151E-2</v>
      </c>
      <c r="E17" s="11">
        <v>9.8185637398273684E-9</v>
      </c>
      <c r="F17" s="11">
        <v>9.9854560176027007E-9</v>
      </c>
      <c r="G17" s="11">
        <v>7.2997916378312766E-2</v>
      </c>
      <c r="H17" s="11">
        <v>1.7226293860176156E-2</v>
      </c>
      <c r="I17" s="11">
        <v>9.3267544798436575E-9</v>
      </c>
      <c r="J17" s="11">
        <v>1.231607251963851E-2</v>
      </c>
      <c r="K17" s="11">
        <v>9.849486559687648E-9</v>
      </c>
      <c r="L17" s="11">
        <v>9.9087174021406099E-9</v>
      </c>
      <c r="M17" s="11">
        <v>3.7409790820674971E-9</v>
      </c>
      <c r="N17" s="11">
        <v>1.9677734560218596E-2</v>
      </c>
      <c r="O17" s="11">
        <v>2.7622490961221047E-9</v>
      </c>
      <c r="P17" s="11">
        <v>1.9689998005446796E-2</v>
      </c>
      <c r="Q17" s="11">
        <v>9.6554231276968494E-9</v>
      </c>
      <c r="R17" s="11">
        <v>3.4401154368310927E-2</v>
      </c>
      <c r="S17" s="11">
        <v>1.7241020915548688E-2</v>
      </c>
      <c r="T17" s="11">
        <v>9.8646720614397054E-3</v>
      </c>
      <c r="U17" s="11">
        <v>7.3960403345836312E-3</v>
      </c>
      <c r="V17" s="11">
        <v>0.16200840949670692</v>
      </c>
      <c r="W17" s="11">
        <v>0.10047377208934449</v>
      </c>
      <c r="X17" s="11">
        <v>1.7226293860062469E-2</v>
      </c>
      <c r="Y17" s="11">
        <v>3.433522608054318E-2</v>
      </c>
      <c r="Z17" s="11">
        <v>7.3960403345836312E-3</v>
      </c>
      <c r="AA17" s="11">
        <v>1.4772407723171455E-2</v>
      </c>
      <c r="AB17" s="8">
        <f t="shared" si="0"/>
        <v>270000</v>
      </c>
      <c r="AC17" s="8">
        <v>0.9</v>
      </c>
      <c r="AD17" s="8">
        <f t="shared" si="1"/>
        <v>2.3553691633583184E-2</v>
      </c>
    </row>
    <row r="18" spans="2:30">
      <c r="B18" s="8" t="s">
        <v>24</v>
      </c>
      <c r="C18" s="11">
        <v>1.9677734558968041E-2</v>
      </c>
      <c r="D18" s="11">
        <v>2.2141438644894151E-2</v>
      </c>
      <c r="E18" s="11">
        <v>9.8185637398273684E-9</v>
      </c>
      <c r="F18" s="11">
        <v>9.9854560176027007E-9</v>
      </c>
      <c r="G18" s="11">
        <v>7.2997916378312766E-2</v>
      </c>
      <c r="H18" s="11">
        <v>1.7226293860176156E-2</v>
      </c>
      <c r="I18" s="11">
        <v>9.3267544798436575E-9</v>
      </c>
      <c r="J18" s="11">
        <v>1.231607251963851E-2</v>
      </c>
      <c r="K18" s="11">
        <v>9.849486559687648E-9</v>
      </c>
      <c r="L18" s="11">
        <v>9.9087174021406099E-9</v>
      </c>
      <c r="M18" s="11">
        <v>3.7409790820674971E-9</v>
      </c>
      <c r="N18" s="11">
        <v>1.9677734560218596E-2</v>
      </c>
      <c r="O18" s="11">
        <v>2.7622490961221047E-9</v>
      </c>
      <c r="P18" s="11">
        <v>1.9689998005446796E-2</v>
      </c>
      <c r="Q18" s="11">
        <v>9.6554231276968494E-9</v>
      </c>
      <c r="R18" s="11">
        <v>3.4401154368310927E-2</v>
      </c>
      <c r="S18" s="11">
        <v>1.7241020915548688E-2</v>
      </c>
      <c r="T18" s="11">
        <v>9.8646720614397054E-3</v>
      </c>
      <c r="U18" s="11">
        <v>7.3960403345836312E-3</v>
      </c>
      <c r="V18" s="11">
        <v>0.16200840949670692</v>
      </c>
      <c r="W18" s="11">
        <v>0.10047377208934449</v>
      </c>
      <c r="X18" s="11">
        <v>1.7226293860062469E-2</v>
      </c>
      <c r="Y18" s="11">
        <v>3.433522608054318E-2</v>
      </c>
      <c r="Z18" s="11">
        <v>7.3960403345836312E-3</v>
      </c>
      <c r="AA18" s="11">
        <v>1.4772407723171455E-2</v>
      </c>
      <c r="AB18" s="8">
        <f t="shared" si="0"/>
        <v>300000</v>
      </c>
      <c r="AC18" s="8">
        <v>1</v>
      </c>
      <c r="AD18" s="8">
        <f t="shared" si="1"/>
        <v>2.3553691633583184E-2</v>
      </c>
    </row>
    <row r="19" spans="2:30">
      <c r="B19" s="8" t="s">
        <v>25</v>
      </c>
      <c r="C19" s="8">
        <v>0.32</v>
      </c>
    </row>
    <row r="20" spans="2:30">
      <c r="D20" s="9" t="s">
        <v>1</v>
      </c>
      <c r="E20" s="9" t="s">
        <v>3</v>
      </c>
      <c r="F20" s="9" t="s">
        <v>9</v>
      </c>
      <c r="G20" s="9" t="s">
        <v>5</v>
      </c>
      <c r="H20" s="9" t="s">
        <v>7</v>
      </c>
    </row>
    <row r="21" spans="2:30">
      <c r="D21" s="10">
        <f>MIN(C18:AA18)</f>
        <v>2.7622490961221047E-9</v>
      </c>
      <c r="E21" s="10">
        <f>MAX(C18:AA18)</f>
        <v>0.16200840949670692</v>
      </c>
      <c r="F21" s="10">
        <f>MEDIAN(C18:AA18)</f>
        <v>1.4772407723171455E-2</v>
      </c>
      <c r="G21" s="10">
        <f>AVERAGE(C18:AA18)</f>
        <v>2.3553691633583184E-2</v>
      </c>
      <c r="H21" s="10">
        <f>_xlfn.STDEV.S(C18:AA18)</f>
        <v>3.7239691028828473E-2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89A30-A9F0-4610-AD4D-1B58C4ECDF95}">
  <sheetPr>
    <outlinePr summaryBelow="0" summaryRight="0"/>
  </sheetPr>
  <dimension ref="B2:AF23"/>
  <sheetViews>
    <sheetView topLeftCell="L1" workbookViewId="0">
      <selection activeCell="AD9" sqref="AD9:AD21"/>
    </sheetView>
  </sheetViews>
  <sheetFormatPr defaultRowHeight="12.75"/>
  <cols>
    <col min="1" max="16384" width="8.88671875" style="1"/>
  </cols>
  <sheetData>
    <row r="2" spans="2:32"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/>
      <c r="AC2" s="2"/>
      <c r="AD2" s="2">
        <v>100000</v>
      </c>
      <c r="AE2" s="1" t="s">
        <v>1</v>
      </c>
      <c r="AF2" s="1">
        <f>MIN(B3:AA3)</f>
        <v>6600</v>
      </c>
    </row>
    <row r="3" spans="2:32">
      <c r="B3" s="2" t="s">
        <v>2</v>
      </c>
      <c r="C3" s="2">
        <v>9400</v>
      </c>
      <c r="D3" s="2">
        <v>7800</v>
      </c>
      <c r="E3" s="2">
        <v>7200</v>
      </c>
      <c r="F3" s="2">
        <v>7100</v>
      </c>
      <c r="G3" s="2">
        <v>7700</v>
      </c>
      <c r="H3" s="2">
        <v>7000</v>
      </c>
      <c r="I3" s="2">
        <v>7100</v>
      </c>
      <c r="J3" s="2">
        <v>7400</v>
      </c>
      <c r="K3" s="2">
        <v>6800</v>
      </c>
      <c r="L3" s="2">
        <v>7100</v>
      </c>
      <c r="M3" s="2">
        <v>7100</v>
      </c>
      <c r="N3" s="2">
        <v>6900</v>
      </c>
      <c r="O3" s="2">
        <v>7700</v>
      </c>
      <c r="P3" s="2">
        <v>6800</v>
      </c>
      <c r="Q3" s="2">
        <v>6600</v>
      </c>
      <c r="R3" s="2">
        <v>7500</v>
      </c>
      <c r="S3" s="2">
        <v>7200</v>
      </c>
      <c r="T3" s="2">
        <v>6900</v>
      </c>
      <c r="U3" s="2">
        <v>7600</v>
      </c>
      <c r="V3" s="2">
        <v>7500</v>
      </c>
      <c r="W3" s="2">
        <v>7200</v>
      </c>
      <c r="X3" s="2">
        <v>7000</v>
      </c>
      <c r="Y3" s="2">
        <v>8600</v>
      </c>
      <c r="Z3" s="2">
        <v>7600</v>
      </c>
      <c r="AA3" s="2">
        <v>7000</v>
      </c>
      <c r="AB3" s="2"/>
      <c r="AC3" s="2"/>
      <c r="AD3" s="2"/>
      <c r="AE3" s="1" t="s">
        <v>3</v>
      </c>
      <c r="AF3" s="1">
        <f>MAX(B3:AA3)</f>
        <v>9400</v>
      </c>
    </row>
    <row r="4" spans="2:32">
      <c r="B4" s="2" t="s">
        <v>4</v>
      </c>
      <c r="C4" s="2">
        <v>4.9508344091009349E-9</v>
      </c>
      <c r="D4" s="2">
        <v>9.0113303485850338E-9</v>
      </c>
      <c r="E4" s="2">
        <v>8.8074898485501762E-9</v>
      </c>
      <c r="F4" s="2">
        <v>6.7097971623297781E-9</v>
      </c>
      <c r="G4" s="2">
        <v>7.4923036663676612E-9</v>
      </c>
      <c r="H4" s="2">
        <v>4.5810111259925179E-9</v>
      </c>
      <c r="I4" s="2">
        <v>7.5982029557053465E-9</v>
      </c>
      <c r="J4" s="2">
        <v>6.4036385083454661E-9</v>
      </c>
      <c r="K4" s="2">
        <v>9.3025391834089532E-9</v>
      </c>
      <c r="L4" s="2">
        <v>6.5122662817884702E-9</v>
      </c>
      <c r="M4" s="2">
        <v>9.6270014182664454E-9</v>
      </c>
      <c r="N4" s="2">
        <v>7.9826349974609911E-9</v>
      </c>
      <c r="O4" s="2">
        <v>7.2354850999545306E-9</v>
      </c>
      <c r="P4" s="2">
        <v>8.5606757238565478E-9</v>
      </c>
      <c r="Q4" s="2">
        <v>7.6666992754326202E-9</v>
      </c>
      <c r="R4" s="2">
        <v>5.8257683122064918E-9</v>
      </c>
      <c r="S4" s="2">
        <v>6.7273617787577678E-9</v>
      </c>
      <c r="T4" s="2">
        <v>9.9117869467590936E-9</v>
      </c>
      <c r="U4" s="2">
        <v>9.5548102763132192E-9</v>
      </c>
      <c r="V4" s="2">
        <v>7.2873831413744483E-9</v>
      </c>
      <c r="W4" s="2">
        <v>7.5551156442088541E-9</v>
      </c>
      <c r="X4" s="2">
        <v>9.5117798082355876E-9</v>
      </c>
      <c r="Y4" s="2">
        <v>9.4763095148664434E-9</v>
      </c>
      <c r="Z4" s="2">
        <v>9.1258698375895619E-9</v>
      </c>
      <c r="AA4" s="2">
        <v>5.3099142860446591E-9</v>
      </c>
      <c r="AB4" s="2"/>
      <c r="AC4" s="2"/>
      <c r="AD4" s="2"/>
      <c r="AE4" s="1" t="s">
        <v>5</v>
      </c>
      <c r="AF4" s="1">
        <f>AVERAGE(B3:AA3)</f>
        <v>7352</v>
      </c>
    </row>
    <row r="5" spans="2:32">
      <c r="B5" s="2" t="s">
        <v>6</v>
      </c>
      <c r="C5" s="2">
        <v>5.9815988606715109E-8</v>
      </c>
      <c r="D5" s="2">
        <v>2.6538941710896324E-8</v>
      </c>
      <c r="E5" s="2">
        <v>3.4419201710989E-8</v>
      </c>
      <c r="F5" s="2">
        <v>2.958336153824348E-8</v>
      </c>
      <c r="G5" s="2">
        <v>1.7686431874608388E-8</v>
      </c>
      <c r="H5" s="2">
        <v>2.3488382794312201E-8</v>
      </c>
      <c r="I5" s="2">
        <v>2.4066821424639784E-8</v>
      </c>
      <c r="J5" s="2">
        <v>3.4901290746347513E-8</v>
      </c>
      <c r="K5" s="2">
        <v>3.5919470064982306E-8</v>
      </c>
      <c r="L5" s="2">
        <v>1.6689966741978424E-8</v>
      </c>
      <c r="M5" s="2">
        <v>1.8303751403436763E-8</v>
      </c>
      <c r="N5" s="2">
        <v>4.8657454954081913E-8</v>
      </c>
      <c r="O5" s="2">
        <v>3.0758144475839799E-8</v>
      </c>
      <c r="P5" s="2">
        <v>2.7441615202405956E-8</v>
      </c>
      <c r="Q5" s="2">
        <v>4.3427974105725298E-8</v>
      </c>
      <c r="R5" s="2">
        <v>2.5725682917254744E-8</v>
      </c>
      <c r="S5" s="2">
        <v>2.1597031718556536E-8</v>
      </c>
      <c r="T5" s="2">
        <v>3.6138203540758695E-8</v>
      </c>
      <c r="U5" s="2">
        <v>3.167133399983868E-8</v>
      </c>
      <c r="V5" s="2">
        <v>3.3497713047836442E-8</v>
      </c>
      <c r="W5" s="2">
        <v>3.5429252420726698E-8</v>
      </c>
      <c r="X5" s="2">
        <v>3.65873802365968E-8</v>
      </c>
      <c r="Y5" s="2">
        <v>2.1618063783535035E-8</v>
      </c>
      <c r="Z5" s="2">
        <v>3.1293268420995446E-8</v>
      </c>
      <c r="AA5" s="2">
        <v>3.5925836527894717E-8</v>
      </c>
      <c r="AC5" s="2"/>
      <c r="AD5" s="2"/>
      <c r="AE5" s="1" t="s">
        <v>7</v>
      </c>
      <c r="AF5" s="1">
        <f>_xlfn.STDEV.P(B3:AA3)</f>
        <v>587.95918225672779</v>
      </c>
    </row>
    <row r="6" spans="2:32">
      <c r="B6" s="2" t="s">
        <v>8</v>
      </c>
      <c r="C6" s="2">
        <v>4.4810008148488123E-8</v>
      </c>
      <c r="D6" s="2">
        <v>2.071436711048591E-8</v>
      </c>
      <c r="E6" s="2">
        <v>2.3725021947029745E-8</v>
      </c>
      <c r="F6" s="2">
        <v>2.1537800876103574E-8</v>
      </c>
      <c r="G6" s="2">
        <v>1.4094609923631651E-8</v>
      </c>
      <c r="H6" s="2">
        <v>1.611283551028464E-8</v>
      </c>
      <c r="I6" s="2">
        <v>1.8548234947957098E-8</v>
      </c>
      <c r="J6" s="2">
        <v>2.3798975234967656E-8</v>
      </c>
      <c r="K6" s="2">
        <v>2.577394297986757E-8</v>
      </c>
      <c r="L6" s="2">
        <v>1.3695228062715614E-8</v>
      </c>
      <c r="M6" s="2">
        <v>1.4318004559754627E-8</v>
      </c>
      <c r="N6" s="2">
        <v>3.7452139167726273E-8</v>
      </c>
      <c r="O6" s="2">
        <v>1.9494109437800944E-8</v>
      </c>
      <c r="P6" s="2">
        <v>1.9484332369756885E-8</v>
      </c>
      <c r="Q6" s="2">
        <v>3.1168553960014833E-8</v>
      </c>
      <c r="R6" s="2">
        <v>1.8856212591344956E-8</v>
      </c>
      <c r="S6" s="2">
        <v>1.5328566860262072E-8</v>
      </c>
      <c r="T6" s="2">
        <v>2.5336703401990235E-8</v>
      </c>
      <c r="U6" s="2">
        <v>2.3158293060987489E-8</v>
      </c>
      <c r="V6" s="2">
        <v>2.3131860871217214E-8</v>
      </c>
      <c r="W6" s="2">
        <v>2.501769813534338E-8</v>
      </c>
      <c r="X6" s="2">
        <v>2.8040233246429125E-8</v>
      </c>
      <c r="Y6" s="2">
        <v>1.6729529761505546E-8</v>
      </c>
      <c r="Z6" s="2">
        <v>2.1497157831618097E-8</v>
      </c>
      <c r="AA6" s="2">
        <v>2.7571900318434928E-8</v>
      </c>
      <c r="AC6" s="2"/>
      <c r="AD6" s="2"/>
      <c r="AE6" s="1" t="s">
        <v>9</v>
      </c>
      <c r="AF6" s="1">
        <f>MEDIAN(B3:AA3)</f>
        <v>7200</v>
      </c>
    </row>
    <row r="7" spans="2:32">
      <c r="B7" s="2" t="s">
        <v>10</v>
      </c>
      <c r="C7" s="2">
        <v>-449.99999995254808</v>
      </c>
      <c r="D7" s="2">
        <v>-449.99999997811955</v>
      </c>
      <c r="E7" s="2">
        <v>-449.99999997579823</v>
      </c>
      <c r="F7" s="2">
        <v>-449.99999997767679</v>
      </c>
      <c r="G7" s="2">
        <v>-449.99999998546059</v>
      </c>
      <c r="H7" s="2">
        <v>-449.99999998341502</v>
      </c>
      <c r="I7" s="2">
        <v>-449.99999998060002</v>
      </c>
      <c r="J7" s="2">
        <v>-449.99999997528437</v>
      </c>
      <c r="K7" s="2">
        <v>-449.99999997267577</v>
      </c>
      <c r="L7" s="2">
        <v>-449.99999998630534</v>
      </c>
      <c r="M7" s="2">
        <v>-449.99999998552812</v>
      </c>
      <c r="N7" s="2">
        <v>-449.99999995937736</v>
      </c>
      <c r="O7" s="2">
        <v>-449.99999998105955</v>
      </c>
      <c r="P7" s="2">
        <v>-449.99999998039516</v>
      </c>
      <c r="Q7" s="2">
        <v>-449.9999999674402</v>
      </c>
      <c r="R7" s="2">
        <v>-449.99999997967205</v>
      </c>
      <c r="S7" s="2">
        <v>-449.99999998506439</v>
      </c>
      <c r="T7" s="2">
        <v>-449.99999997437146</v>
      </c>
      <c r="U7" s="2">
        <v>-449.99999997495081</v>
      </c>
      <c r="V7" s="2">
        <v>-449.99999997542011</v>
      </c>
      <c r="W7" s="2">
        <v>-449.99999997348334</v>
      </c>
      <c r="X7" s="2">
        <v>-449.99999997005591</v>
      </c>
      <c r="Y7" s="2">
        <v>-449.99999998277963</v>
      </c>
      <c r="Z7" s="2">
        <v>-449.99999997846294</v>
      </c>
      <c r="AA7" s="2">
        <v>-449.99999997275967</v>
      </c>
      <c r="AC7" s="2"/>
      <c r="AD7" s="2"/>
    </row>
    <row r="8" spans="2:32">
      <c r="B8" s="2" t="s">
        <v>11</v>
      </c>
      <c r="AC8" s="2"/>
      <c r="AD8" s="2"/>
    </row>
    <row r="9" spans="2:32">
      <c r="B9" s="2" t="s">
        <v>12</v>
      </c>
      <c r="C9" s="2">
        <v>28480.749844586895</v>
      </c>
      <c r="D9" s="2">
        <v>22820.718681352511</v>
      </c>
      <c r="E9" s="2">
        <v>13329.951394226224</v>
      </c>
      <c r="F9" s="2">
        <v>19200.209565968653</v>
      </c>
      <c r="G9" s="2">
        <v>6345.8547228074058</v>
      </c>
      <c r="H9" s="2">
        <v>9952.550630815922</v>
      </c>
      <c r="I9" s="2">
        <v>14599.745770969434</v>
      </c>
      <c r="J9" s="2">
        <v>23441.687716236182</v>
      </c>
      <c r="K9" s="2">
        <v>19243.645628601527</v>
      </c>
      <c r="L9" s="2">
        <v>24212.563425688444</v>
      </c>
      <c r="M9" s="2">
        <v>17197.878446443538</v>
      </c>
      <c r="N9" s="2">
        <v>25439.943699906464</v>
      </c>
      <c r="O9" s="2">
        <v>29598.418815347264</v>
      </c>
      <c r="P9" s="2">
        <v>13097.495172174911</v>
      </c>
      <c r="Q9" s="2">
        <v>26987.56223472362</v>
      </c>
      <c r="R9" s="2">
        <v>18801.436700647064</v>
      </c>
      <c r="S9" s="2">
        <v>16430.921550536037</v>
      </c>
      <c r="T9" s="2">
        <v>20688.15114545172</v>
      </c>
      <c r="U9" s="2">
        <v>26512.562911996294</v>
      </c>
      <c r="V9" s="2">
        <v>10489.320982619764</v>
      </c>
      <c r="W9" s="2">
        <v>19127.055971091868</v>
      </c>
      <c r="X9" s="2">
        <v>16815.049538544739</v>
      </c>
      <c r="Y9" s="2">
        <v>14508.897232014833</v>
      </c>
      <c r="Z9" s="2">
        <v>29303.933544753341</v>
      </c>
      <c r="AA9" s="2">
        <v>14187.598379678442</v>
      </c>
      <c r="AB9" s="2">
        <f t="shared" ref="AB9:AB21" si="0">AC9*$AD$2</f>
        <v>0</v>
      </c>
      <c r="AC9" s="2">
        <v>0</v>
      </c>
      <c r="AD9" s="2">
        <f t="shared" ref="AD9:AD21" si="1">AVERAGE(C9:AA9)</f>
        <v>19232.556148287324</v>
      </c>
    </row>
    <row r="10" spans="2:32">
      <c r="B10" s="2" t="s">
        <v>13</v>
      </c>
      <c r="C10" s="2">
        <v>16233.910673615894</v>
      </c>
      <c r="D10" s="2">
        <v>15653.786175808529</v>
      </c>
      <c r="E10" s="2">
        <v>10169.109580933109</v>
      </c>
      <c r="F10" s="2">
        <v>13170.610710965137</v>
      </c>
      <c r="G10" s="2">
        <v>4059.4976273475263</v>
      </c>
      <c r="H10" s="2">
        <v>4627.551449444215</v>
      </c>
      <c r="I10" s="2">
        <v>9360.1916523665004</v>
      </c>
      <c r="J10" s="2">
        <v>18597.170249033919</v>
      </c>
      <c r="K10" s="2">
        <v>8657.2395868274525</v>
      </c>
      <c r="L10" s="2">
        <v>15022.436915601804</v>
      </c>
      <c r="M10" s="2">
        <v>8377.5141667015214</v>
      </c>
      <c r="N10" s="2">
        <v>15066.379864376229</v>
      </c>
      <c r="O10" s="2">
        <v>18405.985328628289</v>
      </c>
      <c r="P10" s="2">
        <v>5877.3525306278025</v>
      </c>
      <c r="Q10" s="2">
        <v>17043.921101982942</v>
      </c>
      <c r="R10" s="2">
        <v>16825.801690126849</v>
      </c>
      <c r="S10" s="2">
        <v>10562.168396237379</v>
      </c>
      <c r="T10" s="2">
        <v>11886.831724599355</v>
      </c>
      <c r="U10" s="2">
        <v>19685.468450307981</v>
      </c>
      <c r="V10" s="2">
        <v>8136.855802924033</v>
      </c>
      <c r="W10" s="2">
        <v>11995.157533901769</v>
      </c>
      <c r="X10" s="2">
        <v>10125.189187008833</v>
      </c>
      <c r="Y10" s="2">
        <v>8290.7511470664467</v>
      </c>
      <c r="Z10" s="2">
        <v>15469.618970940999</v>
      </c>
      <c r="AA10" s="2">
        <v>8833.407839984302</v>
      </c>
      <c r="AB10" s="2">
        <f t="shared" si="0"/>
        <v>100</v>
      </c>
      <c r="AC10" s="2">
        <v>1E-3</v>
      </c>
      <c r="AD10" s="2">
        <f t="shared" si="1"/>
        <v>12085.356334294353</v>
      </c>
    </row>
    <row r="11" spans="2:32">
      <c r="B11" s="2" t="s">
        <v>14</v>
      </c>
      <c r="C11" s="2">
        <v>1332.7240858975474</v>
      </c>
      <c r="D11" s="2">
        <v>432.519775692613</v>
      </c>
      <c r="E11" s="2">
        <v>907.03651627610247</v>
      </c>
      <c r="F11" s="2">
        <v>516.60885332546195</v>
      </c>
      <c r="G11" s="2">
        <v>173.05659824454364</v>
      </c>
      <c r="H11" s="2">
        <v>177.56215796169937</v>
      </c>
      <c r="I11" s="2">
        <v>161.11949184297475</v>
      </c>
      <c r="J11" s="2">
        <v>761.45363937131356</v>
      </c>
      <c r="K11" s="2">
        <v>453.21239582170375</v>
      </c>
      <c r="L11" s="2">
        <v>621.59196655523886</v>
      </c>
      <c r="M11" s="2">
        <v>757.25921159474785</v>
      </c>
      <c r="N11" s="2">
        <v>1446.8560550830707</v>
      </c>
      <c r="O11" s="2">
        <v>776.72680444890227</v>
      </c>
      <c r="P11" s="2">
        <v>323.68620454168354</v>
      </c>
      <c r="Q11" s="2">
        <v>159.00807372246538</v>
      </c>
      <c r="R11" s="2">
        <v>560.06528632213178</v>
      </c>
      <c r="S11" s="2">
        <v>235.43508634425189</v>
      </c>
      <c r="T11" s="2">
        <v>188.64719640208426</v>
      </c>
      <c r="U11" s="2">
        <v>1084.3608306541489</v>
      </c>
      <c r="V11" s="2">
        <v>212.62445212697446</v>
      </c>
      <c r="W11" s="2">
        <v>544.20161373012741</v>
      </c>
      <c r="X11" s="2">
        <v>493.74762165014721</v>
      </c>
      <c r="Y11" s="2">
        <v>576.28509545804491</v>
      </c>
      <c r="Z11" s="2">
        <v>1134.1442909006698</v>
      </c>
      <c r="AA11" s="2">
        <v>209.32578843591423</v>
      </c>
      <c r="AB11" s="2">
        <f t="shared" si="0"/>
        <v>1000</v>
      </c>
      <c r="AC11" s="2">
        <v>0.01</v>
      </c>
      <c r="AD11" s="2">
        <f t="shared" si="1"/>
        <v>569.57036369618243</v>
      </c>
    </row>
    <row r="12" spans="2:32">
      <c r="B12" s="2" t="s">
        <v>15</v>
      </c>
      <c r="C12" s="2">
        <v>4.9508344091009349E-9</v>
      </c>
      <c r="D12" s="2">
        <v>9.0113303485850338E-9</v>
      </c>
      <c r="E12" s="2">
        <v>8.8074898485501762E-9</v>
      </c>
      <c r="F12" s="2">
        <v>6.7097971623297781E-9</v>
      </c>
      <c r="G12" s="2">
        <v>7.4923036663676612E-9</v>
      </c>
      <c r="H12" s="2">
        <v>4.5810111259925179E-9</v>
      </c>
      <c r="I12" s="2">
        <v>7.5982029557053465E-9</v>
      </c>
      <c r="J12" s="2">
        <v>6.4036385083454661E-9</v>
      </c>
      <c r="K12" s="2">
        <v>9.3025391834089532E-9</v>
      </c>
      <c r="L12" s="2">
        <v>6.5122662817884702E-9</v>
      </c>
      <c r="M12" s="2">
        <v>9.6270014182664454E-9</v>
      </c>
      <c r="N12" s="2">
        <v>7.9826349974609911E-9</v>
      </c>
      <c r="O12" s="2">
        <v>7.2354850999545306E-9</v>
      </c>
      <c r="P12" s="2">
        <v>8.5606757238565478E-9</v>
      </c>
      <c r="Q12" s="2">
        <v>7.6666992754326202E-9</v>
      </c>
      <c r="R12" s="2">
        <v>5.8257683122064918E-9</v>
      </c>
      <c r="S12" s="2">
        <v>6.7273617787577678E-9</v>
      </c>
      <c r="T12" s="2">
        <v>9.9117869467590936E-9</v>
      </c>
      <c r="U12" s="2">
        <v>9.5548102763132192E-9</v>
      </c>
      <c r="V12" s="2">
        <v>7.2873831413744483E-9</v>
      </c>
      <c r="W12" s="2">
        <v>7.5551156442088541E-9</v>
      </c>
      <c r="X12" s="2">
        <v>9.5117798082355876E-9</v>
      </c>
      <c r="Y12" s="2">
        <v>9.4763095148664434E-9</v>
      </c>
      <c r="Z12" s="2">
        <v>9.1258698375895619E-9</v>
      </c>
      <c r="AA12" s="2">
        <v>5.3099142860446591E-9</v>
      </c>
      <c r="AB12" s="2">
        <f t="shared" si="0"/>
        <v>10000</v>
      </c>
      <c r="AC12" s="2">
        <v>0.1</v>
      </c>
      <c r="AD12" s="2">
        <f t="shared" si="1"/>
        <v>7.7091203820600639E-9</v>
      </c>
    </row>
    <row r="13" spans="2:32">
      <c r="B13" s="2" t="s">
        <v>16</v>
      </c>
      <c r="C13" s="2">
        <v>4.9508344091009349E-9</v>
      </c>
      <c r="D13" s="2">
        <v>9.0113303485850338E-9</v>
      </c>
      <c r="E13" s="2">
        <v>8.8074898485501762E-9</v>
      </c>
      <c r="F13" s="2">
        <v>6.7097971623297781E-9</v>
      </c>
      <c r="G13" s="2">
        <v>7.4923036663676612E-9</v>
      </c>
      <c r="H13" s="2">
        <v>4.5810111259925179E-9</v>
      </c>
      <c r="I13" s="2">
        <v>7.5982029557053465E-9</v>
      </c>
      <c r="J13" s="2">
        <v>6.4036385083454661E-9</v>
      </c>
      <c r="K13" s="2">
        <v>9.3025391834089532E-9</v>
      </c>
      <c r="L13" s="2">
        <v>6.5122662817884702E-9</v>
      </c>
      <c r="M13" s="2">
        <v>9.6270014182664454E-9</v>
      </c>
      <c r="N13" s="2">
        <v>7.9826349974609911E-9</v>
      </c>
      <c r="O13" s="2">
        <v>7.2354850999545306E-9</v>
      </c>
      <c r="P13" s="2">
        <v>8.5606757238565478E-9</v>
      </c>
      <c r="Q13" s="2">
        <v>7.6666992754326202E-9</v>
      </c>
      <c r="R13" s="2">
        <v>5.8257683122064918E-9</v>
      </c>
      <c r="S13" s="2">
        <v>6.7273617787577678E-9</v>
      </c>
      <c r="T13" s="2">
        <v>9.9117869467590936E-9</v>
      </c>
      <c r="U13" s="2">
        <v>9.5548102763132192E-9</v>
      </c>
      <c r="V13" s="2">
        <v>7.2873831413744483E-9</v>
      </c>
      <c r="W13" s="2">
        <v>7.5551156442088541E-9</v>
      </c>
      <c r="X13" s="2">
        <v>9.5117798082355876E-9</v>
      </c>
      <c r="Y13" s="2">
        <v>9.4763095148664434E-9</v>
      </c>
      <c r="Z13" s="2">
        <v>9.1258698375895619E-9</v>
      </c>
      <c r="AA13" s="2">
        <v>5.3099142860446591E-9</v>
      </c>
      <c r="AB13" s="2">
        <f t="shared" si="0"/>
        <v>20000</v>
      </c>
      <c r="AC13" s="2">
        <v>0.2</v>
      </c>
      <c r="AD13" s="2">
        <f t="shared" si="1"/>
        <v>7.7091203820600639E-9</v>
      </c>
    </row>
    <row r="14" spans="2:32">
      <c r="B14" s="2" t="s">
        <v>17</v>
      </c>
      <c r="C14" s="2">
        <v>4.9508344091009349E-9</v>
      </c>
      <c r="D14" s="2">
        <v>9.0113303485850338E-9</v>
      </c>
      <c r="E14" s="2">
        <v>8.8074898485501762E-9</v>
      </c>
      <c r="F14" s="2">
        <v>6.7097971623297781E-9</v>
      </c>
      <c r="G14" s="2">
        <v>7.4923036663676612E-9</v>
      </c>
      <c r="H14" s="2">
        <v>4.5810111259925179E-9</v>
      </c>
      <c r="I14" s="2">
        <v>7.5982029557053465E-9</v>
      </c>
      <c r="J14" s="2">
        <v>6.4036385083454661E-9</v>
      </c>
      <c r="K14" s="2">
        <v>9.3025391834089532E-9</v>
      </c>
      <c r="L14" s="2">
        <v>6.5122662817884702E-9</v>
      </c>
      <c r="M14" s="2">
        <v>9.6270014182664454E-9</v>
      </c>
      <c r="N14" s="2">
        <v>7.9826349974609911E-9</v>
      </c>
      <c r="O14" s="2">
        <v>7.2354850999545306E-9</v>
      </c>
      <c r="P14" s="2">
        <v>8.5606757238565478E-9</v>
      </c>
      <c r="Q14" s="2">
        <v>7.6666992754326202E-9</v>
      </c>
      <c r="R14" s="2">
        <v>5.8257683122064918E-9</v>
      </c>
      <c r="S14" s="2">
        <v>6.7273617787577678E-9</v>
      </c>
      <c r="T14" s="2">
        <v>9.9117869467590936E-9</v>
      </c>
      <c r="U14" s="2">
        <v>9.5548102763132192E-9</v>
      </c>
      <c r="V14" s="2">
        <v>7.2873831413744483E-9</v>
      </c>
      <c r="W14" s="2">
        <v>7.5551156442088541E-9</v>
      </c>
      <c r="X14" s="2">
        <v>9.5117798082355876E-9</v>
      </c>
      <c r="Y14" s="2">
        <v>9.4763095148664434E-9</v>
      </c>
      <c r="Z14" s="2">
        <v>9.1258698375895619E-9</v>
      </c>
      <c r="AA14" s="2">
        <v>5.3099142860446591E-9</v>
      </c>
      <c r="AB14" s="2">
        <f t="shared" si="0"/>
        <v>30000</v>
      </c>
      <c r="AC14" s="2">
        <v>0.3</v>
      </c>
      <c r="AD14" s="2">
        <f t="shared" si="1"/>
        <v>7.7091203820600639E-9</v>
      </c>
    </row>
    <row r="15" spans="2:32">
      <c r="B15" s="2" t="s">
        <v>18</v>
      </c>
      <c r="C15" s="2">
        <v>4.9508344091009349E-9</v>
      </c>
      <c r="D15" s="2">
        <v>9.0113303485850338E-9</v>
      </c>
      <c r="E15" s="2">
        <v>8.8074898485501762E-9</v>
      </c>
      <c r="F15" s="2">
        <v>6.7097971623297781E-9</v>
      </c>
      <c r="G15" s="2">
        <v>7.4923036663676612E-9</v>
      </c>
      <c r="H15" s="2">
        <v>4.5810111259925179E-9</v>
      </c>
      <c r="I15" s="2">
        <v>7.5982029557053465E-9</v>
      </c>
      <c r="J15" s="2">
        <v>6.4036385083454661E-9</v>
      </c>
      <c r="K15" s="2">
        <v>9.3025391834089532E-9</v>
      </c>
      <c r="L15" s="2">
        <v>6.5122662817884702E-9</v>
      </c>
      <c r="M15" s="2">
        <v>9.6270014182664454E-9</v>
      </c>
      <c r="N15" s="2">
        <v>7.9826349974609911E-9</v>
      </c>
      <c r="O15" s="2">
        <v>7.2354850999545306E-9</v>
      </c>
      <c r="P15" s="2">
        <v>8.5606757238565478E-9</v>
      </c>
      <c r="Q15" s="2">
        <v>7.6666992754326202E-9</v>
      </c>
      <c r="R15" s="2">
        <v>5.8257683122064918E-9</v>
      </c>
      <c r="S15" s="2">
        <v>6.7273617787577678E-9</v>
      </c>
      <c r="T15" s="2">
        <v>9.9117869467590936E-9</v>
      </c>
      <c r="U15" s="2">
        <v>9.5548102763132192E-9</v>
      </c>
      <c r="V15" s="2">
        <v>7.2873831413744483E-9</v>
      </c>
      <c r="W15" s="2">
        <v>7.5551156442088541E-9</v>
      </c>
      <c r="X15" s="2">
        <v>9.5117798082355876E-9</v>
      </c>
      <c r="Y15" s="2">
        <v>9.4763095148664434E-9</v>
      </c>
      <c r="Z15" s="2">
        <v>9.1258698375895619E-9</v>
      </c>
      <c r="AA15" s="2">
        <v>5.3099142860446591E-9</v>
      </c>
      <c r="AB15" s="2">
        <f t="shared" si="0"/>
        <v>40000</v>
      </c>
      <c r="AC15" s="2">
        <v>0.4</v>
      </c>
      <c r="AD15" s="2">
        <f t="shared" si="1"/>
        <v>7.7091203820600639E-9</v>
      </c>
    </row>
    <row r="16" spans="2:32">
      <c r="B16" s="2" t="s">
        <v>19</v>
      </c>
      <c r="C16" s="2">
        <v>4.9508344091009349E-9</v>
      </c>
      <c r="D16" s="2">
        <v>9.0113303485850338E-9</v>
      </c>
      <c r="E16" s="2">
        <v>8.8074898485501762E-9</v>
      </c>
      <c r="F16" s="2">
        <v>6.7097971623297781E-9</v>
      </c>
      <c r="G16" s="2">
        <v>7.4923036663676612E-9</v>
      </c>
      <c r="H16" s="2">
        <v>4.5810111259925179E-9</v>
      </c>
      <c r="I16" s="2">
        <v>7.5982029557053465E-9</v>
      </c>
      <c r="J16" s="2">
        <v>6.4036385083454661E-9</v>
      </c>
      <c r="K16" s="2">
        <v>9.3025391834089532E-9</v>
      </c>
      <c r="L16" s="2">
        <v>6.5122662817884702E-9</v>
      </c>
      <c r="M16" s="2">
        <v>9.6270014182664454E-9</v>
      </c>
      <c r="N16" s="2">
        <v>7.9826349974609911E-9</v>
      </c>
      <c r="O16" s="2">
        <v>7.2354850999545306E-9</v>
      </c>
      <c r="P16" s="2">
        <v>8.5606757238565478E-9</v>
      </c>
      <c r="Q16" s="2">
        <v>7.6666992754326202E-9</v>
      </c>
      <c r="R16" s="2">
        <v>5.8257683122064918E-9</v>
      </c>
      <c r="S16" s="2">
        <v>6.7273617787577678E-9</v>
      </c>
      <c r="T16" s="2">
        <v>9.9117869467590936E-9</v>
      </c>
      <c r="U16" s="2">
        <v>9.5548102763132192E-9</v>
      </c>
      <c r="V16" s="2">
        <v>7.2873831413744483E-9</v>
      </c>
      <c r="W16" s="2">
        <v>7.5551156442088541E-9</v>
      </c>
      <c r="X16" s="2">
        <v>9.5117798082355876E-9</v>
      </c>
      <c r="Y16" s="2">
        <v>9.4763095148664434E-9</v>
      </c>
      <c r="Z16" s="2">
        <v>9.1258698375895619E-9</v>
      </c>
      <c r="AA16" s="2">
        <v>5.3099142860446591E-9</v>
      </c>
      <c r="AB16" s="2">
        <f t="shared" si="0"/>
        <v>50000</v>
      </c>
      <c r="AC16" s="2">
        <v>0.5</v>
      </c>
      <c r="AD16" s="2">
        <f t="shared" si="1"/>
        <v>7.7091203820600639E-9</v>
      </c>
    </row>
    <row r="17" spans="2:32">
      <c r="B17" s="2" t="s">
        <v>20</v>
      </c>
      <c r="C17" s="2">
        <v>4.9508344091009349E-9</v>
      </c>
      <c r="D17" s="2">
        <v>9.0113303485850338E-9</v>
      </c>
      <c r="E17" s="2">
        <v>8.8074898485501762E-9</v>
      </c>
      <c r="F17" s="2">
        <v>6.7097971623297781E-9</v>
      </c>
      <c r="G17" s="2">
        <v>7.4923036663676612E-9</v>
      </c>
      <c r="H17" s="2">
        <v>4.5810111259925179E-9</v>
      </c>
      <c r="I17" s="2">
        <v>7.5982029557053465E-9</v>
      </c>
      <c r="J17" s="2">
        <v>6.4036385083454661E-9</v>
      </c>
      <c r="K17" s="2">
        <v>9.3025391834089532E-9</v>
      </c>
      <c r="L17" s="2">
        <v>6.5122662817884702E-9</v>
      </c>
      <c r="M17" s="2">
        <v>9.6270014182664454E-9</v>
      </c>
      <c r="N17" s="2">
        <v>7.9826349974609911E-9</v>
      </c>
      <c r="O17" s="2">
        <v>7.2354850999545306E-9</v>
      </c>
      <c r="P17" s="2">
        <v>8.5606757238565478E-9</v>
      </c>
      <c r="Q17" s="2">
        <v>7.6666992754326202E-9</v>
      </c>
      <c r="R17" s="2">
        <v>5.8257683122064918E-9</v>
      </c>
      <c r="S17" s="2">
        <v>6.7273617787577678E-9</v>
      </c>
      <c r="T17" s="2">
        <v>9.9117869467590936E-9</v>
      </c>
      <c r="U17" s="2">
        <v>9.5548102763132192E-9</v>
      </c>
      <c r="V17" s="2">
        <v>7.2873831413744483E-9</v>
      </c>
      <c r="W17" s="2">
        <v>7.5551156442088541E-9</v>
      </c>
      <c r="X17" s="2">
        <v>9.5117798082355876E-9</v>
      </c>
      <c r="Y17" s="2">
        <v>9.4763095148664434E-9</v>
      </c>
      <c r="Z17" s="2">
        <v>9.1258698375895619E-9</v>
      </c>
      <c r="AA17" s="2">
        <v>5.3099142860446591E-9</v>
      </c>
      <c r="AB17" s="2">
        <f t="shared" si="0"/>
        <v>60000</v>
      </c>
      <c r="AC17" s="2">
        <v>0.6</v>
      </c>
      <c r="AD17" s="2">
        <f t="shared" si="1"/>
        <v>7.7091203820600639E-9</v>
      </c>
    </row>
    <row r="18" spans="2:32">
      <c r="B18" s="2" t="s">
        <v>21</v>
      </c>
      <c r="C18" s="2">
        <v>4.9508344091009349E-9</v>
      </c>
      <c r="D18" s="2">
        <v>9.0113303485850338E-9</v>
      </c>
      <c r="E18" s="2">
        <v>8.8074898485501762E-9</v>
      </c>
      <c r="F18" s="2">
        <v>6.7097971623297781E-9</v>
      </c>
      <c r="G18" s="2">
        <v>7.4923036663676612E-9</v>
      </c>
      <c r="H18" s="2">
        <v>4.5810111259925179E-9</v>
      </c>
      <c r="I18" s="2">
        <v>7.5982029557053465E-9</v>
      </c>
      <c r="J18" s="2">
        <v>6.4036385083454661E-9</v>
      </c>
      <c r="K18" s="2">
        <v>9.3025391834089532E-9</v>
      </c>
      <c r="L18" s="2">
        <v>6.5122662817884702E-9</v>
      </c>
      <c r="M18" s="2">
        <v>9.6270014182664454E-9</v>
      </c>
      <c r="N18" s="2">
        <v>7.9826349974609911E-9</v>
      </c>
      <c r="O18" s="2">
        <v>7.2354850999545306E-9</v>
      </c>
      <c r="P18" s="2">
        <v>8.5606757238565478E-9</v>
      </c>
      <c r="Q18" s="2">
        <v>7.6666992754326202E-9</v>
      </c>
      <c r="R18" s="2">
        <v>5.8257683122064918E-9</v>
      </c>
      <c r="S18" s="2">
        <v>6.7273617787577678E-9</v>
      </c>
      <c r="T18" s="2">
        <v>9.9117869467590936E-9</v>
      </c>
      <c r="U18" s="2">
        <v>9.5548102763132192E-9</v>
      </c>
      <c r="V18" s="2">
        <v>7.2873831413744483E-9</v>
      </c>
      <c r="W18" s="2">
        <v>7.5551156442088541E-9</v>
      </c>
      <c r="X18" s="2">
        <v>9.5117798082355876E-9</v>
      </c>
      <c r="Y18" s="2">
        <v>9.4763095148664434E-9</v>
      </c>
      <c r="Z18" s="2">
        <v>9.1258698375895619E-9</v>
      </c>
      <c r="AA18" s="2">
        <v>5.3099142860446591E-9</v>
      </c>
      <c r="AB18" s="2">
        <f t="shared" si="0"/>
        <v>70000</v>
      </c>
      <c r="AC18" s="2">
        <v>0.7</v>
      </c>
      <c r="AD18" s="2">
        <f t="shared" si="1"/>
        <v>7.7091203820600639E-9</v>
      </c>
    </row>
    <row r="19" spans="2:32">
      <c r="B19" s="2" t="s">
        <v>22</v>
      </c>
      <c r="C19" s="2">
        <v>4.9508344091009349E-9</v>
      </c>
      <c r="D19" s="2">
        <v>9.0113303485850338E-9</v>
      </c>
      <c r="E19" s="2">
        <v>8.8074898485501762E-9</v>
      </c>
      <c r="F19" s="2">
        <v>6.7097971623297781E-9</v>
      </c>
      <c r="G19" s="2">
        <v>7.4923036663676612E-9</v>
      </c>
      <c r="H19" s="2">
        <v>4.5810111259925179E-9</v>
      </c>
      <c r="I19" s="2">
        <v>7.5982029557053465E-9</v>
      </c>
      <c r="J19" s="2">
        <v>6.4036385083454661E-9</v>
      </c>
      <c r="K19" s="2">
        <v>9.3025391834089532E-9</v>
      </c>
      <c r="L19" s="2">
        <v>6.5122662817884702E-9</v>
      </c>
      <c r="M19" s="2">
        <v>9.6270014182664454E-9</v>
      </c>
      <c r="N19" s="2">
        <v>7.9826349974609911E-9</v>
      </c>
      <c r="O19" s="2">
        <v>7.2354850999545306E-9</v>
      </c>
      <c r="P19" s="2">
        <v>8.5606757238565478E-9</v>
      </c>
      <c r="Q19" s="2">
        <v>7.6666992754326202E-9</v>
      </c>
      <c r="R19" s="2">
        <v>5.8257683122064918E-9</v>
      </c>
      <c r="S19" s="2">
        <v>6.7273617787577678E-9</v>
      </c>
      <c r="T19" s="2">
        <v>9.9117869467590936E-9</v>
      </c>
      <c r="U19" s="2">
        <v>9.5548102763132192E-9</v>
      </c>
      <c r="V19" s="2">
        <v>7.2873831413744483E-9</v>
      </c>
      <c r="W19" s="2">
        <v>7.5551156442088541E-9</v>
      </c>
      <c r="X19" s="2">
        <v>9.5117798082355876E-9</v>
      </c>
      <c r="Y19" s="2">
        <v>9.4763095148664434E-9</v>
      </c>
      <c r="Z19" s="2">
        <v>9.1258698375895619E-9</v>
      </c>
      <c r="AA19" s="2">
        <v>5.3099142860446591E-9</v>
      </c>
      <c r="AB19" s="2">
        <f t="shared" si="0"/>
        <v>80000</v>
      </c>
      <c r="AC19" s="2">
        <v>0.8</v>
      </c>
      <c r="AD19" s="2">
        <f t="shared" si="1"/>
        <v>7.7091203820600639E-9</v>
      </c>
    </row>
    <row r="20" spans="2:32">
      <c r="B20" s="2" t="s">
        <v>23</v>
      </c>
      <c r="C20" s="2">
        <v>4.9508344091009349E-9</v>
      </c>
      <c r="D20" s="2">
        <v>9.0113303485850338E-9</v>
      </c>
      <c r="E20" s="2">
        <v>8.8074898485501762E-9</v>
      </c>
      <c r="F20" s="2">
        <v>6.7097971623297781E-9</v>
      </c>
      <c r="G20" s="2">
        <v>7.4923036663676612E-9</v>
      </c>
      <c r="H20" s="2">
        <v>4.5810111259925179E-9</v>
      </c>
      <c r="I20" s="2">
        <v>7.5982029557053465E-9</v>
      </c>
      <c r="J20" s="2">
        <v>6.4036385083454661E-9</v>
      </c>
      <c r="K20" s="2">
        <v>9.3025391834089532E-9</v>
      </c>
      <c r="L20" s="2">
        <v>6.5122662817884702E-9</v>
      </c>
      <c r="M20" s="2">
        <v>9.6270014182664454E-9</v>
      </c>
      <c r="N20" s="2">
        <v>7.9826349974609911E-9</v>
      </c>
      <c r="O20" s="2">
        <v>7.2354850999545306E-9</v>
      </c>
      <c r="P20" s="2">
        <v>8.5606757238565478E-9</v>
      </c>
      <c r="Q20" s="2">
        <v>7.6666992754326202E-9</v>
      </c>
      <c r="R20" s="2">
        <v>5.8257683122064918E-9</v>
      </c>
      <c r="S20" s="2">
        <v>6.7273617787577678E-9</v>
      </c>
      <c r="T20" s="2">
        <v>9.9117869467590936E-9</v>
      </c>
      <c r="U20" s="2">
        <v>9.5548102763132192E-9</v>
      </c>
      <c r="V20" s="2">
        <v>7.2873831413744483E-9</v>
      </c>
      <c r="W20" s="2">
        <v>7.5551156442088541E-9</v>
      </c>
      <c r="X20" s="2">
        <v>9.5117798082355876E-9</v>
      </c>
      <c r="Y20" s="2">
        <v>9.4763095148664434E-9</v>
      </c>
      <c r="Z20" s="2">
        <v>9.1258698375895619E-9</v>
      </c>
      <c r="AA20" s="2">
        <v>5.3099142860446591E-9</v>
      </c>
      <c r="AB20" s="2">
        <f t="shared" si="0"/>
        <v>90000</v>
      </c>
      <c r="AC20" s="2">
        <v>0.9</v>
      </c>
      <c r="AD20" s="2">
        <f t="shared" si="1"/>
        <v>7.7091203820600639E-9</v>
      </c>
    </row>
    <row r="21" spans="2:32">
      <c r="B21" s="2" t="s">
        <v>24</v>
      </c>
      <c r="C21" s="2">
        <v>4.9508344091009349E-9</v>
      </c>
      <c r="D21" s="2">
        <v>9.0113303485850338E-9</v>
      </c>
      <c r="E21" s="2">
        <v>8.8074898485501762E-9</v>
      </c>
      <c r="F21" s="2">
        <v>6.7097971623297781E-9</v>
      </c>
      <c r="G21" s="2">
        <v>7.4923036663676612E-9</v>
      </c>
      <c r="H21" s="2">
        <v>4.5810111259925179E-9</v>
      </c>
      <c r="I21" s="2">
        <v>7.5982029557053465E-9</v>
      </c>
      <c r="J21" s="2">
        <v>6.4036385083454661E-9</v>
      </c>
      <c r="K21" s="2">
        <v>9.3025391834089532E-9</v>
      </c>
      <c r="L21" s="2">
        <v>6.5122662817884702E-9</v>
      </c>
      <c r="M21" s="2">
        <v>9.6270014182664454E-9</v>
      </c>
      <c r="N21" s="2">
        <v>7.9826349974609911E-9</v>
      </c>
      <c r="O21" s="2">
        <v>7.2354850999545306E-9</v>
      </c>
      <c r="P21" s="2">
        <v>8.5606757238565478E-9</v>
      </c>
      <c r="Q21" s="2">
        <v>7.6666992754326202E-9</v>
      </c>
      <c r="R21" s="2">
        <v>5.8257683122064918E-9</v>
      </c>
      <c r="S21" s="2">
        <v>6.7273617787577678E-9</v>
      </c>
      <c r="T21" s="2">
        <v>9.9117869467590936E-9</v>
      </c>
      <c r="U21" s="2">
        <v>9.5548102763132192E-9</v>
      </c>
      <c r="V21" s="2">
        <v>7.2873831413744483E-9</v>
      </c>
      <c r="W21" s="2">
        <v>7.5551156442088541E-9</v>
      </c>
      <c r="X21" s="2">
        <v>9.5117798082355876E-9</v>
      </c>
      <c r="Y21" s="2">
        <v>9.4763095148664434E-9</v>
      </c>
      <c r="Z21" s="2">
        <v>9.1258698375895619E-9</v>
      </c>
      <c r="AA21" s="2">
        <v>5.3099142860446591E-9</v>
      </c>
      <c r="AB21" s="2">
        <f t="shared" si="0"/>
        <v>100000</v>
      </c>
      <c r="AC21" s="2">
        <v>1</v>
      </c>
      <c r="AD21" s="2">
        <f t="shared" si="1"/>
        <v>7.7091203820600639E-9</v>
      </c>
    </row>
    <row r="22" spans="2:32">
      <c r="B22" s="2" t="s">
        <v>25</v>
      </c>
      <c r="C22" s="2">
        <v>25</v>
      </c>
      <c r="AB22" s="1" t="s">
        <v>1</v>
      </c>
      <c r="AC22" s="1" t="s">
        <v>3</v>
      </c>
      <c r="AD22" s="1" t="s">
        <v>9</v>
      </c>
      <c r="AE22" s="1" t="s">
        <v>5</v>
      </c>
      <c r="AF22" s="1" t="s">
        <v>7</v>
      </c>
    </row>
    <row r="23" spans="2:32">
      <c r="AB23" s="3">
        <f>MIN(C21:AA21)</f>
        <v>4.5810111259925179E-9</v>
      </c>
      <c r="AC23" s="3">
        <f>MAX(C21:AA21)</f>
        <v>9.9117869467590936E-9</v>
      </c>
      <c r="AD23" s="3">
        <f>MEDIAN(C21:AA21)</f>
        <v>7.5982029557053465E-9</v>
      </c>
      <c r="AE23" s="3">
        <f>AVERAGE(C21:AA21)</f>
        <v>7.7091203820600639E-9</v>
      </c>
      <c r="AF23" s="3">
        <f>_xlfn.STDEV.S(C21:AA21)</f>
        <v>1.5657809302140743E-9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8447B-BB94-4A92-AB22-6FD169997258}">
  <sheetPr>
    <outlinePr summaryBelow="0" summaryRight="0"/>
  </sheetPr>
  <dimension ref="B2:AF21"/>
  <sheetViews>
    <sheetView workbookViewId="0">
      <selection activeCell="AB25" sqref="AB25"/>
    </sheetView>
  </sheetViews>
  <sheetFormatPr defaultRowHeight="12.75"/>
  <cols>
    <col min="1" max="1" width="4.88671875" style="9" customWidth="1"/>
    <col min="2" max="2" width="18.109375" style="9" customWidth="1"/>
    <col min="3" max="16384" width="8.88671875" style="9"/>
  </cols>
  <sheetData>
    <row r="2" spans="2:32">
      <c r="B2" s="8" t="s">
        <v>0</v>
      </c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>
        <v>10</v>
      </c>
      <c r="M2" s="8">
        <v>11</v>
      </c>
      <c r="N2" s="8">
        <v>12</v>
      </c>
      <c r="O2" s="8">
        <v>13</v>
      </c>
      <c r="P2" s="8">
        <v>14</v>
      </c>
      <c r="Q2" s="8">
        <v>15</v>
      </c>
      <c r="R2" s="8">
        <v>16</v>
      </c>
      <c r="S2" s="8">
        <v>17</v>
      </c>
      <c r="T2" s="8">
        <v>18</v>
      </c>
      <c r="U2" s="8">
        <v>19</v>
      </c>
      <c r="V2" s="8">
        <v>20</v>
      </c>
      <c r="W2" s="8">
        <v>21</v>
      </c>
      <c r="X2" s="8">
        <v>22</v>
      </c>
      <c r="Y2" s="8">
        <v>23</v>
      </c>
      <c r="Z2" s="8">
        <v>24</v>
      </c>
      <c r="AA2" s="8">
        <v>25</v>
      </c>
      <c r="AB2" s="8"/>
      <c r="AC2" s="8"/>
      <c r="AD2" s="8">
        <v>300000</v>
      </c>
      <c r="AE2" s="9" t="s">
        <v>1</v>
      </c>
      <c r="AF2" s="9">
        <f>MIN(B3:AA3)</f>
        <v>26400</v>
      </c>
    </row>
    <row r="3" spans="2:32">
      <c r="B3" s="8" t="s">
        <v>2</v>
      </c>
      <c r="C3" s="8">
        <v>26600</v>
      </c>
      <c r="D3" s="8">
        <v>300000</v>
      </c>
      <c r="E3" s="8">
        <v>26900</v>
      </c>
      <c r="F3" s="8">
        <v>29900</v>
      </c>
      <c r="G3" s="8">
        <v>26800</v>
      </c>
      <c r="H3" s="8">
        <v>27600</v>
      </c>
      <c r="I3" s="8">
        <v>300000</v>
      </c>
      <c r="J3" s="8">
        <v>300000</v>
      </c>
      <c r="K3" s="8">
        <v>300000</v>
      </c>
      <c r="L3" s="8">
        <v>28300</v>
      </c>
      <c r="M3" s="8">
        <v>26700</v>
      </c>
      <c r="N3" s="8">
        <v>300000</v>
      </c>
      <c r="O3" s="8">
        <v>300000</v>
      </c>
      <c r="P3" s="8">
        <v>300000</v>
      </c>
      <c r="Q3" s="8">
        <v>300000</v>
      </c>
      <c r="R3" s="8">
        <v>29000</v>
      </c>
      <c r="S3" s="8">
        <v>29300</v>
      </c>
      <c r="T3" s="8">
        <v>300000</v>
      </c>
      <c r="U3" s="8">
        <v>26400</v>
      </c>
      <c r="V3" s="8">
        <v>27200</v>
      </c>
      <c r="W3" s="8">
        <v>26800</v>
      </c>
      <c r="X3" s="8">
        <v>27700</v>
      </c>
      <c r="Y3" s="8">
        <v>300000</v>
      </c>
      <c r="Z3" s="8">
        <v>27700</v>
      </c>
      <c r="AA3" s="8">
        <v>29600</v>
      </c>
      <c r="AB3" s="8"/>
      <c r="AC3" s="8"/>
      <c r="AD3" s="8"/>
      <c r="AE3" s="9" t="s">
        <v>3</v>
      </c>
      <c r="AF3" s="9">
        <f>MAX(B3:AA3)</f>
        <v>300000</v>
      </c>
    </row>
    <row r="4" spans="2:32">
      <c r="B4" s="8" t="s">
        <v>4</v>
      </c>
      <c r="C4" s="8">
        <v>9.3696144176647067E-9</v>
      </c>
      <c r="D4" s="8">
        <v>2.4610029557607049E-2</v>
      </c>
      <c r="E4" s="8">
        <v>9.6562189355609007E-9</v>
      </c>
      <c r="F4" s="8">
        <v>9.7061274573206902E-9</v>
      </c>
      <c r="G4" s="8">
        <v>9.2015852715121582E-9</v>
      </c>
      <c r="H4" s="8">
        <v>9.8611963039729744E-9</v>
      </c>
      <c r="I4" s="8">
        <v>1.4772407723057768E-2</v>
      </c>
      <c r="J4" s="8">
        <v>1.2320988875217154E-2</v>
      </c>
      <c r="K4" s="8">
        <v>1.2316072519411136E-2</v>
      </c>
      <c r="L4" s="8">
        <v>8.96181973075727E-9</v>
      </c>
      <c r="M4" s="8">
        <v>9.5699306257301942E-9</v>
      </c>
      <c r="N4" s="8">
        <v>9.8572846078468501E-3</v>
      </c>
      <c r="O4" s="8">
        <v>1.7236111917782182E-2</v>
      </c>
      <c r="P4" s="8">
        <v>1.4772407722944081E-2</v>
      </c>
      <c r="Q4" s="8">
        <v>1.7236111917782182E-2</v>
      </c>
      <c r="R4" s="8">
        <v>8.9642071543494239E-9</v>
      </c>
      <c r="S4" s="8">
        <v>8.8916749518830329E-9</v>
      </c>
      <c r="T4" s="8">
        <v>1.7236111917782182E-2</v>
      </c>
      <c r="U4" s="8">
        <v>9.7705878943088464E-9</v>
      </c>
      <c r="V4" s="8">
        <v>8.3496161096263677E-9</v>
      </c>
      <c r="W4" s="8">
        <v>9.3401695266948082E-9</v>
      </c>
      <c r="X4" s="8">
        <v>9.9428234534570947E-9</v>
      </c>
      <c r="Y4" s="8">
        <v>7.3960403342425707E-3</v>
      </c>
      <c r="Z4" s="8">
        <v>8.7578655438846909E-9</v>
      </c>
      <c r="AA4" s="8">
        <v>8.7168245954671875E-9</v>
      </c>
      <c r="AB4" s="8"/>
      <c r="AC4" s="8"/>
      <c r="AD4" s="8"/>
      <c r="AE4" s="9" t="s">
        <v>5</v>
      </c>
      <c r="AF4" s="9">
        <f>AVERAGE(B3:AA3)</f>
        <v>136660</v>
      </c>
    </row>
    <row r="5" spans="2:32">
      <c r="B5" s="8" t="s">
        <v>11</v>
      </c>
      <c r="AC5" s="8"/>
      <c r="AD5" s="8"/>
    </row>
    <row r="6" spans="2:32">
      <c r="B6" s="8" t="s">
        <v>12</v>
      </c>
      <c r="C6" s="8">
        <v>820.9766345652265</v>
      </c>
      <c r="D6" s="8">
        <v>715.86972890172046</v>
      </c>
      <c r="E6" s="8">
        <v>1071.0609690966612</v>
      </c>
      <c r="F6" s="8">
        <v>1071.0609690966612</v>
      </c>
      <c r="G6" s="8">
        <v>1071.0609690966612</v>
      </c>
      <c r="H6" s="8">
        <v>1071.0609690966612</v>
      </c>
      <c r="I6" s="8">
        <v>959.22238994752843</v>
      </c>
      <c r="J6" s="8">
        <v>1041.8208583669714</v>
      </c>
      <c r="K6" s="8">
        <v>1071.0609690966612</v>
      </c>
      <c r="L6" s="8">
        <v>1071.0609690966612</v>
      </c>
      <c r="M6" s="8">
        <v>1071.0609690966612</v>
      </c>
      <c r="N6" s="8">
        <v>1071.0609690966612</v>
      </c>
      <c r="O6" s="8">
        <v>1071.0609690966612</v>
      </c>
      <c r="P6" s="8">
        <v>1071.0609690966612</v>
      </c>
      <c r="Q6" s="8">
        <v>1052.8168656688299</v>
      </c>
      <c r="R6" s="8">
        <v>1071.0609690966612</v>
      </c>
      <c r="S6" s="8">
        <v>1071.0609690966612</v>
      </c>
      <c r="T6" s="8">
        <v>1071.0609690966612</v>
      </c>
      <c r="U6" s="8">
        <v>1071.0609690966612</v>
      </c>
      <c r="V6" s="8">
        <v>1071.0609690966612</v>
      </c>
      <c r="W6" s="8">
        <v>1071.0609690966612</v>
      </c>
      <c r="X6" s="8">
        <v>1071.0609690966612</v>
      </c>
      <c r="Y6" s="8">
        <v>1071.0609690966612</v>
      </c>
      <c r="Z6" s="8">
        <v>1071.0609690966612</v>
      </c>
      <c r="AA6" s="8">
        <v>1054.4078902817187</v>
      </c>
      <c r="AB6" s="8">
        <f t="shared" ref="AB6:AB18" si="0">AC6*$AD$2</f>
        <v>0</v>
      </c>
      <c r="AC6" s="8">
        <v>0</v>
      </c>
      <c r="AD6" s="8">
        <f t="shared" ref="AD6:AD18" si="1">AVERAGE(C6:AA6)</f>
        <v>1039.8109112227421</v>
      </c>
    </row>
    <row r="7" spans="2:32">
      <c r="B7" s="8" t="s">
        <v>13</v>
      </c>
      <c r="C7" s="8">
        <v>765.59805643539721</v>
      </c>
      <c r="D7" s="8">
        <v>642.86868813998035</v>
      </c>
      <c r="E7" s="8">
        <v>775.33184142792243</v>
      </c>
      <c r="F7" s="8">
        <v>829.64902786854032</v>
      </c>
      <c r="G7" s="8">
        <v>893.14022426490192</v>
      </c>
      <c r="H7" s="8">
        <v>877.97148231553342</v>
      </c>
      <c r="I7" s="8">
        <v>691.10445864044073</v>
      </c>
      <c r="J7" s="8">
        <v>797.59256394966997</v>
      </c>
      <c r="K7" s="8">
        <v>670.18924695705482</v>
      </c>
      <c r="L7" s="8">
        <v>694.10815407952009</v>
      </c>
      <c r="M7" s="8">
        <v>738.36825462476418</v>
      </c>
      <c r="N7" s="8">
        <v>813.27342352053483</v>
      </c>
      <c r="O7" s="8">
        <v>695.06044068175515</v>
      </c>
      <c r="P7" s="8">
        <v>894.21193204007523</v>
      </c>
      <c r="Q7" s="8">
        <v>887.35008549586883</v>
      </c>
      <c r="R7" s="8">
        <v>800.41868954911547</v>
      </c>
      <c r="S7" s="8">
        <v>769.50760303209904</v>
      </c>
      <c r="T7" s="8">
        <v>818.10663188591798</v>
      </c>
      <c r="U7" s="8">
        <v>609.21349326345444</v>
      </c>
      <c r="V7" s="8">
        <v>802.25078118891224</v>
      </c>
      <c r="W7" s="8">
        <v>782.57188503764201</v>
      </c>
      <c r="X7" s="8">
        <v>696.19808411786653</v>
      </c>
      <c r="Y7" s="8">
        <v>1071.0609690966612</v>
      </c>
      <c r="Z7" s="8">
        <v>799.10577242824502</v>
      </c>
      <c r="AA7" s="8">
        <v>653.40648249801916</v>
      </c>
      <c r="AB7" s="8">
        <f t="shared" si="0"/>
        <v>300</v>
      </c>
      <c r="AC7" s="8">
        <v>1E-3</v>
      </c>
      <c r="AD7" s="8">
        <f t="shared" si="1"/>
        <v>778.70633090159549</v>
      </c>
    </row>
    <row r="8" spans="2:32">
      <c r="B8" s="8" t="s">
        <v>14</v>
      </c>
      <c r="C8" s="8">
        <v>16.158975983823325</v>
      </c>
      <c r="D8" s="8">
        <v>9.6418342928857328</v>
      </c>
      <c r="E8" s="8">
        <v>11.508732580195783</v>
      </c>
      <c r="F8" s="8">
        <v>13.69314014515578</v>
      </c>
      <c r="G8" s="8">
        <v>13.995563060103791</v>
      </c>
      <c r="H8" s="8">
        <v>15.928728754233475</v>
      </c>
      <c r="I8" s="8">
        <v>19.557162735570728</v>
      </c>
      <c r="J8" s="8">
        <v>19.167563455326786</v>
      </c>
      <c r="K8" s="8">
        <v>21.48647408107604</v>
      </c>
      <c r="L8" s="8">
        <v>19.674108757828321</v>
      </c>
      <c r="M8" s="8">
        <v>27.707930450757203</v>
      </c>
      <c r="N8" s="8">
        <v>23.430477108907098</v>
      </c>
      <c r="O8" s="8">
        <v>18.444071877877832</v>
      </c>
      <c r="P8" s="8">
        <v>17.624383048205232</v>
      </c>
      <c r="Q8" s="8">
        <v>30.497865584605165</v>
      </c>
      <c r="R8" s="8">
        <v>31.991105406278052</v>
      </c>
      <c r="S8" s="8">
        <v>17.973224990671611</v>
      </c>
      <c r="T8" s="8">
        <v>13.767389851826465</v>
      </c>
      <c r="U8" s="8">
        <v>17.843120347759282</v>
      </c>
      <c r="V8" s="8">
        <v>16.175430360058726</v>
      </c>
      <c r="W8" s="8">
        <v>11.259041897518387</v>
      </c>
      <c r="X8" s="8">
        <v>19.484126532244773</v>
      </c>
      <c r="Y8" s="8">
        <v>11.68672499532795</v>
      </c>
      <c r="Z8" s="8">
        <v>15.80570727132033</v>
      </c>
      <c r="AA8" s="8">
        <v>17.940053141926228</v>
      </c>
      <c r="AB8" s="8">
        <f t="shared" si="0"/>
        <v>3000</v>
      </c>
      <c r="AC8" s="8">
        <v>0.01</v>
      </c>
      <c r="AD8" s="8">
        <f t="shared" si="1"/>
        <v>18.097717468459365</v>
      </c>
    </row>
    <row r="9" spans="2:32">
      <c r="B9" s="8" t="s">
        <v>15</v>
      </c>
      <c r="C9" s="8">
        <v>9.3696144176647067E-9</v>
      </c>
      <c r="D9" s="8">
        <v>2.4610031356814943E-2</v>
      </c>
      <c r="E9" s="8">
        <v>9.6562189355609007E-9</v>
      </c>
      <c r="F9" s="8">
        <v>9.7061274573206902E-9</v>
      </c>
      <c r="G9" s="8">
        <v>9.2015852715121582E-9</v>
      </c>
      <c r="H9" s="8">
        <v>9.8611963039729744E-9</v>
      </c>
      <c r="I9" s="8">
        <v>1.4772408681096749E-2</v>
      </c>
      <c r="J9" s="8">
        <v>1.2320991601086462E-2</v>
      </c>
      <c r="K9" s="8">
        <v>1.2316075916260161E-2</v>
      </c>
      <c r="L9" s="8">
        <v>8.96181973075727E-9</v>
      </c>
      <c r="M9" s="8">
        <v>9.5699306257301942E-9</v>
      </c>
      <c r="N9" s="8">
        <v>9.8572856919645346E-3</v>
      </c>
      <c r="O9" s="8">
        <v>1.7236112144587423E-2</v>
      </c>
      <c r="P9" s="8">
        <v>1.4772409256465835E-2</v>
      </c>
      <c r="Q9" s="8">
        <v>1.7236134554195814E-2</v>
      </c>
      <c r="R9" s="8">
        <v>8.9642071543494239E-9</v>
      </c>
      <c r="S9" s="8">
        <v>8.8916749518830329E-9</v>
      </c>
      <c r="T9" s="8">
        <v>1.7236111954389344E-2</v>
      </c>
      <c r="U9" s="8">
        <v>9.7705878943088464E-9</v>
      </c>
      <c r="V9" s="8">
        <v>8.3496161096263677E-9</v>
      </c>
      <c r="W9" s="8">
        <v>9.3401695266948082E-9</v>
      </c>
      <c r="X9" s="8">
        <v>9.9428234534570947E-9</v>
      </c>
      <c r="Y9" s="8">
        <v>7.3960434722266655E-3</v>
      </c>
      <c r="Z9" s="8">
        <v>8.7578655438846909E-9</v>
      </c>
      <c r="AA9" s="8">
        <v>8.7168245954671875E-9</v>
      </c>
      <c r="AB9" s="8">
        <f t="shared" si="0"/>
        <v>30000</v>
      </c>
      <c r="AC9" s="8">
        <v>0.1</v>
      </c>
      <c r="AD9" s="8">
        <f t="shared" si="1"/>
        <v>5.9101497475739957E-3</v>
      </c>
    </row>
    <row r="10" spans="2:32">
      <c r="B10" s="8" t="s">
        <v>16</v>
      </c>
      <c r="C10" s="8">
        <v>9.3696144176647067E-9</v>
      </c>
      <c r="D10" s="8">
        <v>2.4610029557607049E-2</v>
      </c>
      <c r="E10" s="8">
        <v>9.6562189355609007E-9</v>
      </c>
      <c r="F10" s="8">
        <v>9.7061274573206902E-9</v>
      </c>
      <c r="G10" s="8">
        <v>9.2015852715121582E-9</v>
      </c>
      <c r="H10" s="8">
        <v>9.8611963039729744E-9</v>
      </c>
      <c r="I10" s="8">
        <v>1.4772407723057768E-2</v>
      </c>
      <c r="J10" s="8">
        <v>1.2320988875217154E-2</v>
      </c>
      <c r="K10" s="8">
        <v>1.2316072519411136E-2</v>
      </c>
      <c r="L10" s="8">
        <v>8.96181973075727E-9</v>
      </c>
      <c r="M10" s="8">
        <v>9.5699306257301942E-9</v>
      </c>
      <c r="N10" s="8">
        <v>9.8572846078468501E-3</v>
      </c>
      <c r="O10" s="8">
        <v>1.7236111917782182E-2</v>
      </c>
      <c r="P10" s="8">
        <v>1.4772407722944081E-2</v>
      </c>
      <c r="Q10" s="8">
        <v>1.7236111917782182E-2</v>
      </c>
      <c r="R10" s="8">
        <v>8.9642071543494239E-9</v>
      </c>
      <c r="S10" s="8">
        <v>8.8916749518830329E-9</v>
      </c>
      <c r="T10" s="8">
        <v>1.7236111917782182E-2</v>
      </c>
      <c r="U10" s="8">
        <v>9.7705878943088464E-9</v>
      </c>
      <c r="V10" s="8">
        <v>8.3496161096263677E-9</v>
      </c>
      <c r="W10" s="8">
        <v>9.3401695266948082E-9</v>
      </c>
      <c r="X10" s="8">
        <v>9.9428234534570947E-9</v>
      </c>
      <c r="Y10" s="8">
        <v>7.3960403342425707E-3</v>
      </c>
      <c r="Z10" s="8">
        <v>8.7578655438846909E-9</v>
      </c>
      <c r="AA10" s="8">
        <v>8.7168245954671875E-9</v>
      </c>
      <c r="AB10" s="8">
        <f t="shared" si="0"/>
        <v>60000</v>
      </c>
      <c r="AC10" s="8">
        <v>0.2</v>
      </c>
      <c r="AD10" s="8">
        <f t="shared" si="1"/>
        <v>5.9101482461574048E-3</v>
      </c>
    </row>
    <row r="11" spans="2:32">
      <c r="B11" s="8" t="s">
        <v>17</v>
      </c>
      <c r="C11" s="8">
        <v>9.3696144176647067E-9</v>
      </c>
      <c r="D11" s="8">
        <v>2.4610029557607049E-2</v>
      </c>
      <c r="E11" s="8">
        <v>9.6562189355609007E-9</v>
      </c>
      <c r="F11" s="8">
        <v>9.7061274573206902E-9</v>
      </c>
      <c r="G11" s="8">
        <v>9.2015852715121582E-9</v>
      </c>
      <c r="H11" s="8">
        <v>9.8611963039729744E-9</v>
      </c>
      <c r="I11" s="8">
        <v>1.4772407723057768E-2</v>
      </c>
      <c r="J11" s="8">
        <v>1.2320988875217154E-2</v>
      </c>
      <c r="K11" s="8">
        <v>1.2316072519411136E-2</v>
      </c>
      <c r="L11" s="8">
        <v>8.96181973075727E-9</v>
      </c>
      <c r="M11" s="8">
        <v>9.5699306257301942E-9</v>
      </c>
      <c r="N11" s="8">
        <v>9.8572846078468501E-3</v>
      </c>
      <c r="O11" s="8">
        <v>1.7236111917782182E-2</v>
      </c>
      <c r="P11" s="8">
        <v>1.4772407722944081E-2</v>
      </c>
      <c r="Q11" s="8">
        <v>1.7236111917782182E-2</v>
      </c>
      <c r="R11" s="8">
        <v>8.9642071543494239E-9</v>
      </c>
      <c r="S11" s="8">
        <v>8.8916749518830329E-9</v>
      </c>
      <c r="T11" s="8">
        <v>1.7236111917782182E-2</v>
      </c>
      <c r="U11" s="8">
        <v>9.7705878943088464E-9</v>
      </c>
      <c r="V11" s="8">
        <v>8.3496161096263677E-9</v>
      </c>
      <c r="W11" s="8">
        <v>9.3401695266948082E-9</v>
      </c>
      <c r="X11" s="8">
        <v>9.9428234534570947E-9</v>
      </c>
      <c r="Y11" s="8">
        <v>7.3960403342425707E-3</v>
      </c>
      <c r="Z11" s="8">
        <v>8.7578655438846909E-9</v>
      </c>
      <c r="AA11" s="8">
        <v>8.7168245954671875E-9</v>
      </c>
      <c r="AB11" s="8">
        <f t="shared" si="0"/>
        <v>90000</v>
      </c>
      <c r="AC11" s="8">
        <v>0.3</v>
      </c>
      <c r="AD11" s="8">
        <f t="shared" si="1"/>
        <v>5.9101482461574048E-3</v>
      </c>
    </row>
    <row r="12" spans="2:32">
      <c r="B12" s="8" t="s">
        <v>18</v>
      </c>
      <c r="C12" s="8">
        <v>9.3696144176647067E-9</v>
      </c>
      <c r="D12" s="8">
        <v>2.4610029557607049E-2</v>
      </c>
      <c r="E12" s="8">
        <v>9.6562189355609007E-9</v>
      </c>
      <c r="F12" s="8">
        <v>9.7061274573206902E-9</v>
      </c>
      <c r="G12" s="8">
        <v>9.2015852715121582E-9</v>
      </c>
      <c r="H12" s="8">
        <v>9.8611963039729744E-9</v>
      </c>
      <c r="I12" s="8">
        <v>1.4772407723057768E-2</v>
      </c>
      <c r="J12" s="8">
        <v>1.2320988875217154E-2</v>
      </c>
      <c r="K12" s="8">
        <v>1.2316072519411136E-2</v>
      </c>
      <c r="L12" s="8">
        <v>8.96181973075727E-9</v>
      </c>
      <c r="M12" s="8">
        <v>9.5699306257301942E-9</v>
      </c>
      <c r="N12" s="8">
        <v>9.8572846078468501E-3</v>
      </c>
      <c r="O12" s="8">
        <v>1.7236111917782182E-2</v>
      </c>
      <c r="P12" s="8">
        <v>1.4772407722944081E-2</v>
      </c>
      <c r="Q12" s="8">
        <v>1.7236111917782182E-2</v>
      </c>
      <c r="R12" s="8">
        <v>8.9642071543494239E-9</v>
      </c>
      <c r="S12" s="8">
        <v>8.8916749518830329E-9</v>
      </c>
      <c r="T12" s="8">
        <v>1.7236111917782182E-2</v>
      </c>
      <c r="U12" s="8">
        <v>9.7705878943088464E-9</v>
      </c>
      <c r="V12" s="8">
        <v>8.3496161096263677E-9</v>
      </c>
      <c r="W12" s="8">
        <v>9.3401695266948082E-9</v>
      </c>
      <c r="X12" s="8">
        <v>9.9428234534570947E-9</v>
      </c>
      <c r="Y12" s="8">
        <v>7.3960403342425707E-3</v>
      </c>
      <c r="Z12" s="8">
        <v>8.7578655438846909E-9</v>
      </c>
      <c r="AA12" s="8">
        <v>8.7168245954671875E-9</v>
      </c>
      <c r="AB12" s="8">
        <f t="shared" si="0"/>
        <v>120000</v>
      </c>
      <c r="AC12" s="8">
        <v>0.4</v>
      </c>
      <c r="AD12" s="8">
        <f t="shared" si="1"/>
        <v>5.9101482461574048E-3</v>
      </c>
    </row>
    <row r="13" spans="2:32">
      <c r="B13" s="8" t="s">
        <v>19</v>
      </c>
      <c r="C13" s="8">
        <v>9.3696144176647067E-9</v>
      </c>
      <c r="D13" s="8">
        <v>2.4610029557607049E-2</v>
      </c>
      <c r="E13" s="8">
        <v>9.6562189355609007E-9</v>
      </c>
      <c r="F13" s="8">
        <v>9.7061274573206902E-9</v>
      </c>
      <c r="G13" s="8">
        <v>9.2015852715121582E-9</v>
      </c>
      <c r="H13" s="8">
        <v>9.8611963039729744E-9</v>
      </c>
      <c r="I13" s="8">
        <v>1.4772407723057768E-2</v>
      </c>
      <c r="J13" s="8">
        <v>1.2320988875217154E-2</v>
      </c>
      <c r="K13" s="8">
        <v>1.2316072519411136E-2</v>
      </c>
      <c r="L13" s="8">
        <v>8.96181973075727E-9</v>
      </c>
      <c r="M13" s="8">
        <v>9.5699306257301942E-9</v>
      </c>
      <c r="N13" s="8">
        <v>9.8572846078468501E-3</v>
      </c>
      <c r="O13" s="8">
        <v>1.7236111917782182E-2</v>
      </c>
      <c r="P13" s="8">
        <v>1.4772407722944081E-2</v>
      </c>
      <c r="Q13" s="8">
        <v>1.7236111917782182E-2</v>
      </c>
      <c r="R13" s="8">
        <v>8.9642071543494239E-9</v>
      </c>
      <c r="S13" s="8">
        <v>8.8916749518830329E-9</v>
      </c>
      <c r="T13" s="8">
        <v>1.7236111917782182E-2</v>
      </c>
      <c r="U13" s="8">
        <v>9.7705878943088464E-9</v>
      </c>
      <c r="V13" s="8">
        <v>8.3496161096263677E-9</v>
      </c>
      <c r="W13" s="8">
        <v>9.3401695266948082E-9</v>
      </c>
      <c r="X13" s="8">
        <v>9.9428234534570947E-9</v>
      </c>
      <c r="Y13" s="8">
        <v>7.3960403342425707E-3</v>
      </c>
      <c r="Z13" s="8">
        <v>8.7578655438846909E-9</v>
      </c>
      <c r="AA13" s="8">
        <v>8.7168245954671875E-9</v>
      </c>
      <c r="AB13" s="8">
        <f t="shared" si="0"/>
        <v>150000</v>
      </c>
      <c r="AC13" s="8">
        <v>0.5</v>
      </c>
      <c r="AD13" s="8">
        <f t="shared" si="1"/>
        <v>5.9101482461574048E-3</v>
      </c>
    </row>
    <row r="14" spans="2:32">
      <c r="B14" s="8" t="s">
        <v>20</v>
      </c>
      <c r="C14" s="8">
        <v>9.3696144176647067E-9</v>
      </c>
      <c r="D14" s="8">
        <v>2.4610029557607049E-2</v>
      </c>
      <c r="E14" s="8">
        <v>9.6562189355609007E-9</v>
      </c>
      <c r="F14" s="8">
        <v>9.7061274573206902E-9</v>
      </c>
      <c r="G14" s="8">
        <v>9.2015852715121582E-9</v>
      </c>
      <c r="H14" s="8">
        <v>9.8611963039729744E-9</v>
      </c>
      <c r="I14" s="8">
        <v>1.4772407723057768E-2</v>
      </c>
      <c r="J14" s="8">
        <v>1.2320988875217154E-2</v>
      </c>
      <c r="K14" s="8">
        <v>1.2316072519411136E-2</v>
      </c>
      <c r="L14" s="8">
        <v>8.96181973075727E-9</v>
      </c>
      <c r="M14" s="8">
        <v>9.5699306257301942E-9</v>
      </c>
      <c r="N14" s="8">
        <v>9.8572846078468501E-3</v>
      </c>
      <c r="O14" s="8">
        <v>1.7236111917782182E-2</v>
      </c>
      <c r="P14" s="8">
        <v>1.4772407722944081E-2</v>
      </c>
      <c r="Q14" s="8">
        <v>1.7236111917782182E-2</v>
      </c>
      <c r="R14" s="8">
        <v>8.9642071543494239E-9</v>
      </c>
      <c r="S14" s="8">
        <v>8.8916749518830329E-9</v>
      </c>
      <c r="T14" s="8">
        <v>1.7236111917782182E-2</v>
      </c>
      <c r="U14" s="8">
        <v>9.7705878943088464E-9</v>
      </c>
      <c r="V14" s="8">
        <v>8.3496161096263677E-9</v>
      </c>
      <c r="W14" s="8">
        <v>9.3401695266948082E-9</v>
      </c>
      <c r="X14" s="8">
        <v>9.9428234534570947E-9</v>
      </c>
      <c r="Y14" s="8">
        <v>7.3960403342425707E-3</v>
      </c>
      <c r="Z14" s="8">
        <v>8.7578655438846909E-9</v>
      </c>
      <c r="AA14" s="8">
        <v>8.7168245954671875E-9</v>
      </c>
      <c r="AB14" s="8">
        <f t="shared" si="0"/>
        <v>180000</v>
      </c>
      <c r="AC14" s="8">
        <v>0.6</v>
      </c>
      <c r="AD14" s="8">
        <f t="shared" si="1"/>
        <v>5.9101482461574048E-3</v>
      </c>
    </row>
    <row r="15" spans="2:32">
      <c r="B15" s="8" t="s">
        <v>21</v>
      </c>
      <c r="C15" s="8">
        <v>9.3696144176647067E-9</v>
      </c>
      <c r="D15" s="8">
        <v>2.4610029557607049E-2</v>
      </c>
      <c r="E15" s="8">
        <v>9.6562189355609007E-9</v>
      </c>
      <c r="F15" s="8">
        <v>9.7061274573206902E-9</v>
      </c>
      <c r="G15" s="8">
        <v>9.2015852715121582E-9</v>
      </c>
      <c r="H15" s="8">
        <v>9.8611963039729744E-9</v>
      </c>
      <c r="I15" s="8">
        <v>1.4772407723057768E-2</v>
      </c>
      <c r="J15" s="8">
        <v>1.2320988875217154E-2</v>
      </c>
      <c r="K15" s="8">
        <v>1.2316072519411136E-2</v>
      </c>
      <c r="L15" s="8">
        <v>8.96181973075727E-9</v>
      </c>
      <c r="M15" s="8">
        <v>9.5699306257301942E-9</v>
      </c>
      <c r="N15" s="8">
        <v>9.8572846078468501E-3</v>
      </c>
      <c r="O15" s="8">
        <v>1.7236111917782182E-2</v>
      </c>
      <c r="P15" s="8">
        <v>1.4772407722944081E-2</v>
      </c>
      <c r="Q15" s="8">
        <v>1.7236111917782182E-2</v>
      </c>
      <c r="R15" s="8">
        <v>8.9642071543494239E-9</v>
      </c>
      <c r="S15" s="8">
        <v>8.8916749518830329E-9</v>
      </c>
      <c r="T15" s="8">
        <v>1.7236111917782182E-2</v>
      </c>
      <c r="U15" s="8">
        <v>9.7705878943088464E-9</v>
      </c>
      <c r="V15" s="8">
        <v>8.3496161096263677E-9</v>
      </c>
      <c r="W15" s="8">
        <v>9.3401695266948082E-9</v>
      </c>
      <c r="X15" s="8">
        <v>9.9428234534570947E-9</v>
      </c>
      <c r="Y15" s="8">
        <v>7.3960403342425707E-3</v>
      </c>
      <c r="Z15" s="8">
        <v>8.7578655438846909E-9</v>
      </c>
      <c r="AA15" s="8">
        <v>8.7168245954671875E-9</v>
      </c>
      <c r="AB15" s="8">
        <f t="shared" si="0"/>
        <v>210000</v>
      </c>
      <c r="AC15" s="8">
        <v>0.7</v>
      </c>
      <c r="AD15" s="8">
        <f t="shared" si="1"/>
        <v>5.9101482461574048E-3</v>
      </c>
    </row>
    <row r="16" spans="2:32">
      <c r="B16" s="8" t="s">
        <v>22</v>
      </c>
      <c r="C16" s="8">
        <v>9.3696144176647067E-9</v>
      </c>
      <c r="D16" s="8">
        <v>2.4610029557607049E-2</v>
      </c>
      <c r="E16" s="8">
        <v>9.6562189355609007E-9</v>
      </c>
      <c r="F16" s="8">
        <v>9.7061274573206902E-9</v>
      </c>
      <c r="G16" s="8">
        <v>9.2015852715121582E-9</v>
      </c>
      <c r="H16" s="8">
        <v>9.8611963039729744E-9</v>
      </c>
      <c r="I16" s="8">
        <v>1.4772407723057768E-2</v>
      </c>
      <c r="J16" s="8">
        <v>1.2320988875217154E-2</v>
      </c>
      <c r="K16" s="8">
        <v>1.2316072519411136E-2</v>
      </c>
      <c r="L16" s="8">
        <v>8.96181973075727E-9</v>
      </c>
      <c r="M16" s="8">
        <v>9.5699306257301942E-9</v>
      </c>
      <c r="N16" s="8">
        <v>9.8572846078468501E-3</v>
      </c>
      <c r="O16" s="8">
        <v>1.7236111917782182E-2</v>
      </c>
      <c r="P16" s="8">
        <v>1.4772407722944081E-2</v>
      </c>
      <c r="Q16" s="8">
        <v>1.7236111917782182E-2</v>
      </c>
      <c r="R16" s="8">
        <v>8.9642071543494239E-9</v>
      </c>
      <c r="S16" s="8">
        <v>8.8916749518830329E-9</v>
      </c>
      <c r="T16" s="8">
        <v>1.7236111917782182E-2</v>
      </c>
      <c r="U16" s="8">
        <v>9.7705878943088464E-9</v>
      </c>
      <c r="V16" s="8">
        <v>8.3496161096263677E-9</v>
      </c>
      <c r="W16" s="8">
        <v>9.3401695266948082E-9</v>
      </c>
      <c r="X16" s="8">
        <v>9.9428234534570947E-9</v>
      </c>
      <c r="Y16" s="8">
        <v>7.3960403342425707E-3</v>
      </c>
      <c r="Z16" s="8">
        <v>8.7578655438846909E-9</v>
      </c>
      <c r="AA16" s="8">
        <v>8.7168245954671875E-9</v>
      </c>
      <c r="AB16" s="8">
        <f t="shared" si="0"/>
        <v>240000</v>
      </c>
      <c r="AC16" s="8">
        <v>0.8</v>
      </c>
      <c r="AD16" s="8">
        <f t="shared" si="1"/>
        <v>5.9101482461574048E-3</v>
      </c>
    </row>
    <row r="17" spans="2:30">
      <c r="B17" s="8" t="s">
        <v>23</v>
      </c>
      <c r="C17" s="8">
        <v>9.3696144176647067E-9</v>
      </c>
      <c r="D17" s="8">
        <v>2.4610029557607049E-2</v>
      </c>
      <c r="E17" s="8">
        <v>9.6562189355609007E-9</v>
      </c>
      <c r="F17" s="8">
        <v>9.7061274573206902E-9</v>
      </c>
      <c r="G17" s="8">
        <v>9.2015852715121582E-9</v>
      </c>
      <c r="H17" s="8">
        <v>9.8611963039729744E-9</v>
      </c>
      <c r="I17" s="8">
        <v>1.4772407723057768E-2</v>
      </c>
      <c r="J17" s="8">
        <v>1.2320988875217154E-2</v>
      </c>
      <c r="K17" s="8">
        <v>1.2316072519411136E-2</v>
      </c>
      <c r="L17" s="8">
        <v>8.96181973075727E-9</v>
      </c>
      <c r="M17" s="8">
        <v>9.5699306257301942E-9</v>
      </c>
      <c r="N17" s="8">
        <v>9.8572846078468501E-3</v>
      </c>
      <c r="O17" s="8">
        <v>1.7236111917782182E-2</v>
      </c>
      <c r="P17" s="8">
        <v>1.4772407722944081E-2</v>
      </c>
      <c r="Q17" s="8">
        <v>1.7236111917782182E-2</v>
      </c>
      <c r="R17" s="8">
        <v>8.9642071543494239E-9</v>
      </c>
      <c r="S17" s="8">
        <v>8.8916749518830329E-9</v>
      </c>
      <c r="T17" s="8">
        <v>1.7236111917782182E-2</v>
      </c>
      <c r="U17" s="8">
        <v>9.7705878943088464E-9</v>
      </c>
      <c r="V17" s="8">
        <v>8.3496161096263677E-9</v>
      </c>
      <c r="W17" s="8">
        <v>9.3401695266948082E-9</v>
      </c>
      <c r="X17" s="8">
        <v>9.9428234534570947E-9</v>
      </c>
      <c r="Y17" s="8">
        <v>7.3960403342425707E-3</v>
      </c>
      <c r="Z17" s="8">
        <v>8.7578655438846909E-9</v>
      </c>
      <c r="AA17" s="8">
        <v>8.7168245954671875E-9</v>
      </c>
      <c r="AB17" s="8">
        <f t="shared" si="0"/>
        <v>270000</v>
      </c>
      <c r="AC17" s="8">
        <v>0.9</v>
      </c>
      <c r="AD17" s="8">
        <f t="shared" si="1"/>
        <v>5.9101482461574048E-3</v>
      </c>
    </row>
    <row r="18" spans="2:30">
      <c r="B18" s="8" t="s">
        <v>24</v>
      </c>
      <c r="C18" s="8">
        <v>9.3696144176647067E-9</v>
      </c>
      <c r="D18" s="8">
        <v>2.4610029557607049E-2</v>
      </c>
      <c r="E18" s="8">
        <v>9.6562189355609007E-9</v>
      </c>
      <c r="F18" s="8">
        <v>9.7061274573206902E-9</v>
      </c>
      <c r="G18" s="8">
        <v>9.2015852715121582E-9</v>
      </c>
      <c r="H18" s="8">
        <v>9.8611963039729744E-9</v>
      </c>
      <c r="I18" s="8">
        <v>1.4772407723057768E-2</v>
      </c>
      <c r="J18" s="8">
        <v>1.2320988875217154E-2</v>
      </c>
      <c r="K18" s="8">
        <v>1.2316072519411136E-2</v>
      </c>
      <c r="L18" s="8">
        <v>8.96181973075727E-9</v>
      </c>
      <c r="M18" s="8">
        <v>9.5699306257301942E-9</v>
      </c>
      <c r="N18" s="8">
        <v>9.8572846078468501E-3</v>
      </c>
      <c r="O18" s="8">
        <v>1.7236111917782182E-2</v>
      </c>
      <c r="P18" s="8">
        <v>1.4772407722944081E-2</v>
      </c>
      <c r="Q18" s="8">
        <v>1.7236111917782182E-2</v>
      </c>
      <c r="R18" s="8">
        <v>8.9642071543494239E-9</v>
      </c>
      <c r="S18" s="8">
        <v>8.8916749518830329E-9</v>
      </c>
      <c r="T18" s="8">
        <v>1.7236111917782182E-2</v>
      </c>
      <c r="U18" s="8">
        <v>9.7705878943088464E-9</v>
      </c>
      <c r="V18" s="8">
        <v>8.3496161096263677E-9</v>
      </c>
      <c r="W18" s="8">
        <v>9.3401695266948082E-9</v>
      </c>
      <c r="X18" s="8">
        <v>9.9428234534570947E-9</v>
      </c>
      <c r="Y18" s="8">
        <v>7.3960403342425707E-3</v>
      </c>
      <c r="Z18" s="8">
        <v>8.7578655438846909E-9</v>
      </c>
      <c r="AA18" s="8">
        <v>8.7168245954671875E-9</v>
      </c>
      <c r="AB18" s="8">
        <f t="shared" si="0"/>
        <v>300000</v>
      </c>
      <c r="AC18" s="8">
        <v>1</v>
      </c>
      <c r="AD18" s="8">
        <f t="shared" si="1"/>
        <v>5.9101482461574048E-3</v>
      </c>
    </row>
    <row r="19" spans="2:30">
      <c r="B19" s="8" t="s">
        <v>25</v>
      </c>
      <c r="C19" s="8">
        <v>0.6</v>
      </c>
    </row>
    <row r="20" spans="2:30">
      <c r="D20" s="9" t="s">
        <v>1</v>
      </c>
      <c r="E20" s="9" t="s">
        <v>3</v>
      </c>
      <c r="F20" s="9" t="s">
        <v>9</v>
      </c>
      <c r="G20" s="9" t="s">
        <v>5</v>
      </c>
      <c r="H20" s="9" t="s">
        <v>7</v>
      </c>
    </row>
    <row r="21" spans="2:30">
      <c r="D21" s="10">
        <f>MIN(C18:AA18)</f>
        <v>8.3496161096263677E-9</v>
      </c>
      <c r="E21" s="10">
        <f>MAX(C18:AA18)</f>
        <v>2.4610029557607049E-2</v>
      </c>
      <c r="F21" s="10">
        <f>MEDIAN(C18:AA18)</f>
        <v>9.7705878943088464E-9</v>
      </c>
      <c r="G21" s="10">
        <f>AVERAGE(C18:AA18)</f>
        <v>5.9101482461574048E-3</v>
      </c>
      <c r="H21" s="10">
        <f>_xlfn.STDEV.S(C18:AA18)</f>
        <v>7.9463457302901153E-3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DE_r1_10</vt:lpstr>
      <vt:lpstr>DE_b2_10</vt:lpstr>
      <vt:lpstr>PSO_10</vt:lpstr>
      <vt:lpstr>ED_mod_10</vt:lpstr>
      <vt:lpstr>DE_r1_30</vt:lpstr>
      <vt:lpstr>DE_b2_30</vt:lpstr>
      <vt:lpstr>PSO_30</vt:lpstr>
      <vt:lpstr>ACO_5</vt:lpstr>
      <vt:lpstr>ED_mod_30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Larangeira</dc:creator>
  <cp:lastModifiedBy>vicente Larangeira</cp:lastModifiedBy>
  <dcterms:created xsi:type="dcterms:W3CDTF">2020-11-30T12:25:59Z</dcterms:created>
  <dcterms:modified xsi:type="dcterms:W3CDTF">2021-01-08T15:37:32Z</dcterms:modified>
</cp:coreProperties>
</file>