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EC2014\FASE2\Report\"/>
    </mc:Choice>
  </mc:AlternateContent>
  <xr:revisionPtr revIDLastSave="0" documentId="13_ncr:1_{EF8B3572-3334-47CB-B854-05DC6178C623}" xr6:coauthVersionLast="45" xr6:coauthVersionMax="45" xr10:uidLastSave="{00000000-0000-0000-0000-000000000000}"/>
  <bookViews>
    <workbookView minimized="1" xWindow="2340" yWindow="3630" windowWidth="18000" windowHeight="9360" tabRatio="574" firstSheet="9" activeTab="9" xr2:uid="{7A6436CA-2D26-474F-AD4C-FCE1285CB0F2}"/>
  </bookViews>
  <sheets>
    <sheet name="DE_r1_10" sheetId="7" r:id="rId1"/>
    <sheet name="DE_b2_10" sheetId="3" r:id="rId2"/>
    <sheet name="PSO_10" sheetId="8" r:id="rId3"/>
    <sheet name="ED_mod_10" sheetId="9" r:id="rId4"/>
    <sheet name="DE_r1_30" sheetId="4" r:id="rId5"/>
    <sheet name="DE_b2_30" sheetId="5" r:id="rId6"/>
    <sheet name="PSO_30" sheetId="2" r:id="rId7"/>
    <sheet name="ACO_5" sheetId="6" state="hidden" r:id="rId8"/>
    <sheet name="ED_mod_30" sheetId="10" r:id="rId9"/>
    <sheet name="Overview" sheetId="1" r:id="rId10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F53" i="1"/>
  <c r="G53" i="1"/>
  <c r="H53" i="1"/>
  <c r="I53" i="1"/>
  <c r="E53" i="1"/>
  <c r="H35" i="1"/>
  <c r="H36" i="1"/>
  <c r="H37" i="1"/>
  <c r="H38" i="1"/>
  <c r="H39" i="1"/>
  <c r="H40" i="1"/>
  <c r="H41" i="1"/>
  <c r="H42" i="1"/>
  <c r="H43" i="1"/>
  <c r="H44" i="1"/>
  <c r="H45" i="1"/>
  <c r="H46" i="1"/>
  <c r="H34" i="1"/>
  <c r="AD18" i="10"/>
  <c r="AB18" i="10"/>
  <c r="AD17" i="10"/>
  <c r="AB17" i="10"/>
  <c r="AD16" i="10"/>
  <c r="AB16" i="10"/>
  <c r="AD15" i="10"/>
  <c r="AB15" i="10"/>
  <c r="AD14" i="10"/>
  <c r="AB14" i="10"/>
  <c r="AD13" i="10"/>
  <c r="AB13" i="10"/>
  <c r="AD12" i="10"/>
  <c r="AB12" i="10"/>
  <c r="AD11" i="10"/>
  <c r="AB11" i="10"/>
  <c r="AD10" i="10"/>
  <c r="AB10" i="10"/>
  <c r="AD9" i="10"/>
  <c r="AB9" i="10"/>
  <c r="AD8" i="10"/>
  <c r="AB8" i="10"/>
  <c r="AD7" i="10"/>
  <c r="AB7" i="10"/>
  <c r="AD6" i="10"/>
  <c r="AB6" i="10"/>
  <c r="AF4" i="10"/>
  <c r="AF3" i="10"/>
  <c r="AF2" i="10"/>
  <c r="H21" i="10"/>
  <c r="G21" i="10"/>
  <c r="F21" i="10"/>
  <c r="E21" i="10"/>
  <c r="D21" i="10"/>
  <c r="J26" i="1"/>
  <c r="I26" i="1"/>
  <c r="F26" i="1"/>
  <c r="G26" i="1"/>
  <c r="H26" i="1"/>
  <c r="E26" i="1"/>
  <c r="H8" i="1"/>
  <c r="H9" i="1"/>
  <c r="H10" i="1"/>
  <c r="H11" i="1"/>
  <c r="H12" i="1"/>
  <c r="H13" i="1"/>
  <c r="H14" i="1"/>
  <c r="H15" i="1"/>
  <c r="H16" i="1"/>
  <c r="H17" i="1"/>
  <c r="H18" i="1"/>
  <c r="H19" i="1"/>
  <c r="H7" i="1"/>
  <c r="AD18" i="9"/>
  <c r="AB18" i="9"/>
  <c r="AD17" i="9"/>
  <c r="AB17" i="9"/>
  <c r="AD16" i="9"/>
  <c r="AB16" i="9"/>
  <c r="AD15" i="9"/>
  <c r="AB15" i="9"/>
  <c r="AD14" i="9"/>
  <c r="AB14" i="9"/>
  <c r="AD13" i="9"/>
  <c r="AB13" i="9"/>
  <c r="AD12" i="9"/>
  <c r="AB12" i="9"/>
  <c r="AD11" i="9"/>
  <c r="AB11" i="9"/>
  <c r="AD10" i="9"/>
  <c r="AB10" i="9"/>
  <c r="AD9" i="9"/>
  <c r="AB9" i="9"/>
  <c r="AD8" i="9"/>
  <c r="AB8" i="9"/>
  <c r="AD7" i="9"/>
  <c r="AB7" i="9"/>
  <c r="AD6" i="9"/>
  <c r="AB6" i="9"/>
  <c r="AF4" i="9"/>
  <c r="AF3" i="9"/>
  <c r="AF2" i="9"/>
  <c r="H21" i="9"/>
  <c r="G21" i="9"/>
  <c r="F21" i="9"/>
  <c r="E21" i="9"/>
  <c r="D21" i="9"/>
  <c r="J50" i="1" l="1"/>
  <c r="J52" i="1"/>
  <c r="J51" i="1"/>
  <c r="J23" i="1"/>
  <c r="J25" i="1"/>
  <c r="J24" i="1"/>
  <c r="AD8" i="7"/>
  <c r="AF4" i="4"/>
  <c r="B35" i="1"/>
  <c r="B36" i="1"/>
  <c r="B37" i="1"/>
  <c r="B38" i="1"/>
  <c r="B39" i="1"/>
  <c r="B40" i="1"/>
  <c r="B41" i="1"/>
  <c r="B42" i="1"/>
  <c r="B43" i="1"/>
  <c r="B44" i="1"/>
  <c r="B45" i="1"/>
  <c r="B46" i="1"/>
  <c r="B34" i="1"/>
  <c r="H21" i="8" l="1"/>
  <c r="I23" i="1" s="1"/>
  <c r="G21" i="8"/>
  <c r="H23" i="1" s="1"/>
  <c r="F21" i="8"/>
  <c r="G23" i="1" s="1"/>
  <c r="E21" i="8"/>
  <c r="F23" i="1" s="1"/>
  <c r="D21" i="8"/>
  <c r="E23" i="1" s="1"/>
  <c r="AD18" i="8"/>
  <c r="G19" i="1" s="1"/>
  <c r="AB18" i="8"/>
  <c r="AD17" i="8"/>
  <c r="G18" i="1" s="1"/>
  <c r="AB17" i="8"/>
  <c r="AD16" i="8"/>
  <c r="G17" i="1" s="1"/>
  <c r="AB16" i="8"/>
  <c r="AD15" i="8"/>
  <c r="G16" i="1" s="1"/>
  <c r="AB15" i="8"/>
  <c r="AD14" i="8"/>
  <c r="G15" i="1" s="1"/>
  <c r="AB14" i="8"/>
  <c r="AD13" i="8"/>
  <c r="G14" i="1" s="1"/>
  <c r="AB13" i="8"/>
  <c r="AD12" i="8"/>
  <c r="G13" i="1" s="1"/>
  <c r="AB12" i="8"/>
  <c r="AD11" i="8"/>
  <c r="G12" i="1" s="1"/>
  <c r="AB11" i="8"/>
  <c r="AD10" i="8"/>
  <c r="G11" i="1" s="1"/>
  <c r="AB10" i="8"/>
  <c r="AD9" i="8"/>
  <c r="G10" i="1" s="1"/>
  <c r="AB9" i="8"/>
  <c r="AD8" i="8"/>
  <c r="G9" i="1" s="1"/>
  <c r="AB8" i="8"/>
  <c r="AD7" i="8"/>
  <c r="G8" i="1" s="1"/>
  <c r="AB7" i="8"/>
  <c r="AD6" i="8"/>
  <c r="G7" i="1" s="1"/>
  <c r="AB6" i="8"/>
  <c r="AF4" i="8"/>
  <c r="AF3" i="8"/>
  <c r="AF2" i="8"/>
  <c r="H21" i="7"/>
  <c r="I24" i="1" s="1"/>
  <c r="G21" i="7"/>
  <c r="H24" i="1" s="1"/>
  <c r="F21" i="7"/>
  <c r="G24" i="1" s="1"/>
  <c r="E21" i="7"/>
  <c r="F24" i="1" s="1"/>
  <c r="D21" i="7"/>
  <c r="E24" i="1" s="1"/>
  <c r="AD18" i="7"/>
  <c r="E19" i="1" s="1"/>
  <c r="AB18" i="7"/>
  <c r="AD17" i="7"/>
  <c r="E18" i="1" s="1"/>
  <c r="AB17" i="7"/>
  <c r="AD16" i="7"/>
  <c r="E17" i="1" s="1"/>
  <c r="AB16" i="7"/>
  <c r="AD15" i="7"/>
  <c r="E16" i="1" s="1"/>
  <c r="AB15" i="7"/>
  <c r="AD14" i="7"/>
  <c r="E15" i="1" s="1"/>
  <c r="AB14" i="7"/>
  <c r="AD13" i="7"/>
  <c r="E14" i="1" s="1"/>
  <c r="AB13" i="7"/>
  <c r="AD12" i="7"/>
  <c r="E13" i="1" s="1"/>
  <c r="AB12" i="7"/>
  <c r="AD11" i="7"/>
  <c r="E12" i="1" s="1"/>
  <c r="AB11" i="7"/>
  <c r="AD10" i="7"/>
  <c r="E11" i="1" s="1"/>
  <c r="AB10" i="7"/>
  <c r="AD9" i="7"/>
  <c r="E10" i="1" s="1"/>
  <c r="AB9" i="7"/>
  <c r="E9" i="1"/>
  <c r="AB8" i="7"/>
  <c r="AD7" i="7"/>
  <c r="E8" i="1" s="1"/>
  <c r="AB7" i="7"/>
  <c r="AD6" i="7"/>
  <c r="E7" i="1" s="1"/>
  <c r="AB6" i="7"/>
  <c r="AF4" i="7"/>
  <c r="AF3" i="7"/>
  <c r="AF2" i="7"/>
  <c r="AF23" i="6"/>
  <c r="AE23" i="6"/>
  <c r="AD23" i="6"/>
  <c r="AC23" i="6"/>
  <c r="AB23" i="6"/>
  <c r="AD21" i="6"/>
  <c r="AB21" i="6"/>
  <c r="AD20" i="6"/>
  <c r="AB20" i="6"/>
  <c r="AD19" i="6"/>
  <c r="AB19" i="6"/>
  <c r="AD18" i="6"/>
  <c r="AB18" i="6"/>
  <c r="AD17" i="6"/>
  <c r="AB17" i="6"/>
  <c r="AD16" i="6"/>
  <c r="AB16" i="6"/>
  <c r="AD15" i="6"/>
  <c r="AB15" i="6"/>
  <c r="AD14" i="6"/>
  <c r="AB14" i="6"/>
  <c r="AD13" i="6"/>
  <c r="AB13" i="6"/>
  <c r="AD12" i="6"/>
  <c r="AB12" i="6"/>
  <c r="AD11" i="6"/>
  <c r="AB11" i="6"/>
  <c r="AD10" i="6"/>
  <c r="AB10" i="6"/>
  <c r="AD9" i="6"/>
  <c r="AB9" i="6"/>
  <c r="AF6" i="6"/>
  <c r="AF5" i="6"/>
  <c r="AF4" i="6"/>
  <c r="AF3" i="6"/>
  <c r="AF2" i="6"/>
  <c r="H21" i="5"/>
  <c r="I52" i="1" s="1"/>
  <c r="G21" i="5"/>
  <c r="H52" i="1" s="1"/>
  <c r="F21" i="5"/>
  <c r="G52" i="1" s="1"/>
  <c r="E21" i="5"/>
  <c r="F52" i="1" s="1"/>
  <c r="D21" i="5"/>
  <c r="E52" i="1" s="1"/>
  <c r="AD18" i="5"/>
  <c r="F46" i="1" s="1"/>
  <c r="AB18" i="5"/>
  <c r="AD17" i="5"/>
  <c r="F45" i="1" s="1"/>
  <c r="AB17" i="5"/>
  <c r="AD16" i="5"/>
  <c r="F44" i="1" s="1"/>
  <c r="AB16" i="5"/>
  <c r="AD15" i="5"/>
  <c r="F43" i="1" s="1"/>
  <c r="AB15" i="5"/>
  <c r="AD14" i="5"/>
  <c r="F42" i="1" s="1"/>
  <c r="AB14" i="5"/>
  <c r="AD13" i="5"/>
  <c r="F41" i="1" s="1"/>
  <c r="AB13" i="5"/>
  <c r="AD12" i="5"/>
  <c r="F40" i="1" s="1"/>
  <c r="AB12" i="5"/>
  <c r="AD11" i="5"/>
  <c r="F39" i="1" s="1"/>
  <c r="AB11" i="5"/>
  <c r="AD10" i="5"/>
  <c r="F38" i="1" s="1"/>
  <c r="AB10" i="5"/>
  <c r="AD9" i="5"/>
  <c r="F37" i="1" s="1"/>
  <c r="AB9" i="5"/>
  <c r="AD8" i="5"/>
  <c r="F36" i="1" s="1"/>
  <c r="AB8" i="5"/>
  <c r="AD7" i="5"/>
  <c r="F35" i="1" s="1"/>
  <c r="AB7" i="5"/>
  <c r="AD6" i="5"/>
  <c r="F34" i="1" s="1"/>
  <c r="AB6" i="5"/>
  <c r="AF4" i="5"/>
  <c r="AF3" i="5"/>
  <c r="AF2" i="5"/>
  <c r="H21" i="4"/>
  <c r="I51" i="1" s="1"/>
  <c r="G21" i="4"/>
  <c r="H51" i="1" s="1"/>
  <c r="F21" i="4"/>
  <c r="G51" i="1" s="1"/>
  <c r="E21" i="4"/>
  <c r="F51" i="1" s="1"/>
  <c r="D21" i="4"/>
  <c r="E51" i="1" s="1"/>
  <c r="AD18" i="4"/>
  <c r="E46" i="1" s="1"/>
  <c r="AB18" i="4"/>
  <c r="AD17" i="4"/>
  <c r="E45" i="1" s="1"/>
  <c r="AB17" i="4"/>
  <c r="AD16" i="4"/>
  <c r="E44" i="1" s="1"/>
  <c r="AB16" i="4"/>
  <c r="AD15" i="4"/>
  <c r="E43" i="1" s="1"/>
  <c r="AB15" i="4"/>
  <c r="AD14" i="4"/>
  <c r="E42" i="1" s="1"/>
  <c r="AB14" i="4"/>
  <c r="AD13" i="4"/>
  <c r="E41" i="1" s="1"/>
  <c r="AB13" i="4"/>
  <c r="AD12" i="4"/>
  <c r="E40" i="1" s="1"/>
  <c r="AB12" i="4"/>
  <c r="AD11" i="4"/>
  <c r="E39" i="1" s="1"/>
  <c r="AB11" i="4"/>
  <c r="AD10" i="4"/>
  <c r="E38" i="1" s="1"/>
  <c r="AB10" i="4"/>
  <c r="AD9" i="4"/>
  <c r="E37" i="1" s="1"/>
  <c r="AB9" i="4"/>
  <c r="AD8" i="4"/>
  <c r="E36" i="1" s="1"/>
  <c r="AB8" i="4"/>
  <c r="AD7" i="4"/>
  <c r="E35" i="1" s="1"/>
  <c r="AB7" i="4"/>
  <c r="AD6" i="4"/>
  <c r="E34" i="1" s="1"/>
  <c r="AB6" i="4"/>
  <c r="AF3" i="4"/>
  <c r="AF2" i="4"/>
  <c r="H21" i="3"/>
  <c r="I25" i="1" s="1"/>
  <c r="G21" i="3"/>
  <c r="H25" i="1" s="1"/>
  <c r="F21" i="3"/>
  <c r="G25" i="1" s="1"/>
  <c r="E21" i="3"/>
  <c r="F25" i="1" s="1"/>
  <c r="D21" i="3"/>
  <c r="E25" i="1" s="1"/>
  <c r="AD18" i="3"/>
  <c r="F19" i="1" s="1"/>
  <c r="AB18" i="3"/>
  <c r="AD17" i="3"/>
  <c r="F18" i="1" s="1"/>
  <c r="AB17" i="3"/>
  <c r="AD16" i="3"/>
  <c r="F17" i="1" s="1"/>
  <c r="AB16" i="3"/>
  <c r="AD15" i="3"/>
  <c r="F16" i="1" s="1"/>
  <c r="AB15" i="3"/>
  <c r="AD14" i="3"/>
  <c r="F15" i="1" s="1"/>
  <c r="AB14" i="3"/>
  <c r="AD13" i="3"/>
  <c r="F14" i="1" s="1"/>
  <c r="AB13" i="3"/>
  <c r="AD12" i="3"/>
  <c r="F13" i="1" s="1"/>
  <c r="AB12" i="3"/>
  <c r="AD11" i="3"/>
  <c r="F12" i="1" s="1"/>
  <c r="AB11" i="3"/>
  <c r="AD10" i="3"/>
  <c r="F11" i="1" s="1"/>
  <c r="AB10" i="3"/>
  <c r="AD9" i="3"/>
  <c r="F10" i="1" s="1"/>
  <c r="AB9" i="3"/>
  <c r="AD8" i="3"/>
  <c r="F9" i="1" s="1"/>
  <c r="AB8" i="3"/>
  <c r="AD7" i="3"/>
  <c r="F8" i="1" s="1"/>
  <c r="AB7" i="3"/>
  <c r="AD6" i="3"/>
  <c r="F7" i="1" s="1"/>
  <c r="AB6" i="3"/>
  <c r="AF4" i="3"/>
  <c r="AF3" i="3"/>
  <c r="AF2" i="3"/>
  <c r="H21" i="2"/>
  <c r="I50" i="1" s="1"/>
  <c r="G21" i="2"/>
  <c r="H50" i="1" s="1"/>
  <c r="F21" i="2"/>
  <c r="G50" i="1" s="1"/>
  <c r="E21" i="2"/>
  <c r="F50" i="1" s="1"/>
  <c r="D21" i="2"/>
  <c r="E50" i="1" s="1"/>
  <c r="AD18" i="2"/>
  <c r="G46" i="1" s="1"/>
  <c r="AB18" i="2"/>
  <c r="AD17" i="2"/>
  <c r="G45" i="1" s="1"/>
  <c r="AB17" i="2"/>
  <c r="AD16" i="2"/>
  <c r="G44" i="1" s="1"/>
  <c r="AB16" i="2"/>
  <c r="AD15" i="2"/>
  <c r="G43" i="1" s="1"/>
  <c r="AB15" i="2"/>
  <c r="AD14" i="2"/>
  <c r="G42" i="1" s="1"/>
  <c r="AB14" i="2"/>
  <c r="AD13" i="2"/>
  <c r="G41" i="1" s="1"/>
  <c r="AB13" i="2"/>
  <c r="AD12" i="2"/>
  <c r="G40" i="1" s="1"/>
  <c r="AB12" i="2"/>
  <c r="AD11" i="2"/>
  <c r="G39" i="1" s="1"/>
  <c r="AB11" i="2"/>
  <c r="AD10" i="2"/>
  <c r="G38" i="1" s="1"/>
  <c r="AB10" i="2"/>
  <c r="AD9" i="2"/>
  <c r="G37" i="1" s="1"/>
  <c r="AB9" i="2"/>
  <c r="AD8" i="2"/>
  <c r="G36" i="1" s="1"/>
  <c r="AB8" i="2"/>
  <c r="AD7" i="2"/>
  <c r="G35" i="1" s="1"/>
  <c r="AB7" i="2"/>
  <c r="AD6" i="2"/>
  <c r="G34" i="1" s="1"/>
  <c r="AB6" i="2"/>
  <c r="AF4" i="2"/>
  <c r="AF3" i="2"/>
  <c r="AF2" i="2"/>
</calcChain>
</file>

<file path=xl/sharedStrings.xml><?xml version="1.0" encoding="utf-8"?>
<sst xmlns="http://schemas.openxmlformats.org/spreadsheetml/2006/main" count="268" uniqueCount="40">
  <si>
    <t>RUN nº</t>
  </si>
  <si>
    <t>Best</t>
  </si>
  <si>
    <t>Closed in run</t>
  </si>
  <si>
    <t>Worst</t>
  </si>
  <si>
    <t>Best result</t>
  </si>
  <si>
    <t>Mean</t>
  </si>
  <si>
    <t>Worst result</t>
  </si>
  <si>
    <t>stdv</t>
  </si>
  <si>
    <t>Mean result</t>
  </si>
  <si>
    <t>median</t>
  </si>
  <si>
    <t>Median result</t>
  </si>
  <si>
    <t>Parcials</t>
  </si>
  <si>
    <t>Erro para FES=0,0*MaxFES</t>
  </si>
  <si>
    <t>Erro para FES=0,001*MaxFES</t>
  </si>
  <si>
    <t>Erro para FES=0,01*MaxFES</t>
  </si>
  <si>
    <t>Erro para FES=0,1*MaxFES</t>
  </si>
  <si>
    <t>Erro para FES=0,2*MaxFES</t>
  </si>
  <si>
    <t>Erro para FES=0,3*MaxFES</t>
  </si>
  <si>
    <t>Erro para FES=0,4*MaxFES</t>
  </si>
  <si>
    <t>Erro para FES=0,5*MaxFES</t>
  </si>
  <si>
    <t>Erro para FES=0,6*MaxFES</t>
  </si>
  <si>
    <t>Erro para FES=0,7*MaxFES</t>
  </si>
  <si>
    <t>Erro para FES=0,8*MaxFES</t>
  </si>
  <si>
    <t>Erro para FES=0,9*MaxFES</t>
  </si>
  <si>
    <t>Erro para FES=1,0*MaxFES</t>
  </si>
  <si>
    <t>Success rate</t>
  </si>
  <si>
    <t>PSO</t>
  </si>
  <si>
    <t>D = 10</t>
  </si>
  <si>
    <t>D = 30</t>
  </si>
  <si>
    <t>DE_r1_10</t>
  </si>
  <si>
    <t>DE_b2_10</t>
  </si>
  <si>
    <t>PSO_10</t>
  </si>
  <si>
    <t>DE_r1_30</t>
  </si>
  <si>
    <t>DE_b2_30</t>
  </si>
  <si>
    <t>PSO_30</t>
  </si>
  <si>
    <t>Succes rate</t>
  </si>
  <si>
    <t>Sucesso</t>
  </si>
  <si>
    <t>ED/rand/1</t>
  </si>
  <si>
    <t>ED/best/2</t>
  </si>
  <si>
    <t>ED_mod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</si>
</sst>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2"/>
      <color theme="1"/>
      <name val="Fonte do Corpo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" fillId="0" borderId="0" xfId="1" applyFill="1" applyBorder="1" applyAlignment="1" applyProtection="1"/>
    <xf numFmtId="164" fontId="1" fillId="0" borderId="0" xfId="1" applyNumberForma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11" fontId="2" fillId="0" borderId="0" xfId="0" applyNumberFormat="1" applyFont="1"/>
    <xf numFmtId="0" fontId="4" fillId="0" borderId="0" xfId="1" applyFont="1" applyFill="1" applyBorder="1" applyAlignment="1" applyProtection="1"/>
    <xf numFmtId="0" fontId="4" fillId="0" borderId="0" xfId="1" applyFont="1"/>
    <xf numFmtId="164" fontId="4" fillId="0" borderId="0" xfId="1" applyNumberFormat="1" applyFont="1"/>
    <xf numFmtId="0" fontId="1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4588D2C5-E001-4978-9791-A23046949086}"/>
  </cellStyles>
  <dxfs count="0"/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Função 9 - 10 D</a:t>
            </a:r>
          </a:p>
          <a:p>
            <a:pPr>
              <a:defRPr sz="1800"/>
            </a:pPr>
            <a:r>
              <a:rPr lang="en-US" sz="1800"/>
              <a:t>(</a:t>
            </a:r>
            <a:r>
              <a:rPr lang="en-US" sz="1800" b="0" i="1" u="none" strike="noStrike" baseline="0">
                <a:effectLst/>
              </a:rPr>
              <a:t>Shifted and Rotated Rastrigin's Function</a:t>
            </a:r>
            <a:r>
              <a:rPr lang="en-US" sz="1800"/>
              <a:t>)</a:t>
            </a:r>
          </a:p>
        </c:rich>
      </c:tx>
      <c:layout>
        <c:manualLayout>
          <c:xMode val="edge"/>
          <c:yMode val="edge"/>
          <c:x val="0.25043001968431072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Overview!$E$6</c:f>
              <c:strCache>
                <c:ptCount val="1"/>
                <c:pt idx="0">
                  <c:v>ED/rand/1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Overview!$E$7:$E$19</c:f>
              <c:numCache>
                <c:formatCode>0.000E+00</c:formatCode>
                <c:ptCount val="13"/>
                <c:pt idx="0">
                  <c:v>119.09142970627916</c:v>
                </c:pt>
                <c:pt idx="1">
                  <c:v>115.06444537051385</c:v>
                </c:pt>
                <c:pt idx="2">
                  <c:v>77.288406808468523</c:v>
                </c:pt>
                <c:pt idx="3">
                  <c:v>41.252745922370089</c:v>
                </c:pt>
                <c:pt idx="4">
                  <c:v>35.741133898942635</c:v>
                </c:pt>
                <c:pt idx="5">
                  <c:v>31.980078011334541</c:v>
                </c:pt>
                <c:pt idx="6">
                  <c:v>30.659321853576174</c:v>
                </c:pt>
                <c:pt idx="7">
                  <c:v>28.779978774861402</c:v>
                </c:pt>
                <c:pt idx="8">
                  <c:v>27.679289007099474</c:v>
                </c:pt>
                <c:pt idx="9">
                  <c:v>27.205919067090203</c:v>
                </c:pt>
                <c:pt idx="10">
                  <c:v>26.340046576932092</c:v>
                </c:pt>
                <c:pt idx="11">
                  <c:v>25.39808361483189</c:v>
                </c:pt>
                <c:pt idx="12">
                  <c:v>24.655613032387624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A36-AFCA-ED028649A83C}"/>
            </c:ext>
          </c:extLst>
        </c:ser>
        <c:ser>
          <c:idx val="1"/>
          <c:order val="1"/>
          <c:tx>
            <c:strRef>
              <c:f>Overview!$F$6</c:f>
              <c:strCache>
                <c:ptCount val="1"/>
                <c:pt idx="0">
                  <c:v>ED/best/2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Overview!$F$7:$F$19</c:f>
              <c:numCache>
                <c:formatCode>0.000E+00</c:formatCode>
                <c:ptCount val="13"/>
                <c:pt idx="0">
                  <c:v>140.44168781273879</c:v>
                </c:pt>
                <c:pt idx="1">
                  <c:v>124.75134373296629</c:v>
                </c:pt>
                <c:pt idx="2">
                  <c:v>62.708856308890148</c:v>
                </c:pt>
                <c:pt idx="3">
                  <c:v>42.950368146862765</c:v>
                </c:pt>
                <c:pt idx="4">
                  <c:v>38.810559157842221</c:v>
                </c:pt>
                <c:pt idx="5">
                  <c:v>36.265522648395788</c:v>
                </c:pt>
                <c:pt idx="6">
                  <c:v>33.840048611427143</c:v>
                </c:pt>
                <c:pt idx="7">
                  <c:v>31.180643653287149</c:v>
                </c:pt>
                <c:pt idx="8">
                  <c:v>30.223425422459417</c:v>
                </c:pt>
                <c:pt idx="9">
                  <c:v>30.187016739971313</c:v>
                </c:pt>
                <c:pt idx="10">
                  <c:v>28.412680441292125</c:v>
                </c:pt>
                <c:pt idx="11">
                  <c:v>27.62572559239166</c:v>
                </c:pt>
                <c:pt idx="12">
                  <c:v>27.340704566241989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2-4A36-AFCA-ED028649A83C}"/>
            </c:ext>
          </c:extLst>
        </c:ser>
        <c:ser>
          <c:idx val="2"/>
          <c:order val="2"/>
          <c:tx>
            <c:strRef>
              <c:f>Overview!$G$6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Overview!$G$7:$G$19</c:f>
              <c:numCache>
                <c:formatCode>0.000E+00</c:formatCode>
                <c:ptCount val="13"/>
                <c:pt idx="0">
                  <c:v>127.88470962019268</c:v>
                </c:pt>
                <c:pt idx="1">
                  <c:v>95.62083556578483</c:v>
                </c:pt>
                <c:pt idx="2">
                  <c:v>68.663868079730179</c:v>
                </c:pt>
                <c:pt idx="3">
                  <c:v>23.713201815208116</c:v>
                </c:pt>
                <c:pt idx="4">
                  <c:v>11.262957269324989</c:v>
                </c:pt>
                <c:pt idx="5">
                  <c:v>11.262926243692633</c:v>
                </c:pt>
                <c:pt idx="6">
                  <c:v>11.262926243692604</c:v>
                </c:pt>
                <c:pt idx="7">
                  <c:v>11.262926243692604</c:v>
                </c:pt>
                <c:pt idx="8">
                  <c:v>11.262926243692604</c:v>
                </c:pt>
                <c:pt idx="9">
                  <c:v>11.262926243692604</c:v>
                </c:pt>
                <c:pt idx="10">
                  <c:v>11.262926243692604</c:v>
                </c:pt>
                <c:pt idx="11">
                  <c:v>11.262926243692604</c:v>
                </c:pt>
                <c:pt idx="12">
                  <c:v>11.262926243692604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2-4A36-AFCA-ED028649A83C}"/>
            </c:ext>
          </c:extLst>
        </c:ser>
        <c:ser>
          <c:idx val="6"/>
          <c:order val="3"/>
          <c:tx>
            <c:strRef>
              <c:f>Overview!$D$6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Overview!$D$7:$D$19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9-42AA-A197-4DFEE25D1381}"/>
            </c:ext>
          </c:extLst>
        </c:ser>
        <c:ser>
          <c:idx val="3"/>
          <c:order val="4"/>
          <c:tx>
            <c:strRef>
              <c:f>Overview!$H$6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Overview!$H$7:$H$19</c:f>
              <c:numCache>
                <c:formatCode>0.000E+00</c:formatCode>
                <c:ptCount val="13"/>
                <c:pt idx="0">
                  <c:v>115.84120570497598</c:v>
                </c:pt>
                <c:pt idx="1">
                  <c:v>105.63296713216</c:v>
                </c:pt>
                <c:pt idx="2">
                  <c:v>62.593181457206512</c:v>
                </c:pt>
                <c:pt idx="3">
                  <c:v>31.019748845569548</c:v>
                </c:pt>
                <c:pt idx="4">
                  <c:v>24.100308465298021</c:v>
                </c:pt>
                <c:pt idx="5">
                  <c:v>18.950593573911274</c:v>
                </c:pt>
                <c:pt idx="6">
                  <c:v>11.864076834147749</c:v>
                </c:pt>
                <c:pt idx="7">
                  <c:v>6.2409750540120061</c:v>
                </c:pt>
                <c:pt idx="8">
                  <c:v>4.5331769820656929</c:v>
                </c:pt>
                <c:pt idx="9">
                  <c:v>3.9005688876312115</c:v>
                </c:pt>
                <c:pt idx="10">
                  <c:v>3.9002384962419137</c:v>
                </c:pt>
                <c:pt idx="11">
                  <c:v>3.7410453312079381</c:v>
                </c:pt>
                <c:pt idx="12">
                  <c:v>3.7410452486197481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22-4D98-AC39-4478807E2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Número de Iterações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00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Evolução do Erro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164996457397189"/>
          <c:y val="0.16353779420961642"/>
          <c:w val="0.54915800199589315"/>
          <c:h val="0.1169134613126919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Função 9 - 30 D</a:t>
            </a:r>
          </a:p>
          <a:p>
            <a:pPr>
              <a:defRPr sz="1800"/>
            </a:pPr>
            <a:r>
              <a:rPr lang="en-US"/>
              <a:t>(Shifted and Rotated Rastrigin's Function)</a:t>
            </a:r>
          </a:p>
        </c:rich>
      </c:tx>
      <c:layout>
        <c:manualLayout>
          <c:xMode val="edge"/>
          <c:yMode val="edge"/>
          <c:x val="0.32776550476776789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Overview!$E$33</c:f>
              <c:strCache>
                <c:ptCount val="1"/>
                <c:pt idx="0">
                  <c:v>ED/rand/1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Overview!$E$34:$E$46</c:f>
              <c:numCache>
                <c:formatCode>0.000E+00</c:formatCode>
                <c:ptCount val="13"/>
                <c:pt idx="0">
                  <c:v>601.07831860259762</c:v>
                </c:pt>
                <c:pt idx="1">
                  <c:v>579.77880077747034</c:v>
                </c:pt>
                <c:pt idx="2">
                  <c:v>343.99077654659368</c:v>
                </c:pt>
                <c:pt idx="3">
                  <c:v>223.48369196101569</c:v>
                </c:pt>
                <c:pt idx="4">
                  <c:v>207.06029596790822</c:v>
                </c:pt>
                <c:pt idx="5">
                  <c:v>198.19631338274988</c:v>
                </c:pt>
                <c:pt idx="6">
                  <c:v>194.23674208205944</c:v>
                </c:pt>
                <c:pt idx="7">
                  <c:v>190.05198685239156</c:v>
                </c:pt>
                <c:pt idx="8">
                  <c:v>185.89748991545429</c:v>
                </c:pt>
                <c:pt idx="9">
                  <c:v>181.9503894195683</c:v>
                </c:pt>
                <c:pt idx="10">
                  <c:v>179.44843631394252</c:v>
                </c:pt>
                <c:pt idx="11">
                  <c:v>174.97257647685589</c:v>
                </c:pt>
                <c:pt idx="12">
                  <c:v>174.37391573306195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0-4476-975C-668B09119B0C}"/>
            </c:ext>
          </c:extLst>
        </c:ser>
        <c:ser>
          <c:idx val="4"/>
          <c:order val="1"/>
          <c:tx>
            <c:strRef>
              <c:f>Overview!$F$33</c:f>
              <c:strCache>
                <c:ptCount val="1"/>
                <c:pt idx="0">
                  <c:v>ED/best/2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Overview!$F$34:$F$46</c:f>
              <c:numCache>
                <c:formatCode>0.000E+00</c:formatCode>
                <c:ptCount val="13"/>
                <c:pt idx="0">
                  <c:v>652.16594573583598</c:v>
                </c:pt>
                <c:pt idx="1">
                  <c:v>545.13813674181802</c:v>
                </c:pt>
                <c:pt idx="2">
                  <c:v>320.9378366080939</c:v>
                </c:pt>
                <c:pt idx="3">
                  <c:v>246.82815641724028</c:v>
                </c:pt>
                <c:pt idx="4">
                  <c:v>231.29758910607816</c:v>
                </c:pt>
                <c:pt idx="5">
                  <c:v>225.26368030521903</c:v>
                </c:pt>
                <c:pt idx="6">
                  <c:v>218.94682554448576</c:v>
                </c:pt>
                <c:pt idx="7">
                  <c:v>215.79804183752773</c:v>
                </c:pt>
                <c:pt idx="8">
                  <c:v>212.48106320759925</c:v>
                </c:pt>
                <c:pt idx="9">
                  <c:v>211.18544161892748</c:v>
                </c:pt>
                <c:pt idx="10">
                  <c:v>210.64577697223595</c:v>
                </c:pt>
                <c:pt idx="11">
                  <c:v>209.03284114488972</c:v>
                </c:pt>
                <c:pt idx="12">
                  <c:v>207.75064573841217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0-4476-975C-668B09119B0C}"/>
            </c:ext>
          </c:extLst>
        </c:ser>
        <c:ser>
          <c:idx val="5"/>
          <c:order val="2"/>
          <c:tx>
            <c:strRef>
              <c:f>Overview!$G$33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Overview!$G$34:$G$46</c:f>
              <c:numCache>
                <c:formatCode>0.000E+00</c:formatCode>
                <c:ptCount val="13"/>
                <c:pt idx="0">
                  <c:v>616.59595570186536</c:v>
                </c:pt>
                <c:pt idx="1">
                  <c:v>382.8261629247304</c:v>
                </c:pt>
                <c:pt idx="2">
                  <c:v>309.42298278258858</c:v>
                </c:pt>
                <c:pt idx="3">
                  <c:v>225.97123774351567</c:v>
                </c:pt>
                <c:pt idx="4">
                  <c:v>79.392349366672278</c:v>
                </c:pt>
                <c:pt idx="5">
                  <c:v>78.681126885748341</c:v>
                </c:pt>
                <c:pt idx="6">
                  <c:v>78.681126885747759</c:v>
                </c:pt>
                <c:pt idx="7">
                  <c:v>78.68112688574773</c:v>
                </c:pt>
                <c:pt idx="8">
                  <c:v>78.68112688574773</c:v>
                </c:pt>
                <c:pt idx="9">
                  <c:v>78.68112688574773</c:v>
                </c:pt>
                <c:pt idx="10">
                  <c:v>78.68112688574773</c:v>
                </c:pt>
                <c:pt idx="11">
                  <c:v>78.68112688574773</c:v>
                </c:pt>
                <c:pt idx="12">
                  <c:v>78.68112688574773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B0-4476-975C-668B09119B0C}"/>
            </c:ext>
          </c:extLst>
        </c:ser>
        <c:ser>
          <c:idx val="6"/>
          <c:order val="3"/>
          <c:tx>
            <c:strRef>
              <c:f>Overview!$D$33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Overview!$D$34:$D$46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B0-4476-975C-668B09119B0C}"/>
            </c:ext>
          </c:extLst>
        </c:ser>
        <c:ser>
          <c:idx val="0"/>
          <c:order val="4"/>
          <c:tx>
            <c:strRef>
              <c:f>Overview!$H$33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Overview!$H$34:$H$46</c:f>
              <c:numCache>
                <c:formatCode>0.000E+00</c:formatCode>
                <c:ptCount val="13"/>
                <c:pt idx="0">
                  <c:v>478.06077425407625</c:v>
                </c:pt>
                <c:pt idx="1">
                  <c:v>464.41708474400968</c:v>
                </c:pt>
                <c:pt idx="2">
                  <c:v>247.44993085758207</c:v>
                </c:pt>
                <c:pt idx="3">
                  <c:v>174.61358268650787</c:v>
                </c:pt>
                <c:pt idx="4">
                  <c:v>84.406955566360054</c:v>
                </c:pt>
                <c:pt idx="5">
                  <c:v>35.365326659809448</c:v>
                </c:pt>
                <c:pt idx="6">
                  <c:v>30.573418219865534</c:v>
                </c:pt>
                <c:pt idx="7">
                  <c:v>25.510734183407695</c:v>
                </c:pt>
                <c:pt idx="8">
                  <c:v>25.510732483478822</c:v>
                </c:pt>
                <c:pt idx="9">
                  <c:v>25.510732483478822</c:v>
                </c:pt>
                <c:pt idx="10">
                  <c:v>25.510732483478822</c:v>
                </c:pt>
                <c:pt idx="11">
                  <c:v>25.510732483478822</c:v>
                </c:pt>
                <c:pt idx="12">
                  <c:v>25.510732483478822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4-47A2-9D9D-1FBACA03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3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000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86362567189458"/>
          <c:y val="0.15047809303683127"/>
          <c:w val="0.5157975966657744"/>
          <c:h val="0.1256199287612153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6801</xdr:colOff>
      <xdr:row>3</xdr:row>
      <xdr:rowOff>84366</xdr:rowOff>
    </xdr:from>
    <xdr:to>
      <xdr:col>22</xdr:col>
      <xdr:colOff>-1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F2D65-C279-480B-A5FC-E991D8FA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13607</xdr:rowOff>
    </xdr:from>
    <xdr:to>
      <xdr:col>21</xdr:col>
      <xdr:colOff>755198</xdr:colOff>
      <xdr:row>62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FF9A8-FEFE-4961-80B6-EA6FD886C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D9D-3C54-40EE-A6AC-563C06780001}">
  <sheetPr>
    <tabColor rgb="FF7030A0"/>
    <outlinePr summaryBelow="0" summaryRight="0"/>
  </sheetPr>
  <dimension ref="B2:AF21"/>
  <sheetViews>
    <sheetView zoomScale="85" zoomScaleNormal="85" workbookViewId="0">
      <selection activeCell="C31" sqref="C31"/>
    </sheetView>
  </sheetViews>
  <sheetFormatPr defaultRowHeight="12.75"/>
  <cols>
    <col min="1" max="1" width="8.88671875" style="9"/>
    <col min="2" max="2" width="20.109375" style="9" customWidth="1"/>
    <col min="3" max="16384" width="8.88671875" style="9"/>
  </cols>
  <sheetData>
    <row r="2" spans="2:32">
      <c r="B2" s="8" t="s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11">
        <v>100000</v>
      </c>
      <c r="D3" s="11">
        <v>100000</v>
      </c>
      <c r="E3" s="11">
        <v>100000</v>
      </c>
      <c r="F3" s="11">
        <v>100000</v>
      </c>
      <c r="G3" s="11">
        <v>100000</v>
      </c>
      <c r="H3" s="11">
        <v>100000</v>
      </c>
      <c r="I3" s="11">
        <v>100000</v>
      </c>
      <c r="J3" s="11">
        <v>100000</v>
      </c>
      <c r="K3" s="11">
        <v>100000</v>
      </c>
      <c r="L3" s="11">
        <v>100000</v>
      </c>
      <c r="M3" s="11">
        <v>100000</v>
      </c>
      <c r="N3" s="11">
        <v>100000</v>
      </c>
      <c r="O3" s="11">
        <v>100000</v>
      </c>
      <c r="P3" s="11">
        <v>100000</v>
      </c>
      <c r="Q3" s="11">
        <v>100000</v>
      </c>
      <c r="R3" s="11">
        <v>100000</v>
      </c>
      <c r="S3" s="11">
        <v>100000</v>
      </c>
      <c r="T3" s="11">
        <v>100000</v>
      </c>
      <c r="U3" s="11">
        <v>100000</v>
      </c>
      <c r="V3" s="11">
        <v>100000</v>
      </c>
      <c r="W3" s="11">
        <v>100000</v>
      </c>
      <c r="X3" s="11">
        <v>100000</v>
      </c>
      <c r="Y3" s="11">
        <v>100000</v>
      </c>
      <c r="Z3" s="11">
        <v>100000</v>
      </c>
      <c r="AA3" s="11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11">
        <v>22.756172546752282</v>
      </c>
      <c r="D4" s="11">
        <v>28.327988687017978</v>
      </c>
      <c r="E4" s="11">
        <v>28.234764064128967</v>
      </c>
      <c r="F4" s="11">
        <v>15.056939957117493</v>
      </c>
      <c r="G4" s="11">
        <v>28.614402557233802</v>
      </c>
      <c r="H4" s="11">
        <v>24.675262020683135</v>
      </c>
      <c r="I4" s="11">
        <v>23.510063303476272</v>
      </c>
      <c r="J4" s="11">
        <v>30.110375761894034</v>
      </c>
      <c r="K4" s="11">
        <v>19.237273179189401</v>
      </c>
      <c r="L4" s="11">
        <v>17.804025780495067</v>
      </c>
      <c r="M4" s="11">
        <v>27.694139922908221</v>
      </c>
      <c r="N4" s="11">
        <v>23.78059131431155</v>
      </c>
      <c r="O4" s="11">
        <v>26.792224288346006</v>
      </c>
      <c r="P4" s="11">
        <v>18.437240444309055</v>
      </c>
      <c r="Q4" s="11">
        <v>18.007084754617495</v>
      </c>
      <c r="R4" s="11">
        <v>29.414627172416203</v>
      </c>
      <c r="S4" s="11">
        <v>24.164699738393551</v>
      </c>
      <c r="T4" s="11">
        <v>31.37980396495027</v>
      </c>
      <c r="U4" s="11">
        <v>30.857098145561281</v>
      </c>
      <c r="V4" s="11">
        <v>23.878040486557779</v>
      </c>
      <c r="W4" s="11">
        <v>26.275541200766156</v>
      </c>
      <c r="X4" s="11">
        <v>20.996435934554029</v>
      </c>
      <c r="Y4" s="11">
        <v>28.087406018720685</v>
      </c>
      <c r="Z4" s="11">
        <v>23.041153032679404</v>
      </c>
      <c r="AA4" s="11">
        <v>25.256971532610464</v>
      </c>
      <c r="AB4" s="8"/>
      <c r="AC4" s="8"/>
      <c r="AD4" s="8"/>
      <c r="AE4" s="9" t="s">
        <v>5</v>
      </c>
      <c r="AF4" s="9">
        <f>AVERAGE(B3:AA3)</f>
        <v>100000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113.02740812192133</v>
      </c>
      <c r="D6" s="11">
        <v>119.42526301256464</v>
      </c>
      <c r="E6" s="11">
        <v>133.40117477574063</v>
      </c>
      <c r="F6" s="11">
        <v>136.79005764933936</v>
      </c>
      <c r="G6" s="11">
        <v>124.05926412545091</v>
      </c>
      <c r="H6" s="11">
        <v>149.36131088595289</v>
      </c>
      <c r="I6" s="11">
        <v>91.37779440480324</v>
      </c>
      <c r="J6" s="11">
        <v>121.33162701308743</v>
      </c>
      <c r="K6" s="11">
        <v>84.903003030510718</v>
      </c>
      <c r="L6" s="11">
        <v>113.26137431795235</v>
      </c>
      <c r="M6" s="11">
        <v>92.099822641365677</v>
      </c>
      <c r="N6" s="11">
        <v>107.42059717470443</v>
      </c>
      <c r="O6" s="11">
        <v>110.0598283199339</v>
      </c>
      <c r="P6" s="11">
        <v>121.94689978957092</v>
      </c>
      <c r="Q6" s="11">
        <v>108.68281470482907</v>
      </c>
      <c r="R6" s="11">
        <v>127.17252002365967</v>
      </c>
      <c r="S6" s="11">
        <v>123.09771630253681</v>
      </c>
      <c r="T6" s="11">
        <v>114.13667331163413</v>
      </c>
      <c r="U6" s="11">
        <v>126.86346063755605</v>
      </c>
      <c r="V6" s="11">
        <v>113.14276246051247</v>
      </c>
      <c r="W6" s="11">
        <v>138.31300832614511</v>
      </c>
      <c r="X6" s="11">
        <v>125.65227328987362</v>
      </c>
      <c r="Y6" s="11">
        <v>122.62880866940884</v>
      </c>
      <c r="Z6" s="11">
        <v>121.81910873121558</v>
      </c>
      <c r="AA6" s="11">
        <v>137.31117093670741</v>
      </c>
      <c r="AB6" s="8">
        <f t="shared" ref="AB6:AB18" si="0">AC6*$AD$2</f>
        <v>0</v>
      </c>
      <c r="AC6" s="8">
        <v>0</v>
      </c>
      <c r="AD6" s="8">
        <f t="shared" ref="AD6:AD18" si="1">AVERAGE(C6:AA6)</f>
        <v>119.09142970627916</v>
      </c>
    </row>
    <row r="7" spans="2:32">
      <c r="B7" s="8" t="s">
        <v>13</v>
      </c>
      <c r="C7" s="11">
        <v>113.02740812192133</v>
      </c>
      <c r="D7" s="11">
        <v>119.42526301256464</v>
      </c>
      <c r="E7" s="11">
        <v>100.3238478650934</v>
      </c>
      <c r="F7" s="11">
        <v>113.04210446985076</v>
      </c>
      <c r="G7" s="11">
        <v>108.59142095979132</v>
      </c>
      <c r="H7" s="11">
        <v>149.36131088595289</v>
      </c>
      <c r="I7" s="11">
        <v>91.37779440480324</v>
      </c>
      <c r="J7" s="11">
        <v>121.33162701308743</v>
      </c>
      <c r="K7" s="11">
        <v>84.903003030510718</v>
      </c>
      <c r="L7" s="11">
        <v>113.26137431795235</v>
      </c>
      <c r="M7" s="11">
        <v>92.099822641365677</v>
      </c>
      <c r="N7" s="11">
        <v>107.42059717470443</v>
      </c>
      <c r="O7" s="11">
        <v>110.0598283199339</v>
      </c>
      <c r="P7" s="11">
        <v>121.94689978957092</v>
      </c>
      <c r="Q7" s="11">
        <v>108.68281470482907</v>
      </c>
      <c r="R7" s="11">
        <v>103.86339612459801</v>
      </c>
      <c r="S7" s="11">
        <v>121.52372952554003</v>
      </c>
      <c r="T7" s="11">
        <v>114.13667331163413</v>
      </c>
      <c r="U7" s="11">
        <v>126.86346063755605</v>
      </c>
      <c r="V7" s="11">
        <v>113.14276246051247</v>
      </c>
      <c r="W7" s="11">
        <v>137.88235249016816</v>
      </c>
      <c r="X7" s="11">
        <v>125.65227328987362</v>
      </c>
      <c r="Y7" s="11">
        <v>122.62880866940884</v>
      </c>
      <c r="Z7" s="11">
        <v>118.75139010491614</v>
      </c>
      <c r="AA7" s="11">
        <v>137.31117093670741</v>
      </c>
      <c r="AB7" s="8">
        <f t="shared" si="0"/>
        <v>100</v>
      </c>
      <c r="AC7" s="8">
        <v>1E-3</v>
      </c>
      <c r="AD7" s="8">
        <f t="shared" si="1"/>
        <v>115.06444537051385</v>
      </c>
    </row>
    <row r="8" spans="2:32">
      <c r="B8" s="8" t="s">
        <v>14</v>
      </c>
      <c r="C8" s="11">
        <v>78.185202074334939</v>
      </c>
      <c r="D8" s="11">
        <v>74.526478150162575</v>
      </c>
      <c r="E8" s="11">
        <v>89.408748233935398</v>
      </c>
      <c r="F8" s="11">
        <v>90.698701507836176</v>
      </c>
      <c r="G8" s="11">
        <v>84.719987885492515</v>
      </c>
      <c r="H8" s="11">
        <v>66.830819518768408</v>
      </c>
      <c r="I8" s="11">
        <v>68.015702233207435</v>
      </c>
      <c r="J8" s="11">
        <v>73.858306628744913</v>
      </c>
      <c r="K8" s="11">
        <v>84.903003030510718</v>
      </c>
      <c r="L8" s="11">
        <v>84.482773286364363</v>
      </c>
      <c r="M8" s="11">
        <v>78.811378182111412</v>
      </c>
      <c r="N8" s="11">
        <v>66.266833655412597</v>
      </c>
      <c r="O8" s="11">
        <v>82.111660200480173</v>
      </c>
      <c r="P8" s="11">
        <v>82.019646138182225</v>
      </c>
      <c r="Q8" s="11">
        <v>72.283999321202486</v>
      </c>
      <c r="R8" s="11">
        <v>73.402614994132477</v>
      </c>
      <c r="S8" s="11">
        <v>89.361979466149023</v>
      </c>
      <c r="T8" s="11">
        <v>75.939997690940345</v>
      </c>
      <c r="U8" s="11">
        <v>76.151168288248073</v>
      </c>
      <c r="V8" s="11">
        <v>85.631753569738521</v>
      </c>
      <c r="W8" s="11">
        <v>55.296726623435234</v>
      </c>
      <c r="X8" s="11">
        <v>82.920104467775332</v>
      </c>
      <c r="Y8" s="11">
        <v>81.72001620928927</v>
      </c>
      <c r="Z8" s="11">
        <v>59.925146062624549</v>
      </c>
      <c r="AA8" s="11">
        <v>74.737422792634334</v>
      </c>
      <c r="AB8" s="8">
        <f t="shared" si="0"/>
        <v>1000</v>
      </c>
      <c r="AC8" s="8">
        <v>0.01</v>
      </c>
      <c r="AD8" s="8">
        <f>AVERAGE(C8:AA8)</f>
        <v>77.288406808468523</v>
      </c>
    </row>
    <row r="9" spans="2:32">
      <c r="B9" s="8" t="s">
        <v>15</v>
      </c>
      <c r="C9" s="11">
        <v>50.717992553098497</v>
      </c>
      <c r="D9" s="11">
        <v>39.412883445250031</v>
      </c>
      <c r="E9" s="11">
        <v>44.513225678667254</v>
      </c>
      <c r="F9" s="11">
        <v>42.692206859351359</v>
      </c>
      <c r="G9" s="11">
        <v>42.502932572980399</v>
      </c>
      <c r="H9" s="11">
        <v>29.005098317375655</v>
      </c>
      <c r="I9" s="11">
        <v>50.198961597102766</v>
      </c>
      <c r="J9" s="11">
        <v>43.191210384972578</v>
      </c>
      <c r="K9" s="11">
        <v>45.245511357750615</v>
      </c>
      <c r="L9" s="11">
        <v>51.057780772216006</v>
      </c>
      <c r="M9" s="11">
        <v>35.403505259673921</v>
      </c>
      <c r="N9" s="11">
        <v>32.185768689502765</v>
      </c>
      <c r="O9" s="11">
        <v>45.35441566347049</v>
      </c>
      <c r="P9" s="11">
        <v>55.364070781132227</v>
      </c>
      <c r="Q9" s="11">
        <v>39.078798956006835</v>
      </c>
      <c r="R9" s="11">
        <v>42.570549883883132</v>
      </c>
      <c r="S9" s="11">
        <v>36.744579115831357</v>
      </c>
      <c r="T9" s="11">
        <v>44.594139934205714</v>
      </c>
      <c r="U9" s="11">
        <v>43.693667899454113</v>
      </c>
      <c r="V9" s="11">
        <v>46.325423579303674</v>
      </c>
      <c r="W9" s="11">
        <v>30.433208378468748</v>
      </c>
      <c r="X9" s="11">
        <v>34.123587555564768</v>
      </c>
      <c r="Y9" s="11">
        <v>28.087406018720685</v>
      </c>
      <c r="Z9" s="11">
        <v>41.433196355149676</v>
      </c>
      <c r="AA9" s="11">
        <v>37.388526450118775</v>
      </c>
      <c r="AB9" s="8">
        <f t="shared" si="0"/>
        <v>10000</v>
      </c>
      <c r="AC9" s="8">
        <v>0.1</v>
      </c>
      <c r="AD9" s="8">
        <f t="shared" si="1"/>
        <v>41.252745922370089</v>
      </c>
    </row>
    <row r="10" spans="2:32">
      <c r="B10" s="8" t="s">
        <v>16</v>
      </c>
      <c r="C10" s="11">
        <v>40.190610882670512</v>
      </c>
      <c r="D10" s="11">
        <v>32.564094141841565</v>
      </c>
      <c r="E10" s="11">
        <v>39.427044905104367</v>
      </c>
      <c r="F10" s="11">
        <v>39.406209240829639</v>
      </c>
      <c r="G10" s="11">
        <v>31.68043105412255</v>
      </c>
      <c r="H10" s="11">
        <v>29.005098317375655</v>
      </c>
      <c r="I10" s="11">
        <v>43.585397524485643</v>
      </c>
      <c r="J10" s="11">
        <v>39.16093158751255</v>
      </c>
      <c r="K10" s="11">
        <v>42.588915539514574</v>
      </c>
      <c r="L10" s="11">
        <v>32.735488125702886</v>
      </c>
      <c r="M10" s="11">
        <v>29.317943976832339</v>
      </c>
      <c r="N10" s="11">
        <v>32.185768689502765</v>
      </c>
      <c r="O10" s="11">
        <v>43.41969819372207</v>
      </c>
      <c r="P10" s="11">
        <v>35.745618617553646</v>
      </c>
      <c r="Q10" s="11">
        <v>39.078798956006835</v>
      </c>
      <c r="R10" s="11">
        <v>42.570549883883132</v>
      </c>
      <c r="S10" s="11">
        <v>27.722608104385245</v>
      </c>
      <c r="T10" s="11">
        <v>36.601092730615505</v>
      </c>
      <c r="U10" s="11">
        <v>43.693667899454113</v>
      </c>
      <c r="V10" s="11">
        <v>35.036610553970945</v>
      </c>
      <c r="W10" s="11">
        <v>30.433208378468748</v>
      </c>
      <c r="X10" s="11">
        <v>34.123587555564768</v>
      </c>
      <c r="Y10" s="11">
        <v>28.087406018720685</v>
      </c>
      <c r="Z10" s="11">
        <v>29.258436955713137</v>
      </c>
      <c r="AA10" s="11">
        <v>35.909129640011997</v>
      </c>
      <c r="AB10" s="8">
        <f t="shared" si="0"/>
        <v>20000</v>
      </c>
      <c r="AC10" s="8">
        <v>0.2</v>
      </c>
      <c r="AD10" s="8">
        <f t="shared" si="1"/>
        <v>35.741133898942635</v>
      </c>
    </row>
    <row r="11" spans="2:32">
      <c r="B11" s="8" t="s">
        <v>17</v>
      </c>
      <c r="C11" s="11">
        <v>33.091311123774517</v>
      </c>
      <c r="D11" s="11">
        <v>32.564094141841565</v>
      </c>
      <c r="E11" s="11">
        <v>35.996494353339131</v>
      </c>
      <c r="F11" s="11">
        <v>34.60398879051661</v>
      </c>
      <c r="G11" s="11">
        <v>31.68043105412255</v>
      </c>
      <c r="H11" s="11">
        <v>29.005098317375655</v>
      </c>
      <c r="I11" s="11">
        <v>43.585397524485643</v>
      </c>
      <c r="J11" s="11">
        <v>39.16093158751255</v>
      </c>
      <c r="K11" s="11">
        <v>24.043254574990556</v>
      </c>
      <c r="L11" s="11">
        <v>32.735488125702886</v>
      </c>
      <c r="M11" s="11">
        <v>29.317943976832339</v>
      </c>
      <c r="N11" s="11">
        <v>32.185768689502765</v>
      </c>
      <c r="O11" s="11">
        <v>29.984510644088914</v>
      </c>
      <c r="P11" s="11">
        <v>25.452241343571131</v>
      </c>
      <c r="Q11" s="11">
        <v>29.696994542504626</v>
      </c>
      <c r="R11" s="11">
        <v>35.903509587540043</v>
      </c>
      <c r="S11" s="11">
        <v>27.722608104385245</v>
      </c>
      <c r="T11" s="11">
        <v>36.601092730615505</v>
      </c>
      <c r="U11" s="11">
        <v>34.244340472908561</v>
      </c>
      <c r="V11" s="11">
        <v>28.959480652045613</v>
      </c>
      <c r="W11" s="11">
        <v>30.433208378468748</v>
      </c>
      <c r="X11" s="11">
        <v>29.278788952792524</v>
      </c>
      <c r="Y11" s="11">
        <v>28.087406018720685</v>
      </c>
      <c r="Z11" s="11">
        <v>29.258436955713137</v>
      </c>
      <c r="AA11" s="11">
        <v>35.909129640011997</v>
      </c>
      <c r="AB11" s="8">
        <f t="shared" si="0"/>
        <v>30000</v>
      </c>
      <c r="AC11" s="8">
        <v>0.3</v>
      </c>
      <c r="AD11" s="8">
        <f t="shared" si="1"/>
        <v>31.980078011334541</v>
      </c>
    </row>
    <row r="12" spans="2:32">
      <c r="B12" s="8" t="s">
        <v>18</v>
      </c>
      <c r="C12" s="11">
        <v>33.091311123774517</v>
      </c>
      <c r="D12" s="11">
        <v>32.564094141841565</v>
      </c>
      <c r="E12" s="11">
        <v>31.614277180921476</v>
      </c>
      <c r="F12" s="11">
        <v>34.60398879051661</v>
      </c>
      <c r="G12" s="11">
        <v>30.511925100349799</v>
      </c>
      <c r="H12" s="11">
        <v>26.343578484526461</v>
      </c>
      <c r="I12" s="11">
        <v>40.444881627708924</v>
      </c>
      <c r="J12" s="11">
        <v>39.16093158751255</v>
      </c>
      <c r="K12" s="11">
        <v>19.237273179189401</v>
      </c>
      <c r="L12" s="11">
        <v>32.735488125702886</v>
      </c>
      <c r="M12" s="11">
        <v>29.317943976832339</v>
      </c>
      <c r="N12" s="11">
        <v>32.185768689502765</v>
      </c>
      <c r="O12" s="11">
        <v>29.790384064374962</v>
      </c>
      <c r="P12" s="11">
        <v>25.452241343571131</v>
      </c>
      <c r="Q12" s="11">
        <v>29.696994542504626</v>
      </c>
      <c r="R12" s="11">
        <v>35.903509587540043</v>
      </c>
      <c r="S12" s="11">
        <v>27.722608104385245</v>
      </c>
      <c r="T12" s="11">
        <v>36.601092730615505</v>
      </c>
      <c r="U12" s="11">
        <v>34.244340472908561</v>
      </c>
      <c r="V12" s="11">
        <v>26.779180252458787</v>
      </c>
      <c r="W12" s="11">
        <v>30.433208378468748</v>
      </c>
      <c r="X12" s="11">
        <v>24.443637654022382</v>
      </c>
      <c r="Y12" s="11">
        <v>28.087406018720685</v>
      </c>
      <c r="Z12" s="11">
        <v>27.462177459926806</v>
      </c>
      <c r="AA12" s="11">
        <v>28.054803721527605</v>
      </c>
      <c r="AB12" s="8">
        <f t="shared" si="0"/>
        <v>40000</v>
      </c>
      <c r="AC12" s="8">
        <v>0.4</v>
      </c>
      <c r="AD12" s="8">
        <f t="shared" si="1"/>
        <v>30.659321853576174</v>
      </c>
    </row>
    <row r="13" spans="2:32">
      <c r="B13" s="8" t="s">
        <v>19</v>
      </c>
      <c r="C13" s="11">
        <v>32.92016096293014</v>
      </c>
      <c r="D13" s="11">
        <v>29.701677052142145</v>
      </c>
      <c r="E13" s="11">
        <v>31.614277180921476</v>
      </c>
      <c r="F13" s="11">
        <v>28.975710460773712</v>
      </c>
      <c r="G13" s="11">
        <v>30.511925100349799</v>
      </c>
      <c r="H13" s="11">
        <v>26.343578484526461</v>
      </c>
      <c r="I13" s="11">
        <v>23.510063303476272</v>
      </c>
      <c r="J13" s="11">
        <v>38.431922293120465</v>
      </c>
      <c r="K13" s="11">
        <v>19.237273179189401</v>
      </c>
      <c r="L13" s="11">
        <v>31.528630374488102</v>
      </c>
      <c r="M13" s="11">
        <v>29.317943976832339</v>
      </c>
      <c r="N13" s="11">
        <v>23.78059131431155</v>
      </c>
      <c r="O13" s="11">
        <v>29.790384064374962</v>
      </c>
      <c r="P13" s="11">
        <v>25.452241343571131</v>
      </c>
      <c r="Q13" s="11">
        <v>29.696994542504626</v>
      </c>
      <c r="R13" s="11">
        <v>29.414627172416203</v>
      </c>
      <c r="S13" s="11">
        <v>24.164699738393551</v>
      </c>
      <c r="T13" s="11">
        <v>35.602014869179129</v>
      </c>
      <c r="U13" s="11">
        <v>34.244340472908561</v>
      </c>
      <c r="V13" s="11">
        <v>26.779180252458787</v>
      </c>
      <c r="W13" s="11">
        <v>30.433208378468748</v>
      </c>
      <c r="X13" s="11">
        <v>24.443637654022382</v>
      </c>
      <c r="Y13" s="11">
        <v>28.087406018720685</v>
      </c>
      <c r="Z13" s="11">
        <v>27.462177459926806</v>
      </c>
      <c r="AA13" s="11">
        <v>28.054803721527605</v>
      </c>
      <c r="AB13" s="8">
        <f t="shared" si="0"/>
        <v>50000</v>
      </c>
      <c r="AC13" s="8">
        <v>0.5</v>
      </c>
      <c r="AD13" s="8">
        <f t="shared" si="1"/>
        <v>28.779978774861402</v>
      </c>
    </row>
    <row r="14" spans="2:32">
      <c r="B14" s="8" t="s">
        <v>20</v>
      </c>
      <c r="C14" s="11">
        <v>22.756172546752282</v>
      </c>
      <c r="D14" s="11">
        <v>29.701677052142145</v>
      </c>
      <c r="E14" s="11">
        <v>31.614277180921476</v>
      </c>
      <c r="F14" s="11">
        <v>15.056939957117493</v>
      </c>
      <c r="G14" s="11">
        <v>30.511925100349799</v>
      </c>
      <c r="H14" s="11">
        <v>26.343578484526461</v>
      </c>
      <c r="I14" s="11">
        <v>23.510063303476272</v>
      </c>
      <c r="J14" s="11">
        <v>38.431922293120465</v>
      </c>
      <c r="K14" s="11">
        <v>19.237273179189401</v>
      </c>
      <c r="L14" s="11">
        <v>31.528630374488102</v>
      </c>
      <c r="M14" s="11">
        <v>27.694139922908221</v>
      </c>
      <c r="N14" s="11">
        <v>23.78059131431155</v>
      </c>
      <c r="O14" s="11">
        <v>29.466263843697675</v>
      </c>
      <c r="P14" s="11">
        <v>25.452241343571131</v>
      </c>
      <c r="Q14" s="11">
        <v>29.696994542504626</v>
      </c>
      <c r="R14" s="11">
        <v>29.414627172416203</v>
      </c>
      <c r="S14" s="11">
        <v>24.164699738393551</v>
      </c>
      <c r="T14" s="11">
        <v>35.602014869179129</v>
      </c>
      <c r="U14" s="11">
        <v>34.244340472908561</v>
      </c>
      <c r="V14" s="11">
        <v>26.779180252458787</v>
      </c>
      <c r="W14" s="11">
        <v>29.63446583973996</v>
      </c>
      <c r="X14" s="11">
        <v>24.443637654022382</v>
      </c>
      <c r="Y14" s="11">
        <v>28.087406018720685</v>
      </c>
      <c r="Z14" s="11">
        <v>26.774358999042875</v>
      </c>
      <c r="AA14" s="11">
        <v>28.054803721527605</v>
      </c>
      <c r="AB14" s="8">
        <f t="shared" si="0"/>
        <v>60000</v>
      </c>
      <c r="AC14" s="8">
        <v>0.6</v>
      </c>
      <c r="AD14" s="8">
        <f t="shared" si="1"/>
        <v>27.679289007099474</v>
      </c>
    </row>
    <row r="15" spans="2:32">
      <c r="B15" s="8" t="s">
        <v>21</v>
      </c>
      <c r="C15" s="11">
        <v>22.756172546752282</v>
      </c>
      <c r="D15" s="11">
        <v>29.701677052142145</v>
      </c>
      <c r="E15" s="11">
        <v>31.614277180921476</v>
      </c>
      <c r="F15" s="11">
        <v>15.056939957117493</v>
      </c>
      <c r="G15" s="11">
        <v>30.511925100349799</v>
      </c>
      <c r="H15" s="11">
        <v>26.34297440775515</v>
      </c>
      <c r="I15" s="11">
        <v>23.510063303476272</v>
      </c>
      <c r="J15" s="11">
        <v>35.032954509378101</v>
      </c>
      <c r="K15" s="11">
        <v>19.237273179189401</v>
      </c>
      <c r="L15" s="11">
        <v>29.893243903033635</v>
      </c>
      <c r="M15" s="11">
        <v>27.694139922908221</v>
      </c>
      <c r="N15" s="11">
        <v>23.78059131431155</v>
      </c>
      <c r="O15" s="11">
        <v>27.177152452097516</v>
      </c>
      <c r="P15" s="11">
        <v>25.452241343571131</v>
      </c>
      <c r="Q15" s="11">
        <v>29.696994542504626</v>
      </c>
      <c r="R15" s="11">
        <v>29.414627172416203</v>
      </c>
      <c r="S15" s="11">
        <v>24.164699738393551</v>
      </c>
      <c r="T15" s="11">
        <v>32.327698653425045</v>
      </c>
      <c r="U15" s="11">
        <v>33.008477911999194</v>
      </c>
      <c r="V15" s="11">
        <v>26.779180252458787</v>
      </c>
      <c r="W15" s="11">
        <v>29.63446583973996</v>
      </c>
      <c r="X15" s="11">
        <v>24.443637654022382</v>
      </c>
      <c r="Y15" s="11">
        <v>28.087406018720685</v>
      </c>
      <c r="Z15" s="11">
        <v>26.774358999042875</v>
      </c>
      <c r="AA15" s="11">
        <v>28.054803721527605</v>
      </c>
      <c r="AB15" s="8">
        <f t="shared" si="0"/>
        <v>70000</v>
      </c>
      <c r="AC15" s="8">
        <v>0.7</v>
      </c>
      <c r="AD15" s="8">
        <f t="shared" si="1"/>
        <v>27.205919067090203</v>
      </c>
    </row>
    <row r="16" spans="2:32">
      <c r="B16" s="8" t="s">
        <v>22</v>
      </c>
      <c r="C16" s="11">
        <v>22.756172546752282</v>
      </c>
      <c r="D16" s="11">
        <v>29.701677052142145</v>
      </c>
      <c r="E16" s="11">
        <v>29.147130011054969</v>
      </c>
      <c r="F16" s="11">
        <v>15.056939957117493</v>
      </c>
      <c r="G16" s="11">
        <v>30.511925100349799</v>
      </c>
      <c r="H16" s="11">
        <v>24.830953852903235</v>
      </c>
      <c r="I16" s="11">
        <v>23.510063303476272</v>
      </c>
      <c r="J16" s="11">
        <v>30.566864506798083</v>
      </c>
      <c r="K16" s="11">
        <v>19.237273179189401</v>
      </c>
      <c r="L16" s="11">
        <v>25.293438837597137</v>
      </c>
      <c r="M16" s="11">
        <v>27.694139922908221</v>
      </c>
      <c r="N16" s="11">
        <v>23.78059131431155</v>
      </c>
      <c r="O16" s="11">
        <v>27.177152452097516</v>
      </c>
      <c r="P16" s="11">
        <v>18.437240444309055</v>
      </c>
      <c r="Q16" s="11">
        <v>29.696994542504626</v>
      </c>
      <c r="R16" s="11">
        <v>29.414627172416203</v>
      </c>
      <c r="S16" s="11">
        <v>24.164699738393551</v>
      </c>
      <c r="T16" s="11">
        <v>32.327698653425045</v>
      </c>
      <c r="U16" s="11">
        <v>33.008477911999194</v>
      </c>
      <c r="V16" s="11">
        <v>26.779180252458787</v>
      </c>
      <c r="W16" s="11">
        <v>29.63446583973996</v>
      </c>
      <c r="X16" s="11">
        <v>24.443637654022382</v>
      </c>
      <c r="Y16" s="11">
        <v>28.087406018720685</v>
      </c>
      <c r="Z16" s="11">
        <v>26.774358999042875</v>
      </c>
      <c r="AA16" s="11">
        <v>26.468055159571804</v>
      </c>
      <c r="AB16" s="8">
        <f t="shared" si="0"/>
        <v>80000</v>
      </c>
      <c r="AC16" s="8">
        <v>0.8</v>
      </c>
      <c r="AD16" s="8">
        <f t="shared" si="1"/>
        <v>26.340046576932092</v>
      </c>
    </row>
    <row r="17" spans="2:30">
      <c r="B17" s="8" t="s">
        <v>23</v>
      </c>
      <c r="C17" s="11">
        <v>22.756172546752282</v>
      </c>
      <c r="D17" s="11">
        <v>28.327988687017978</v>
      </c>
      <c r="E17" s="11">
        <v>28.234764064128967</v>
      </c>
      <c r="F17" s="11">
        <v>15.056939957117493</v>
      </c>
      <c r="G17" s="11">
        <v>28.614402557233802</v>
      </c>
      <c r="H17" s="11">
        <v>24.675262020683135</v>
      </c>
      <c r="I17" s="11">
        <v>23.510063303476272</v>
      </c>
      <c r="J17" s="11">
        <v>30.110375761894034</v>
      </c>
      <c r="K17" s="11">
        <v>19.237273179189401</v>
      </c>
      <c r="L17" s="11">
        <v>25.293438837597137</v>
      </c>
      <c r="M17" s="11">
        <v>27.694139922908221</v>
      </c>
      <c r="N17" s="11">
        <v>23.78059131431155</v>
      </c>
      <c r="O17" s="11">
        <v>27.177152452097516</v>
      </c>
      <c r="P17" s="11">
        <v>18.437240444309055</v>
      </c>
      <c r="Q17" s="11">
        <v>18.007084754617495</v>
      </c>
      <c r="R17" s="11">
        <v>29.414627172416203</v>
      </c>
      <c r="S17" s="11">
        <v>24.164699738393551</v>
      </c>
      <c r="T17" s="11">
        <v>32.327698653425045</v>
      </c>
      <c r="U17" s="11">
        <v>30.857098145561281</v>
      </c>
      <c r="V17" s="11">
        <v>25.314354906037465</v>
      </c>
      <c r="W17" s="11">
        <v>29.63446583973996</v>
      </c>
      <c r="X17" s="11">
        <v>20.996435934554029</v>
      </c>
      <c r="Y17" s="11">
        <v>28.087406018720685</v>
      </c>
      <c r="Z17" s="11">
        <v>26.774358999042875</v>
      </c>
      <c r="AA17" s="11">
        <v>26.468055159571804</v>
      </c>
      <c r="AB17" s="8">
        <f t="shared" si="0"/>
        <v>90000</v>
      </c>
      <c r="AC17" s="8">
        <v>0.9</v>
      </c>
      <c r="AD17" s="8">
        <f t="shared" si="1"/>
        <v>25.39808361483189</v>
      </c>
    </row>
    <row r="18" spans="2:30">
      <c r="B18" s="8" t="s">
        <v>24</v>
      </c>
      <c r="C18" s="11">
        <v>22.756172546752282</v>
      </c>
      <c r="D18" s="11">
        <v>28.327988687017978</v>
      </c>
      <c r="E18" s="11">
        <v>28.234764064128967</v>
      </c>
      <c r="F18" s="11">
        <v>15.056939957117493</v>
      </c>
      <c r="G18" s="11">
        <v>28.614402557233802</v>
      </c>
      <c r="H18" s="11">
        <v>24.675262020683135</v>
      </c>
      <c r="I18" s="11">
        <v>23.510063303476272</v>
      </c>
      <c r="J18" s="11">
        <v>30.110375761894034</v>
      </c>
      <c r="K18" s="11">
        <v>19.237273179189401</v>
      </c>
      <c r="L18" s="11">
        <v>17.804025780495067</v>
      </c>
      <c r="M18" s="11">
        <v>27.694139922908221</v>
      </c>
      <c r="N18" s="11">
        <v>23.78059131431155</v>
      </c>
      <c r="O18" s="11">
        <v>26.792224288346006</v>
      </c>
      <c r="P18" s="11">
        <v>18.437240444309055</v>
      </c>
      <c r="Q18" s="11">
        <v>18.007084754617495</v>
      </c>
      <c r="R18" s="11">
        <v>29.414627172416203</v>
      </c>
      <c r="S18" s="11">
        <v>24.164699738393551</v>
      </c>
      <c r="T18" s="11">
        <v>31.37980396495027</v>
      </c>
      <c r="U18" s="11">
        <v>30.857098145561281</v>
      </c>
      <c r="V18" s="11">
        <v>23.878040486557779</v>
      </c>
      <c r="W18" s="11">
        <v>26.275541200766156</v>
      </c>
      <c r="X18" s="11">
        <v>20.996435934554029</v>
      </c>
      <c r="Y18" s="11">
        <v>28.087406018720685</v>
      </c>
      <c r="Z18" s="11">
        <v>23.041153032679404</v>
      </c>
      <c r="AA18" s="11">
        <v>25.256971532610464</v>
      </c>
      <c r="AB18" s="8">
        <f t="shared" si="0"/>
        <v>100000</v>
      </c>
      <c r="AC18" s="8">
        <v>1</v>
      </c>
      <c r="AD18" s="8">
        <f t="shared" si="1"/>
        <v>24.655613032387624</v>
      </c>
    </row>
    <row r="19" spans="2:30" ht="15">
      <c r="B19" s="8" t="s">
        <v>25</v>
      </c>
      <c r="C19" s="11">
        <v>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15.056939957117493</v>
      </c>
      <c r="E21" s="10">
        <f>MAX(C18:AA18)</f>
        <v>31.37980396495027</v>
      </c>
      <c r="F21" s="10">
        <f>MEDIAN(C18:AA18)</f>
        <v>24.675262020683135</v>
      </c>
      <c r="G21" s="10">
        <f>AVERAGE(C18:AA18)</f>
        <v>24.655613032387624</v>
      </c>
      <c r="H21" s="10">
        <f>_xlfn.STDEV.S(C18:AA18)</f>
        <v>4.4741917075037065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8553-E70C-4B55-A1C7-99311E5995E6}">
  <dimension ref="B5:J53"/>
  <sheetViews>
    <sheetView tabSelected="1" zoomScale="70" zoomScaleNormal="70" workbookViewId="0">
      <selection activeCell="E6" sqref="E6:H6"/>
    </sheetView>
  </sheetViews>
  <sheetFormatPr defaultRowHeight="15.75"/>
  <cols>
    <col min="1" max="1" width="8.88671875" style="4"/>
    <col min="2" max="3" width="9" style="4" bestFit="1" customWidth="1"/>
    <col min="4" max="4" width="9" style="4" customWidth="1"/>
    <col min="5" max="9" width="10.21875" style="4" customWidth="1"/>
    <col min="10" max="10" width="11.6640625" style="4" bestFit="1" customWidth="1"/>
    <col min="11" max="16384" width="8.88671875" style="4"/>
  </cols>
  <sheetData>
    <row r="5" spans="2:8">
      <c r="E5" s="13" t="s">
        <v>27</v>
      </c>
      <c r="F5" s="13"/>
      <c r="G5" s="13"/>
    </row>
    <row r="6" spans="2:8">
      <c r="D6" s="4" t="s">
        <v>36</v>
      </c>
      <c r="E6" s="4" t="s">
        <v>37</v>
      </c>
      <c r="F6" s="4" t="s">
        <v>38</v>
      </c>
      <c r="G6" s="4" t="s">
        <v>26</v>
      </c>
      <c r="H6" s="4" t="s">
        <v>39</v>
      </c>
    </row>
    <row r="7" spans="2:8">
      <c r="B7" s="4">
        <v>0</v>
      </c>
      <c r="C7" s="4">
        <v>0</v>
      </c>
      <c r="D7" s="7">
        <v>1E-8</v>
      </c>
      <c r="E7" s="6">
        <f>DE_r1_10!AD6</f>
        <v>119.09142970627916</v>
      </c>
      <c r="F7" s="6">
        <f>DE_b2_10!AD6</f>
        <v>140.44168781273879</v>
      </c>
      <c r="G7" s="6">
        <f>PSO_10!AD6</f>
        <v>127.88470962019268</v>
      </c>
      <c r="H7" s="6">
        <f>ED_mod_10!AD6</f>
        <v>115.84120570497598</v>
      </c>
    </row>
    <row r="8" spans="2:8">
      <c r="B8" s="4">
        <v>100</v>
      </c>
      <c r="C8" s="4">
        <v>1E-3</v>
      </c>
      <c r="D8" s="7">
        <v>1E-8</v>
      </c>
      <c r="E8" s="6">
        <f>DE_r1_10!AD7</f>
        <v>115.06444537051385</v>
      </c>
      <c r="F8" s="6">
        <f>DE_b2_10!AD7</f>
        <v>124.75134373296629</v>
      </c>
      <c r="G8" s="6">
        <f>PSO_10!AD7</f>
        <v>95.62083556578483</v>
      </c>
      <c r="H8" s="6">
        <f>ED_mod_10!AD7</f>
        <v>105.63296713216</v>
      </c>
    </row>
    <row r="9" spans="2:8">
      <c r="B9" s="4">
        <v>1000</v>
      </c>
      <c r="C9" s="4">
        <v>0.01</v>
      </c>
      <c r="D9" s="7">
        <v>1E-8</v>
      </c>
      <c r="E9" s="6">
        <f>DE_r1_10!AD8</f>
        <v>77.288406808468523</v>
      </c>
      <c r="F9" s="6">
        <f>DE_b2_10!AD8</f>
        <v>62.708856308890148</v>
      </c>
      <c r="G9" s="6">
        <f>PSO_10!AD8</f>
        <v>68.663868079730179</v>
      </c>
      <c r="H9" s="6">
        <f>ED_mod_10!AD8</f>
        <v>62.593181457206512</v>
      </c>
    </row>
    <row r="10" spans="2:8">
      <c r="B10" s="4">
        <v>10000</v>
      </c>
      <c r="C10" s="4">
        <v>0.1</v>
      </c>
      <c r="D10" s="7">
        <v>1E-8</v>
      </c>
      <c r="E10" s="6">
        <f>DE_r1_10!AD9</f>
        <v>41.252745922370089</v>
      </c>
      <c r="F10" s="6">
        <f>DE_b2_10!AD9</f>
        <v>42.950368146862765</v>
      </c>
      <c r="G10" s="6">
        <f>PSO_10!AD9</f>
        <v>23.713201815208116</v>
      </c>
      <c r="H10" s="6">
        <f>ED_mod_10!AD9</f>
        <v>31.019748845569548</v>
      </c>
    </row>
    <row r="11" spans="2:8">
      <c r="B11" s="4">
        <v>20000</v>
      </c>
      <c r="C11" s="4">
        <v>0.2</v>
      </c>
      <c r="D11" s="7">
        <v>1E-8</v>
      </c>
      <c r="E11" s="6">
        <f>DE_r1_10!AD10</f>
        <v>35.741133898942635</v>
      </c>
      <c r="F11" s="6">
        <f>DE_b2_10!AD10</f>
        <v>38.810559157842221</v>
      </c>
      <c r="G11" s="6">
        <f>PSO_10!AD10</f>
        <v>11.262957269324989</v>
      </c>
      <c r="H11" s="6">
        <f>ED_mod_10!AD10</f>
        <v>24.100308465298021</v>
      </c>
    </row>
    <row r="12" spans="2:8">
      <c r="B12" s="4">
        <v>30000</v>
      </c>
      <c r="C12" s="4">
        <v>0.3</v>
      </c>
      <c r="D12" s="7">
        <v>1E-8</v>
      </c>
      <c r="E12" s="6">
        <f>DE_r1_10!AD11</f>
        <v>31.980078011334541</v>
      </c>
      <c r="F12" s="6">
        <f>DE_b2_10!AD11</f>
        <v>36.265522648395788</v>
      </c>
      <c r="G12" s="6">
        <f>PSO_10!AD11</f>
        <v>11.262926243692633</v>
      </c>
      <c r="H12" s="6">
        <f>ED_mod_10!AD11</f>
        <v>18.950593573911274</v>
      </c>
    </row>
    <row r="13" spans="2:8">
      <c r="B13" s="4">
        <v>40000</v>
      </c>
      <c r="C13" s="4">
        <v>0.4</v>
      </c>
      <c r="D13" s="7">
        <v>1E-8</v>
      </c>
      <c r="E13" s="6">
        <f>DE_r1_10!AD12</f>
        <v>30.659321853576174</v>
      </c>
      <c r="F13" s="6">
        <f>DE_b2_10!AD12</f>
        <v>33.840048611427143</v>
      </c>
      <c r="G13" s="6">
        <f>PSO_10!AD12</f>
        <v>11.262926243692604</v>
      </c>
      <c r="H13" s="6">
        <f>ED_mod_10!AD12</f>
        <v>11.864076834147749</v>
      </c>
    </row>
    <row r="14" spans="2:8">
      <c r="B14" s="4">
        <v>50000</v>
      </c>
      <c r="C14" s="4">
        <v>0.5</v>
      </c>
      <c r="D14" s="7">
        <v>1E-8</v>
      </c>
      <c r="E14" s="6">
        <f>DE_r1_10!AD13</f>
        <v>28.779978774861402</v>
      </c>
      <c r="F14" s="6">
        <f>DE_b2_10!AD13</f>
        <v>31.180643653287149</v>
      </c>
      <c r="G14" s="6">
        <f>PSO_10!AD13</f>
        <v>11.262926243692604</v>
      </c>
      <c r="H14" s="6">
        <f>ED_mod_10!AD13</f>
        <v>6.2409750540120061</v>
      </c>
    </row>
    <row r="15" spans="2:8">
      <c r="B15" s="4">
        <v>60000</v>
      </c>
      <c r="C15" s="4">
        <v>0.6</v>
      </c>
      <c r="D15" s="7">
        <v>1E-8</v>
      </c>
      <c r="E15" s="6">
        <f>DE_r1_10!AD14</f>
        <v>27.679289007099474</v>
      </c>
      <c r="F15" s="6">
        <f>DE_b2_10!AD14</f>
        <v>30.223425422459417</v>
      </c>
      <c r="G15" s="6">
        <f>PSO_10!AD14</f>
        <v>11.262926243692604</v>
      </c>
      <c r="H15" s="6">
        <f>ED_mod_10!AD14</f>
        <v>4.5331769820656929</v>
      </c>
    </row>
    <row r="16" spans="2:8">
      <c r="B16" s="4">
        <v>70000</v>
      </c>
      <c r="C16" s="4">
        <v>0.7</v>
      </c>
      <c r="D16" s="7">
        <v>1E-8</v>
      </c>
      <c r="E16" s="6">
        <f>DE_r1_10!AD15</f>
        <v>27.205919067090203</v>
      </c>
      <c r="F16" s="6">
        <f>DE_b2_10!AD15</f>
        <v>30.187016739971313</v>
      </c>
      <c r="G16" s="6">
        <f>PSO_10!AD15</f>
        <v>11.262926243692604</v>
      </c>
      <c r="H16" s="6">
        <f>ED_mod_10!AD15</f>
        <v>3.9005688876312115</v>
      </c>
    </row>
    <row r="17" spans="2:10">
      <c r="B17" s="4">
        <v>80000</v>
      </c>
      <c r="C17" s="4">
        <v>0.8</v>
      </c>
      <c r="D17" s="7">
        <v>1E-8</v>
      </c>
      <c r="E17" s="6">
        <f>DE_r1_10!AD16</f>
        <v>26.340046576932092</v>
      </c>
      <c r="F17" s="6">
        <f>DE_b2_10!AD16</f>
        <v>28.412680441292125</v>
      </c>
      <c r="G17" s="6">
        <f>PSO_10!AD16</f>
        <v>11.262926243692604</v>
      </c>
      <c r="H17" s="6">
        <f>ED_mod_10!AD16</f>
        <v>3.9002384962419137</v>
      </c>
    </row>
    <row r="18" spans="2:10">
      <c r="B18" s="4">
        <v>90000</v>
      </c>
      <c r="C18" s="4">
        <v>0.9</v>
      </c>
      <c r="D18" s="7">
        <v>1E-8</v>
      </c>
      <c r="E18" s="6">
        <f>DE_r1_10!AD17</f>
        <v>25.39808361483189</v>
      </c>
      <c r="F18" s="6">
        <f>DE_b2_10!AD17</f>
        <v>27.62572559239166</v>
      </c>
      <c r="G18" s="6">
        <f>PSO_10!AD17</f>
        <v>11.262926243692604</v>
      </c>
      <c r="H18" s="6">
        <f>ED_mod_10!AD17</f>
        <v>3.7410453312079381</v>
      </c>
    </row>
    <row r="19" spans="2:10">
      <c r="B19" s="4">
        <v>100000</v>
      </c>
      <c r="C19" s="4">
        <v>1</v>
      </c>
      <c r="D19" s="7">
        <v>1E-8</v>
      </c>
      <c r="E19" s="6">
        <f>DE_r1_10!AD18</f>
        <v>24.655613032387624</v>
      </c>
      <c r="F19" s="6">
        <f>DE_b2_10!AD18</f>
        <v>27.340704566241989</v>
      </c>
      <c r="G19" s="6">
        <f>PSO_10!AD18</f>
        <v>11.262926243692604</v>
      </c>
      <c r="H19" s="6">
        <f>ED_mod_10!AD18</f>
        <v>3.7410452486197481</v>
      </c>
    </row>
    <row r="22" spans="2:10">
      <c r="E22" s="5" t="s">
        <v>1</v>
      </c>
      <c r="F22" s="5" t="s">
        <v>3</v>
      </c>
      <c r="G22" s="5" t="s">
        <v>9</v>
      </c>
      <c r="H22" s="5" t="s">
        <v>5</v>
      </c>
      <c r="I22" s="5" t="s">
        <v>7</v>
      </c>
      <c r="J22" s="4" t="s">
        <v>35</v>
      </c>
    </row>
    <row r="23" spans="2:10">
      <c r="C23" s="4" t="s">
        <v>27</v>
      </c>
      <c r="D23" s="4" t="s">
        <v>31</v>
      </c>
      <c r="E23" s="6">
        <f>PSO_10!D21</f>
        <v>1.9899181141865938</v>
      </c>
      <c r="F23" s="6">
        <f>PSO_10!E21</f>
        <v>20.894099850968473</v>
      </c>
      <c r="G23" s="6">
        <f>PSO_10!F21</f>
        <v>12.934457666574644</v>
      </c>
      <c r="H23" s="6">
        <f>PSO_10!G21</f>
        <v>11.262926243692604</v>
      </c>
      <c r="I23" s="6">
        <f>PSO_10!H21</f>
        <v>4.7778669446007536</v>
      </c>
      <c r="J23" s="12">
        <f>PSO_10!C19</f>
        <v>0</v>
      </c>
    </row>
    <row r="24" spans="2:10">
      <c r="D24" s="4" t="s">
        <v>29</v>
      </c>
      <c r="E24" s="6">
        <f>DE_r1_10!D21</f>
        <v>15.056939957117493</v>
      </c>
      <c r="F24" s="6">
        <f>DE_r1_10!E21</f>
        <v>31.37980396495027</v>
      </c>
      <c r="G24" s="6">
        <f>DE_r1_10!F21</f>
        <v>24.675262020683135</v>
      </c>
      <c r="H24" s="6">
        <f>DE_r1_10!G21</f>
        <v>24.655613032387624</v>
      </c>
      <c r="I24" s="6">
        <f>DE_r1_10!H21</f>
        <v>4.4741917075037065</v>
      </c>
      <c r="J24" s="12">
        <f>DE_r1_10!C19</f>
        <v>0</v>
      </c>
    </row>
    <row r="25" spans="2:10">
      <c r="D25" s="4" t="s">
        <v>30</v>
      </c>
      <c r="E25" s="6">
        <f>DE_b2_10!D21</f>
        <v>12.494796949947954</v>
      </c>
      <c r="F25" s="6">
        <f>DE_b2_10!E21</f>
        <v>39.167083853916097</v>
      </c>
      <c r="G25" s="6">
        <f>DE_b2_10!F21</f>
        <v>27.625678061706708</v>
      </c>
      <c r="H25" s="6">
        <f>DE_b2_10!G21</f>
        <v>27.340704566241989</v>
      </c>
      <c r="I25" s="6">
        <f>DE_b2_10!H21</f>
        <v>6.8808547365462323</v>
      </c>
      <c r="J25" s="12">
        <f>DE_b2_10!C19</f>
        <v>0</v>
      </c>
    </row>
    <row r="26" spans="2:10">
      <c r="D26" s="4" t="s">
        <v>39</v>
      </c>
      <c r="E26" s="6">
        <f>ED_mod_10!D21</f>
        <v>0.99495905709329691</v>
      </c>
      <c r="F26" s="6">
        <f>ED_mod_10!E21</f>
        <v>6.9647083618340275</v>
      </c>
      <c r="G26" s="6">
        <f>ED_mod_10!F21</f>
        <v>2.9848771712798907</v>
      </c>
      <c r="H26" s="6">
        <f>ED_mod_10!G21</f>
        <v>3.7410452486197481</v>
      </c>
      <c r="I26" s="6">
        <f>ED_mod_10!H21</f>
        <v>1.5001559490791729</v>
      </c>
      <c r="J26" s="12">
        <f>ED_mod_10!C19</f>
        <v>0</v>
      </c>
    </row>
    <row r="29" spans="2:10">
      <c r="F29" s="6"/>
      <c r="G29" s="6"/>
      <c r="H29" s="6"/>
      <c r="I29" s="6"/>
      <c r="J29" s="6"/>
    </row>
    <row r="32" spans="2:10">
      <c r="E32" s="13" t="s">
        <v>28</v>
      </c>
      <c r="F32" s="13"/>
      <c r="G32" s="13"/>
    </row>
    <row r="33" spans="2:8">
      <c r="D33" s="4" t="s">
        <v>36</v>
      </c>
      <c r="E33" s="4" t="s">
        <v>37</v>
      </c>
      <c r="F33" s="4" t="s">
        <v>38</v>
      </c>
      <c r="G33" s="4" t="s">
        <v>26</v>
      </c>
      <c r="H33" s="4" t="s">
        <v>39</v>
      </c>
    </row>
    <row r="34" spans="2:8">
      <c r="B34" s="4">
        <f>C34*300000</f>
        <v>0</v>
      </c>
      <c r="C34" s="4">
        <v>0</v>
      </c>
      <c r="D34" s="7">
        <v>1E-8</v>
      </c>
      <c r="E34" s="6">
        <f>DE_r1_30!AD6</f>
        <v>601.07831860259762</v>
      </c>
      <c r="F34" s="6">
        <f>DE_b2_30!AD6</f>
        <v>652.16594573583598</v>
      </c>
      <c r="G34" s="6">
        <f>PSO_30!AD6</f>
        <v>616.59595570186536</v>
      </c>
      <c r="H34" s="6">
        <f>ED_mod_30!AD6</f>
        <v>478.06077425407625</v>
      </c>
    </row>
    <row r="35" spans="2:8">
      <c r="B35" s="4">
        <f t="shared" ref="B35:B46" si="0">C35*300000</f>
        <v>300</v>
      </c>
      <c r="C35" s="4">
        <v>1E-3</v>
      </c>
      <c r="D35" s="7">
        <v>1E-8</v>
      </c>
      <c r="E35" s="6">
        <f>DE_r1_30!AD7</f>
        <v>579.77880077747034</v>
      </c>
      <c r="F35" s="6">
        <f>DE_b2_30!AD7</f>
        <v>545.13813674181802</v>
      </c>
      <c r="G35" s="6">
        <f>PSO_30!AD7</f>
        <v>382.8261629247304</v>
      </c>
      <c r="H35" s="6">
        <f>ED_mod_30!AD7</f>
        <v>464.41708474400968</v>
      </c>
    </row>
    <row r="36" spans="2:8">
      <c r="B36" s="4">
        <f t="shared" si="0"/>
        <v>3000</v>
      </c>
      <c r="C36" s="4">
        <v>0.01</v>
      </c>
      <c r="D36" s="7">
        <v>1E-8</v>
      </c>
      <c r="E36" s="6">
        <f>DE_r1_30!AD8</f>
        <v>343.99077654659368</v>
      </c>
      <c r="F36" s="6">
        <f>DE_b2_30!AD8</f>
        <v>320.9378366080939</v>
      </c>
      <c r="G36" s="6">
        <f>PSO_30!AD8</f>
        <v>309.42298278258858</v>
      </c>
      <c r="H36" s="6">
        <f>ED_mod_30!AD8</f>
        <v>247.44993085758207</v>
      </c>
    </row>
    <row r="37" spans="2:8">
      <c r="B37" s="4">
        <f t="shared" si="0"/>
        <v>30000</v>
      </c>
      <c r="C37" s="4">
        <v>0.1</v>
      </c>
      <c r="D37" s="7">
        <v>1E-8</v>
      </c>
      <c r="E37" s="6">
        <f>DE_r1_30!AD9</f>
        <v>223.48369196101569</v>
      </c>
      <c r="F37" s="6">
        <f>DE_b2_30!AD9</f>
        <v>246.82815641724028</v>
      </c>
      <c r="G37" s="6">
        <f>PSO_30!AD9</f>
        <v>225.97123774351567</v>
      </c>
      <c r="H37" s="6">
        <f>ED_mod_30!AD9</f>
        <v>174.61358268650787</v>
      </c>
    </row>
    <row r="38" spans="2:8">
      <c r="B38" s="4">
        <f t="shared" si="0"/>
        <v>60000</v>
      </c>
      <c r="C38" s="4">
        <v>0.2</v>
      </c>
      <c r="D38" s="7">
        <v>1E-8</v>
      </c>
      <c r="E38" s="6">
        <f>DE_r1_30!AD10</f>
        <v>207.06029596790822</v>
      </c>
      <c r="F38" s="6">
        <f>DE_b2_30!AD10</f>
        <v>231.29758910607816</v>
      </c>
      <c r="G38" s="6">
        <f>PSO_30!AD10</f>
        <v>79.392349366672278</v>
      </c>
      <c r="H38" s="6">
        <f>ED_mod_30!AD10</f>
        <v>84.406955566360054</v>
      </c>
    </row>
    <row r="39" spans="2:8">
      <c r="B39" s="4">
        <f t="shared" si="0"/>
        <v>90000</v>
      </c>
      <c r="C39" s="4">
        <v>0.3</v>
      </c>
      <c r="D39" s="7">
        <v>1E-8</v>
      </c>
      <c r="E39" s="6">
        <f>DE_r1_30!AD11</f>
        <v>198.19631338274988</v>
      </c>
      <c r="F39" s="6">
        <f>DE_b2_30!AD11</f>
        <v>225.26368030521903</v>
      </c>
      <c r="G39" s="6">
        <f>PSO_30!AD11</f>
        <v>78.681126885748341</v>
      </c>
      <c r="H39" s="6">
        <f>ED_mod_30!AD11</f>
        <v>35.365326659809448</v>
      </c>
    </row>
    <row r="40" spans="2:8">
      <c r="B40" s="4">
        <f t="shared" si="0"/>
        <v>120000</v>
      </c>
      <c r="C40" s="4">
        <v>0.4</v>
      </c>
      <c r="D40" s="7">
        <v>1E-8</v>
      </c>
      <c r="E40" s="6">
        <f>DE_r1_30!AD12</f>
        <v>194.23674208205944</v>
      </c>
      <c r="F40" s="6">
        <f>DE_b2_30!AD12</f>
        <v>218.94682554448576</v>
      </c>
      <c r="G40" s="6">
        <f>PSO_30!AD12</f>
        <v>78.681126885747759</v>
      </c>
      <c r="H40" s="6">
        <f>ED_mod_30!AD12</f>
        <v>30.573418219865534</v>
      </c>
    </row>
    <row r="41" spans="2:8">
      <c r="B41" s="4">
        <f t="shared" si="0"/>
        <v>150000</v>
      </c>
      <c r="C41" s="4">
        <v>0.5</v>
      </c>
      <c r="D41" s="7">
        <v>1E-8</v>
      </c>
      <c r="E41" s="6">
        <f>DE_r1_30!AD13</f>
        <v>190.05198685239156</v>
      </c>
      <c r="F41" s="6">
        <f>DE_b2_30!AD13</f>
        <v>215.79804183752773</v>
      </c>
      <c r="G41" s="6">
        <f>PSO_30!AD13</f>
        <v>78.68112688574773</v>
      </c>
      <c r="H41" s="6">
        <f>ED_mod_30!AD13</f>
        <v>25.510734183407695</v>
      </c>
    </row>
    <row r="42" spans="2:8">
      <c r="B42" s="4">
        <f t="shared" si="0"/>
        <v>180000</v>
      </c>
      <c r="C42" s="4">
        <v>0.6</v>
      </c>
      <c r="D42" s="7">
        <v>1E-8</v>
      </c>
      <c r="E42" s="6">
        <f>DE_r1_30!AD14</f>
        <v>185.89748991545429</v>
      </c>
      <c r="F42" s="6">
        <f>DE_b2_30!AD14</f>
        <v>212.48106320759925</v>
      </c>
      <c r="G42" s="6">
        <f>PSO_30!AD14</f>
        <v>78.68112688574773</v>
      </c>
      <c r="H42" s="6">
        <f>ED_mod_30!AD14</f>
        <v>25.510732483478822</v>
      </c>
    </row>
    <row r="43" spans="2:8">
      <c r="B43" s="4">
        <f t="shared" si="0"/>
        <v>210000</v>
      </c>
      <c r="C43" s="4">
        <v>0.7</v>
      </c>
      <c r="D43" s="7">
        <v>1E-8</v>
      </c>
      <c r="E43" s="6">
        <f>DE_r1_30!AD15</f>
        <v>181.9503894195683</v>
      </c>
      <c r="F43" s="6">
        <f>DE_b2_30!AD15</f>
        <v>211.18544161892748</v>
      </c>
      <c r="G43" s="6">
        <f>PSO_30!AD15</f>
        <v>78.68112688574773</v>
      </c>
      <c r="H43" s="6">
        <f>ED_mod_30!AD15</f>
        <v>25.510732483478822</v>
      </c>
    </row>
    <row r="44" spans="2:8">
      <c r="B44" s="4">
        <f t="shared" si="0"/>
        <v>240000</v>
      </c>
      <c r="C44" s="4">
        <v>0.8</v>
      </c>
      <c r="D44" s="7">
        <v>1E-8</v>
      </c>
      <c r="E44" s="6">
        <f>DE_r1_30!AD16</f>
        <v>179.44843631394252</v>
      </c>
      <c r="F44" s="6">
        <f>DE_b2_30!AD16</f>
        <v>210.64577697223595</v>
      </c>
      <c r="G44" s="6">
        <f>PSO_30!AD16</f>
        <v>78.68112688574773</v>
      </c>
      <c r="H44" s="6">
        <f>ED_mod_30!AD16</f>
        <v>25.510732483478822</v>
      </c>
    </row>
    <row r="45" spans="2:8">
      <c r="B45" s="4">
        <f t="shared" si="0"/>
        <v>270000</v>
      </c>
      <c r="C45" s="4">
        <v>0.9</v>
      </c>
      <c r="D45" s="7">
        <v>1E-8</v>
      </c>
      <c r="E45" s="6">
        <f>DE_r1_30!AD17</f>
        <v>174.97257647685589</v>
      </c>
      <c r="F45" s="6">
        <f>DE_b2_30!AD17</f>
        <v>209.03284114488972</v>
      </c>
      <c r="G45" s="6">
        <f>PSO_30!AD17</f>
        <v>78.68112688574773</v>
      </c>
      <c r="H45" s="6">
        <f>ED_mod_30!AD17</f>
        <v>25.510732483478822</v>
      </c>
    </row>
    <row r="46" spans="2:8">
      <c r="B46" s="4">
        <f t="shared" si="0"/>
        <v>300000</v>
      </c>
      <c r="C46" s="4">
        <v>1</v>
      </c>
      <c r="D46" s="7">
        <v>1E-8</v>
      </c>
      <c r="E46" s="6">
        <f>DE_r1_30!AD18</f>
        <v>174.37391573306195</v>
      </c>
      <c r="F46" s="6">
        <f>DE_b2_30!AD18</f>
        <v>207.75064573841217</v>
      </c>
      <c r="G46" s="6">
        <f>PSO_30!AD18</f>
        <v>78.68112688574773</v>
      </c>
      <c r="H46" s="6">
        <f>ED_mod_30!AD18</f>
        <v>25.510732483478822</v>
      </c>
    </row>
    <row r="49" spans="3:10">
      <c r="J49" s="4" t="s">
        <v>35</v>
      </c>
    </row>
    <row r="50" spans="3:10">
      <c r="C50" s="4" t="s">
        <v>28</v>
      </c>
      <c r="D50" s="4" t="s">
        <v>34</v>
      </c>
      <c r="E50" s="6">
        <f>PSO_30!D21</f>
        <v>43.778158209552544</v>
      </c>
      <c r="F50" s="6">
        <f>PSO_30!E21</f>
        <v>126.35900865311169</v>
      </c>
      <c r="G50" s="6">
        <f>PSO_30!F21</f>
        <v>76.6116454278947</v>
      </c>
      <c r="H50" s="6">
        <f>PSO_30!G21</f>
        <v>78.68112688574773</v>
      </c>
      <c r="I50" s="6">
        <f>PSO_30!H21</f>
        <v>20.096883337996413</v>
      </c>
      <c r="J50" s="12">
        <f>PSO_30!C19</f>
        <v>0</v>
      </c>
    </row>
    <row r="51" spans="3:10">
      <c r="D51" s="4" t="s">
        <v>32</v>
      </c>
      <c r="E51" s="6">
        <f>DE_r1_30!D21</f>
        <v>147.32256465399269</v>
      </c>
      <c r="F51" s="6">
        <f>DE_r1_30!E21</f>
        <v>194.42032284886159</v>
      </c>
      <c r="G51" s="6">
        <f>DE_r1_30!F21</f>
        <v>173.73120127678158</v>
      </c>
      <c r="H51" s="6">
        <f>DE_r1_30!G21</f>
        <v>174.37391573306195</v>
      </c>
      <c r="I51" s="6">
        <f>DE_r1_30!H21</f>
        <v>12.457879316086576</v>
      </c>
      <c r="J51" s="12">
        <f>DE_r1_30!C19</f>
        <v>0</v>
      </c>
    </row>
    <row r="52" spans="3:10">
      <c r="D52" s="4" t="s">
        <v>33</v>
      </c>
      <c r="E52" s="6">
        <f>DE_b2_30!D21</f>
        <v>179.11370666189646</v>
      </c>
      <c r="F52" s="6">
        <f>DE_b2_30!E21</f>
        <v>226.73993110676656</v>
      </c>
      <c r="G52" s="6">
        <f>DE_b2_30!F21</f>
        <v>210.59517252743058</v>
      </c>
      <c r="H52" s="6">
        <f>DE_b2_30!G21</f>
        <v>207.75064573841217</v>
      </c>
      <c r="I52" s="6">
        <f>DE_b2_30!H21</f>
        <v>14.295504481231006</v>
      </c>
      <c r="J52" s="12">
        <f>DE_b2_30!C19</f>
        <v>0</v>
      </c>
    </row>
    <row r="53" spans="3:10">
      <c r="D53" s="4" t="s">
        <v>39</v>
      </c>
      <c r="E53" s="6">
        <f>ED_mod_30!D21</f>
        <v>9.9495905709329691</v>
      </c>
      <c r="F53" s="6">
        <f>ED_mod_30!E21</f>
        <v>50.742846374671785</v>
      </c>
      <c r="G53" s="6">
        <f>ED_mod_30!F21</f>
        <v>24.873966351694207</v>
      </c>
      <c r="H53" s="6">
        <f>ED_mod_30!G21</f>
        <v>25.510732483478822</v>
      </c>
      <c r="I53" s="6">
        <f>ED_mod_30!H21</f>
        <v>8.8474757299927518</v>
      </c>
      <c r="J53" s="12">
        <f>ED_mod_30!C19</f>
        <v>0</v>
      </c>
    </row>
  </sheetData>
  <mergeCells count="2">
    <mergeCell ref="E5:G5"/>
    <mergeCell ref="E32:G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FA39-43D3-4FCA-A130-438011252BEE}">
  <sheetPr>
    <tabColor rgb="FF7030A0"/>
    <outlinePr summaryBelow="0" summaryRight="0"/>
  </sheetPr>
  <dimension ref="B2:AF21"/>
  <sheetViews>
    <sheetView zoomScale="85" zoomScaleNormal="85" workbookViewId="0">
      <selection activeCell="C37" sqref="C37"/>
    </sheetView>
  </sheetViews>
  <sheetFormatPr defaultRowHeight="12.75"/>
  <cols>
    <col min="1" max="1" width="8.88671875" style="9"/>
    <col min="2" max="2" width="18.664062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30.810915761403407</v>
      </c>
      <c r="D4" s="8">
        <v>32.211813023832406</v>
      </c>
      <c r="E4" s="8">
        <v>27.130259140748763</v>
      </c>
      <c r="F4" s="8">
        <v>25.878858803897288</v>
      </c>
      <c r="G4" s="8">
        <v>19.686875158003431</v>
      </c>
      <c r="H4" s="8">
        <v>16.257419398614843</v>
      </c>
      <c r="I4" s="8">
        <v>27.625678061706708</v>
      </c>
      <c r="J4" s="8">
        <v>27.321754513618203</v>
      </c>
      <c r="K4" s="8">
        <v>34.747753320595393</v>
      </c>
      <c r="L4" s="8">
        <v>39.167083853916097</v>
      </c>
      <c r="M4" s="8">
        <v>38.179087837127668</v>
      </c>
      <c r="N4" s="8">
        <v>29.959875412127872</v>
      </c>
      <c r="O4" s="8">
        <v>30.219046161292567</v>
      </c>
      <c r="P4" s="8">
        <v>30.861260697504804</v>
      </c>
      <c r="Q4" s="8">
        <v>31.628164138388229</v>
      </c>
      <c r="R4" s="8">
        <v>12.494796949947954</v>
      </c>
      <c r="S4" s="8">
        <v>36.846953994282785</v>
      </c>
      <c r="T4" s="8">
        <v>18.290872356844602</v>
      </c>
      <c r="U4" s="8">
        <v>26.003544986338966</v>
      </c>
      <c r="V4" s="8">
        <v>30.344826204510014</v>
      </c>
      <c r="W4" s="8">
        <v>28.226770621121318</v>
      </c>
      <c r="X4" s="8">
        <v>25.93374015322479</v>
      </c>
      <c r="Y4" s="8">
        <v>20.808759004793046</v>
      </c>
      <c r="Z4" s="8">
        <v>25.924230409961979</v>
      </c>
      <c r="AA4" s="8">
        <v>16.957274192246587</v>
      </c>
      <c r="AB4" s="8"/>
      <c r="AC4" s="8"/>
      <c r="AD4" s="8"/>
      <c r="AE4" s="9" t="s">
        <v>5</v>
      </c>
      <c r="AF4" s="9">
        <f>AVERAGE(B3:AA3)</f>
        <v>100000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160.2729840158654</v>
      </c>
      <c r="D6" s="8">
        <v>134.69521610285983</v>
      </c>
      <c r="E6" s="8">
        <v>145.85053433306689</v>
      </c>
      <c r="F6" s="8">
        <v>149.31613578089309</v>
      </c>
      <c r="G6" s="8">
        <v>124.80299835743585</v>
      </c>
      <c r="H6" s="8">
        <v>137.87609845937368</v>
      </c>
      <c r="I6" s="8">
        <v>128.18694518873394</v>
      </c>
      <c r="J6" s="8">
        <v>109.66779691263412</v>
      </c>
      <c r="K6" s="8">
        <v>165.14016429977278</v>
      </c>
      <c r="L6" s="8">
        <v>161.41979985982721</v>
      </c>
      <c r="M6" s="8">
        <v>149.41640857340053</v>
      </c>
      <c r="N6" s="8">
        <v>134.71894433399984</v>
      </c>
      <c r="O6" s="8">
        <v>132.50371042588904</v>
      </c>
      <c r="P6" s="8">
        <v>135.57000056561969</v>
      </c>
      <c r="Q6" s="8">
        <v>124.41315854040204</v>
      </c>
      <c r="R6" s="8">
        <v>129.98634438146019</v>
      </c>
      <c r="S6" s="8">
        <v>133.08498029019211</v>
      </c>
      <c r="T6" s="8">
        <v>135.27542386662117</v>
      </c>
      <c r="U6" s="8">
        <v>157.56656083328517</v>
      </c>
      <c r="V6" s="8">
        <v>157.8169425813503</v>
      </c>
      <c r="W6" s="8">
        <v>156.50530653520127</v>
      </c>
      <c r="X6" s="8">
        <v>152.11088028888503</v>
      </c>
      <c r="Y6" s="8">
        <v>150.74631818353646</v>
      </c>
      <c r="Z6" s="8">
        <v>119.03013816740781</v>
      </c>
      <c r="AA6" s="8">
        <v>125.0684044407551</v>
      </c>
      <c r="AB6" s="8">
        <f t="shared" ref="AB6:AB18" si="0">AC6*$AD$2</f>
        <v>0</v>
      </c>
      <c r="AC6" s="8">
        <v>0</v>
      </c>
      <c r="AD6" s="8">
        <f t="shared" ref="AD6:AD18" si="1">AVERAGE(C6:AA6)</f>
        <v>140.44168781273879</v>
      </c>
    </row>
    <row r="7" spans="2:32">
      <c r="B7" s="8" t="s">
        <v>13</v>
      </c>
      <c r="C7" s="8">
        <v>158.6506074861561</v>
      </c>
      <c r="D7" s="8">
        <v>134.69521610285983</v>
      </c>
      <c r="E7" s="8">
        <v>142.58842222236649</v>
      </c>
      <c r="F7" s="8">
        <v>125.07846399443815</v>
      </c>
      <c r="G7" s="8">
        <v>116.99603353607881</v>
      </c>
      <c r="H7" s="8">
        <v>126.11307247971808</v>
      </c>
      <c r="I7" s="8">
        <v>99.894895817024917</v>
      </c>
      <c r="J7" s="8">
        <v>109.66779691263412</v>
      </c>
      <c r="K7" s="8">
        <v>138.29755149878906</v>
      </c>
      <c r="L7" s="8">
        <v>111.67638507376387</v>
      </c>
      <c r="M7" s="8">
        <v>107.71330543127817</v>
      </c>
      <c r="N7" s="8">
        <v>119.37394541733784</v>
      </c>
      <c r="O7" s="8">
        <v>132.50371042588904</v>
      </c>
      <c r="P7" s="8">
        <v>135.57000056561969</v>
      </c>
      <c r="Q7" s="8">
        <v>115.23394232442729</v>
      </c>
      <c r="R7" s="8">
        <v>121.75677181899869</v>
      </c>
      <c r="S7" s="8">
        <v>120.44961192548124</v>
      </c>
      <c r="T7" s="8">
        <v>120.86436778355699</v>
      </c>
      <c r="U7" s="8">
        <v>157.56656083328517</v>
      </c>
      <c r="V7" s="8">
        <v>120.7189300145775</v>
      </c>
      <c r="W7" s="8">
        <v>140.84254709791435</v>
      </c>
      <c r="X7" s="8">
        <v>119.36964473769433</v>
      </c>
      <c r="Y7" s="8">
        <v>126.84381364004048</v>
      </c>
      <c r="Z7" s="8">
        <v>97.488594274864454</v>
      </c>
      <c r="AA7" s="8">
        <v>118.82940190936233</v>
      </c>
      <c r="AB7" s="8">
        <f t="shared" si="0"/>
        <v>100</v>
      </c>
      <c r="AC7" s="8">
        <v>1E-3</v>
      </c>
      <c r="AD7" s="8">
        <f t="shared" si="1"/>
        <v>124.75134373296629</v>
      </c>
    </row>
    <row r="8" spans="2:32">
      <c r="B8" s="8" t="s">
        <v>14</v>
      </c>
      <c r="C8" s="8">
        <v>62.104476718270121</v>
      </c>
      <c r="D8" s="8">
        <v>60.331439927268093</v>
      </c>
      <c r="E8" s="8">
        <v>59.489916900104731</v>
      </c>
      <c r="F8" s="8">
        <v>65.61713305980004</v>
      </c>
      <c r="G8" s="8">
        <v>65.447909588517064</v>
      </c>
      <c r="H8" s="8">
        <v>70.336622692579908</v>
      </c>
      <c r="I8" s="8">
        <v>44.589658164839193</v>
      </c>
      <c r="J8" s="8">
        <v>56.876853355639582</v>
      </c>
      <c r="K8" s="8">
        <v>53.514476752790529</v>
      </c>
      <c r="L8" s="8">
        <v>72.713580947674359</v>
      </c>
      <c r="M8" s="8">
        <v>63.527300122054044</v>
      </c>
      <c r="N8" s="8">
        <v>67.152419032960438</v>
      </c>
      <c r="O8" s="8">
        <v>74.267217137461785</v>
      </c>
      <c r="P8" s="8">
        <v>90.079553882562095</v>
      </c>
      <c r="Q8" s="8">
        <v>50.360644469838917</v>
      </c>
      <c r="R8" s="8">
        <v>38.005019410110208</v>
      </c>
      <c r="S8" s="8">
        <v>60.30991480038972</v>
      </c>
      <c r="T8" s="8">
        <v>65.487455166447489</v>
      </c>
      <c r="U8" s="8">
        <v>67.550569536722037</v>
      </c>
      <c r="V8" s="8">
        <v>59.034708642158876</v>
      </c>
      <c r="W8" s="8">
        <v>60.055145294456906</v>
      </c>
      <c r="X8" s="8">
        <v>66.414143468643147</v>
      </c>
      <c r="Y8" s="8">
        <v>69.2365708226979</v>
      </c>
      <c r="Z8" s="8">
        <v>61.005095627942183</v>
      </c>
      <c r="AA8" s="8">
        <v>64.213582200324254</v>
      </c>
      <c r="AB8" s="8">
        <f t="shared" si="0"/>
        <v>1000</v>
      </c>
      <c r="AC8" s="8">
        <v>0.01</v>
      </c>
      <c r="AD8" s="8">
        <f t="shared" si="1"/>
        <v>62.708856308890148</v>
      </c>
    </row>
    <row r="9" spans="2:32">
      <c r="B9" s="8" t="s">
        <v>15</v>
      </c>
      <c r="C9" s="8">
        <v>34.690286231854998</v>
      </c>
      <c r="D9" s="8">
        <v>50.629599283611697</v>
      </c>
      <c r="E9" s="8">
        <v>59.489916900104731</v>
      </c>
      <c r="F9" s="8">
        <v>38.870870741885597</v>
      </c>
      <c r="G9" s="8">
        <v>52.043725573682991</v>
      </c>
      <c r="H9" s="8">
        <v>35.016623918300297</v>
      </c>
      <c r="I9" s="8">
        <v>39.250430974219512</v>
      </c>
      <c r="J9" s="8">
        <v>43.12290630861844</v>
      </c>
      <c r="K9" s="8">
        <v>48.795561677377009</v>
      </c>
      <c r="L9" s="8">
        <v>47.140481067211226</v>
      </c>
      <c r="M9" s="8">
        <v>53.560952095759376</v>
      </c>
      <c r="N9" s="8">
        <v>40.682286410488928</v>
      </c>
      <c r="O9" s="8">
        <v>47.03000652665537</v>
      </c>
      <c r="P9" s="8">
        <v>49.434596739149583</v>
      </c>
      <c r="Q9" s="8">
        <v>45.761614767288393</v>
      </c>
      <c r="R9" s="8">
        <v>38.005019410110208</v>
      </c>
      <c r="S9" s="8">
        <v>36.846953994282785</v>
      </c>
      <c r="T9" s="8">
        <v>42.29845698493807</v>
      </c>
      <c r="U9" s="8">
        <v>43.287270199049658</v>
      </c>
      <c r="V9" s="8">
        <v>48.628734537421451</v>
      </c>
      <c r="W9" s="8">
        <v>39.604948636383256</v>
      </c>
      <c r="X9" s="8">
        <v>30.522707820313144</v>
      </c>
      <c r="Y9" s="8">
        <v>45.208140686685738</v>
      </c>
      <c r="Z9" s="8">
        <v>31.377043806784968</v>
      </c>
      <c r="AA9" s="8">
        <v>32.460068379391601</v>
      </c>
      <c r="AB9" s="8">
        <f t="shared" si="0"/>
        <v>10000</v>
      </c>
      <c r="AC9" s="8">
        <v>0.1</v>
      </c>
      <c r="AD9" s="8">
        <f t="shared" si="1"/>
        <v>42.950368146862765</v>
      </c>
    </row>
    <row r="10" spans="2:32">
      <c r="B10" s="8" t="s">
        <v>16</v>
      </c>
      <c r="C10" s="8">
        <v>31.629052208020767</v>
      </c>
      <c r="D10" s="8">
        <v>46.500872175103268</v>
      </c>
      <c r="E10" s="8">
        <v>59.400270793407344</v>
      </c>
      <c r="F10" s="8">
        <v>32.037412784813341</v>
      </c>
      <c r="G10" s="8">
        <v>43.791856680961018</v>
      </c>
      <c r="H10" s="8">
        <v>35.016623918300297</v>
      </c>
      <c r="I10" s="8">
        <v>31.68966880331061</v>
      </c>
      <c r="J10" s="8">
        <v>32.505165238258542</v>
      </c>
      <c r="K10" s="8">
        <v>48.497539983382012</v>
      </c>
      <c r="L10" s="8">
        <v>47.140481067211226</v>
      </c>
      <c r="M10" s="8">
        <v>38.179087837127668</v>
      </c>
      <c r="N10" s="8">
        <v>37.595750372917223</v>
      </c>
      <c r="O10" s="8">
        <v>43.501922766248072</v>
      </c>
      <c r="P10" s="8">
        <v>49.434596739149583</v>
      </c>
      <c r="Q10" s="8">
        <v>36.170588687076247</v>
      </c>
      <c r="R10" s="8">
        <v>38.005019410110208</v>
      </c>
      <c r="S10" s="8">
        <v>36.846953994282785</v>
      </c>
      <c r="T10" s="8">
        <v>33.503018764277954</v>
      </c>
      <c r="U10" s="8">
        <v>43.287270199049658</v>
      </c>
      <c r="V10" s="8">
        <v>41.668340123066173</v>
      </c>
      <c r="W10" s="8">
        <v>39.604948636383256</v>
      </c>
      <c r="X10" s="8">
        <v>30.522707820313144</v>
      </c>
      <c r="Y10" s="8">
        <v>36.993073528523723</v>
      </c>
      <c r="Z10" s="8">
        <v>30.762511099692233</v>
      </c>
      <c r="AA10" s="8">
        <v>25.979245315069193</v>
      </c>
      <c r="AB10" s="8">
        <f t="shared" si="0"/>
        <v>20000</v>
      </c>
      <c r="AC10" s="8">
        <v>0.2</v>
      </c>
      <c r="AD10" s="8">
        <f t="shared" si="1"/>
        <v>38.810559157842221</v>
      </c>
    </row>
    <row r="11" spans="2:32">
      <c r="B11" s="8" t="s">
        <v>17</v>
      </c>
      <c r="C11" s="8">
        <v>31.629052208020767</v>
      </c>
      <c r="D11" s="8">
        <v>42.056248764178918</v>
      </c>
      <c r="E11" s="8">
        <v>43.248878691553386</v>
      </c>
      <c r="F11" s="8">
        <v>32.037412784813341</v>
      </c>
      <c r="G11" s="8">
        <v>43.791856680961018</v>
      </c>
      <c r="H11" s="8">
        <v>35.016623918300297</v>
      </c>
      <c r="I11" s="8">
        <v>31.68966880331061</v>
      </c>
      <c r="J11" s="8">
        <v>32.505165238258542</v>
      </c>
      <c r="K11" s="8">
        <v>35.350821492720343</v>
      </c>
      <c r="L11" s="8">
        <v>44.127171476718559</v>
      </c>
      <c r="M11" s="8">
        <v>38.179087837127668</v>
      </c>
      <c r="N11" s="8">
        <v>32.41686270166133</v>
      </c>
      <c r="O11" s="8">
        <v>40.199538127754067</v>
      </c>
      <c r="P11" s="8">
        <v>43.295893499415229</v>
      </c>
      <c r="Q11" s="8">
        <v>36.170588687076247</v>
      </c>
      <c r="R11" s="8">
        <v>37.353674942049338</v>
      </c>
      <c r="S11" s="8">
        <v>36.846953994282785</v>
      </c>
      <c r="T11" s="8">
        <v>29.559874150150563</v>
      </c>
      <c r="U11" s="8">
        <v>41.765075244069749</v>
      </c>
      <c r="V11" s="8">
        <v>41.668340123066173</v>
      </c>
      <c r="W11" s="8">
        <v>39.604948636383256</v>
      </c>
      <c r="X11" s="8">
        <v>29.958374298518265</v>
      </c>
      <c r="Y11" s="8">
        <v>36.993073528523723</v>
      </c>
      <c r="Z11" s="8">
        <v>30.762511099692233</v>
      </c>
      <c r="AA11" s="8">
        <v>20.41036928128824</v>
      </c>
      <c r="AB11" s="8">
        <f t="shared" si="0"/>
        <v>30000</v>
      </c>
      <c r="AC11" s="8">
        <v>0.3</v>
      </c>
      <c r="AD11" s="8">
        <f t="shared" si="1"/>
        <v>36.265522648395788</v>
      </c>
    </row>
    <row r="12" spans="2:32">
      <c r="B12" s="8" t="s">
        <v>18</v>
      </c>
      <c r="C12" s="8">
        <v>31.629052208020767</v>
      </c>
      <c r="D12" s="8">
        <v>42.056248764178918</v>
      </c>
      <c r="E12" s="8">
        <v>43.248878691553386</v>
      </c>
      <c r="F12" s="8">
        <v>32.037412784813341</v>
      </c>
      <c r="G12" s="8">
        <v>38.65471331662809</v>
      </c>
      <c r="H12" s="8">
        <v>16.257419398614843</v>
      </c>
      <c r="I12" s="8">
        <v>31.68966880331061</v>
      </c>
      <c r="J12" s="8">
        <v>32.505165238258542</v>
      </c>
      <c r="K12" s="8">
        <v>35.350821492720343</v>
      </c>
      <c r="L12" s="8">
        <v>39.167083853916097</v>
      </c>
      <c r="M12" s="8">
        <v>38.179087837127668</v>
      </c>
      <c r="N12" s="8">
        <v>32.41686270166133</v>
      </c>
      <c r="O12" s="8">
        <v>40.199538127754067</v>
      </c>
      <c r="P12" s="8">
        <v>40.00068465117829</v>
      </c>
      <c r="Q12" s="8">
        <v>34.532294003296442</v>
      </c>
      <c r="R12" s="8">
        <v>12.494796949947954</v>
      </c>
      <c r="S12" s="8">
        <v>36.846953994282785</v>
      </c>
      <c r="T12" s="8">
        <v>29.559874150150563</v>
      </c>
      <c r="U12" s="8">
        <v>39.777041350792615</v>
      </c>
      <c r="V12" s="8">
        <v>41.668340123066173</v>
      </c>
      <c r="W12" s="8">
        <v>39.604948636383256</v>
      </c>
      <c r="X12" s="8">
        <v>29.958374298518265</v>
      </c>
      <c r="Y12" s="8">
        <v>36.993073528523723</v>
      </c>
      <c r="Z12" s="8">
        <v>30.762511099692233</v>
      </c>
      <c r="AA12" s="8">
        <v>20.41036928128824</v>
      </c>
      <c r="AB12" s="8">
        <f t="shared" si="0"/>
        <v>40000</v>
      </c>
      <c r="AC12" s="8">
        <v>0.4</v>
      </c>
      <c r="AD12" s="8">
        <f t="shared" si="1"/>
        <v>33.840048611427143</v>
      </c>
    </row>
    <row r="13" spans="2:32">
      <c r="B13" s="8" t="s">
        <v>19</v>
      </c>
      <c r="C13" s="8">
        <v>30.810915761403407</v>
      </c>
      <c r="D13" s="8">
        <v>32.211813023832406</v>
      </c>
      <c r="E13" s="8">
        <v>30.364541759255644</v>
      </c>
      <c r="F13" s="8">
        <v>32.037412784813341</v>
      </c>
      <c r="G13" s="8">
        <v>22.194150690761717</v>
      </c>
      <c r="H13" s="8">
        <v>16.257419398614843</v>
      </c>
      <c r="I13" s="8">
        <v>27.625678061706708</v>
      </c>
      <c r="J13" s="8">
        <v>27.321754513618203</v>
      </c>
      <c r="K13" s="8">
        <v>35.350821492720343</v>
      </c>
      <c r="L13" s="8">
        <v>39.167083853916097</v>
      </c>
      <c r="M13" s="8">
        <v>38.179087837127668</v>
      </c>
      <c r="N13" s="8">
        <v>32.41686270166133</v>
      </c>
      <c r="O13" s="8">
        <v>39.500525129306538</v>
      </c>
      <c r="P13" s="8">
        <v>39.142010116529946</v>
      </c>
      <c r="Q13" s="8">
        <v>31.628164138388229</v>
      </c>
      <c r="R13" s="8">
        <v>12.494796949947954</v>
      </c>
      <c r="S13" s="8">
        <v>36.846953994282785</v>
      </c>
      <c r="T13" s="8">
        <v>29.559874150150563</v>
      </c>
      <c r="U13" s="8">
        <v>39.777041350792615</v>
      </c>
      <c r="V13" s="8">
        <v>39.116630279014316</v>
      </c>
      <c r="W13" s="8">
        <v>39.604948636383256</v>
      </c>
      <c r="X13" s="8">
        <v>29.958374298518265</v>
      </c>
      <c r="Y13" s="8">
        <v>26.776350028452043</v>
      </c>
      <c r="Z13" s="8">
        <v>30.762511099692233</v>
      </c>
      <c r="AA13" s="8">
        <v>20.41036928128824</v>
      </c>
      <c r="AB13" s="8">
        <f t="shared" si="0"/>
        <v>50000</v>
      </c>
      <c r="AC13" s="8">
        <v>0.5</v>
      </c>
      <c r="AD13" s="8">
        <f t="shared" si="1"/>
        <v>31.180643653287149</v>
      </c>
    </row>
    <row r="14" spans="2:32">
      <c r="B14" s="8" t="s">
        <v>20</v>
      </c>
      <c r="C14" s="8">
        <v>30.810915761403407</v>
      </c>
      <c r="D14" s="8">
        <v>32.211813023832406</v>
      </c>
      <c r="E14" s="8">
        <v>30.364541759255644</v>
      </c>
      <c r="F14" s="8">
        <v>32.037412784813341</v>
      </c>
      <c r="G14" s="8">
        <v>22.194150690761717</v>
      </c>
      <c r="H14" s="8">
        <v>16.257419398614843</v>
      </c>
      <c r="I14" s="8">
        <v>27.625678061706708</v>
      </c>
      <c r="J14" s="8">
        <v>27.321754513618203</v>
      </c>
      <c r="K14" s="8">
        <v>35.350821492720343</v>
      </c>
      <c r="L14" s="8">
        <v>39.167083853916097</v>
      </c>
      <c r="M14" s="8">
        <v>38.179087837127668</v>
      </c>
      <c r="N14" s="8">
        <v>32.41686270166133</v>
      </c>
      <c r="O14" s="8">
        <v>34.046197753206002</v>
      </c>
      <c r="P14" s="8">
        <v>39.142010116529946</v>
      </c>
      <c r="Q14" s="8">
        <v>31.628164138388229</v>
      </c>
      <c r="R14" s="8">
        <v>12.494796949947954</v>
      </c>
      <c r="S14" s="8">
        <v>36.846953994282785</v>
      </c>
      <c r="T14" s="8">
        <v>25.915018859861448</v>
      </c>
      <c r="U14" s="8">
        <v>39.777041350792615</v>
      </c>
      <c r="V14" s="8">
        <v>39.116630279014316</v>
      </c>
      <c r="W14" s="8">
        <v>28.226770621121318</v>
      </c>
      <c r="X14" s="8">
        <v>29.958374298518265</v>
      </c>
      <c r="Y14" s="8">
        <v>26.776350028452043</v>
      </c>
      <c r="Z14" s="8">
        <v>30.762511099692233</v>
      </c>
      <c r="AA14" s="8">
        <v>16.957274192246587</v>
      </c>
      <c r="AB14" s="8">
        <f t="shared" si="0"/>
        <v>60000</v>
      </c>
      <c r="AC14" s="8">
        <v>0.6</v>
      </c>
      <c r="AD14" s="8">
        <f t="shared" si="1"/>
        <v>30.223425422459417</v>
      </c>
    </row>
    <row r="15" spans="2:32">
      <c r="B15" s="8" t="s">
        <v>21</v>
      </c>
      <c r="C15" s="8">
        <v>30.810915761403407</v>
      </c>
      <c r="D15" s="8">
        <v>32.211813023832406</v>
      </c>
      <c r="E15" s="8">
        <v>30.364541759255644</v>
      </c>
      <c r="F15" s="8">
        <v>32.037412784813341</v>
      </c>
      <c r="G15" s="8">
        <v>22.194150690761717</v>
      </c>
      <c r="H15" s="8">
        <v>16.257419398614843</v>
      </c>
      <c r="I15" s="8">
        <v>27.625678061706708</v>
      </c>
      <c r="J15" s="8">
        <v>27.321754513618203</v>
      </c>
      <c r="K15" s="8">
        <v>35.350821492720343</v>
      </c>
      <c r="L15" s="8">
        <v>39.167083853916097</v>
      </c>
      <c r="M15" s="8">
        <v>38.179087837127668</v>
      </c>
      <c r="N15" s="8">
        <v>32.41686270166133</v>
      </c>
      <c r="O15" s="8">
        <v>34.046197753206002</v>
      </c>
      <c r="P15" s="8">
        <v>39.142010116529946</v>
      </c>
      <c r="Q15" s="8">
        <v>31.628164138388229</v>
      </c>
      <c r="R15" s="8">
        <v>12.494796949947954</v>
      </c>
      <c r="S15" s="8">
        <v>36.846953994282785</v>
      </c>
      <c r="T15" s="8">
        <v>25.915018859861448</v>
      </c>
      <c r="U15" s="8">
        <v>39.777041350792615</v>
      </c>
      <c r="V15" s="8">
        <v>39.116630279014316</v>
      </c>
      <c r="W15" s="8">
        <v>28.226770621121318</v>
      </c>
      <c r="X15" s="8">
        <v>29.958374298518265</v>
      </c>
      <c r="Y15" s="8">
        <v>26.776350028452043</v>
      </c>
      <c r="Z15" s="8">
        <v>29.852294037489628</v>
      </c>
      <c r="AA15" s="8">
        <v>16.957274192246587</v>
      </c>
      <c r="AB15" s="8">
        <f t="shared" si="0"/>
        <v>70000</v>
      </c>
      <c r="AC15" s="8">
        <v>0.7</v>
      </c>
      <c r="AD15" s="8">
        <f t="shared" si="1"/>
        <v>30.187016739971313</v>
      </c>
    </row>
    <row r="16" spans="2:32">
      <c r="B16" s="8" t="s">
        <v>22</v>
      </c>
      <c r="C16" s="8">
        <v>30.810915761403407</v>
      </c>
      <c r="D16" s="8">
        <v>32.211813023832406</v>
      </c>
      <c r="E16" s="8">
        <v>27.130259140748763</v>
      </c>
      <c r="F16" s="8">
        <v>32.037412784813341</v>
      </c>
      <c r="G16" s="8">
        <v>22.194150690761717</v>
      </c>
      <c r="H16" s="8">
        <v>16.257419398614843</v>
      </c>
      <c r="I16" s="8">
        <v>27.625678061706708</v>
      </c>
      <c r="J16" s="8">
        <v>27.321754513618203</v>
      </c>
      <c r="K16" s="8">
        <v>35.350821492720343</v>
      </c>
      <c r="L16" s="8">
        <v>39.167083853916097</v>
      </c>
      <c r="M16" s="8">
        <v>38.179087837127668</v>
      </c>
      <c r="N16" s="8">
        <v>29.959875412127872</v>
      </c>
      <c r="O16" s="8">
        <v>32.093049571282336</v>
      </c>
      <c r="P16" s="8">
        <v>32.727797290790022</v>
      </c>
      <c r="Q16" s="8">
        <v>31.628164138388229</v>
      </c>
      <c r="R16" s="8">
        <v>12.494796949947954</v>
      </c>
      <c r="S16" s="8">
        <v>36.846953994282785</v>
      </c>
      <c r="T16" s="8">
        <v>25.915018859861448</v>
      </c>
      <c r="U16" s="8">
        <v>26.003544986338966</v>
      </c>
      <c r="V16" s="8">
        <v>30.344826204510014</v>
      </c>
      <c r="W16" s="8">
        <v>28.226770621121318</v>
      </c>
      <c r="X16" s="8">
        <v>29.958374298518265</v>
      </c>
      <c r="Y16" s="8">
        <v>20.808759004793046</v>
      </c>
      <c r="Z16" s="8">
        <v>28.065408948830736</v>
      </c>
      <c r="AA16" s="8">
        <v>16.957274192246587</v>
      </c>
      <c r="AB16" s="8">
        <f t="shared" si="0"/>
        <v>80000</v>
      </c>
      <c r="AC16" s="8">
        <v>0.8</v>
      </c>
      <c r="AD16" s="8">
        <f t="shared" si="1"/>
        <v>28.412680441292125</v>
      </c>
    </row>
    <row r="17" spans="2:30">
      <c r="B17" s="8" t="s">
        <v>23</v>
      </c>
      <c r="C17" s="8">
        <v>30.810915761403407</v>
      </c>
      <c r="D17" s="8">
        <v>32.211813023832406</v>
      </c>
      <c r="E17" s="8">
        <v>27.130259140748763</v>
      </c>
      <c r="F17" s="8">
        <v>25.878858803897288</v>
      </c>
      <c r="G17" s="8">
        <v>22.194150690761717</v>
      </c>
      <c r="H17" s="8">
        <v>16.257419398614843</v>
      </c>
      <c r="I17" s="8">
        <v>27.625678061706708</v>
      </c>
      <c r="J17" s="8">
        <v>27.321754513618203</v>
      </c>
      <c r="K17" s="8">
        <v>35.350821492720343</v>
      </c>
      <c r="L17" s="8">
        <v>39.167083853916097</v>
      </c>
      <c r="M17" s="8">
        <v>38.179087837127668</v>
      </c>
      <c r="N17" s="8">
        <v>29.959875412127872</v>
      </c>
      <c r="O17" s="8">
        <v>32.093049571282336</v>
      </c>
      <c r="P17" s="8">
        <v>30.861260697504804</v>
      </c>
      <c r="Q17" s="8">
        <v>31.628164138388229</v>
      </c>
      <c r="R17" s="8">
        <v>12.494796949947954</v>
      </c>
      <c r="S17" s="8">
        <v>36.846953994282785</v>
      </c>
      <c r="T17" s="8">
        <v>18.290872356844602</v>
      </c>
      <c r="U17" s="8">
        <v>26.003544986338966</v>
      </c>
      <c r="V17" s="8">
        <v>30.344826204510014</v>
      </c>
      <c r="W17" s="8">
        <v>28.226770621121318</v>
      </c>
      <c r="X17" s="8">
        <v>25.93374015322479</v>
      </c>
      <c r="Y17" s="8">
        <v>20.808759004793046</v>
      </c>
      <c r="Z17" s="8">
        <v>28.065408948830736</v>
      </c>
      <c r="AA17" s="8">
        <v>16.957274192246587</v>
      </c>
      <c r="AB17" s="8">
        <f t="shared" si="0"/>
        <v>90000</v>
      </c>
      <c r="AC17" s="8">
        <v>0.9</v>
      </c>
      <c r="AD17" s="8">
        <f t="shared" si="1"/>
        <v>27.62572559239166</v>
      </c>
    </row>
    <row r="18" spans="2:30">
      <c r="B18" s="8" t="s">
        <v>24</v>
      </c>
      <c r="C18" s="8">
        <v>30.810915761403407</v>
      </c>
      <c r="D18" s="8">
        <v>32.211813023832406</v>
      </c>
      <c r="E18" s="8">
        <v>27.130259140748763</v>
      </c>
      <c r="F18" s="8">
        <v>25.878858803897288</v>
      </c>
      <c r="G18" s="8">
        <v>19.686875158003431</v>
      </c>
      <c r="H18" s="8">
        <v>16.257419398614843</v>
      </c>
      <c r="I18" s="8">
        <v>27.625678061706708</v>
      </c>
      <c r="J18" s="8">
        <v>27.321754513618203</v>
      </c>
      <c r="K18" s="8">
        <v>34.747753320595393</v>
      </c>
      <c r="L18" s="8">
        <v>39.167083853916097</v>
      </c>
      <c r="M18" s="8">
        <v>38.179087837127668</v>
      </c>
      <c r="N18" s="8">
        <v>29.959875412127872</v>
      </c>
      <c r="O18" s="8">
        <v>30.219046161292567</v>
      </c>
      <c r="P18" s="8">
        <v>30.861260697504804</v>
      </c>
      <c r="Q18" s="8">
        <v>31.628164138388229</v>
      </c>
      <c r="R18" s="8">
        <v>12.494796949947954</v>
      </c>
      <c r="S18" s="8">
        <v>36.846953994282785</v>
      </c>
      <c r="T18" s="8">
        <v>18.290872356844602</v>
      </c>
      <c r="U18" s="8">
        <v>26.003544986338966</v>
      </c>
      <c r="V18" s="8">
        <v>30.344826204510014</v>
      </c>
      <c r="W18" s="8">
        <v>28.226770621121318</v>
      </c>
      <c r="X18" s="8">
        <v>25.93374015322479</v>
      </c>
      <c r="Y18" s="8">
        <v>20.808759004793046</v>
      </c>
      <c r="Z18" s="8">
        <v>25.924230409961979</v>
      </c>
      <c r="AA18" s="8">
        <v>16.957274192246587</v>
      </c>
      <c r="AB18" s="8">
        <f t="shared" si="0"/>
        <v>100000</v>
      </c>
      <c r="AC18" s="8">
        <v>1</v>
      </c>
      <c r="AD18" s="8">
        <f t="shared" si="1"/>
        <v>27.340704566241989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12.494796949947954</v>
      </c>
      <c r="E21" s="10">
        <f>MAX(C18:AA18)</f>
        <v>39.167083853916097</v>
      </c>
      <c r="F21" s="10">
        <f>MEDIAN(C18:AA18)</f>
        <v>27.625678061706708</v>
      </c>
      <c r="G21" s="10">
        <f>AVERAGE(C18:AA18)</f>
        <v>27.340704566241989</v>
      </c>
      <c r="H21" s="10">
        <f>_xlfn.STDEV.S(C18:AA18)</f>
        <v>6.8808547365462323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553F-2BD7-44DC-9FC3-38ED127502C2}">
  <sheetPr>
    <tabColor rgb="FF7030A0"/>
    <outlinePr summaryBelow="0" summaryRight="0"/>
  </sheetPr>
  <dimension ref="B2:AF21"/>
  <sheetViews>
    <sheetView topLeftCell="K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20.21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9.9495855331138046</v>
      </c>
      <c r="D4" s="8">
        <v>12.934457666574644</v>
      </c>
      <c r="E4" s="8">
        <v>13.929416723667941</v>
      </c>
      <c r="F4" s="8">
        <v>6.9647133996530783</v>
      </c>
      <c r="G4" s="8">
        <v>7.9596674189273244</v>
      </c>
      <c r="H4" s="8">
        <v>17.909247914222078</v>
      </c>
      <c r="I4" s="8">
        <v>12.934457666574644</v>
      </c>
      <c r="J4" s="8">
        <v>14.924370742942187</v>
      </c>
      <c r="K4" s="8">
        <v>5.9697543425597814</v>
      </c>
      <c r="L4" s="8">
        <v>12.934457666574644</v>
      </c>
      <c r="M4" s="8">
        <v>16.914273698233387</v>
      </c>
      <c r="N4" s="8">
        <v>13.929416723667941</v>
      </c>
      <c r="O4" s="8">
        <v>12.934457666574644</v>
      </c>
      <c r="P4" s="8">
        <v>15.91930960332104</v>
      </c>
      <c r="Q4" s="8">
        <v>16.914288857128781</v>
      </c>
      <c r="R4" s="8">
        <v>6.9647083618340275</v>
      </c>
      <c r="S4" s="8">
        <v>13.929416723667941</v>
      </c>
      <c r="T4" s="8">
        <v>1.9899181141865938</v>
      </c>
      <c r="U4" s="8">
        <v>8.9546264760206213</v>
      </c>
      <c r="V4" s="8">
        <v>4.9747952854664845</v>
      </c>
      <c r="W4" s="8">
        <v>7.9596674189273244</v>
      </c>
      <c r="X4" s="8">
        <v>9.9495855331139182</v>
      </c>
      <c r="Y4" s="8">
        <v>20.894099850968473</v>
      </c>
      <c r="Z4" s="8">
        <v>8.9546264760206213</v>
      </c>
      <c r="AA4" s="8">
        <v>3.9798362283731876</v>
      </c>
      <c r="AB4" s="8"/>
      <c r="AC4" s="8"/>
      <c r="AD4" s="8"/>
      <c r="AE4" s="9" t="s">
        <v>5</v>
      </c>
      <c r="AF4" s="9">
        <f>AVERAGE(B3:AA3)</f>
        <v>100000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141.32719096259484</v>
      </c>
      <c r="D6" s="8">
        <v>104.25818306732594</v>
      </c>
      <c r="E6" s="8">
        <v>127.8111780006227</v>
      </c>
      <c r="F6" s="8">
        <v>138.66135997594301</v>
      </c>
      <c r="G6" s="8">
        <v>141.16112746554177</v>
      </c>
      <c r="H6" s="8">
        <v>103.24696820610643</v>
      </c>
      <c r="I6" s="8">
        <v>117.95660236146182</v>
      </c>
      <c r="J6" s="8">
        <v>133.86385472002894</v>
      </c>
      <c r="K6" s="8">
        <v>106.54957012247974</v>
      </c>
      <c r="L6" s="8">
        <v>133.01798836422199</v>
      </c>
      <c r="M6" s="8">
        <v>143.73992925158359</v>
      </c>
      <c r="N6" s="8">
        <v>147.67352078823046</v>
      </c>
      <c r="O6" s="8">
        <v>136.5711294044645</v>
      </c>
      <c r="P6" s="8">
        <v>152.04178748281424</v>
      </c>
      <c r="Q6" s="8">
        <v>134.09326569888572</v>
      </c>
      <c r="R6" s="8">
        <v>99.227366980718898</v>
      </c>
      <c r="S6" s="8">
        <v>117.37347382896928</v>
      </c>
      <c r="T6" s="8">
        <v>125.57931689355246</v>
      </c>
      <c r="U6" s="8">
        <v>153.76268993154508</v>
      </c>
      <c r="V6" s="8">
        <v>96.780247039003825</v>
      </c>
      <c r="W6" s="8">
        <v>124.82261004660609</v>
      </c>
      <c r="X6" s="8">
        <v>136.05018554715707</v>
      </c>
      <c r="Y6" s="8">
        <v>105.18754646079208</v>
      </c>
      <c r="Z6" s="8">
        <v>124.07598854019898</v>
      </c>
      <c r="AA6" s="8">
        <v>152.28465936396742</v>
      </c>
      <c r="AB6" s="8">
        <f t="shared" ref="AB6:AB18" si="0">AC6*$AD$2</f>
        <v>0</v>
      </c>
      <c r="AC6" s="8">
        <v>0</v>
      </c>
      <c r="AD6" s="8">
        <f t="shared" ref="AD6:AD18" si="1">AVERAGE(C6:AA6)</f>
        <v>127.88470962019268</v>
      </c>
    </row>
    <row r="7" spans="2:32">
      <c r="B7" s="8" t="s">
        <v>13</v>
      </c>
      <c r="C7" s="8">
        <v>89.309718728886537</v>
      </c>
      <c r="D7" s="8">
        <v>98.601525125933563</v>
      </c>
      <c r="E7" s="8">
        <v>87.521269641521826</v>
      </c>
      <c r="F7" s="8">
        <v>103.45189817535299</v>
      </c>
      <c r="G7" s="8">
        <v>102.08444105759293</v>
      </c>
      <c r="H7" s="8">
        <v>96.431867678506364</v>
      </c>
      <c r="I7" s="8">
        <v>94.192734323694367</v>
      </c>
      <c r="J7" s="8">
        <v>111.21573330406932</v>
      </c>
      <c r="K7" s="8">
        <v>106.66020945743162</v>
      </c>
      <c r="L7" s="8">
        <v>82.332586956841169</v>
      </c>
      <c r="M7" s="8">
        <v>101.02965285354287</v>
      </c>
      <c r="N7" s="8">
        <v>110.26897412568178</v>
      </c>
      <c r="O7" s="8">
        <v>79.349976939178418</v>
      </c>
      <c r="P7" s="8">
        <v>107.50524242915753</v>
      </c>
      <c r="Q7" s="8">
        <v>85.260597440669017</v>
      </c>
      <c r="R7" s="8">
        <v>73.404715175570686</v>
      </c>
      <c r="S7" s="8">
        <v>103.27091983858725</v>
      </c>
      <c r="T7" s="8">
        <v>98.98675786236447</v>
      </c>
      <c r="U7" s="8">
        <v>93.243412082047712</v>
      </c>
      <c r="V7" s="8">
        <v>89.471272360422518</v>
      </c>
      <c r="W7" s="8">
        <v>110.7346987628116</v>
      </c>
      <c r="X7" s="8">
        <v>105.76168241413757</v>
      </c>
      <c r="Y7" s="8">
        <v>85.154958062366859</v>
      </c>
      <c r="Z7" s="8">
        <v>88.982189403134839</v>
      </c>
      <c r="AA7" s="8">
        <v>86.293854945117232</v>
      </c>
      <c r="AB7" s="8">
        <f t="shared" si="0"/>
        <v>100</v>
      </c>
      <c r="AC7" s="8">
        <v>1E-3</v>
      </c>
      <c r="AD7" s="8">
        <f t="shared" si="1"/>
        <v>95.62083556578483</v>
      </c>
    </row>
    <row r="8" spans="2:32">
      <c r="B8" s="8" t="s">
        <v>14</v>
      </c>
      <c r="C8" s="8">
        <v>64.316137798596401</v>
      </c>
      <c r="D8" s="8">
        <v>73.83348075985441</v>
      </c>
      <c r="E8" s="8">
        <v>59.900245644088955</v>
      </c>
      <c r="F8" s="8">
        <v>60.131757801848266</v>
      </c>
      <c r="G8" s="8">
        <v>56.514475685721777</v>
      </c>
      <c r="H8" s="8">
        <v>43.154938332383722</v>
      </c>
      <c r="I8" s="8">
        <v>49.851129463330608</v>
      </c>
      <c r="J8" s="8">
        <v>66.366567056550821</v>
      </c>
      <c r="K8" s="8">
        <v>67.106650543625733</v>
      </c>
      <c r="L8" s="8">
        <v>79.160081115868593</v>
      </c>
      <c r="M8" s="8">
        <v>77.601058961963645</v>
      </c>
      <c r="N8" s="8">
        <v>61.395417705849013</v>
      </c>
      <c r="O8" s="8">
        <v>90.601056049128488</v>
      </c>
      <c r="P8" s="8">
        <v>69.426358590826226</v>
      </c>
      <c r="Q8" s="8">
        <v>57.765205492403311</v>
      </c>
      <c r="R8" s="8">
        <v>74.547804047701675</v>
      </c>
      <c r="S8" s="8">
        <v>72.842809599881207</v>
      </c>
      <c r="T8" s="8">
        <v>75.817387648607905</v>
      </c>
      <c r="U8" s="8">
        <v>65.768627916222044</v>
      </c>
      <c r="V8" s="8">
        <v>65.936756828030525</v>
      </c>
      <c r="W8" s="8">
        <v>89.258535330259292</v>
      </c>
      <c r="X8" s="8">
        <v>87.011117807030359</v>
      </c>
      <c r="Y8" s="8">
        <v>52.552510816960194</v>
      </c>
      <c r="Z8" s="8">
        <v>79.208936827400407</v>
      </c>
      <c r="AA8" s="8">
        <v>76.527654169120979</v>
      </c>
      <c r="AB8" s="8">
        <f t="shared" si="0"/>
        <v>1000</v>
      </c>
      <c r="AC8" s="8">
        <v>0.01</v>
      </c>
      <c r="AD8" s="8">
        <f t="shared" si="1"/>
        <v>68.663868079730179</v>
      </c>
    </row>
    <row r="9" spans="2:32">
      <c r="B9" s="8" t="s">
        <v>15</v>
      </c>
      <c r="C9" s="8">
        <v>10.03809199674356</v>
      </c>
      <c r="D9" s="8">
        <v>71.305895990602153</v>
      </c>
      <c r="E9" s="8">
        <v>23.036855109343492</v>
      </c>
      <c r="F9" s="8">
        <v>21.326832539913426</v>
      </c>
      <c r="G9" s="8">
        <v>8.2283162874834943</v>
      </c>
      <c r="H9" s="8">
        <v>20.649883658115868</v>
      </c>
      <c r="I9" s="8">
        <v>13.372106428144207</v>
      </c>
      <c r="J9" s="8">
        <v>14.929144508239006</v>
      </c>
      <c r="K9" s="8">
        <v>6.1575388935862065</v>
      </c>
      <c r="L9" s="8">
        <v>13.212184952143161</v>
      </c>
      <c r="M9" s="8">
        <v>16.914727276752501</v>
      </c>
      <c r="N9" s="8">
        <v>22.906545060882422</v>
      </c>
      <c r="O9" s="8">
        <v>64.281310094686432</v>
      </c>
      <c r="P9" s="8">
        <v>16.050984788717983</v>
      </c>
      <c r="Q9" s="8">
        <v>17.95343371097556</v>
      </c>
      <c r="R9" s="8">
        <v>8.6109974117149477</v>
      </c>
      <c r="S9" s="8">
        <v>13.935009403943241</v>
      </c>
      <c r="T9" s="8">
        <v>2.0181019570195531</v>
      </c>
      <c r="U9" s="8">
        <v>9.4358314944305448</v>
      </c>
      <c r="V9" s="8">
        <v>5.2304037681979025</v>
      </c>
      <c r="W9" s="8">
        <v>53.050637607380622</v>
      </c>
      <c r="X9" s="8">
        <v>51.229587278435702</v>
      </c>
      <c r="Y9" s="8">
        <v>20.92189292588364</v>
      </c>
      <c r="Z9" s="8">
        <v>47.996745225372251</v>
      </c>
      <c r="AA9" s="8">
        <v>40.036987011495057</v>
      </c>
      <c r="AB9" s="8">
        <f t="shared" si="0"/>
        <v>10000</v>
      </c>
      <c r="AC9" s="8">
        <v>0.1</v>
      </c>
      <c r="AD9" s="8">
        <f t="shared" si="1"/>
        <v>23.713201815208116</v>
      </c>
    </row>
    <row r="10" spans="2:32">
      <c r="B10" s="8" t="s">
        <v>16</v>
      </c>
      <c r="C10" s="8">
        <v>9.9495855332877454</v>
      </c>
      <c r="D10" s="8">
        <v>12.934568938358666</v>
      </c>
      <c r="E10" s="8">
        <v>13.929416773153889</v>
      </c>
      <c r="F10" s="8">
        <v>6.9647150983805659</v>
      </c>
      <c r="G10" s="8">
        <v>7.959667449831386</v>
      </c>
      <c r="H10" s="8">
        <v>17.909247950030817</v>
      </c>
      <c r="I10" s="8">
        <v>12.934457671596761</v>
      </c>
      <c r="J10" s="8">
        <v>14.924370742974929</v>
      </c>
      <c r="K10" s="8">
        <v>5.9697543428936797</v>
      </c>
      <c r="L10" s="8">
        <v>12.934457671468522</v>
      </c>
      <c r="M10" s="8">
        <v>16.914273698233842</v>
      </c>
      <c r="N10" s="8">
        <v>13.929416798229454</v>
      </c>
      <c r="O10" s="8">
        <v>12.934486436165571</v>
      </c>
      <c r="P10" s="8">
        <v>15.919309603832744</v>
      </c>
      <c r="Q10" s="8">
        <v>16.91428885814139</v>
      </c>
      <c r="R10" s="8">
        <v>6.9647083650129389</v>
      </c>
      <c r="S10" s="8">
        <v>13.929416723704662</v>
      </c>
      <c r="T10" s="8">
        <v>1.989918114195234</v>
      </c>
      <c r="U10" s="8">
        <v>8.9546265207918623</v>
      </c>
      <c r="V10" s="8">
        <v>4.9747952873237864</v>
      </c>
      <c r="W10" s="8">
        <v>7.9596738512409502</v>
      </c>
      <c r="X10" s="8">
        <v>9.9497361721402058</v>
      </c>
      <c r="Y10" s="8">
        <v>20.894099851067153</v>
      </c>
      <c r="Z10" s="8">
        <v>8.955099645025598</v>
      </c>
      <c r="AA10" s="8">
        <v>3.9798396360423567</v>
      </c>
      <c r="AB10" s="8">
        <f t="shared" si="0"/>
        <v>20000</v>
      </c>
      <c r="AC10" s="8">
        <v>0.2</v>
      </c>
      <c r="AD10" s="8">
        <f t="shared" si="1"/>
        <v>11.262957269324989</v>
      </c>
    </row>
    <row r="11" spans="2:32">
      <c r="B11" s="8" t="s">
        <v>17</v>
      </c>
      <c r="C11" s="8">
        <v>9.9495855331138046</v>
      </c>
      <c r="D11" s="8">
        <v>12.934457666574986</v>
      </c>
      <c r="E11" s="8">
        <v>13.929416723667941</v>
      </c>
      <c r="F11" s="8">
        <v>6.9647133996530783</v>
      </c>
      <c r="G11" s="8">
        <v>7.9596674189273244</v>
      </c>
      <c r="H11" s="8">
        <v>17.909247914222078</v>
      </c>
      <c r="I11" s="8">
        <v>12.934457666574644</v>
      </c>
      <c r="J11" s="8">
        <v>14.924370742942187</v>
      </c>
      <c r="K11" s="8">
        <v>5.9697543425597814</v>
      </c>
      <c r="L11" s="8">
        <v>12.934457666574644</v>
      </c>
      <c r="M11" s="8">
        <v>16.914273698233387</v>
      </c>
      <c r="N11" s="8">
        <v>13.929416723667941</v>
      </c>
      <c r="O11" s="8">
        <v>12.934457666574758</v>
      </c>
      <c r="P11" s="8">
        <v>15.91930960332104</v>
      </c>
      <c r="Q11" s="8">
        <v>16.914288857128781</v>
      </c>
      <c r="R11" s="8">
        <v>6.9647083618340275</v>
      </c>
      <c r="S11" s="8">
        <v>13.929416723667941</v>
      </c>
      <c r="T11" s="8">
        <v>1.9899181141865938</v>
      </c>
      <c r="U11" s="8">
        <v>8.9546264760206213</v>
      </c>
      <c r="V11" s="8">
        <v>4.9747952854664845</v>
      </c>
      <c r="W11" s="8">
        <v>7.9596674189273244</v>
      </c>
      <c r="X11" s="8">
        <v>9.9495855331139182</v>
      </c>
      <c r="Y11" s="8">
        <v>20.894099850968473</v>
      </c>
      <c r="Z11" s="8">
        <v>8.954626476020735</v>
      </c>
      <c r="AA11" s="8">
        <v>3.9798362283733013</v>
      </c>
      <c r="AB11" s="8">
        <f t="shared" si="0"/>
        <v>30000</v>
      </c>
      <c r="AC11" s="8">
        <v>0.3</v>
      </c>
      <c r="AD11" s="8">
        <f t="shared" si="1"/>
        <v>11.262926243692633</v>
      </c>
    </row>
    <row r="12" spans="2:32">
      <c r="B12" s="8" t="s">
        <v>18</v>
      </c>
      <c r="C12" s="8">
        <v>9.9495855331138046</v>
      </c>
      <c r="D12" s="8">
        <v>12.934457666574644</v>
      </c>
      <c r="E12" s="8">
        <v>13.929416723667941</v>
      </c>
      <c r="F12" s="8">
        <v>6.9647133996530783</v>
      </c>
      <c r="G12" s="8">
        <v>7.9596674189273244</v>
      </c>
      <c r="H12" s="8">
        <v>17.909247914222078</v>
      </c>
      <c r="I12" s="8">
        <v>12.934457666574644</v>
      </c>
      <c r="J12" s="8">
        <v>14.924370742942187</v>
      </c>
      <c r="K12" s="8">
        <v>5.9697543425597814</v>
      </c>
      <c r="L12" s="8">
        <v>12.934457666574644</v>
      </c>
      <c r="M12" s="8">
        <v>16.914273698233387</v>
      </c>
      <c r="N12" s="8">
        <v>13.929416723667941</v>
      </c>
      <c r="O12" s="8">
        <v>12.934457666574644</v>
      </c>
      <c r="P12" s="8">
        <v>15.91930960332104</v>
      </c>
      <c r="Q12" s="8">
        <v>16.914288857128781</v>
      </c>
      <c r="R12" s="8">
        <v>6.9647083618340275</v>
      </c>
      <c r="S12" s="8">
        <v>13.929416723667941</v>
      </c>
      <c r="T12" s="8">
        <v>1.9899181141865938</v>
      </c>
      <c r="U12" s="8">
        <v>8.9546264760206213</v>
      </c>
      <c r="V12" s="8">
        <v>4.9747952854664845</v>
      </c>
      <c r="W12" s="8">
        <v>7.9596674189273244</v>
      </c>
      <c r="X12" s="8">
        <v>9.9495855331139182</v>
      </c>
      <c r="Y12" s="8">
        <v>20.894099850968473</v>
      </c>
      <c r="Z12" s="8">
        <v>8.9546264760206213</v>
      </c>
      <c r="AA12" s="8">
        <v>3.9798362283731876</v>
      </c>
      <c r="AB12" s="8">
        <f t="shared" si="0"/>
        <v>40000</v>
      </c>
      <c r="AC12" s="8">
        <v>0.4</v>
      </c>
      <c r="AD12" s="8">
        <f t="shared" si="1"/>
        <v>11.262926243692604</v>
      </c>
    </row>
    <row r="13" spans="2:32">
      <c r="B13" s="8" t="s">
        <v>19</v>
      </c>
      <c r="C13" s="8">
        <v>9.9495855331138046</v>
      </c>
      <c r="D13" s="8">
        <v>12.934457666574644</v>
      </c>
      <c r="E13" s="8">
        <v>13.929416723667941</v>
      </c>
      <c r="F13" s="8">
        <v>6.9647133996530783</v>
      </c>
      <c r="G13" s="8">
        <v>7.9596674189273244</v>
      </c>
      <c r="H13" s="8">
        <v>17.909247914222078</v>
      </c>
      <c r="I13" s="8">
        <v>12.934457666574644</v>
      </c>
      <c r="J13" s="8">
        <v>14.924370742942187</v>
      </c>
      <c r="K13" s="8">
        <v>5.9697543425597814</v>
      </c>
      <c r="L13" s="8">
        <v>12.934457666574644</v>
      </c>
      <c r="M13" s="8">
        <v>16.914273698233387</v>
      </c>
      <c r="N13" s="8">
        <v>13.929416723667941</v>
      </c>
      <c r="O13" s="8">
        <v>12.934457666574644</v>
      </c>
      <c r="P13" s="8">
        <v>15.91930960332104</v>
      </c>
      <c r="Q13" s="8">
        <v>16.914288857128781</v>
      </c>
      <c r="R13" s="8">
        <v>6.9647083618340275</v>
      </c>
      <c r="S13" s="8">
        <v>13.929416723667941</v>
      </c>
      <c r="T13" s="8">
        <v>1.9899181141865938</v>
      </c>
      <c r="U13" s="8">
        <v>8.9546264760206213</v>
      </c>
      <c r="V13" s="8">
        <v>4.9747952854664845</v>
      </c>
      <c r="W13" s="8">
        <v>7.9596674189273244</v>
      </c>
      <c r="X13" s="8">
        <v>9.9495855331139182</v>
      </c>
      <c r="Y13" s="8">
        <v>20.894099850968473</v>
      </c>
      <c r="Z13" s="8">
        <v>8.9546264760206213</v>
      </c>
      <c r="AA13" s="8">
        <v>3.9798362283731876</v>
      </c>
      <c r="AB13" s="8">
        <f t="shared" si="0"/>
        <v>50000</v>
      </c>
      <c r="AC13" s="8">
        <v>0.5</v>
      </c>
      <c r="AD13" s="8">
        <f t="shared" si="1"/>
        <v>11.262926243692604</v>
      </c>
    </row>
    <row r="14" spans="2:32">
      <c r="B14" s="8" t="s">
        <v>20</v>
      </c>
      <c r="C14" s="8">
        <v>9.9495855331138046</v>
      </c>
      <c r="D14" s="8">
        <v>12.934457666574644</v>
      </c>
      <c r="E14" s="8">
        <v>13.929416723667941</v>
      </c>
      <c r="F14" s="8">
        <v>6.9647133996530783</v>
      </c>
      <c r="G14" s="8">
        <v>7.9596674189273244</v>
      </c>
      <c r="H14" s="8">
        <v>17.909247914222078</v>
      </c>
      <c r="I14" s="8">
        <v>12.934457666574644</v>
      </c>
      <c r="J14" s="8">
        <v>14.924370742942187</v>
      </c>
      <c r="K14" s="8">
        <v>5.9697543425597814</v>
      </c>
      <c r="L14" s="8">
        <v>12.934457666574644</v>
      </c>
      <c r="M14" s="8">
        <v>16.914273698233387</v>
      </c>
      <c r="N14" s="8">
        <v>13.929416723667941</v>
      </c>
      <c r="O14" s="8">
        <v>12.934457666574644</v>
      </c>
      <c r="P14" s="8">
        <v>15.91930960332104</v>
      </c>
      <c r="Q14" s="8">
        <v>16.914288857128781</v>
      </c>
      <c r="R14" s="8">
        <v>6.9647083618340275</v>
      </c>
      <c r="S14" s="8">
        <v>13.929416723667941</v>
      </c>
      <c r="T14" s="8">
        <v>1.9899181141865938</v>
      </c>
      <c r="U14" s="8">
        <v>8.9546264760206213</v>
      </c>
      <c r="V14" s="8">
        <v>4.9747952854664845</v>
      </c>
      <c r="W14" s="8">
        <v>7.9596674189273244</v>
      </c>
      <c r="X14" s="8">
        <v>9.9495855331139182</v>
      </c>
      <c r="Y14" s="8">
        <v>20.894099850968473</v>
      </c>
      <c r="Z14" s="8">
        <v>8.9546264760206213</v>
      </c>
      <c r="AA14" s="8">
        <v>3.9798362283731876</v>
      </c>
      <c r="AB14" s="8">
        <f t="shared" si="0"/>
        <v>60000</v>
      </c>
      <c r="AC14" s="8">
        <v>0.6</v>
      </c>
      <c r="AD14" s="8">
        <f t="shared" si="1"/>
        <v>11.262926243692604</v>
      </c>
    </row>
    <row r="15" spans="2:32">
      <c r="B15" s="8" t="s">
        <v>21</v>
      </c>
      <c r="C15" s="8">
        <v>9.9495855331138046</v>
      </c>
      <c r="D15" s="8">
        <v>12.934457666574644</v>
      </c>
      <c r="E15" s="8">
        <v>13.929416723667941</v>
      </c>
      <c r="F15" s="8">
        <v>6.9647133996530783</v>
      </c>
      <c r="G15" s="8">
        <v>7.9596674189273244</v>
      </c>
      <c r="H15" s="8">
        <v>17.909247914222078</v>
      </c>
      <c r="I15" s="8">
        <v>12.934457666574644</v>
      </c>
      <c r="J15" s="8">
        <v>14.924370742942187</v>
      </c>
      <c r="K15" s="8">
        <v>5.9697543425597814</v>
      </c>
      <c r="L15" s="8">
        <v>12.934457666574644</v>
      </c>
      <c r="M15" s="8">
        <v>16.914273698233387</v>
      </c>
      <c r="N15" s="8">
        <v>13.929416723667941</v>
      </c>
      <c r="O15" s="8">
        <v>12.934457666574644</v>
      </c>
      <c r="P15" s="8">
        <v>15.91930960332104</v>
      </c>
      <c r="Q15" s="8">
        <v>16.914288857128781</v>
      </c>
      <c r="R15" s="8">
        <v>6.9647083618340275</v>
      </c>
      <c r="S15" s="8">
        <v>13.929416723667941</v>
      </c>
      <c r="T15" s="8">
        <v>1.9899181141865938</v>
      </c>
      <c r="U15" s="8">
        <v>8.9546264760206213</v>
      </c>
      <c r="V15" s="8">
        <v>4.9747952854664845</v>
      </c>
      <c r="W15" s="8">
        <v>7.9596674189273244</v>
      </c>
      <c r="X15" s="8">
        <v>9.9495855331139182</v>
      </c>
      <c r="Y15" s="8">
        <v>20.894099850968473</v>
      </c>
      <c r="Z15" s="8">
        <v>8.9546264760206213</v>
      </c>
      <c r="AA15" s="8">
        <v>3.9798362283731876</v>
      </c>
      <c r="AB15" s="8">
        <f t="shared" si="0"/>
        <v>70000</v>
      </c>
      <c r="AC15" s="8">
        <v>0.7</v>
      </c>
      <c r="AD15" s="8">
        <f t="shared" si="1"/>
        <v>11.262926243692604</v>
      </c>
    </row>
    <row r="16" spans="2:32">
      <c r="B16" s="8" t="s">
        <v>22</v>
      </c>
      <c r="C16" s="8">
        <v>9.9495855331138046</v>
      </c>
      <c r="D16" s="8">
        <v>12.934457666574644</v>
      </c>
      <c r="E16" s="8">
        <v>13.929416723667941</v>
      </c>
      <c r="F16" s="8">
        <v>6.9647133996530783</v>
      </c>
      <c r="G16" s="8">
        <v>7.9596674189273244</v>
      </c>
      <c r="H16" s="8">
        <v>17.909247914222078</v>
      </c>
      <c r="I16" s="8">
        <v>12.934457666574644</v>
      </c>
      <c r="J16" s="8">
        <v>14.924370742942187</v>
      </c>
      <c r="K16" s="8">
        <v>5.9697543425597814</v>
      </c>
      <c r="L16" s="8">
        <v>12.934457666574644</v>
      </c>
      <c r="M16" s="8">
        <v>16.914273698233387</v>
      </c>
      <c r="N16" s="8">
        <v>13.929416723667941</v>
      </c>
      <c r="O16" s="8">
        <v>12.934457666574644</v>
      </c>
      <c r="P16" s="8">
        <v>15.91930960332104</v>
      </c>
      <c r="Q16" s="8">
        <v>16.914288857128781</v>
      </c>
      <c r="R16" s="8">
        <v>6.9647083618340275</v>
      </c>
      <c r="S16" s="8">
        <v>13.929416723667941</v>
      </c>
      <c r="T16" s="8">
        <v>1.9899181141865938</v>
      </c>
      <c r="U16" s="8">
        <v>8.9546264760206213</v>
      </c>
      <c r="V16" s="8">
        <v>4.9747952854664845</v>
      </c>
      <c r="W16" s="8">
        <v>7.9596674189273244</v>
      </c>
      <c r="X16" s="8">
        <v>9.9495855331139182</v>
      </c>
      <c r="Y16" s="8">
        <v>20.894099850968473</v>
      </c>
      <c r="Z16" s="8">
        <v>8.9546264760206213</v>
      </c>
      <c r="AA16" s="8">
        <v>3.9798362283731876</v>
      </c>
      <c r="AB16" s="8">
        <f t="shared" si="0"/>
        <v>80000</v>
      </c>
      <c r="AC16" s="8">
        <v>0.8</v>
      </c>
      <c r="AD16" s="8">
        <f t="shared" si="1"/>
        <v>11.262926243692604</v>
      </c>
    </row>
    <row r="17" spans="2:30">
      <c r="B17" s="8" t="s">
        <v>23</v>
      </c>
      <c r="C17" s="8">
        <v>9.9495855331138046</v>
      </c>
      <c r="D17" s="8">
        <v>12.934457666574644</v>
      </c>
      <c r="E17" s="8">
        <v>13.929416723667941</v>
      </c>
      <c r="F17" s="8">
        <v>6.9647133996530783</v>
      </c>
      <c r="G17" s="8">
        <v>7.9596674189273244</v>
      </c>
      <c r="H17" s="8">
        <v>17.909247914222078</v>
      </c>
      <c r="I17" s="8">
        <v>12.934457666574644</v>
      </c>
      <c r="J17" s="8">
        <v>14.924370742942187</v>
      </c>
      <c r="K17" s="8">
        <v>5.9697543425597814</v>
      </c>
      <c r="L17" s="8">
        <v>12.934457666574644</v>
      </c>
      <c r="M17" s="8">
        <v>16.914273698233387</v>
      </c>
      <c r="N17" s="8">
        <v>13.929416723667941</v>
      </c>
      <c r="O17" s="8">
        <v>12.934457666574644</v>
      </c>
      <c r="P17" s="8">
        <v>15.91930960332104</v>
      </c>
      <c r="Q17" s="8">
        <v>16.914288857128781</v>
      </c>
      <c r="R17" s="8">
        <v>6.9647083618340275</v>
      </c>
      <c r="S17" s="8">
        <v>13.929416723667941</v>
      </c>
      <c r="T17" s="8">
        <v>1.9899181141865938</v>
      </c>
      <c r="U17" s="8">
        <v>8.9546264760206213</v>
      </c>
      <c r="V17" s="8">
        <v>4.9747952854664845</v>
      </c>
      <c r="W17" s="8">
        <v>7.9596674189273244</v>
      </c>
      <c r="X17" s="8">
        <v>9.9495855331139182</v>
      </c>
      <c r="Y17" s="8">
        <v>20.894099850968473</v>
      </c>
      <c r="Z17" s="8">
        <v>8.9546264760206213</v>
      </c>
      <c r="AA17" s="8">
        <v>3.9798362283731876</v>
      </c>
      <c r="AB17" s="8">
        <f t="shared" si="0"/>
        <v>90000</v>
      </c>
      <c r="AC17" s="8">
        <v>0.9</v>
      </c>
      <c r="AD17" s="8">
        <f t="shared" si="1"/>
        <v>11.262926243692604</v>
      </c>
    </row>
    <row r="18" spans="2:30">
      <c r="B18" s="8" t="s">
        <v>24</v>
      </c>
      <c r="C18" s="8">
        <v>9.9495855331138046</v>
      </c>
      <c r="D18" s="8">
        <v>12.934457666574644</v>
      </c>
      <c r="E18" s="8">
        <v>13.929416723667941</v>
      </c>
      <c r="F18" s="8">
        <v>6.9647133996530783</v>
      </c>
      <c r="G18" s="8">
        <v>7.9596674189273244</v>
      </c>
      <c r="H18" s="8">
        <v>17.909247914222078</v>
      </c>
      <c r="I18" s="8">
        <v>12.934457666574644</v>
      </c>
      <c r="J18" s="8">
        <v>14.924370742942187</v>
      </c>
      <c r="K18" s="8">
        <v>5.9697543425597814</v>
      </c>
      <c r="L18" s="8">
        <v>12.934457666574644</v>
      </c>
      <c r="M18" s="8">
        <v>16.914273698233387</v>
      </c>
      <c r="N18" s="8">
        <v>13.929416723667941</v>
      </c>
      <c r="O18" s="8">
        <v>12.934457666574644</v>
      </c>
      <c r="P18" s="8">
        <v>15.91930960332104</v>
      </c>
      <c r="Q18" s="8">
        <v>16.914288857128781</v>
      </c>
      <c r="R18" s="8">
        <v>6.9647083618340275</v>
      </c>
      <c r="S18" s="8">
        <v>13.929416723667941</v>
      </c>
      <c r="T18" s="8">
        <v>1.9899181141865938</v>
      </c>
      <c r="U18" s="8">
        <v>8.9546264760206213</v>
      </c>
      <c r="V18" s="8">
        <v>4.9747952854664845</v>
      </c>
      <c r="W18" s="8">
        <v>7.9596674189273244</v>
      </c>
      <c r="X18" s="8">
        <v>9.9495855331139182</v>
      </c>
      <c r="Y18" s="8">
        <v>20.894099850968473</v>
      </c>
      <c r="Z18" s="8">
        <v>8.9546264760206213</v>
      </c>
      <c r="AA18" s="8">
        <v>3.9798362283731876</v>
      </c>
      <c r="AB18" s="8">
        <f t="shared" si="0"/>
        <v>100000</v>
      </c>
      <c r="AC18" s="8">
        <v>1</v>
      </c>
      <c r="AD18" s="8">
        <f t="shared" si="1"/>
        <v>11.262926243692604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1.9899181141865938</v>
      </c>
      <c r="E21" s="10">
        <f>MAX(C18:AA18)</f>
        <v>20.894099850968473</v>
      </c>
      <c r="F21" s="10">
        <f>MEDIAN(C18:AA18)</f>
        <v>12.934457666574644</v>
      </c>
      <c r="G21" s="10">
        <f>AVERAGE(C18:AA18)</f>
        <v>11.262926243692604</v>
      </c>
      <c r="H21" s="10">
        <f>_xlfn.STDEV.S(C18:AA18)</f>
        <v>4.7778669446007536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B957-37CB-4238-B1FE-02AA340F063B}">
  <sheetPr>
    <outlinePr summaryBelow="0" summaryRight="0"/>
  </sheetPr>
  <dimension ref="B2:AF21"/>
  <sheetViews>
    <sheetView zoomScale="85" zoomScaleNormal="85" workbookViewId="0">
      <selection activeCell="J35" sqref="J35"/>
    </sheetView>
  </sheetViews>
  <sheetFormatPr defaultRowHeight="12.75"/>
  <cols>
    <col min="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0.99495905709329691</v>
      </c>
      <c r="D4" s="8">
        <v>4.9747952854664845</v>
      </c>
      <c r="E4" s="8">
        <v>3.9798362283731876</v>
      </c>
      <c r="F4" s="8">
        <v>1.9899181141865938</v>
      </c>
      <c r="G4" s="8">
        <v>1.9899181141865938</v>
      </c>
      <c r="H4" s="8">
        <v>2.9848771712798907</v>
      </c>
      <c r="I4" s="8">
        <v>2.9848771712798907</v>
      </c>
      <c r="J4" s="8">
        <v>2.9848771712798907</v>
      </c>
      <c r="K4" s="8">
        <v>1.9899181141865938</v>
      </c>
      <c r="L4" s="8">
        <v>2.9848771712798907</v>
      </c>
      <c r="M4" s="8">
        <v>2.9848771712798907</v>
      </c>
      <c r="N4" s="8">
        <v>6.9647083618340275</v>
      </c>
      <c r="O4" s="8">
        <v>4.9747952854664845</v>
      </c>
      <c r="P4" s="8">
        <v>2.9848771712798907</v>
      </c>
      <c r="Q4" s="8">
        <v>3.9798362283731876</v>
      </c>
      <c r="R4" s="8">
        <v>2.9848771712798907</v>
      </c>
      <c r="S4" s="8">
        <v>5.9697543425597814</v>
      </c>
      <c r="T4" s="8">
        <v>3.9798362283731876</v>
      </c>
      <c r="U4" s="8">
        <v>2.9848771712798907</v>
      </c>
      <c r="V4" s="8">
        <v>3.9798362283731876</v>
      </c>
      <c r="W4" s="8">
        <v>6.9647083618340275</v>
      </c>
      <c r="X4" s="8">
        <v>2.9848771712798907</v>
      </c>
      <c r="Y4" s="8">
        <v>4.9747902476474337</v>
      </c>
      <c r="Z4" s="8">
        <v>3.9798362283731876</v>
      </c>
      <c r="AA4" s="8">
        <v>4.9747902476474337</v>
      </c>
      <c r="AB4" s="8"/>
      <c r="AC4" s="8"/>
      <c r="AD4" s="8"/>
      <c r="AE4" s="9" t="s">
        <v>5</v>
      </c>
      <c r="AF4" s="9">
        <f>AVERAGE(B3:AA3)</f>
        <v>100000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121.64765515404235</v>
      </c>
      <c r="D6" s="8">
        <v>121.64765515404235</v>
      </c>
      <c r="E6" s="8">
        <v>121.64765515404235</v>
      </c>
      <c r="F6" s="8">
        <v>110.86534853368801</v>
      </c>
      <c r="G6" s="8">
        <v>119.37801832727678</v>
      </c>
      <c r="H6" s="8">
        <v>121.64765515404235</v>
      </c>
      <c r="I6" s="8">
        <v>92.824379561037404</v>
      </c>
      <c r="J6" s="8">
        <v>100.62963980247935</v>
      </c>
      <c r="K6" s="8">
        <v>121.64765515404235</v>
      </c>
      <c r="L6" s="8">
        <v>121.64765515404235</v>
      </c>
      <c r="M6" s="8">
        <v>110.39319838320216</v>
      </c>
      <c r="N6" s="8">
        <v>121.64765515404235</v>
      </c>
      <c r="O6" s="8">
        <v>121.64765515404235</v>
      </c>
      <c r="P6" s="8">
        <v>121.64765515404235</v>
      </c>
      <c r="Q6" s="8">
        <v>121.64765515404235</v>
      </c>
      <c r="R6" s="8">
        <v>121.64765515404235</v>
      </c>
      <c r="S6" s="8">
        <v>108.07634468594904</v>
      </c>
      <c r="T6" s="8">
        <v>115.39809922321467</v>
      </c>
      <c r="U6" s="8">
        <v>121.64765515404235</v>
      </c>
      <c r="V6" s="8">
        <v>107.28290702980803</v>
      </c>
      <c r="W6" s="8">
        <v>121.64765515404235</v>
      </c>
      <c r="X6" s="8">
        <v>107.57037121170879</v>
      </c>
      <c r="Y6" s="8">
        <v>121.64765515404235</v>
      </c>
      <c r="Z6" s="8">
        <v>121.64765515404235</v>
      </c>
      <c r="AA6" s="8">
        <v>98.897008555401044</v>
      </c>
      <c r="AB6" s="8">
        <f t="shared" ref="AB6:AB18" si="0">AC6*$AD$2</f>
        <v>0</v>
      </c>
      <c r="AC6" s="8">
        <v>0</v>
      </c>
      <c r="AD6" s="8">
        <f t="shared" ref="AD6:AD18" si="1">AVERAGE(C6:AA6)</f>
        <v>115.84120570497598</v>
      </c>
    </row>
    <row r="7" spans="2:32">
      <c r="B7" s="8" t="s">
        <v>13</v>
      </c>
      <c r="C7" s="8">
        <v>121.64765515404235</v>
      </c>
      <c r="D7" s="8">
        <v>110.51289471233645</v>
      </c>
      <c r="E7" s="8">
        <v>118.39993826081172</v>
      </c>
      <c r="F7" s="8">
        <v>107.4129697101821</v>
      </c>
      <c r="G7" s="8">
        <v>119.37801832727678</v>
      </c>
      <c r="H7" s="8">
        <v>112.59851172366587</v>
      </c>
      <c r="I7" s="8">
        <v>92.824379561037404</v>
      </c>
      <c r="J7" s="8">
        <v>81.395523214699438</v>
      </c>
      <c r="K7" s="8">
        <v>121.64765515404235</v>
      </c>
      <c r="L7" s="8">
        <v>102.01387305783032</v>
      </c>
      <c r="M7" s="8">
        <v>107.69637638143092</v>
      </c>
      <c r="N7" s="8">
        <v>121.64765515404235</v>
      </c>
      <c r="O7" s="8">
        <v>86.663389742418985</v>
      </c>
      <c r="P7" s="8">
        <v>108.21561365216633</v>
      </c>
      <c r="Q7" s="8">
        <v>110.44458914411462</v>
      </c>
      <c r="R7" s="8">
        <v>114.30104052524439</v>
      </c>
      <c r="S7" s="8">
        <v>106.00041669657458</v>
      </c>
      <c r="T7" s="8">
        <v>112.63620085708646</v>
      </c>
      <c r="U7" s="8">
        <v>77.388652718376875</v>
      </c>
      <c r="V7" s="8">
        <v>107.28290702980803</v>
      </c>
      <c r="W7" s="8">
        <v>121.64765515404235</v>
      </c>
      <c r="X7" s="8">
        <v>92.368555463932125</v>
      </c>
      <c r="Y7" s="8">
        <v>121.64765515404235</v>
      </c>
      <c r="Z7" s="8">
        <v>104.29332958425994</v>
      </c>
      <c r="AA7" s="8">
        <v>60.75872217053643</v>
      </c>
      <c r="AB7" s="8">
        <f t="shared" si="0"/>
        <v>100</v>
      </c>
      <c r="AC7" s="8">
        <v>1E-3</v>
      </c>
      <c r="AD7" s="8">
        <f t="shared" si="1"/>
        <v>105.63296713216</v>
      </c>
    </row>
    <row r="8" spans="2:32">
      <c r="B8" s="8" t="s">
        <v>14</v>
      </c>
      <c r="C8" s="8">
        <v>74.947595092760821</v>
      </c>
      <c r="D8" s="8">
        <v>55.189256187528031</v>
      </c>
      <c r="E8" s="8">
        <v>64.319497114456681</v>
      </c>
      <c r="F8" s="8">
        <v>70.412367008108617</v>
      </c>
      <c r="G8" s="8">
        <v>79.378660133955805</v>
      </c>
      <c r="H8" s="8">
        <v>61.089999634040169</v>
      </c>
      <c r="I8" s="8">
        <v>69.092719830842157</v>
      </c>
      <c r="J8" s="8">
        <v>59.002405827814982</v>
      </c>
      <c r="K8" s="8">
        <v>70.736042165188678</v>
      </c>
      <c r="L8" s="8">
        <v>67.701318246008896</v>
      </c>
      <c r="M8" s="8">
        <v>60.076836458019898</v>
      </c>
      <c r="N8" s="8">
        <v>63.744612609862543</v>
      </c>
      <c r="O8" s="8">
        <v>64.045990997361173</v>
      </c>
      <c r="P8" s="8">
        <v>44.123421623716013</v>
      </c>
      <c r="Q8" s="8">
        <v>57.116962132143044</v>
      </c>
      <c r="R8" s="8">
        <v>62.246187763831585</v>
      </c>
      <c r="S8" s="8">
        <v>68.419048385938822</v>
      </c>
      <c r="T8" s="8">
        <v>40.847297478001792</v>
      </c>
      <c r="U8" s="8">
        <v>56.883062407754892</v>
      </c>
      <c r="V8" s="8">
        <v>70.929330838477881</v>
      </c>
      <c r="W8" s="8">
        <v>66.909288552049816</v>
      </c>
      <c r="X8" s="8">
        <v>54.945586811570479</v>
      </c>
      <c r="Y8" s="8">
        <v>63.22673486876738</v>
      </c>
      <c r="Z8" s="8">
        <v>58.706740269782927</v>
      </c>
      <c r="AA8" s="8">
        <v>60.738573992179454</v>
      </c>
      <c r="AB8" s="8">
        <f t="shared" si="0"/>
        <v>1000</v>
      </c>
      <c r="AC8" s="8">
        <v>0.01</v>
      </c>
      <c r="AD8" s="8">
        <f t="shared" si="1"/>
        <v>62.593181457206512</v>
      </c>
    </row>
    <row r="9" spans="2:32">
      <c r="B9" s="8" t="s">
        <v>15</v>
      </c>
      <c r="C9" s="8">
        <v>32.631759001558635</v>
      </c>
      <c r="D9" s="8">
        <v>43.59517853085049</v>
      </c>
      <c r="E9" s="8">
        <v>29.748473987889383</v>
      </c>
      <c r="F9" s="8">
        <v>29.892824500120696</v>
      </c>
      <c r="G9" s="8">
        <v>26.504798235777116</v>
      </c>
      <c r="H9" s="8">
        <v>28.739656267285227</v>
      </c>
      <c r="I9" s="8">
        <v>39.060200362902378</v>
      </c>
      <c r="J9" s="8">
        <v>31.965661538401037</v>
      </c>
      <c r="K9" s="8">
        <v>22.34793345860885</v>
      </c>
      <c r="L9" s="8">
        <v>24.75260701082243</v>
      </c>
      <c r="M9" s="8">
        <v>29.121774740170054</v>
      </c>
      <c r="N9" s="8">
        <v>33.370800487962697</v>
      </c>
      <c r="O9" s="8">
        <v>34.174341973467108</v>
      </c>
      <c r="P9" s="8">
        <v>30.006769017902343</v>
      </c>
      <c r="Q9" s="8">
        <v>21.168869028911445</v>
      </c>
      <c r="R9" s="8">
        <v>33.158197249400359</v>
      </c>
      <c r="S9" s="8">
        <v>24.603061364909195</v>
      </c>
      <c r="T9" s="8">
        <v>18.740626594460423</v>
      </c>
      <c r="U9" s="8">
        <v>41.539671857402936</v>
      </c>
      <c r="V9" s="8">
        <v>30.932508698222705</v>
      </c>
      <c r="W9" s="8">
        <v>41.885210348224518</v>
      </c>
      <c r="X9" s="8">
        <v>34.237650851897115</v>
      </c>
      <c r="Y9" s="8">
        <v>26.613139346676689</v>
      </c>
      <c r="Z9" s="8">
        <v>38.105977750636839</v>
      </c>
      <c r="AA9" s="8">
        <v>28.596028934778019</v>
      </c>
      <c r="AB9" s="8">
        <f t="shared" si="0"/>
        <v>10000</v>
      </c>
      <c r="AC9" s="8">
        <v>0.1</v>
      </c>
      <c r="AD9" s="8">
        <f t="shared" si="1"/>
        <v>31.019748845569548</v>
      </c>
    </row>
    <row r="10" spans="2:32">
      <c r="B10" s="8" t="s">
        <v>16</v>
      </c>
      <c r="C10" s="8">
        <v>32.631759001558635</v>
      </c>
      <c r="D10" s="8">
        <v>14.906996615360299</v>
      </c>
      <c r="E10" s="8">
        <v>25.537884395319679</v>
      </c>
      <c r="F10" s="8">
        <v>24.862898333803287</v>
      </c>
      <c r="G10" s="8">
        <v>24.157890245439148</v>
      </c>
      <c r="H10" s="8">
        <v>23.052336682149189</v>
      </c>
      <c r="I10" s="8">
        <v>23.67779078135527</v>
      </c>
      <c r="J10" s="8">
        <v>22.937625013402567</v>
      </c>
      <c r="K10" s="8">
        <v>22.34793345860885</v>
      </c>
      <c r="L10" s="8">
        <v>24.75260701082243</v>
      </c>
      <c r="M10" s="8">
        <v>29.121774740170054</v>
      </c>
      <c r="N10" s="8">
        <v>27.086434562800719</v>
      </c>
      <c r="O10" s="8">
        <v>29.578499899105623</v>
      </c>
      <c r="P10" s="8">
        <v>27.764409162916422</v>
      </c>
      <c r="Q10" s="8">
        <v>17.511002751150841</v>
      </c>
      <c r="R10" s="8">
        <v>26.577135335239063</v>
      </c>
      <c r="S10" s="8">
        <v>22.026148733463287</v>
      </c>
      <c r="T10" s="8">
        <v>18.740626594460423</v>
      </c>
      <c r="U10" s="8">
        <v>19.574021388949745</v>
      </c>
      <c r="V10" s="8">
        <v>15.466209703791151</v>
      </c>
      <c r="W10" s="8">
        <v>31.33242108980653</v>
      </c>
      <c r="X10" s="8">
        <v>25.72339929194834</v>
      </c>
      <c r="Y10" s="8">
        <v>26.613139346676689</v>
      </c>
      <c r="Z10" s="8">
        <v>20.015460086894905</v>
      </c>
      <c r="AA10" s="8">
        <v>26.511307407257391</v>
      </c>
      <c r="AB10" s="8">
        <f t="shared" si="0"/>
        <v>20000</v>
      </c>
      <c r="AC10" s="8">
        <v>0.2</v>
      </c>
      <c r="AD10" s="8">
        <f t="shared" si="1"/>
        <v>24.100308465298021</v>
      </c>
    </row>
    <row r="11" spans="2:32">
      <c r="B11" s="8" t="s">
        <v>17</v>
      </c>
      <c r="C11" s="8">
        <v>30.887295285331334</v>
      </c>
      <c r="D11" s="8">
        <v>14.906996615360299</v>
      </c>
      <c r="E11" s="8">
        <v>25.537884395319679</v>
      </c>
      <c r="F11" s="8">
        <v>24.805061999173063</v>
      </c>
      <c r="G11" s="8">
        <v>13.267486462095917</v>
      </c>
      <c r="H11" s="8">
        <v>21.131113986215041</v>
      </c>
      <c r="I11" s="8">
        <v>19.873002943829533</v>
      </c>
      <c r="J11" s="8">
        <v>9.1281031066755531</v>
      </c>
      <c r="K11" s="8">
        <v>22.34793345860885</v>
      </c>
      <c r="L11" s="8">
        <v>8.553396732988972</v>
      </c>
      <c r="M11" s="8">
        <v>22.682065465925007</v>
      </c>
      <c r="N11" s="8">
        <v>18.409881327682228</v>
      </c>
      <c r="O11" s="8">
        <v>26.268920797153896</v>
      </c>
      <c r="P11" s="8">
        <v>18.429276827414924</v>
      </c>
      <c r="Q11" s="8">
        <v>3.9798381647698307</v>
      </c>
      <c r="R11" s="8">
        <v>14.997668696439632</v>
      </c>
      <c r="S11" s="8">
        <v>22.026148733463287</v>
      </c>
      <c r="T11" s="8">
        <v>18.740626594460423</v>
      </c>
      <c r="U11" s="8">
        <v>15.705612509271077</v>
      </c>
      <c r="V11" s="8">
        <v>15.466209703791151</v>
      </c>
      <c r="W11" s="8">
        <v>31.33242108980653</v>
      </c>
      <c r="X11" s="8">
        <v>8.517390292662526</v>
      </c>
      <c r="Y11" s="8">
        <v>25.172742747849156</v>
      </c>
      <c r="Z11" s="8">
        <v>20.015460086894905</v>
      </c>
      <c r="AA11" s="8">
        <v>21.58230132459903</v>
      </c>
      <c r="AB11" s="8">
        <f t="shared" si="0"/>
        <v>30000</v>
      </c>
      <c r="AC11" s="8">
        <v>0.3</v>
      </c>
      <c r="AD11" s="8">
        <f t="shared" si="1"/>
        <v>18.950593573911274</v>
      </c>
    </row>
    <row r="12" spans="2:32">
      <c r="B12" s="8" t="s">
        <v>18</v>
      </c>
      <c r="C12" s="8">
        <v>18.81737619003286</v>
      </c>
      <c r="D12" s="8">
        <v>14.906996615360299</v>
      </c>
      <c r="E12" s="8">
        <v>21.979817239656541</v>
      </c>
      <c r="F12" s="8">
        <v>11.388021470603803</v>
      </c>
      <c r="G12" s="8">
        <v>1.9899194431657179</v>
      </c>
      <c r="H12" s="8">
        <v>2.9848772926287666</v>
      </c>
      <c r="I12" s="8">
        <v>18.646654426387272</v>
      </c>
      <c r="J12" s="8">
        <v>2.9848772373969723</v>
      </c>
      <c r="K12" s="8">
        <v>16.230133132131755</v>
      </c>
      <c r="L12" s="8">
        <v>2.9849839867111996</v>
      </c>
      <c r="M12" s="8">
        <v>6.5393936537852824</v>
      </c>
      <c r="N12" s="8">
        <v>14.565817953953115</v>
      </c>
      <c r="O12" s="8">
        <v>26.268920797153896</v>
      </c>
      <c r="P12" s="8">
        <v>18.429276827414924</v>
      </c>
      <c r="Q12" s="8">
        <v>3.9798362283731876</v>
      </c>
      <c r="R12" s="8">
        <v>14.997668696439632</v>
      </c>
      <c r="S12" s="8">
        <v>13.043439667218877</v>
      </c>
      <c r="T12" s="8">
        <v>18.740626594460423</v>
      </c>
      <c r="U12" s="8">
        <v>2.9848771714274562</v>
      </c>
      <c r="V12" s="8">
        <v>9.2384712076676578</v>
      </c>
      <c r="W12" s="8">
        <v>6.964710949571213</v>
      </c>
      <c r="X12" s="8">
        <v>2.9848771712922826</v>
      </c>
      <c r="Y12" s="8">
        <v>13.477330404503959</v>
      </c>
      <c r="Z12" s="8">
        <v>14.207786295788537</v>
      </c>
      <c r="AA12" s="8">
        <v>17.265230200568112</v>
      </c>
      <c r="AB12" s="8">
        <f t="shared" si="0"/>
        <v>40000</v>
      </c>
      <c r="AC12" s="8">
        <v>0.4</v>
      </c>
      <c r="AD12" s="8">
        <f t="shared" si="1"/>
        <v>11.864076834147749</v>
      </c>
    </row>
    <row r="13" spans="2:32">
      <c r="B13" s="8" t="s">
        <v>19</v>
      </c>
      <c r="C13" s="8">
        <v>4.9748030391823477</v>
      </c>
      <c r="D13" s="8">
        <v>14.906996615360299</v>
      </c>
      <c r="E13" s="8">
        <v>15.166119176361917</v>
      </c>
      <c r="F13" s="8">
        <v>3.132791540691187</v>
      </c>
      <c r="G13" s="8">
        <v>1.9899181141865938</v>
      </c>
      <c r="H13" s="8">
        <v>2.9848771712798907</v>
      </c>
      <c r="I13" s="8">
        <v>2.9848818647027429</v>
      </c>
      <c r="J13" s="8">
        <v>2.9848771712798907</v>
      </c>
      <c r="K13" s="8">
        <v>3.8439506887488051</v>
      </c>
      <c r="L13" s="8">
        <v>2.9848771712798907</v>
      </c>
      <c r="M13" s="8">
        <v>2.984877171287053</v>
      </c>
      <c r="N13" s="8">
        <v>13.140375206240606</v>
      </c>
      <c r="O13" s="8">
        <v>8.4860353796258323</v>
      </c>
      <c r="P13" s="8">
        <v>8.1461894380871627</v>
      </c>
      <c r="Q13" s="8">
        <v>3.9798362283731876</v>
      </c>
      <c r="R13" s="8">
        <v>2.9848771752551784</v>
      </c>
      <c r="S13" s="8">
        <v>13.043439667218877</v>
      </c>
      <c r="T13" s="8">
        <v>8.9308234053341948</v>
      </c>
      <c r="U13" s="8">
        <v>2.9848771712798907</v>
      </c>
      <c r="V13" s="8">
        <v>3.9798362283787583</v>
      </c>
      <c r="W13" s="8">
        <v>6.9647083618340275</v>
      </c>
      <c r="X13" s="8">
        <v>2.9848771712798907</v>
      </c>
      <c r="Y13" s="8">
        <v>4.9785819777536062</v>
      </c>
      <c r="Z13" s="8">
        <v>11.506158350423902</v>
      </c>
      <c r="AA13" s="8">
        <v>4.9747908648544126</v>
      </c>
      <c r="AB13" s="8">
        <f t="shared" si="0"/>
        <v>50000</v>
      </c>
      <c r="AC13" s="8">
        <v>0.5</v>
      </c>
      <c r="AD13" s="8">
        <f t="shared" si="1"/>
        <v>6.2409750540120061</v>
      </c>
    </row>
    <row r="14" spans="2:32">
      <c r="B14" s="8" t="s">
        <v>20</v>
      </c>
      <c r="C14" s="8">
        <v>4.9747902476474337</v>
      </c>
      <c r="D14" s="8">
        <v>5.2623290927638209</v>
      </c>
      <c r="E14" s="8">
        <v>3.9798362288742055</v>
      </c>
      <c r="F14" s="8">
        <v>1.9899181141869349</v>
      </c>
      <c r="G14" s="8">
        <v>1.9899181141865938</v>
      </c>
      <c r="H14" s="8">
        <v>2.9848771712798907</v>
      </c>
      <c r="I14" s="8">
        <v>2.9848771712798907</v>
      </c>
      <c r="J14" s="8">
        <v>2.9848771712798907</v>
      </c>
      <c r="K14" s="8">
        <v>1.9899181141869349</v>
      </c>
      <c r="L14" s="8">
        <v>2.9848771712798907</v>
      </c>
      <c r="M14" s="8">
        <v>2.9848771712798907</v>
      </c>
      <c r="N14" s="8">
        <v>6.9647240988023214</v>
      </c>
      <c r="O14" s="8">
        <v>8.4860353796258323</v>
      </c>
      <c r="P14" s="8">
        <v>2.9848771722990932</v>
      </c>
      <c r="Q14" s="8">
        <v>3.9798362283731876</v>
      </c>
      <c r="R14" s="8">
        <v>2.9848771712798907</v>
      </c>
      <c r="S14" s="8">
        <v>13.043439667218877</v>
      </c>
      <c r="T14" s="8">
        <v>8.9308234053341948</v>
      </c>
      <c r="U14" s="8">
        <v>2.9848771712798907</v>
      </c>
      <c r="V14" s="8">
        <v>3.9798362283731876</v>
      </c>
      <c r="W14" s="8">
        <v>6.9647083618340275</v>
      </c>
      <c r="X14" s="8">
        <v>2.9848771712798907</v>
      </c>
      <c r="Y14" s="8">
        <v>4.9747902476474337</v>
      </c>
      <c r="Z14" s="8">
        <v>3.9798362324016807</v>
      </c>
      <c r="AA14" s="8">
        <v>4.9747902476474337</v>
      </c>
      <c r="AB14" s="8">
        <f t="shared" si="0"/>
        <v>60000</v>
      </c>
      <c r="AC14" s="8">
        <v>0.6</v>
      </c>
      <c r="AD14" s="8">
        <f t="shared" si="1"/>
        <v>4.5331769820656929</v>
      </c>
    </row>
    <row r="15" spans="2:32">
      <c r="B15" s="8" t="s">
        <v>21</v>
      </c>
      <c r="C15" s="8">
        <v>4.9747902476474337</v>
      </c>
      <c r="D15" s="8">
        <v>4.9747952854667119</v>
      </c>
      <c r="E15" s="8">
        <v>3.9798362283731876</v>
      </c>
      <c r="F15" s="8">
        <v>1.9899181141865938</v>
      </c>
      <c r="G15" s="8">
        <v>1.9899181141865938</v>
      </c>
      <c r="H15" s="8">
        <v>2.9848771712798907</v>
      </c>
      <c r="I15" s="8">
        <v>2.9848771712798907</v>
      </c>
      <c r="J15" s="8">
        <v>2.9848771712798907</v>
      </c>
      <c r="K15" s="8">
        <v>1.9899181141865938</v>
      </c>
      <c r="L15" s="8">
        <v>2.9848771712798907</v>
      </c>
      <c r="M15" s="8">
        <v>2.9848771712798907</v>
      </c>
      <c r="N15" s="8">
        <v>6.9647083618340275</v>
      </c>
      <c r="O15" s="8">
        <v>4.9830541074601342</v>
      </c>
      <c r="P15" s="8">
        <v>2.9848771712798907</v>
      </c>
      <c r="Q15" s="8">
        <v>3.9798362283731876</v>
      </c>
      <c r="R15" s="8">
        <v>2.9848771712798907</v>
      </c>
      <c r="S15" s="8">
        <v>5.9697552866256274</v>
      </c>
      <c r="T15" s="8">
        <v>3.9798362470459097</v>
      </c>
      <c r="U15" s="8">
        <v>2.9848771712798907</v>
      </c>
      <c r="V15" s="8">
        <v>3.9798362283731876</v>
      </c>
      <c r="W15" s="8">
        <v>6.9647083618340275</v>
      </c>
      <c r="X15" s="8">
        <v>2.9848771712798907</v>
      </c>
      <c r="Y15" s="8">
        <v>4.9747902476474337</v>
      </c>
      <c r="Z15" s="8">
        <v>3.9798362283731876</v>
      </c>
      <c r="AA15" s="8">
        <v>4.9747902476474337</v>
      </c>
      <c r="AB15" s="8">
        <f t="shared" si="0"/>
        <v>70000</v>
      </c>
      <c r="AC15" s="8">
        <v>0.7</v>
      </c>
      <c r="AD15" s="8">
        <f t="shared" si="1"/>
        <v>3.9005688876312115</v>
      </c>
    </row>
    <row r="16" spans="2:32">
      <c r="B16" s="8" t="s">
        <v>22</v>
      </c>
      <c r="C16" s="8">
        <v>4.9747902476474337</v>
      </c>
      <c r="D16" s="8">
        <v>4.9747952854664845</v>
      </c>
      <c r="E16" s="8">
        <v>3.9798362283731876</v>
      </c>
      <c r="F16" s="8">
        <v>1.9899181141865938</v>
      </c>
      <c r="G16" s="8">
        <v>1.9899181141865938</v>
      </c>
      <c r="H16" s="8">
        <v>2.9848771712798907</v>
      </c>
      <c r="I16" s="8">
        <v>2.9848771712798907</v>
      </c>
      <c r="J16" s="8">
        <v>2.9848771712798907</v>
      </c>
      <c r="K16" s="8">
        <v>1.9899181141865938</v>
      </c>
      <c r="L16" s="8">
        <v>2.9848771712798907</v>
      </c>
      <c r="M16" s="8">
        <v>2.9848771712798907</v>
      </c>
      <c r="N16" s="8">
        <v>6.9647083618340275</v>
      </c>
      <c r="O16" s="8">
        <v>4.9747952854664845</v>
      </c>
      <c r="P16" s="8">
        <v>2.9848771712798907</v>
      </c>
      <c r="Q16" s="8">
        <v>3.9798362283731876</v>
      </c>
      <c r="R16" s="8">
        <v>2.9848771712798907</v>
      </c>
      <c r="S16" s="8">
        <v>5.9697543425597814</v>
      </c>
      <c r="T16" s="8">
        <v>3.9798362283731876</v>
      </c>
      <c r="U16" s="8">
        <v>2.9848771712798907</v>
      </c>
      <c r="V16" s="8">
        <v>3.9798362283731876</v>
      </c>
      <c r="W16" s="8">
        <v>6.9647083618340275</v>
      </c>
      <c r="X16" s="8">
        <v>2.9848771712798907</v>
      </c>
      <c r="Y16" s="8">
        <v>4.9747902476474337</v>
      </c>
      <c r="Z16" s="8">
        <v>3.9798362283731876</v>
      </c>
      <c r="AA16" s="8">
        <v>4.9747902476474337</v>
      </c>
      <c r="AB16" s="8">
        <f t="shared" si="0"/>
        <v>80000</v>
      </c>
      <c r="AC16" s="8">
        <v>0.8</v>
      </c>
      <c r="AD16" s="8">
        <f t="shared" si="1"/>
        <v>3.9002384962419137</v>
      </c>
    </row>
    <row r="17" spans="2:30">
      <c r="B17" s="8" t="s">
        <v>23</v>
      </c>
      <c r="C17" s="8">
        <v>0.99496112179804186</v>
      </c>
      <c r="D17" s="8">
        <v>4.9747952854664845</v>
      </c>
      <c r="E17" s="8">
        <v>3.9798362283731876</v>
      </c>
      <c r="F17" s="8">
        <v>1.9899181141865938</v>
      </c>
      <c r="G17" s="8">
        <v>1.9899181141865938</v>
      </c>
      <c r="H17" s="8">
        <v>2.9848771712798907</v>
      </c>
      <c r="I17" s="8">
        <v>2.9848771712798907</v>
      </c>
      <c r="J17" s="8">
        <v>2.9848771712798907</v>
      </c>
      <c r="K17" s="8">
        <v>1.9899181141865938</v>
      </c>
      <c r="L17" s="8">
        <v>2.9848771712798907</v>
      </c>
      <c r="M17" s="8">
        <v>2.9848771712798907</v>
      </c>
      <c r="N17" s="8">
        <v>6.9647083618340275</v>
      </c>
      <c r="O17" s="8">
        <v>4.9747952854664845</v>
      </c>
      <c r="P17" s="8">
        <v>2.9848771712798907</v>
      </c>
      <c r="Q17" s="8">
        <v>3.9798362283731876</v>
      </c>
      <c r="R17" s="8">
        <v>2.9848771712798907</v>
      </c>
      <c r="S17" s="8">
        <v>5.9697543425597814</v>
      </c>
      <c r="T17" s="8">
        <v>3.9798362283731876</v>
      </c>
      <c r="U17" s="8">
        <v>2.9848771712798907</v>
      </c>
      <c r="V17" s="8">
        <v>3.9798362283731876</v>
      </c>
      <c r="W17" s="8">
        <v>6.9647083618340275</v>
      </c>
      <c r="X17" s="8">
        <v>2.9848771712798907</v>
      </c>
      <c r="Y17" s="8">
        <v>4.9747902476474337</v>
      </c>
      <c r="Z17" s="8">
        <v>3.9798362283731876</v>
      </c>
      <c r="AA17" s="8">
        <v>4.9747902476474337</v>
      </c>
      <c r="AB17" s="8">
        <f t="shared" si="0"/>
        <v>90000</v>
      </c>
      <c r="AC17" s="8">
        <v>0.9</v>
      </c>
      <c r="AD17" s="8">
        <f t="shared" si="1"/>
        <v>3.7410453312079381</v>
      </c>
    </row>
    <row r="18" spans="2:30">
      <c r="B18" s="8" t="s">
        <v>24</v>
      </c>
      <c r="C18" s="8">
        <v>0.99495905709329691</v>
      </c>
      <c r="D18" s="8">
        <v>4.9747952854664845</v>
      </c>
      <c r="E18" s="8">
        <v>3.9798362283731876</v>
      </c>
      <c r="F18" s="8">
        <v>1.9899181141865938</v>
      </c>
      <c r="G18" s="8">
        <v>1.9899181141865938</v>
      </c>
      <c r="H18" s="8">
        <v>2.9848771712798907</v>
      </c>
      <c r="I18" s="8">
        <v>2.9848771712798907</v>
      </c>
      <c r="J18" s="8">
        <v>2.9848771712798907</v>
      </c>
      <c r="K18" s="8">
        <v>1.9899181141865938</v>
      </c>
      <c r="L18" s="8">
        <v>2.9848771712798907</v>
      </c>
      <c r="M18" s="8">
        <v>2.9848771712798907</v>
      </c>
      <c r="N18" s="8">
        <v>6.9647083618340275</v>
      </c>
      <c r="O18" s="8">
        <v>4.9747952854664845</v>
      </c>
      <c r="P18" s="8">
        <v>2.9848771712798907</v>
      </c>
      <c r="Q18" s="8">
        <v>3.9798362283731876</v>
      </c>
      <c r="R18" s="8">
        <v>2.9848771712798907</v>
      </c>
      <c r="S18" s="8">
        <v>5.9697543425597814</v>
      </c>
      <c r="T18" s="8">
        <v>3.9798362283731876</v>
      </c>
      <c r="U18" s="8">
        <v>2.9848771712798907</v>
      </c>
      <c r="V18" s="8">
        <v>3.9798362283731876</v>
      </c>
      <c r="W18" s="8">
        <v>6.9647083618340275</v>
      </c>
      <c r="X18" s="8">
        <v>2.9848771712798907</v>
      </c>
      <c r="Y18" s="8">
        <v>4.9747902476474337</v>
      </c>
      <c r="Z18" s="8">
        <v>3.9798362283731876</v>
      </c>
      <c r="AA18" s="8">
        <v>4.9747902476474337</v>
      </c>
      <c r="AB18" s="8">
        <f t="shared" si="0"/>
        <v>100000</v>
      </c>
      <c r="AC18" s="8">
        <v>1</v>
      </c>
      <c r="AD18" s="8">
        <f t="shared" si="1"/>
        <v>3.7410452486197481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0.99495905709329691</v>
      </c>
      <c r="E21" s="10">
        <f>MAX(C18:AA18)</f>
        <v>6.9647083618340275</v>
      </c>
      <c r="F21" s="10">
        <f>MEDIAN(C18:AA18)</f>
        <v>2.9848771712798907</v>
      </c>
      <c r="G21" s="10">
        <f>AVERAGE(C18:AA18)</f>
        <v>3.7410452486197481</v>
      </c>
      <c r="H21" s="10">
        <f>_xlfn.STDEV.S(C18:AA18)</f>
        <v>1.5001559490791729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015B-E50B-4DA3-8460-09648BBE2258}">
  <sheetPr>
    <tabColor rgb="FF7030A0"/>
    <outlinePr summaryBelow="0" summaryRight="0"/>
  </sheetPr>
  <dimension ref="B2:AF21"/>
  <sheetViews>
    <sheetView workbookViewId="0">
      <selection activeCell="I30" sqref="I30"/>
    </sheetView>
  </sheetViews>
  <sheetFormatPr defaultRowHeight="12.75"/>
  <cols>
    <col min="1" max="1" width="8.88671875" style="9"/>
    <col min="2" max="2" width="18.5546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8">
        <v>300000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300000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300000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187.13452279658577</v>
      </c>
      <c r="D4" s="8">
        <v>194.42032284886159</v>
      </c>
      <c r="E4" s="8">
        <v>171.29228160056164</v>
      </c>
      <c r="F4" s="8">
        <v>179.17629813318013</v>
      </c>
      <c r="G4" s="8">
        <v>172.37564474384817</v>
      </c>
      <c r="H4" s="8">
        <v>177.34936958182084</v>
      </c>
      <c r="I4" s="8">
        <v>163.81454439645768</v>
      </c>
      <c r="J4" s="8">
        <v>173.22922705016731</v>
      </c>
      <c r="K4" s="8">
        <v>149.68561478819061</v>
      </c>
      <c r="L4" s="8">
        <v>184.98165383093169</v>
      </c>
      <c r="M4" s="8">
        <v>194.39045459433896</v>
      </c>
      <c r="N4" s="8">
        <v>147.32256465399269</v>
      </c>
      <c r="O4" s="8">
        <v>172.67275559738027</v>
      </c>
      <c r="P4" s="8">
        <v>173.73120127678158</v>
      </c>
      <c r="Q4" s="8">
        <v>189.67174625911207</v>
      </c>
      <c r="R4" s="8">
        <v>168.28184161257786</v>
      </c>
      <c r="S4" s="8">
        <v>175.74777123703825</v>
      </c>
      <c r="T4" s="8">
        <v>162.43163183346223</v>
      </c>
      <c r="U4" s="8">
        <v>164.32624757567578</v>
      </c>
      <c r="V4" s="8">
        <v>184.25027424704149</v>
      </c>
      <c r="W4" s="8">
        <v>181.42063788215387</v>
      </c>
      <c r="X4" s="8">
        <v>170.04194653545005</v>
      </c>
      <c r="Y4" s="8">
        <v>178.34183429653717</v>
      </c>
      <c r="Z4" s="8">
        <v>186.3036007713431</v>
      </c>
      <c r="AA4" s="8">
        <v>156.95390518305794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591.80468887314146</v>
      </c>
      <c r="D6" s="8">
        <v>628.42573599762682</v>
      </c>
      <c r="E6" s="8">
        <v>589.82147320724584</v>
      </c>
      <c r="F6" s="8">
        <v>642.85400429155425</v>
      </c>
      <c r="G6" s="8">
        <v>545.57804253511813</v>
      </c>
      <c r="H6" s="8">
        <v>607.27723825174962</v>
      </c>
      <c r="I6" s="8">
        <v>619.82822497682764</v>
      </c>
      <c r="J6" s="8">
        <v>661.82983254862415</v>
      </c>
      <c r="K6" s="8">
        <v>497.91369304719115</v>
      </c>
      <c r="L6" s="8">
        <v>663.20462832378166</v>
      </c>
      <c r="M6" s="8">
        <v>612.48528130250793</v>
      </c>
      <c r="N6" s="8">
        <v>567.0687947498302</v>
      </c>
      <c r="O6" s="8">
        <v>588.80178874131616</v>
      </c>
      <c r="P6" s="8">
        <v>663.31941306463114</v>
      </c>
      <c r="Q6" s="8">
        <v>579.60492603695911</v>
      </c>
      <c r="R6" s="8">
        <v>569.69026696555466</v>
      </c>
      <c r="S6" s="8">
        <v>606.61418540215891</v>
      </c>
      <c r="T6" s="8">
        <v>678.54583102806646</v>
      </c>
      <c r="U6" s="8">
        <v>522.82094954184731</v>
      </c>
      <c r="V6" s="8">
        <v>652.05723224694566</v>
      </c>
      <c r="W6" s="8">
        <v>654.73687148392537</v>
      </c>
      <c r="X6" s="8">
        <v>594.7808527405823</v>
      </c>
      <c r="Y6" s="8">
        <v>411.94582416504545</v>
      </c>
      <c r="Z6" s="8">
        <v>585.16014197795334</v>
      </c>
      <c r="AA6" s="8">
        <v>690.78804356476076</v>
      </c>
      <c r="AB6" s="8">
        <f t="shared" ref="AB6:AB18" si="0">AC6*$AD$2</f>
        <v>0</v>
      </c>
      <c r="AC6" s="8">
        <v>0</v>
      </c>
      <c r="AD6" s="8">
        <f t="shared" ref="AD6:AD18" si="1">AVERAGE(C6:AA6)</f>
        <v>601.07831860259762</v>
      </c>
    </row>
    <row r="7" spans="2:32">
      <c r="B7" s="8" t="s">
        <v>13</v>
      </c>
      <c r="C7" s="8">
        <v>533.6953351757511</v>
      </c>
      <c r="D7" s="8">
        <v>544.82404320939645</v>
      </c>
      <c r="E7" s="8">
        <v>589.82147320724584</v>
      </c>
      <c r="F7" s="8">
        <v>642.85400429155425</v>
      </c>
      <c r="G7" s="8">
        <v>545.57804253511813</v>
      </c>
      <c r="H7" s="8">
        <v>560.09648559041079</v>
      </c>
      <c r="I7" s="8">
        <v>585.68790101070249</v>
      </c>
      <c r="J7" s="8">
        <v>597.65721212775929</v>
      </c>
      <c r="K7" s="8">
        <v>497.91369304719115</v>
      </c>
      <c r="L7" s="8">
        <v>620.13602517849267</v>
      </c>
      <c r="M7" s="8">
        <v>607.21511974666009</v>
      </c>
      <c r="N7" s="8">
        <v>567.0687947498302</v>
      </c>
      <c r="O7" s="8">
        <v>556.53991903090719</v>
      </c>
      <c r="P7" s="8">
        <v>663.31941306463114</v>
      </c>
      <c r="Q7" s="8">
        <v>579.60492603695911</v>
      </c>
      <c r="R7" s="8">
        <v>569.69026696555466</v>
      </c>
      <c r="S7" s="8">
        <v>596.03656703317824</v>
      </c>
      <c r="T7" s="8">
        <v>663.43710197894734</v>
      </c>
      <c r="U7" s="8">
        <v>522.82094954184731</v>
      </c>
      <c r="V7" s="8">
        <v>640.58233080272794</v>
      </c>
      <c r="W7" s="8">
        <v>584.27301597037967</v>
      </c>
      <c r="X7" s="8">
        <v>594.7808527405823</v>
      </c>
      <c r="Y7" s="8">
        <v>411.94582416504545</v>
      </c>
      <c r="Z7" s="8">
        <v>562.3906446877736</v>
      </c>
      <c r="AA7" s="8">
        <v>656.50007754811168</v>
      </c>
      <c r="AB7" s="8">
        <f t="shared" si="0"/>
        <v>300</v>
      </c>
      <c r="AC7" s="8">
        <v>1E-3</v>
      </c>
      <c r="AD7" s="8">
        <f t="shared" si="1"/>
        <v>579.77880077747034</v>
      </c>
    </row>
    <row r="8" spans="2:32">
      <c r="B8" s="8" t="s">
        <v>14</v>
      </c>
      <c r="C8" s="8">
        <v>342.41572169203528</v>
      </c>
      <c r="D8" s="8">
        <v>366.74303674451062</v>
      </c>
      <c r="E8" s="8">
        <v>323.07048704216459</v>
      </c>
      <c r="F8" s="8">
        <v>354.45470657117471</v>
      </c>
      <c r="G8" s="8">
        <v>352.89638784466547</v>
      </c>
      <c r="H8" s="8">
        <v>334.97407734682974</v>
      </c>
      <c r="I8" s="8">
        <v>363.51469005748186</v>
      </c>
      <c r="J8" s="8">
        <v>301.5941091882728</v>
      </c>
      <c r="K8" s="8">
        <v>383.79153446554324</v>
      </c>
      <c r="L8" s="8">
        <v>371.82021682193454</v>
      </c>
      <c r="M8" s="8">
        <v>348.37730416477939</v>
      </c>
      <c r="N8" s="8">
        <v>377.76994171740921</v>
      </c>
      <c r="O8" s="8">
        <v>345.02107549280731</v>
      </c>
      <c r="P8" s="8">
        <v>345.8463613844433</v>
      </c>
      <c r="Q8" s="8">
        <v>302.95200196093151</v>
      </c>
      <c r="R8" s="8">
        <v>340.08760040161178</v>
      </c>
      <c r="S8" s="8">
        <v>333.18766957067373</v>
      </c>
      <c r="T8" s="8">
        <v>352.71072746876416</v>
      </c>
      <c r="U8" s="8">
        <v>310.61178682394143</v>
      </c>
      <c r="V8" s="8">
        <v>363.18580927030507</v>
      </c>
      <c r="W8" s="8">
        <v>378.96063009655813</v>
      </c>
      <c r="X8" s="8">
        <v>313.35740714786584</v>
      </c>
      <c r="Y8" s="8">
        <v>314.88021221309373</v>
      </c>
      <c r="Z8" s="8">
        <v>334.18342448503427</v>
      </c>
      <c r="AA8" s="8">
        <v>343.36249369200937</v>
      </c>
      <c r="AB8" s="8">
        <f t="shared" si="0"/>
        <v>3000</v>
      </c>
      <c r="AC8" s="8">
        <v>0.01</v>
      </c>
      <c r="AD8" s="8">
        <f t="shared" si="1"/>
        <v>343.99077654659368</v>
      </c>
    </row>
    <row r="9" spans="2:32">
      <c r="B9" s="8" t="s">
        <v>15</v>
      </c>
      <c r="C9" s="8">
        <v>218.53587376346263</v>
      </c>
      <c r="D9" s="8">
        <v>232.48902176932324</v>
      </c>
      <c r="E9" s="8">
        <v>200.39013949968103</v>
      </c>
      <c r="F9" s="8">
        <v>227.21566903549524</v>
      </c>
      <c r="G9" s="8">
        <v>226.62471923378666</v>
      </c>
      <c r="H9" s="8">
        <v>226.34037147876029</v>
      </c>
      <c r="I9" s="8">
        <v>235.34352922224184</v>
      </c>
      <c r="J9" s="8">
        <v>201.15640323827074</v>
      </c>
      <c r="K9" s="8">
        <v>212.87243494325321</v>
      </c>
      <c r="L9" s="8">
        <v>224.68995597149433</v>
      </c>
      <c r="M9" s="8">
        <v>225.66897319643112</v>
      </c>
      <c r="N9" s="8">
        <v>231.89803632262465</v>
      </c>
      <c r="O9" s="8">
        <v>206.35359123888475</v>
      </c>
      <c r="P9" s="8">
        <v>212.6711166360717</v>
      </c>
      <c r="Q9" s="8">
        <v>225.79557316051319</v>
      </c>
      <c r="R9" s="8">
        <v>234.18662593537715</v>
      </c>
      <c r="S9" s="8">
        <v>242.1584064824433</v>
      </c>
      <c r="T9" s="8">
        <v>225.58331412180223</v>
      </c>
      <c r="U9" s="8">
        <v>228.98471382852154</v>
      </c>
      <c r="V9" s="8">
        <v>238.39506181272168</v>
      </c>
      <c r="W9" s="8">
        <v>242.7530733984122</v>
      </c>
      <c r="X9" s="8">
        <v>206.50886828538751</v>
      </c>
      <c r="Y9" s="8">
        <v>239.7168388067098</v>
      </c>
      <c r="Z9" s="8">
        <v>208.37925884751121</v>
      </c>
      <c r="AA9" s="8">
        <v>212.38072879620904</v>
      </c>
      <c r="AB9" s="8">
        <f t="shared" si="0"/>
        <v>30000</v>
      </c>
      <c r="AC9" s="8">
        <v>0.1</v>
      </c>
      <c r="AD9" s="8">
        <f t="shared" si="1"/>
        <v>223.48369196101569</v>
      </c>
    </row>
    <row r="10" spans="2:32">
      <c r="B10" s="8" t="s">
        <v>16</v>
      </c>
      <c r="C10" s="8">
        <v>187.21280273408684</v>
      </c>
      <c r="D10" s="8">
        <v>207.05130539073934</v>
      </c>
      <c r="E10" s="8">
        <v>200.39013949968103</v>
      </c>
      <c r="F10" s="8">
        <v>213.9763313907506</v>
      </c>
      <c r="G10" s="8">
        <v>178.52849237140549</v>
      </c>
      <c r="H10" s="8">
        <v>226.34037147876029</v>
      </c>
      <c r="I10" s="8">
        <v>213.142733738267</v>
      </c>
      <c r="J10" s="8">
        <v>201.15640323827074</v>
      </c>
      <c r="K10" s="8">
        <v>149.68561478819061</v>
      </c>
      <c r="L10" s="8">
        <v>216.30902696923431</v>
      </c>
      <c r="M10" s="8">
        <v>200.07899369773486</v>
      </c>
      <c r="N10" s="8">
        <v>208.99495778649225</v>
      </c>
      <c r="O10" s="8">
        <v>206.35359123888475</v>
      </c>
      <c r="P10" s="8">
        <v>212.6711166360717</v>
      </c>
      <c r="Q10" s="8">
        <v>219.88422573551497</v>
      </c>
      <c r="R10" s="8">
        <v>211.52657350614822</v>
      </c>
      <c r="S10" s="8">
        <v>232.63093406946859</v>
      </c>
      <c r="T10" s="8">
        <v>213.50023808529772</v>
      </c>
      <c r="U10" s="8">
        <v>211.4618553557134</v>
      </c>
      <c r="V10" s="8">
        <v>210.9015386635192</v>
      </c>
      <c r="W10" s="8">
        <v>210.77630686352995</v>
      </c>
      <c r="X10" s="8">
        <v>206.50886828538751</v>
      </c>
      <c r="Y10" s="8">
        <v>216.66499003083527</v>
      </c>
      <c r="Z10" s="8">
        <v>208.37925884751121</v>
      </c>
      <c r="AA10" s="8">
        <v>212.38072879620904</v>
      </c>
      <c r="AB10" s="8">
        <f t="shared" si="0"/>
        <v>60000</v>
      </c>
      <c r="AC10" s="8">
        <v>0.2</v>
      </c>
      <c r="AD10" s="8">
        <f t="shared" si="1"/>
        <v>207.06029596790822</v>
      </c>
    </row>
    <row r="11" spans="2:32">
      <c r="B11" s="8" t="s">
        <v>17</v>
      </c>
      <c r="C11" s="8">
        <v>187.21280273408684</v>
      </c>
      <c r="D11" s="8">
        <v>207.05130539073934</v>
      </c>
      <c r="E11" s="8">
        <v>196.13168909902697</v>
      </c>
      <c r="F11" s="8">
        <v>198.94879409196369</v>
      </c>
      <c r="G11" s="8">
        <v>178.52849237140549</v>
      </c>
      <c r="H11" s="8">
        <v>207.8134837909995</v>
      </c>
      <c r="I11" s="8">
        <v>202.2309359471576</v>
      </c>
      <c r="J11" s="8">
        <v>201.15640323827074</v>
      </c>
      <c r="K11" s="8">
        <v>149.68561478819061</v>
      </c>
      <c r="L11" s="8">
        <v>203.24865592585797</v>
      </c>
      <c r="M11" s="8">
        <v>200.07899369773486</v>
      </c>
      <c r="N11" s="8">
        <v>208.99495778649225</v>
      </c>
      <c r="O11" s="8">
        <v>172.67275559738027</v>
      </c>
      <c r="P11" s="8">
        <v>206.48288670830789</v>
      </c>
      <c r="Q11" s="8">
        <v>189.67174625911207</v>
      </c>
      <c r="R11" s="8">
        <v>194.3424790312115</v>
      </c>
      <c r="S11" s="8">
        <v>223.77201403109189</v>
      </c>
      <c r="T11" s="8">
        <v>211.44300132396484</v>
      </c>
      <c r="U11" s="8">
        <v>189.13809851354176</v>
      </c>
      <c r="V11" s="8">
        <v>210.9015386635192</v>
      </c>
      <c r="W11" s="8">
        <v>195.9533681597286</v>
      </c>
      <c r="X11" s="8">
        <v>206.50886828538751</v>
      </c>
      <c r="Y11" s="8">
        <v>216.66499003083527</v>
      </c>
      <c r="Z11" s="8">
        <v>208.37925884751121</v>
      </c>
      <c r="AA11" s="8">
        <v>187.89470025522905</v>
      </c>
      <c r="AB11" s="8">
        <f t="shared" si="0"/>
        <v>90000</v>
      </c>
      <c r="AC11" s="8">
        <v>0.3</v>
      </c>
      <c r="AD11" s="8">
        <f t="shared" si="1"/>
        <v>198.19631338274988</v>
      </c>
    </row>
    <row r="12" spans="2:32">
      <c r="B12" s="8" t="s">
        <v>18</v>
      </c>
      <c r="C12" s="8">
        <v>187.21280273408684</v>
      </c>
      <c r="D12" s="8">
        <v>207.05130539073934</v>
      </c>
      <c r="E12" s="8">
        <v>183.11985557070102</v>
      </c>
      <c r="F12" s="8">
        <v>189.77683547684887</v>
      </c>
      <c r="G12" s="8">
        <v>178.52849237140549</v>
      </c>
      <c r="H12" s="8">
        <v>207.8134837909995</v>
      </c>
      <c r="I12" s="8">
        <v>190.45475050748701</v>
      </c>
      <c r="J12" s="8">
        <v>201.15640323827074</v>
      </c>
      <c r="K12" s="8">
        <v>149.68561478819061</v>
      </c>
      <c r="L12" s="8">
        <v>203.24865592585797</v>
      </c>
      <c r="M12" s="8">
        <v>196.83093970620985</v>
      </c>
      <c r="N12" s="8">
        <v>208.89569478390331</v>
      </c>
      <c r="O12" s="8">
        <v>172.67275559738027</v>
      </c>
      <c r="P12" s="8">
        <v>206.48288670830789</v>
      </c>
      <c r="Q12" s="8">
        <v>189.67174625911207</v>
      </c>
      <c r="R12" s="8">
        <v>194.3424790312115</v>
      </c>
      <c r="S12" s="8">
        <v>206.60268525186962</v>
      </c>
      <c r="T12" s="8">
        <v>194.08924085520061</v>
      </c>
      <c r="U12" s="8">
        <v>189.13809851354176</v>
      </c>
      <c r="V12" s="8">
        <v>210.9015386635192</v>
      </c>
      <c r="W12" s="8">
        <v>195.9533681597286</v>
      </c>
      <c r="X12" s="8">
        <v>199.30715822705361</v>
      </c>
      <c r="Y12" s="8">
        <v>213.09946538582676</v>
      </c>
      <c r="Z12" s="8">
        <v>191.98759485880328</v>
      </c>
      <c r="AA12" s="8">
        <v>187.89470025522905</v>
      </c>
      <c r="AB12" s="8">
        <f t="shared" si="0"/>
        <v>120000</v>
      </c>
      <c r="AC12" s="8">
        <v>0.4</v>
      </c>
      <c r="AD12" s="8">
        <f t="shared" si="1"/>
        <v>194.23674208205944</v>
      </c>
    </row>
    <row r="13" spans="2:32">
      <c r="B13" s="8" t="s">
        <v>19</v>
      </c>
      <c r="C13" s="8">
        <v>187.13452279658577</v>
      </c>
      <c r="D13" s="8">
        <v>205.31565625473263</v>
      </c>
      <c r="E13" s="8">
        <v>183.11985557070102</v>
      </c>
      <c r="F13" s="8">
        <v>189.77683547684887</v>
      </c>
      <c r="G13" s="8">
        <v>172.37564474384817</v>
      </c>
      <c r="H13" s="8">
        <v>207.8134837909995</v>
      </c>
      <c r="I13" s="8">
        <v>183.17577020799308</v>
      </c>
      <c r="J13" s="8">
        <v>201.15640323827074</v>
      </c>
      <c r="K13" s="8">
        <v>149.68561478819061</v>
      </c>
      <c r="L13" s="8">
        <v>203.24865592585797</v>
      </c>
      <c r="M13" s="8">
        <v>196.83093970620985</v>
      </c>
      <c r="N13" s="8">
        <v>203.39493083819775</v>
      </c>
      <c r="O13" s="8">
        <v>172.67275559738027</v>
      </c>
      <c r="P13" s="8">
        <v>198.14358419443442</v>
      </c>
      <c r="Q13" s="8">
        <v>189.67174625911207</v>
      </c>
      <c r="R13" s="8">
        <v>194.3424790312115</v>
      </c>
      <c r="S13" s="8">
        <v>203.22419205413553</v>
      </c>
      <c r="T13" s="8">
        <v>194.08924085520061</v>
      </c>
      <c r="U13" s="8">
        <v>165.46934630064061</v>
      </c>
      <c r="V13" s="8">
        <v>202.03825567514878</v>
      </c>
      <c r="W13" s="8">
        <v>195.9533681597286</v>
      </c>
      <c r="X13" s="8">
        <v>199.30715822705361</v>
      </c>
      <c r="Y13" s="8">
        <v>196.82798788854689</v>
      </c>
      <c r="Z13" s="8">
        <v>186.3036007713431</v>
      </c>
      <c r="AA13" s="8">
        <v>170.2276429574174</v>
      </c>
      <c r="AB13" s="8">
        <f t="shared" si="0"/>
        <v>150000</v>
      </c>
      <c r="AC13" s="8">
        <v>0.5</v>
      </c>
      <c r="AD13" s="8">
        <f t="shared" si="1"/>
        <v>190.05198685239156</v>
      </c>
    </row>
    <row r="14" spans="2:32">
      <c r="B14" s="8" t="s">
        <v>20</v>
      </c>
      <c r="C14" s="8">
        <v>187.13452279658577</v>
      </c>
      <c r="D14" s="8">
        <v>205.31565625473263</v>
      </c>
      <c r="E14" s="8">
        <v>183.11985557070102</v>
      </c>
      <c r="F14" s="8">
        <v>189.77683547684887</v>
      </c>
      <c r="G14" s="8">
        <v>172.37564474384817</v>
      </c>
      <c r="H14" s="8">
        <v>194.43105964985489</v>
      </c>
      <c r="I14" s="8">
        <v>183.17577020799308</v>
      </c>
      <c r="J14" s="8">
        <v>201.15640323827074</v>
      </c>
      <c r="K14" s="8">
        <v>149.68561478819061</v>
      </c>
      <c r="L14" s="8">
        <v>203.24865592585797</v>
      </c>
      <c r="M14" s="8">
        <v>196.83093970620985</v>
      </c>
      <c r="N14" s="8">
        <v>178.20924432210336</v>
      </c>
      <c r="O14" s="8">
        <v>172.67275559738027</v>
      </c>
      <c r="P14" s="8">
        <v>180.29223706134849</v>
      </c>
      <c r="Q14" s="8">
        <v>189.67174625911207</v>
      </c>
      <c r="R14" s="8">
        <v>182.18394044473257</v>
      </c>
      <c r="S14" s="8">
        <v>203.22419205413553</v>
      </c>
      <c r="T14" s="8">
        <v>194.08924085520061</v>
      </c>
      <c r="U14" s="8">
        <v>164.32624757567578</v>
      </c>
      <c r="V14" s="8">
        <v>189.39411710699687</v>
      </c>
      <c r="W14" s="8">
        <v>195.9533681597286</v>
      </c>
      <c r="X14" s="8">
        <v>196.29612206555066</v>
      </c>
      <c r="Y14" s="8">
        <v>178.34183429653717</v>
      </c>
      <c r="Z14" s="8">
        <v>186.3036007713431</v>
      </c>
      <c r="AA14" s="8">
        <v>170.2276429574174</v>
      </c>
      <c r="AB14" s="8">
        <f t="shared" si="0"/>
        <v>180000</v>
      </c>
      <c r="AC14" s="8">
        <v>0.6</v>
      </c>
      <c r="AD14" s="8">
        <f t="shared" si="1"/>
        <v>185.89748991545429</v>
      </c>
    </row>
    <row r="15" spans="2:32">
      <c r="B15" s="8" t="s">
        <v>21</v>
      </c>
      <c r="C15" s="8">
        <v>187.13452279658577</v>
      </c>
      <c r="D15" s="8">
        <v>205.31565625473263</v>
      </c>
      <c r="E15" s="8">
        <v>171.29228160056164</v>
      </c>
      <c r="F15" s="8">
        <v>179.17629813318013</v>
      </c>
      <c r="G15" s="8">
        <v>172.37564474384817</v>
      </c>
      <c r="H15" s="8">
        <v>194.43105964985489</v>
      </c>
      <c r="I15" s="8">
        <v>183.17577020799308</v>
      </c>
      <c r="J15" s="8">
        <v>173.22922705016731</v>
      </c>
      <c r="K15" s="8">
        <v>149.68561478819061</v>
      </c>
      <c r="L15" s="8">
        <v>184.98165383093169</v>
      </c>
      <c r="M15" s="8">
        <v>196.83093970620985</v>
      </c>
      <c r="N15" s="8">
        <v>178.20924432210336</v>
      </c>
      <c r="O15" s="8">
        <v>172.67275559738027</v>
      </c>
      <c r="P15" s="8">
        <v>180.29223706134849</v>
      </c>
      <c r="Q15" s="8">
        <v>189.67174625911207</v>
      </c>
      <c r="R15" s="8">
        <v>168.28184161257786</v>
      </c>
      <c r="S15" s="8">
        <v>203.22419205413553</v>
      </c>
      <c r="T15" s="8">
        <v>194.08924085520061</v>
      </c>
      <c r="U15" s="8">
        <v>164.32624757567578</v>
      </c>
      <c r="V15" s="8">
        <v>189.39411710699687</v>
      </c>
      <c r="W15" s="8">
        <v>181.42063788215387</v>
      </c>
      <c r="X15" s="8">
        <v>194.67572837497028</v>
      </c>
      <c r="Y15" s="8">
        <v>178.34183429653717</v>
      </c>
      <c r="Z15" s="8">
        <v>186.3036007713431</v>
      </c>
      <c r="AA15" s="8">
        <v>170.2276429574174</v>
      </c>
      <c r="AB15" s="8">
        <f t="shared" si="0"/>
        <v>210000</v>
      </c>
      <c r="AC15" s="8">
        <v>0.7</v>
      </c>
      <c r="AD15" s="8">
        <f t="shared" si="1"/>
        <v>181.9503894195683</v>
      </c>
    </row>
    <row r="16" spans="2:32">
      <c r="B16" s="8" t="s">
        <v>22</v>
      </c>
      <c r="C16" s="8">
        <v>187.13452279658577</v>
      </c>
      <c r="D16" s="8">
        <v>194.42032284886159</v>
      </c>
      <c r="E16" s="8">
        <v>171.29228160056164</v>
      </c>
      <c r="F16" s="8">
        <v>179.17629813318013</v>
      </c>
      <c r="G16" s="8">
        <v>172.37564474384817</v>
      </c>
      <c r="H16" s="8">
        <v>194.43105964985489</v>
      </c>
      <c r="I16" s="8">
        <v>163.81454439645768</v>
      </c>
      <c r="J16" s="8">
        <v>173.22922705016731</v>
      </c>
      <c r="K16" s="8">
        <v>149.68561478819061</v>
      </c>
      <c r="L16" s="8">
        <v>184.98165383093169</v>
      </c>
      <c r="M16" s="8">
        <v>196.83093970620985</v>
      </c>
      <c r="N16" s="8">
        <v>178.20924432210336</v>
      </c>
      <c r="O16" s="8">
        <v>172.67275559738027</v>
      </c>
      <c r="P16" s="8">
        <v>180.29223706134849</v>
      </c>
      <c r="Q16" s="8">
        <v>189.67174625911207</v>
      </c>
      <c r="R16" s="8">
        <v>168.28184161257786</v>
      </c>
      <c r="S16" s="8">
        <v>200.70954833037263</v>
      </c>
      <c r="T16" s="8">
        <v>194.08924085520061</v>
      </c>
      <c r="U16" s="8">
        <v>164.32624757567578</v>
      </c>
      <c r="V16" s="8">
        <v>184.25027424704149</v>
      </c>
      <c r="W16" s="8">
        <v>181.42063788215387</v>
      </c>
      <c r="X16" s="8">
        <v>170.04194653545005</v>
      </c>
      <c r="Y16" s="8">
        <v>178.34183429653717</v>
      </c>
      <c r="Z16" s="8">
        <v>186.3036007713431</v>
      </c>
      <c r="AA16" s="8">
        <v>170.2276429574174</v>
      </c>
      <c r="AB16" s="8">
        <f t="shared" si="0"/>
        <v>240000</v>
      </c>
      <c r="AC16" s="8">
        <v>0.8</v>
      </c>
      <c r="AD16" s="8">
        <f t="shared" si="1"/>
        <v>179.44843631394252</v>
      </c>
    </row>
    <row r="17" spans="2:30">
      <c r="B17" s="8" t="s">
        <v>23</v>
      </c>
      <c r="C17" s="8">
        <v>187.13452279658577</v>
      </c>
      <c r="D17" s="8">
        <v>194.42032284886159</v>
      </c>
      <c r="E17" s="8">
        <v>171.29228160056164</v>
      </c>
      <c r="F17" s="8">
        <v>179.17629813318013</v>
      </c>
      <c r="G17" s="8">
        <v>172.37564474384817</v>
      </c>
      <c r="H17" s="8">
        <v>177.34936958182084</v>
      </c>
      <c r="I17" s="8">
        <v>163.81454439645768</v>
      </c>
      <c r="J17" s="8">
        <v>173.22922705016731</v>
      </c>
      <c r="K17" s="8">
        <v>149.68561478819061</v>
      </c>
      <c r="L17" s="8">
        <v>184.98165383093169</v>
      </c>
      <c r="M17" s="8">
        <v>196.08323541482923</v>
      </c>
      <c r="N17" s="8">
        <v>147.32256465399269</v>
      </c>
      <c r="O17" s="8">
        <v>172.67275559738027</v>
      </c>
      <c r="P17" s="8">
        <v>173.73120127678158</v>
      </c>
      <c r="Q17" s="8">
        <v>189.67174625911207</v>
      </c>
      <c r="R17" s="8">
        <v>168.28184161257786</v>
      </c>
      <c r="S17" s="8">
        <v>175.74777123703825</v>
      </c>
      <c r="T17" s="8">
        <v>162.43163183346223</v>
      </c>
      <c r="U17" s="8">
        <v>164.32624757567578</v>
      </c>
      <c r="V17" s="8">
        <v>184.25027424704149</v>
      </c>
      <c r="W17" s="8">
        <v>181.42063788215387</v>
      </c>
      <c r="X17" s="8">
        <v>170.04194653545005</v>
      </c>
      <c r="Y17" s="8">
        <v>178.34183429653717</v>
      </c>
      <c r="Z17" s="8">
        <v>186.3036007713431</v>
      </c>
      <c r="AA17" s="8">
        <v>170.2276429574174</v>
      </c>
      <c r="AB17" s="8">
        <f t="shared" si="0"/>
        <v>270000</v>
      </c>
      <c r="AC17" s="8">
        <v>0.9</v>
      </c>
      <c r="AD17" s="8">
        <f t="shared" si="1"/>
        <v>174.97257647685589</v>
      </c>
    </row>
    <row r="18" spans="2:30">
      <c r="B18" s="8" t="s">
        <v>24</v>
      </c>
      <c r="C18" s="8">
        <v>187.13452279658577</v>
      </c>
      <c r="D18" s="8">
        <v>194.42032284886159</v>
      </c>
      <c r="E18" s="8">
        <v>171.29228160056164</v>
      </c>
      <c r="F18" s="8">
        <v>179.17629813318013</v>
      </c>
      <c r="G18" s="8">
        <v>172.37564474384817</v>
      </c>
      <c r="H18" s="8">
        <v>177.34936958182084</v>
      </c>
      <c r="I18" s="8">
        <v>163.81454439645768</v>
      </c>
      <c r="J18" s="8">
        <v>173.22922705016731</v>
      </c>
      <c r="K18" s="8">
        <v>149.68561478819061</v>
      </c>
      <c r="L18" s="8">
        <v>184.98165383093169</v>
      </c>
      <c r="M18" s="8">
        <v>194.39045459433896</v>
      </c>
      <c r="N18" s="8">
        <v>147.32256465399269</v>
      </c>
      <c r="O18" s="8">
        <v>172.67275559738027</v>
      </c>
      <c r="P18" s="8">
        <v>173.73120127678158</v>
      </c>
      <c r="Q18" s="8">
        <v>189.67174625911207</v>
      </c>
      <c r="R18" s="8">
        <v>168.28184161257786</v>
      </c>
      <c r="S18" s="8">
        <v>175.74777123703825</v>
      </c>
      <c r="T18" s="8">
        <v>162.43163183346223</v>
      </c>
      <c r="U18" s="8">
        <v>164.32624757567578</v>
      </c>
      <c r="V18" s="8">
        <v>184.25027424704149</v>
      </c>
      <c r="W18" s="8">
        <v>181.42063788215387</v>
      </c>
      <c r="X18" s="8">
        <v>170.04194653545005</v>
      </c>
      <c r="Y18" s="8">
        <v>178.34183429653717</v>
      </c>
      <c r="Z18" s="8">
        <v>186.3036007713431</v>
      </c>
      <c r="AA18" s="8">
        <v>156.95390518305794</v>
      </c>
      <c r="AB18" s="8">
        <f t="shared" si="0"/>
        <v>300000</v>
      </c>
      <c r="AC18" s="8">
        <v>1</v>
      </c>
      <c r="AD18" s="8">
        <f t="shared" si="1"/>
        <v>174.37391573306195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147.32256465399269</v>
      </c>
      <c r="E21" s="10">
        <f>MAX(C18:AA18)</f>
        <v>194.42032284886159</v>
      </c>
      <c r="F21" s="10">
        <f>MEDIAN(C18:AA18)</f>
        <v>173.73120127678158</v>
      </c>
      <c r="G21" s="10">
        <f>AVERAGE(C18:AA18)</f>
        <v>174.37391573306195</v>
      </c>
      <c r="H21" s="10">
        <f>_xlfn.STDEV.S(C18:AA18)</f>
        <v>12.457879316086576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487B-59B1-417A-B4C9-106B668A4894}">
  <sheetPr>
    <tabColor rgb="FF7030A0"/>
    <outlinePr summaryBelow="0" summaryRight="0"/>
  </sheetPr>
  <dimension ref="B2:AF21"/>
  <sheetViews>
    <sheetView zoomScale="85" zoomScaleNormal="85" workbookViewId="0">
      <selection activeCell="E37" sqref="E37"/>
    </sheetView>
  </sheetViews>
  <sheetFormatPr defaultRowHeight="12.75"/>
  <cols>
    <col min="1" max="1" width="8.88671875" style="9"/>
    <col min="2" max="2" width="20.44140625" style="9" customWidth="1"/>
    <col min="3" max="4" width="9.6640625" style="9" bestFit="1" customWidth="1"/>
    <col min="5" max="5" width="9" style="9" bestFit="1" customWidth="1"/>
    <col min="6" max="17" width="9.6640625" style="9" bestFit="1" customWidth="1"/>
    <col min="18" max="18" width="9" style="9" bestFit="1" customWidth="1"/>
    <col min="19" max="27" width="9.6640625" style="9" bestFit="1" customWidth="1"/>
    <col min="28" max="29" width="7.44140625" style="9" bestFit="1" customWidth="1"/>
    <col min="30" max="30" width="9.6640625" style="9" bestFit="1" customWidth="1"/>
    <col min="31" max="31" width="9.88671875" style="9" bestFit="1" customWidth="1"/>
    <col min="32" max="32" width="7.88671875" style="9" bestFit="1" customWidth="1"/>
    <col min="33" max="257" width="8.88671875" style="9"/>
    <col min="258" max="258" width="22.21875" style="9" customWidth="1"/>
    <col min="259" max="283" width="8.88671875" style="9"/>
    <col min="284" max="285" width="7.33203125" style="9" bestFit="1" customWidth="1"/>
    <col min="286" max="286" width="7.77734375" style="9" bestFit="1" customWidth="1"/>
    <col min="287" max="287" width="9.77734375" style="9" bestFit="1" customWidth="1"/>
    <col min="288" max="288" width="7.77734375" style="9" bestFit="1" customWidth="1"/>
    <col min="289" max="513" width="8.88671875" style="9"/>
    <col min="514" max="514" width="22.21875" style="9" customWidth="1"/>
    <col min="515" max="539" width="8.88671875" style="9"/>
    <col min="540" max="541" width="7.33203125" style="9" bestFit="1" customWidth="1"/>
    <col min="542" max="542" width="7.77734375" style="9" bestFit="1" customWidth="1"/>
    <col min="543" max="543" width="9.77734375" style="9" bestFit="1" customWidth="1"/>
    <col min="544" max="544" width="7.77734375" style="9" bestFit="1" customWidth="1"/>
    <col min="545" max="769" width="8.88671875" style="9"/>
    <col min="770" max="770" width="22.21875" style="9" customWidth="1"/>
    <col min="771" max="795" width="8.88671875" style="9"/>
    <col min="796" max="797" width="7.33203125" style="9" bestFit="1" customWidth="1"/>
    <col min="798" max="798" width="7.77734375" style="9" bestFit="1" customWidth="1"/>
    <col min="799" max="799" width="9.77734375" style="9" bestFit="1" customWidth="1"/>
    <col min="800" max="800" width="7.77734375" style="9" bestFit="1" customWidth="1"/>
    <col min="801" max="1025" width="8.88671875" style="9"/>
    <col min="1026" max="1026" width="22.21875" style="9" customWidth="1"/>
    <col min="1027" max="1051" width="8.88671875" style="9"/>
    <col min="1052" max="1053" width="7.33203125" style="9" bestFit="1" customWidth="1"/>
    <col min="1054" max="1054" width="7.77734375" style="9" bestFit="1" customWidth="1"/>
    <col min="1055" max="1055" width="9.77734375" style="9" bestFit="1" customWidth="1"/>
    <col min="1056" max="1056" width="7.77734375" style="9" bestFit="1" customWidth="1"/>
    <col min="1057" max="1281" width="8.88671875" style="9"/>
    <col min="1282" max="1282" width="22.21875" style="9" customWidth="1"/>
    <col min="1283" max="1307" width="8.88671875" style="9"/>
    <col min="1308" max="1309" width="7.33203125" style="9" bestFit="1" customWidth="1"/>
    <col min="1310" max="1310" width="7.77734375" style="9" bestFit="1" customWidth="1"/>
    <col min="1311" max="1311" width="9.77734375" style="9" bestFit="1" customWidth="1"/>
    <col min="1312" max="1312" width="7.77734375" style="9" bestFit="1" customWidth="1"/>
    <col min="1313" max="1537" width="8.88671875" style="9"/>
    <col min="1538" max="1538" width="22.21875" style="9" customWidth="1"/>
    <col min="1539" max="1563" width="8.88671875" style="9"/>
    <col min="1564" max="1565" width="7.33203125" style="9" bestFit="1" customWidth="1"/>
    <col min="1566" max="1566" width="7.77734375" style="9" bestFit="1" customWidth="1"/>
    <col min="1567" max="1567" width="9.77734375" style="9" bestFit="1" customWidth="1"/>
    <col min="1568" max="1568" width="7.77734375" style="9" bestFit="1" customWidth="1"/>
    <col min="1569" max="1793" width="8.88671875" style="9"/>
    <col min="1794" max="1794" width="22.21875" style="9" customWidth="1"/>
    <col min="1795" max="1819" width="8.88671875" style="9"/>
    <col min="1820" max="1821" width="7.33203125" style="9" bestFit="1" customWidth="1"/>
    <col min="1822" max="1822" width="7.77734375" style="9" bestFit="1" customWidth="1"/>
    <col min="1823" max="1823" width="9.77734375" style="9" bestFit="1" customWidth="1"/>
    <col min="1824" max="1824" width="7.77734375" style="9" bestFit="1" customWidth="1"/>
    <col min="1825" max="2049" width="8.88671875" style="9"/>
    <col min="2050" max="2050" width="22.21875" style="9" customWidth="1"/>
    <col min="2051" max="2075" width="8.88671875" style="9"/>
    <col min="2076" max="2077" width="7.33203125" style="9" bestFit="1" customWidth="1"/>
    <col min="2078" max="2078" width="7.77734375" style="9" bestFit="1" customWidth="1"/>
    <col min="2079" max="2079" width="9.77734375" style="9" bestFit="1" customWidth="1"/>
    <col min="2080" max="2080" width="7.77734375" style="9" bestFit="1" customWidth="1"/>
    <col min="2081" max="2305" width="8.88671875" style="9"/>
    <col min="2306" max="2306" width="22.21875" style="9" customWidth="1"/>
    <col min="2307" max="2331" width="8.88671875" style="9"/>
    <col min="2332" max="2333" width="7.33203125" style="9" bestFit="1" customWidth="1"/>
    <col min="2334" max="2334" width="7.77734375" style="9" bestFit="1" customWidth="1"/>
    <col min="2335" max="2335" width="9.77734375" style="9" bestFit="1" customWidth="1"/>
    <col min="2336" max="2336" width="7.77734375" style="9" bestFit="1" customWidth="1"/>
    <col min="2337" max="2561" width="8.88671875" style="9"/>
    <col min="2562" max="2562" width="22.21875" style="9" customWidth="1"/>
    <col min="2563" max="2587" width="8.88671875" style="9"/>
    <col min="2588" max="2589" width="7.33203125" style="9" bestFit="1" customWidth="1"/>
    <col min="2590" max="2590" width="7.77734375" style="9" bestFit="1" customWidth="1"/>
    <col min="2591" max="2591" width="9.77734375" style="9" bestFit="1" customWidth="1"/>
    <col min="2592" max="2592" width="7.77734375" style="9" bestFit="1" customWidth="1"/>
    <col min="2593" max="2817" width="8.88671875" style="9"/>
    <col min="2818" max="2818" width="22.21875" style="9" customWidth="1"/>
    <col min="2819" max="2843" width="8.88671875" style="9"/>
    <col min="2844" max="2845" width="7.33203125" style="9" bestFit="1" customWidth="1"/>
    <col min="2846" max="2846" width="7.77734375" style="9" bestFit="1" customWidth="1"/>
    <col min="2847" max="2847" width="9.77734375" style="9" bestFit="1" customWidth="1"/>
    <col min="2848" max="2848" width="7.77734375" style="9" bestFit="1" customWidth="1"/>
    <col min="2849" max="3073" width="8.88671875" style="9"/>
    <col min="3074" max="3074" width="22.21875" style="9" customWidth="1"/>
    <col min="3075" max="3099" width="8.88671875" style="9"/>
    <col min="3100" max="3101" width="7.33203125" style="9" bestFit="1" customWidth="1"/>
    <col min="3102" max="3102" width="7.77734375" style="9" bestFit="1" customWidth="1"/>
    <col min="3103" max="3103" width="9.77734375" style="9" bestFit="1" customWidth="1"/>
    <col min="3104" max="3104" width="7.77734375" style="9" bestFit="1" customWidth="1"/>
    <col min="3105" max="3329" width="8.88671875" style="9"/>
    <col min="3330" max="3330" width="22.21875" style="9" customWidth="1"/>
    <col min="3331" max="3355" width="8.88671875" style="9"/>
    <col min="3356" max="3357" width="7.33203125" style="9" bestFit="1" customWidth="1"/>
    <col min="3358" max="3358" width="7.77734375" style="9" bestFit="1" customWidth="1"/>
    <col min="3359" max="3359" width="9.77734375" style="9" bestFit="1" customWidth="1"/>
    <col min="3360" max="3360" width="7.77734375" style="9" bestFit="1" customWidth="1"/>
    <col min="3361" max="3585" width="8.88671875" style="9"/>
    <col min="3586" max="3586" width="22.21875" style="9" customWidth="1"/>
    <col min="3587" max="3611" width="8.88671875" style="9"/>
    <col min="3612" max="3613" width="7.33203125" style="9" bestFit="1" customWidth="1"/>
    <col min="3614" max="3614" width="7.77734375" style="9" bestFit="1" customWidth="1"/>
    <col min="3615" max="3615" width="9.77734375" style="9" bestFit="1" customWidth="1"/>
    <col min="3616" max="3616" width="7.77734375" style="9" bestFit="1" customWidth="1"/>
    <col min="3617" max="3841" width="8.88671875" style="9"/>
    <col min="3842" max="3842" width="22.21875" style="9" customWidth="1"/>
    <col min="3843" max="3867" width="8.88671875" style="9"/>
    <col min="3868" max="3869" width="7.33203125" style="9" bestFit="1" customWidth="1"/>
    <col min="3870" max="3870" width="7.77734375" style="9" bestFit="1" customWidth="1"/>
    <col min="3871" max="3871" width="9.77734375" style="9" bestFit="1" customWidth="1"/>
    <col min="3872" max="3872" width="7.77734375" style="9" bestFit="1" customWidth="1"/>
    <col min="3873" max="4097" width="8.88671875" style="9"/>
    <col min="4098" max="4098" width="22.21875" style="9" customWidth="1"/>
    <col min="4099" max="4123" width="8.88671875" style="9"/>
    <col min="4124" max="4125" width="7.33203125" style="9" bestFit="1" customWidth="1"/>
    <col min="4126" max="4126" width="7.77734375" style="9" bestFit="1" customWidth="1"/>
    <col min="4127" max="4127" width="9.77734375" style="9" bestFit="1" customWidth="1"/>
    <col min="4128" max="4128" width="7.77734375" style="9" bestFit="1" customWidth="1"/>
    <col min="4129" max="4353" width="8.88671875" style="9"/>
    <col min="4354" max="4354" width="22.21875" style="9" customWidth="1"/>
    <col min="4355" max="4379" width="8.88671875" style="9"/>
    <col min="4380" max="4381" width="7.33203125" style="9" bestFit="1" customWidth="1"/>
    <col min="4382" max="4382" width="7.77734375" style="9" bestFit="1" customWidth="1"/>
    <col min="4383" max="4383" width="9.77734375" style="9" bestFit="1" customWidth="1"/>
    <col min="4384" max="4384" width="7.77734375" style="9" bestFit="1" customWidth="1"/>
    <col min="4385" max="4609" width="8.88671875" style="9"/>
    <col min="4610" max="4610" width="22.21875" style="9" customWidth="1"/>
    <col min="4611" max="4635" width="8.88671875" style="9"/>
    <col min="4636" max="4637" width="7.33203125" style="9" bestFit="1" customWidth="1"/>
    <col min="4638" max="4638" width="7.77734375" style="9" bestFit="1" customWidth="1"/>
    <col min="4639" max="4639" width="9.77734375" style="9" bestFit="1" customWidth="1"/>
    <col min="4640" max="4640" width="7.77734375" style="9" bestFit="1" customWidth="1"/>
    <col min="4641" max="4865" width="8.88671875" style="9"/>
    <col min="4866" max="4866" width="22.21875" style="9" customWidth="1"/>
    <col min="4867" max="4891" width="8.88671875" style="9"/>
    <col min="4892" max="4893" width="7.33203125" style="9" bestFit="1" customWidth="1"/>
    <col min="4894" max="4894" width="7.77734375" style="9" bestFit="1" customWidth="1"/>
    <col min="4895" max="4895" width="9.77734375" style="9" bestFit="1" customWidth="1"/>
    <col min="4896" max="4896" width="7.77734375" style="9" bestFit="1" customWidth="1"/>
    <col min="4897" max="5121" width="8.88671875" style="9"/>
    <col min="5122" max="5122" width="22.21875" style="9" customWidth="1"/>
    <col min="5123" max="5147" width="8.88671875" style="9"/>
    <col min="5148" max="5149" width="7.33203125" style="9" bestFit="1" customWidth="1"/>
    <col min="5150" max="5150" width="7.77734375" style="9" bestFit="1" customWidth="1"/>
    <col min="5151" max="5151" width="9.77734375" style="9" bestFit="1" customWidth="1"/>
    <col min="5152" max="5152" width="7.77734375" style="9" bestFit="1" customWidth="1"/>
    <col min="5153" max="5377" width="8.88671875" style="9"/>
    <col min="5378" max="5378" width="22.21875" style="9" customWidth="1"/>
    <col min="5379" max="5403" width="8.88671875" style="9"/>
    <col min="5404" max="5405" width="7.33203125" style="9" bestFit="1" customWidth="1"/>
    <col min="5406" max="5406" width="7.77734375" style="9" bestFit="1" customWidth="1"/>
    <col min="5407" max="5407" width="9.77734375" style="9" bestFit="1" customWidth="1"/>
    <col min="5408" max="5408" width="7.77734375" style="9" bestFit="1" customWidth="1"/>
    <col min="5409" max="5633" width="8.88671875" style="9"/>
    <col min="5634" max="5634" width="22.21875" style="9" customWidth="1"/>
    <col min="5635" max="5659" width="8.88671875" style="9"/>
    <col min="5660" max="5661" width="7.33203125" style="9" bestFit="1" customWidth="1"/>
    <col min="5662" max="5662" width="7.77734375" style="9" bestFit="1" customWidth="1"/>
    <col min="5663" max="5663" width="9.77734375" style="9" bestFit="1" customWidth="1"/>
    <col min="5664" max="5664" width="7.77734375" style="9" bestFit="1" customWidth="1"/>
    <col min="5665" max="5889" width="8.88671875" style="9"/>
    <col min="5890" max="5890" width="22.21875" style="9" customWidth="1"/>
    <col min="5891" max="5915" width="8.88671875" style="9"/>
    <col min="5916" max="5917" width="7.33203125" style="9" bestFit="1" customWidth="1"/>
    <col min="5918" max="5918" width="7.77734375" style="9" bestFit="1" customWidth="1"/>
    <col min="5919" max="5919" width="9.77734375" style="9" bestFit="1" customWidth="1"/>
    <col min="5920" max="5920" width="7.77734375" style="9" bestFit="1" customWidth="1"/>
    <col min="5921" max="6145" width="8.88671875" style="9"/>
    <col min="6146" max="6146" width="22.21875" style="9" customWidth="1"/>
    <col min="6147" max="6171" width="8.88671875" style="9"/>
    <col min="6172" max="6173" width="7.33203125" style="9" bestFit="1" customWidth="1"/>
    <col min="6174" max="6174" width="7.77734375" style="9" bestFit="1" customWidth="1"/>
    <col min="6175" max="6175" width="9.77734375" style="9" bestFit="1" customWidth="1"/>
    <col min="6176" max="6176" width="7.77734375" style="9" bestFit="1" customWidth="1"/>
    <col min="6177" max="6401" width="8.88671875" style="9"/>
    <col min="6402" max="6402" width="22.21875" style="9" customWidth="1"/>
    <col min="6403" max="6427" width="8.88671875" style="9"/>
    <col min="6428" max="6429" width="7.33203125" style="9" bestFit="1" customWidth="1"/>
    <col min="6430" max="6430" width="7.77734375" style="9" bestFit="1" customWidth="1"/>
    <col min="6431" max="6431" width="9.77734375" style="9" bestFit="1" customWidth="1"/>
    <col min="6432" max="6432" width="7.77734375" style="9" bestFit="1" customWidth="1"/>
    <col min="6433" max="6657" width="8.88671875" style="9"/>
    <col min="6658" max="6658" width="22.21875" style="9" customWidth="1"/>
    <col min="6659" max="6683" width="8.88671875" style="9"/>
    <col min="6684" max="6685" width="7.33203125" style="9" bestFit="1" customWidth="1"/>
    <col min="6686" max="6686" width="7.77734375" style="9" bestFit="1" customWidth="1"/>
    <col min="6687" max="6687" width="9.77734375" style="9" bestFit="1" customWidth="1"/>
    <col min="6688" max="6688" width="7.77734375" style="9" bestFit="1" customWidth="1"/>
    <col min="6689" max="6913" width="8.88671875" style="9"/>
    <col min="6914" max="6914" width="22.21875" style="9" customWidth="1"/>
    <col min="6915" max="6939" width="8.88671875" style="9"/>
    <col min="6940" max="6941" width="7.33203125" style="9" bestFit="1" customWidth="1"/>
    <col min="6942" max="6942" width="7.77734375" style="9" bestFit="1" customWidth="1"/>
    <col min="6943" max="6943" width="9.77734375" style="9" bestFit="1" customWidth="1"/>
    <col min="6944" max="6944" width="7.77734375" style="9" bestFit="1" customWidth="1"/>
    <col min="6945" max="7169" width="8.88671875" style="9"/>
    <col min="7170" max="7170" width="22.21875" style="9" customWidth="1"/>
    <col min="7171" max="7195" width="8.88671875" style="9"/>
    <col min="7196" max="7197" width="7.33203125" style="9" bestFit="1" customWidth="1"/>
    <col min="7198" max="7198" width="7.77734375" style="9" bestFit="1" customWidth="1"/>
    <col min="7199" max="7199" width="9.77734375" style="9" bestFit="1" customWidth="1"/>
    <col min="7200" max="7200" width="7.77734375" style="9" bestFit="1" customWidth="1"/>
    <col min="7201" max="7425" width="8.88671875" style="9"/>
    <col min="7426" max="7426" width="22.21875" style="9" customWidth="1"/>
    <col min="7427" max="7451" width="8.88671875" style="9"/>
    <col min="7452" max="7453" width="7.33203125" style="9" bestFit="1" customWidth="1"/>
    <col min="7454" max="7454" width="7.77734375" style="9" bestFit="1" customWidth="1"/>
    <col min="7455" max="7455" width="9.77734375" style="9" bestFit="1" customWidth="1"/>
    <col min="7456" max="7456" width="7.77734375" style="9" bestFit="1" customWidth="1"/>
    <col min="7457" max="7681" width="8.88671875" style="9"/>
    <col min="7682" max="7682" width="22.21875" style="9" customWidth="1"/>
    <col min="7683" max="7707" width="8.88671875" style="9"/>
    <col min="7708" max="7709" width="7.33203125" style="9" bestFit="1" customWidth="1"/>
    <col min="7710" max="7710" width="7.77734375" style="9" bestFit="1" customWidth="1"/>
    <col min="7711" max="7711" width="9.77734375" style="9" bestFit="1" customWidth="1"/>
    <col min="7712" max="7712" width="7.77734375" style="9" bestFit="1" customWidth="1"/>
    <col min="7713" max="7937" width="8.88671875" style="9"/>
    <col min="7938" max="7938" width="22.21875" style="9" customWidth="1"/>
    <col min="7939" max="7963" width="8.88671875" style="9"/>
    <col min="7964" max="7965" width="7.33203125" style="9" bestFit="1" customWidth="1"/>
    <col min="7966" max="7966" width="7.77734375" style="9" bestFit="1" customWidth="1"/>
    <col min="7967" max="7967" width="9.77734375" style="9" bestFit="1" customWidth="1"/>
    <col min="7968" max="7968" width="7.77734375" style="9" bestFit="1" customWidth="1"/>
    <col min="7969" max="8193" width="8.88671875" style="9"/>
    <col min="8194" max="8194" width="22.21875" style="9" customWidth="1"/>
    <col min="8195" max="8219" width="8.88671875" style="9"/>
    <col min="8220" max="8221" width="7.33203125" style="9" bestFit="1" customWidth="1"/>
    <col min="8222" max="8222" width="7.77734375" style="9" bestFit="1" customWidth="1"/>
    <col min="8223" max="8223" width="9.77734375" style="9" bestFit="1" customWidth="1"/>
    <col min="8224" max="8224" width="7.77734375" style="9" bestFit="1" customWidth="1"/>
    <col min="8225" max="8449" width="8.88671875" style="9"/>
    <col min="8450" max="8450" width="22.21875" style="9" customWidth="1"/>
    <col min="8451" max="8475" width="8.88671875" style="9"/>
    <col min="8476" max="8477" width="7.33203125" style="9" bestFit="1" customWidth="1"/>
    <col min="8478" max="8478" width="7.77734375" style="9" bestFit="1" customWidth="1"/>
    <col min="8479" max="8479" width="9.77734375" style="9" bestFit="1" customWidth="1"/>
    <col min="8480" max="8480" width="7.77734375" style="9" bestFit="1" customWidth="1"/>
    <col min="8481" max="8705" width="8.88671875" style="9"/>
    <col min="8706" max="8706" width="22.21875" style="9" customWidth="1"/>
    <col min="8707" max="8731" width="8.88671875" style="9"/>
    <col min="8732" max="8733" width="7.33203125" style="9" bestFit="1" customWidth="1"/>
    <col min="8734" max="8734" width="7.77734375" style="9" bestFit="1" customWidth="1"/>
    <col min="8735" max="8735" width="9.77734375" style="9" bestFit="1" customWidth="1"/>
    <col min="8736" max="8736" width="7.77734375" style="9" bestFit="1" customWidth="1"/>
    <col min="8737" max="8961" width="8.88671875" style="9"/>
    <col min="8962" max="8962" width="22.21875" style="9" customWidth="1"/>
    <col min="8963" max="8987" width="8.88671875" style="9"/>
    <col min="8988" max="8989" width="7.33203125" style="9" bestFit="1" customWidth="1"/>
    <col min="8990" max="8990" width="7.77734375" style="9" bestFit="1" customWidth="1"/>
    <col min="8991" max="8991" width="9.77734375" style="9" bestFit="1" customWidth="1"/>
    <col min="8992" max="8992" width="7.77734375" style="9" bestFit="1" customWidth="1"/>
    <col min="8993" max="9217" width="8.88671875" style="9"/>
    <col min="9218" max="9218" width="22.21875" style="9" customWidth="1"/>
    <col min="9219" max="9243" width="8.88671875" style="9"/>
    <col min="9244" max="9245" width="7.33203125" style="9" bestFit="1" customWidth="1"/>
    <col min="9246" max="9246" width="7.77734375" style="9" bestFit="1" customWidth="1"/>
    <col min="9247" max="9247" width="9.77734375" style="9" bestFit="1" customWidth="1"/>
    <col min="9248" max="9248" width="7.77734375" style="9" bestFit="1" customWidth="1"/>
    <col min="9249" max="9473" width="8.88671875" style="9"/>
    <col min="9474" max="9474" width="22.21875" style="9" customWidth="1"/>
    <col min="9475" max="9499" width="8.88671875" style="9"/>
    <col min="9500" max="9501" width="7.33203125" style="9" bestFit="1" customWidth="1"/>
    <col min="9502" max="9502" width="7.77734375" style="9" bestFit="1" customWidth="1"/>
    <col min="9503" max="9503" width="9.77734375" style="9" bestFit="1" customWidth="1"/>
    <col min="9504" max="9504" width="7.77734375" style="9" bestFit="1" customWidth="1"/>
    <col min="9505" max="9729" width="8.88671875" style="9"/>
    <col min="9730" max="9730" width="22.21875" style="9" customWidth="1"/>
    <col min="9731" max="9755" width="8.88671875" style="9"/>
    <col min="9756" max="9757" width="7.33203125" style="9" bestFit="1" customWidth="1"/>
    <col min="9758" max="9758" width="7.77734375" style="9" bestFit="1" customWidth="1"/>
    <col min="9759" max="9759" width="9.77734375" style="9" bestFit="1" customWidth="1"/>
    <col min="9760" max="9760" width="7.77734375" style="9" bestFit="1" customWidth="1"/>
    <col min="9761" max="9985" width="8.88671875" style="9"/>
    <col min="9986" max="9986" width="22.21875" style="9" customWidth="1"/>
    <col min="9987" max="10011" width="8.88671875" style="9"/>
    <col min="10012" max="10013" width="7.33203125" style="9" bestFit="1" customWidth="1"/>
    <col min="10014" max="10014" width="7.77734375" style="9" bestFit="1" customWidth="1"/>
    <col min="10015" max="10015" width="9.77734375" style="9" bestFit="1" customWidth="1"/>
    <col min="10016" max="10016" width="7.77734375" style="9" bestFit="1" customWidth="1"/>
    <col min="10017" max="10241" width="8.88671875" style="9"/>
    <col min="10242" max="10242" width="22.21875" style="9" customWidth="1"/>
    <col min="10243" max="10267" width="8.88671875" style="9"/>
    <col min="10268" max="10269" width="7.33203125" style="9" bestFit="1" customWidth="1"/>
    <col min="10270" max="10270" width="7.77734375" style="9" bestFit="1" customWidth="1"/>
    <col min="10271" max="10271" width="9.77734375" style="9" bestFit="1" customWidth="1"/>
    <col min="10272" max="10272" width="7.77734375" style="9" bestFit="1" customWidth="1"/>
    <col min="10273" max="10497" width="8.88671875" style="9"/>
    <col min="10498" max="10498" width="22.21875" style="9" customWidth="1"/>
    <col min="10499" max="10523" width="8.88671875" style="9"/>
    <col min="10524" max="10525" width="7.33203125" style="9" bestFit="1" customWidth="1"/>
    <col min="10526" max="10526" width="7.77734375" style="9" bestFit="1" customWidth="1"/>
    <col min="10527" max="10527" width="9.77734375" style="9" bestFit="1" customWidth="1"/>
    <col min="10528" max="10528" width="7.77734375" style="9" bestFit="1" customWidth="1"/>
    <col min="10529" max="10753" width="8.88671875" style="9"/>
    <col min="10754" max="10754" width="22.21875" style="9" customWidth="1"/>
    <col min="10755" max="10779" width="8.88671875" style="9"/>
    <col min="10780" max="10781" width="7.33203125" style="9" bestFit="1" customWidth="1"/>
    <col min="10782" max="10782" width="7.77734375" style="9" bestFit="1" customWidth="1"/>
    <col min="10783" max="10783" width="9.77734375" style="9" bestFit="1" customWidth="1"/>
    <col min="10784" max="10784" width="7.77734375" style="9" bestFit="1" customWidth="1"/>
    <col min="10785" max="11009" width="8.88671875" style="9"/>
    <col min="11010" max="11010" width="22.21875" style="9" customWidth="1"/>
    <col min="11011" max="11035" width="8.88671875" style="9"/>
    <col min="11036" max="11037" width="7.33203125" style="9" bestFit="1" customWidth="1"/>
    <col min="11038" max="11038" width="7.77734375" style="9" bestFit="1" customWidth="1"/>
    <col min="11039" max="11039" width="9.77734375" style="9" bestFit="1" customWidth="1"/>
    <col min="11040" max="11040" width="7.77734375" style="9" bestFit="1" customWidth="1"/>
    <col min="11041" max="11265" width="8.88671875" style="9"/>
    <col min="11266" max="11266" width="22.21875" style="9" customWidth="1"/>
    <col min="11267" max="11291" width="8.88671875" style="9"/>
    <col min="11292" max="11293" width="7.33203125" style="9" bestFit="1" customWidth="1"/>
    <col min="11294" max="11294" width="7.77734375" style="9" bestFit="1" customWidth="1"/>
    <col min="11295" max="11295" width="9.77734375" style="9" bestFit="1" customWidth="1"/>
    <col min="11296" max="11296" width="7.77734375" style="9" bestFit="1" customWidth="1"/>
    <col min="11297" max="11521" width="8.88671875" style="9"/>
    <col min="11522" max="11522" width="22.21875" style="9" customWidth="1"/>
    <col min="11523" max="11547" width="8.88671875" style="9"/>
    <col min="11548" max="11549" width="7.33203125" style="9" bestFit="1" customWidth="1"/>
    <col min="11550" max="11550" width="7.77734375" style="9" bestFit="1" customWidth="1"/>
    <col min="11551" max="11551" width="9.77734375" style="9" bestFit="1" customWidth="1"/>
    <col min="11552" max="11552" width="7.77734375" style="9" bestFit="1" customWidth="1"/>
    <col min="11553" max="11777" width="8.88671875" style="9"/>
    <col min="11778" max="11778" width="22.21875" style="9" customWidth="1"/>
    <col min="11779" max="11803" width="8.88671875" style="9"/>
    <col min="11804" max="11805" width="7.33203125" style="9" bestFit="1" customWidth="1"/>
    <col min="11806" max="11806" width="7.77734375" style="9" bestFit="1" customWidth="1"/>
    <col min="11807" max="11807" width="9.77734375" style="9" bestFit="1" customWidth="1"/>
    <col min="11808" max="11808" width="7.77734375" style="9" bestFit="1" customWidth="1"/>
    <col min="11809" max="12033" width="8.88671875" style="9"/>
    <col min="12034" max="12034" width="22.21875" style="9" customWidth="1"/>
    <col min="12035" max="12059" width="8.88671875" style="9"/>
    <col min="12060" max="12061" width="7.33203125" style="9" bestFit="1" customWidth="1"/>
    <col min="12062" max="12062" width="7.77734375" style="9" bestFit="1" customWidth="1"/>
    <col min="12063" max="12063" width="9.77734375" style="9" bestFit="1" customWidth="1"/>
    <col min="12064" max="12064" width="7.77734375" style="9" bestFit="1" customWidth="1"/>
    <col min="12065" max="12289" width="8.88671875" style="9"/>
    <col min="12290" max="12290" width="22.21875" style="9" customWidth="1"/>
    <col min="12291" max="12315" width="8.88671875" style="9"/>
    <col min="12316" max="12317" width="7.33203125" style="9" bestFit="1" customWidth="1"/>
    <col min="12318" max="12318" width="7.77734375" style="9" bestFit="1" customWidth="1"/>
    <col min="12319" max="12319" width="9.77734375" style="9" bestFit="1" customWidth="1"/>
    <col min="12320" max="12320" width="7.77734375" style="9" bestFit="1" customWidth="1"/>
    <col min="12321" max="12545" width="8.88671875" style="9"/>
    <col min="12546" max="12546" width="22.21875" style="9" customWidth="1"/>
    <col min="12547" max="12571" width="8.88671875" style="9"/>
    <col min="12572" max="12573" width="7.33203125" style="9" bestFit="1" customWidth="1"/>
    <col min="12574" max="12574" width="7.77734375" style="9" bestFit="1" customWidth="1"/>
    <col min="12575" max="12575" width="9.77734375" style="9" bestFit="1" customWidth="1"/>
    <col min="12576" max="12576" width="7.77734375" style="9" bestFit="1" customWidth="1"/>
    <col min="12577" max="12801" width="8.88671875" style="9"/>
    <col min="12802" max="12802" width="22.21875" style="9" customWidth="1"/>
    <col min="12803" max="12827" width="8.88671875" style="9"/>
    <col min="12828" max="12829" width="7.33203125" style="9" bestFit="1" customWidth="1"/>
    <col min="12830" max="12830" width="7.77734375" style="9" bestFit="1" customWidth="1"/>
    <col min="12831" max="12831" width="9.77734375" style="9" bestFit="1" customWidth="1"/>
    <col min="12832" max="12832" width="7.77734375" style="9" bestFit="1" customWidth="1"/>
    <col min="12833" max="13057" width="8.88671875" style="9"/>
    <col min="13058" max="13058" width="22.21875" style="9" customWidth="1"/>
    <col min="13059" max="13083" width="8.88671875" style="9"/>
    <col min="13084" max="13085" width="7.33203125" style="9" bestFit="1" customWidth="1"/>
    <col min="13086" max="13086" width="7.77734375" style="9" bestFit="1" customWidth="1"/>
    <col min="13087" max="13087" width="9.77734375" style="9" bestFit="1" customWidth="1"/>
    <col min="13088" max="13088" width="7.77734375" style="9" bestFit="1" customWidth="1"/>
    <col min="13089" max="13313" width="8.88671875" style="9"/>
    <col min="13314" max="13314" width="22.21875" style="9" customWidth="1"/>
    <col min="13315" max="13339" width="8.88671875" style="9"/>
    <col min="13340" max="13341" width="7.33203125" style="9" bestFit="1" customWidth="1"/>
    <col min="13342" max="13342" width="7.77734375" style="9" bestFit="1" customWidth="1"/>
    <col min="13343" max="13343" width="9.77734375" style="9" bestFit="1" customWidth="1"/>
    <col min="13344" max="13344" width="7.77734375" style="9" bestFit="1" customWidth="1"/>
    <col min="13345" max="13569" width="8.88671875" style="9"/>
    <col min="13570" max="13570" width="22.21875" style="9" customWidth="1"/>
    <col min="13571" max="13595" width="8.88671875" style="9"/>
    <col min="13596" max="13597" width="7.33203125" style="9" bestFit="1" customWidth="1"/>
    <col min="13598" max="13598" width="7.77734375" style="9" bestFit="1" customWidth="1"/>
    <col min="13599" max="13599" width="9.77734375" style="9" bestFit="1" customWidth="1"/>
    <col min="13600" max="13600" width="7.77734375" style="9" bestFit="1" customWidth="1"/>
    <col min="13601" max="13825" width="8.88671875" style="9"/>
    <col min="13826" max="13826" width="22.21875" style="9" customWidth="1"/>
    <col min="13827" max="13851" width="8.88671875" style="9"/>
    <col min="13852" max="13853" width="7.33203125" style="9" bestFit="1" customWidth="1"/>
    <col min="13854" max="13854" width="7.77734375" style="9" bestFit="1" customWidth="1"/>
    <col min="13855" max="13855" width="9.77734375" style="9" bestFit="1" customWidth="1"/>
    <col min="13856" max="13856" width="7.77734375" style="9" bestFit="1" customWidth="1"/>
    <col min="13857" max="14081" width="8.88671875" style="9"/>
    <col min="14082" max="14082" width="22.21875" style="9" customWidth="1"/>
    <col min="14083" max="14107" width="8.88671875" style="9"/>
    <col min="14108" max="14109" width="7.33203125" style="9" bestFit="1" customWidth="1"/>
    <col min="14110" max="14110" width="7.77734375" style="9" bestFit="1" customWidth="1"/>
    <col min="14111" max="14111" width="9.77734375" style="9" bestFit="1" customWidth="1"/>
    <col min="14112" max="14112" width="7.77734375" style="9" bestFit="1" customWidth="1"/>
    <col min="14113" max="14337" width="8.88671875" style="9"/>
    <col min="14338" max="14338" width="22.21875" style="9" customWidth="1"/>
    <col min="14339" max="14363" width="8.88671875" style="9"/>
    <col min="14364" max="14365" width="7.33203125" style="9" bestFit="1" customWidth="1"/>
    <col min="14366" max="14366" width="7.77734375" style="9" bestFit="1" customWidth="1"/>
    <col min="14367" max="14367" width="9.77734375" style="9" bestFit="1" customWidth="1"/>
    <col min="14368" max="14368" width="7.77734375" style="9" bestFit="1" customWidth="1"/>
    <col min="14369" max="14593" width="8.88671875" style="9"/>
    <col min="14594" max="14594" width="22.21875" style="9" customWidth="1"/>
    <col min="14595" max="14619" width="8.88671875" style="9"/>
    <col min="14620" max="14621" width="7.33203125" style="9" bestFit="1" customWidth="1"/>
    <col min="14622" max="14622" width="7.77734375" style="9" bestFit="1" customWidth="1"/>
    <col min="14623" max="14623" width="9.77734375" style="9" bestFit="1" customWidth="1"/>
    <col min="14624" max="14624" width="7.77734375" style="9" bestFit="1" customWidth="1"/>
    <col min="14625" max="14849" width="8.88671875" style="9"/>
    <col min="14850" max="14850" width="22.21875" style="9" customWidth="1"/>
    <col min="14851" max="14875" width="8.88671875" style="9"/>
    <col min="14876" max="14877" width="7.33203125" style="9" bestFit="1" customWidth="1"/>
    <col min="14878" max="14878" width="7.77734375" style="9" bestFit="1" customWidth="1"/>
    <col min="14879" max="14879" width="9.77734375" style="9" bestFit="1" customWidth="1"/>
    <col min="14880" max="14880" width="7.77734375" style="9" bestFit="1" customWidth="1"/>
    <col min="14881" max="15105" width="8.88671875" style="9"/>
    <col min="15106" max="15106" width="22.21875" style="9" customWidth="1"/>
    <col min="15107" max="15131" width="8.88671875" style="9"/>
    <col min="15132" max="15133" width="7.33203125" style="9" bestFit="1" customWidth="1"/>
    <col min="15134" max="15134" width="7.77734375" style="9" bestFit="1" customWidth="1"/>
    <col min="15135" max="15135" width="9.77734375" style="9" bestFit="1" customWidth="1"/>
    <col min="15136" max="15136" width="7.77734375" style="9" bestFit="1" customWidth="1"/>
    <col min="15137" max="15361" width="8.88671875" style="9"/>
    <col min="15362" max="15362" width="22.21875" style="9" customWidth="1"/>
    <col min="15363" max="15387" width="8.88671875" style="9"/>
    <col min="15388" max="15389" width="7.33203125" style="9" bestFit="1" customWidth="1"/>
    <col min="15390" max="15390" width="7.77734375" style="9" bestFit="1" customWidth="1"/>
    <col min="15391" max="15391" width="9.77734375" style="9" bestFit="1" customWidth="1"/>
    <col min="15392" max="15392" width="7.77734375" style="9" bestFit="1" customWidth="1"/>
    <col min="15393" max="15617" width="8.88671875" style="9"/>
    <col min="15618" max="15618" width="22.21875" style="9" customWidth="1"/>
    <col min="15619" max="15643" width="8.88671875" style="9"/>
    <col min="15644" max="15645" width="7.33203125" style="9" bestFit="1" customWidth="1"/>
    <col min="15646" max="15646" width="7.77734375" style="9" bestFit="1" customWidth="1"/>
    <col min="15647" max="15647" width="9.77734375" style="9" bestFit="1" customWidth="1"/>
    <col min="15648" max="15648" width="7.77734375" style="9" bestFit="1" customWidth="1"/>
    <col min="15649" max="15873" width="8.88671875" style="9"/>
    <col min="15874" max="15874" width="22.21875" style="9" customWidth="1"/>
    <col min="15875" max="15899" width="8.88671875" style="9"/>
    <col min="15900" max="15901" width="7.33203125" style="9" bestFit="1" customWidth="1"/>
    <col min="15902" max="15902" width="7.77734375" style="9" bestFit="1" customWidth="1"/>
    <col min="15903" max="15903" width="9.77734375" style="9" bestFit="1" customWidth="1"/>
    <col min="15904" max="15904" width="7.77734375" style="9" bestFit="1" customWidth="1"/>
    <col min="15905" max="16129" width="8.88671875" style="9"/>
    <col min="16130" max="16130" width="22.21875" style="9" customWidth="1"/>
    <col min="16131" max="16155" width="8.88671875" style="9"/>
    <col min="16156" max="16157" width="7.33203125" style="9" bestFit="1" customWidth="1"/>
    <col min="16158" max="16158" width="7.77734375" style="9" bestFit="1" customWidth="1"/>
    <col min="16159" max="16159" width="9.77734375" style="9" bestFit="1" customWidth="1"/>
    <col min="16160" max="16160" width="7.77734375" style="9" bestFit="1" customWidth="1"/>
    <col min="1616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8">
        <v>300000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300000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300000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198.75534111082675</v>
      </c>
      <c r="D4" s="8">
        <v>206.18109397810508</v>
      </c>
      <c r="E4" s="8">
        <v>204.88545938660218</v>
      </c>
      <c r="F4" s="8">
        <v>226.71328185030575</v>
      </c>
      <c r="G4" s="8">
        <v>179.11370666189646</v>
      </c>
      <c r="H4" s="8">
        <v>225.67075641791575</v>
      </c>
      <c r="I4" s="8">
        <v>192.82862264582604</v>
      </c>
      <c r="J4" s="8">
        <v>195.09787489426526</v>
      </c>
      <c r="K4" s="8">
        <v>217.6949085519343</v>
      </c>
      <c r="L4" s="8">
        <v>211.47647131882468</v>
      </c>
      <c r="M4" s="8">
        <v>210.59517252743058</v>
      </c>
      <c r="N4" s="8">
        <v>225.26844227099173</v>
      </c>
      <c r="O4" s="8">
        <v>226.73993110676656</v>
      </c>
      <c r="P4" s="8">
        <v>219.02977762213004</v>
      </c>
      <c r="Q4" s="8">
        <v>221.68636486406558</v>
      </c>
      <c r="R4" s="8">
        <v>191.46939232839054</v>
      </c>
      <c r="S4" s="8">
        <v>221.20657710616752</v>
      </c>
      <c r="T4" s="8">
        <v>187.2507637626718</v>
      </c>
      <c r="U4" s="8">
        <v>214.81287671199198</v>
      </c>
      <c r="V4" s="8">
        <v>201.05661779264142</v>
      </c>
      <c r="W4" s="8">
        <v>181.6826818548459</v>
      </c>
      <c r="X4" s="8">
        <v>218.37939024370144</v>
      </c>
      <c r="Y4" s="8">
        <v>201.32511619129787</v>
      </c>
      <c r="Z4" s="8">
        <v>203.90799328077901</v>
      </c>
      <c r="AA4" s="8">
        <v>210.93752897993022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664.80792019808314</v>
      </c>
      <c r="D6" s="8">
        <v>609.82252515819346</v>
      </c>
      <c r="E6" s="8">
        <v>602.11261937253039</v>
      </c>
      <c r="F6" s="8">
        <v>655.26762746353052</v>
      </c>
      <c r="G6" s="8">
        <v>654.67484915018554</v>
      </c>
      <c r="H6" s="8">
        <v>701.99950707754829</v>
      </c>
      <c r="I6" s="8">
        <v>671.31570908462186</v>
      </c>
      <c r="J6" s="8">
        <v>669.86803117253226</v>
      </c>
      <c r="K6" s="8">
        <v>789.82299316343187</v>
      </c>
      <c r="L6" s="8">
        <v>632.71090540737737</v>
      </c>
      <c r="M6" s="8">
        <v>638.58300610592232</v>
      </c>
      <c r="N6" s="8">
        <v>659.8827788967078</v>
      </c>
      <c r="O6" s="8">
        <v>609.20033062395282</v>
      </c>
      <c r="P6" s="8">
        <v>649.07929453886049</v>
      </c>
      <c r="Q6" s="8">
        <v>633.13345645942763</v>
      </c>
      <c r="R6" s="8">
        <v>640.34190493271353</v>
      </c>
      <c r="S6" s="8">
        <v>621.37494125446733</v>
      </c>
      <c r="T6" s="8">
        <v>693.24303212828818</v>
      </c>
      <c r="U6" s="8">
        <v>654.55506993282916</v>
      </c>
      <c r="V6" s="8">
        <v>622.19420951581105</v>
      </c>
      <c r="W6" s="8">
        <v>724.63468092737776</v>
      </c>
      <c r="X6" s="8">
        <v>660.81409645296026</v>
      </c>
      <c r="Y6" s="8">
        <v>601.69695706351467</v>
      </c>
      <c r="Z6" s="8">
        <v>619.02062217226467</v>
      </c>
      <c r="AA6" s="8">
        <v>623.99157514276794</v>
      </c>
      <c r="AB6" s="8">
        <f t="shared" ref="AB6:AB18" si="0">AC6*$AD$2</f>
        <v>0</v>
      </c>
      <c r="AC6" s="8">
        <v>0</v>
      </c>
      <c r="AD6" s="8">
        <f t="shared" ref="AD6:AD18" si="1">AVERAGE(C6:AA6)</f>
        <v>652.16594573583598</v>
      </c>
    </row>
    <row r="7" spans="2:32">
      <c r="B7" s="8" t="s">
        <v>13</v>
      </c>
      <c r="C7" s="8">
        <v>525.14750513060881</v>
      </c>
      <c r="D7" s="8">
        <v>535.85473823922257</v>
      </c>
      <c r="E7" s="8">
        <v>510.21046361056142</v>
      </c>
      <c r="F7" s="8">
        <v>505.28256481004337</v>
      </c>
      <c r="G7" s="8">
        <v>584.57924032801839</v>
      </c>
      <c r="H7" s="8">
        <v>528.61490944100115</v>
      </c>
      <c r="I7" s="8">
        <v>458.22043496674405</v>
      </c>
      <c r="J7" s="8">
        <v>575.204968211508</v>
      </c>
      <c r="K7" s="8">
        <v>703.68437009774425</v>
      </c>
      <c r="L7" s="8">
        <v>449.77300720237054</v>
      </c>
      <c r="M7" s="8">
        <v>607.32292544563097</v>
      </c>
      <c r="N7" s="8">
        <v>577.24943936893078</v>
      </c>
      <c r="O7" s="8">
        <v>562.55742616764792</v>
      </c>
      <c r="P7" s="8">
        <v>539.99522067092948</v>
      </c>
      <c r="Q7" s="8">
        <v>530.77649685625011</v>
      </c>
      <c r="R7" s="8">
        <v>606.19476387117356</v>
      </c>
      <c r="S7" s="8">
        <v>597.03886921086041</v>
      </c>
      <c r="T7" s="8">
        <v>574.08446750533858</v>
      </c>
      <c r="U7" s="8">
        <v>441.28008806561229</v>
      </c>
      <c r="V7" s="8">
        <v>487.27931697935924</v>
      </c>
      <c r="W7" s="8">
        <v>604.1425416001432</v>
      </c>
      <c r="X7" s="8">
        <v>509.80693924025172</v>
      </c>
      <c r="Y7" s="8">
        <v>510.24436195998305</v>
      </c>
      <c r="Z7" s="8">
        <v>554.2306799815658</v>
      </c>
      <c r="AA7" s="8">
        <v>549.67767958394916</v>
      </c>
      <c r="AB7" s="8">
        <f t="shared" si="0"/>
        <v>300</v>
      </c>
      <c r="AC7" s="8">
        <v>1E-3</v>
      </c>
      <c r="AD7" s="8">
        <f t="shared" si="1"/>
        <v>545.13813674181802</v>
      </c>
    </row>
    <row r="8" spans="2:32">
      <c r="B8" s="8" t="s">
        <v>14</v>
      </c>
      <c r="C8" s="8">
        <v>292.05804872707154</v>
      </c>
      <c r="D8" s="8">
        <v>305.73461897553784</v>
      </c>
      <c r="E8" s="8">
        <v>346.94553293966101</v>
      </c>
      <c r="F8" s="8">
        <v>342.81987690478104</v>
      </c>
      <c r="G8" s="8">
        <v>323.25300641516833</v>
      </c>
      <c r="H8" s="8">
        <v>311.50853922716078</v>
      </c>
      <c r="I8" s="8">
        <v>303.39128064050556</v>
      </c>
      <c r="J8" s="8">
        <v>294.63568031686509</v>
      </c>
      <c r="K8" s="8">
        <v>333.38457485564777</v>
      </c>
      <c r="L8" s="8">
        <v>361.61123582751884</v>
      </c>
      <c r="M8" s="8">
        <v>299.81365464060173</v>
      </c>
      <c r="N8" s="8">
        <v>308.75061068811601</v>
      </c>
      <c r="O8" s="8">
        <v>325.83873288558607</v>
      </c>
      <c r="P8" s="8">
        <v>319.67041199917207</v>
      </c>
      <c r="Q8" s="8">
        <v>349.56596972764714</v>
      </c>
      <c r="R8" s="8">
        <v>338.09084116700137</v>
      </c>
      <c r="S8" s="8">
        <v>322.89486042982253</v>
      </c>
      <c r="T8" s="8">
        <v>323.08237450564297</v>
      </c>
      <c r="U8" s="8">
        <v>307.76964507307184</v>
      </c>
      <c r="V8" s="8">
        <v>325.30376331528578</v>
      </c>
      <c r="W8" s="8">
        <v>333.03069692582244</v>
      </c>
      <c r="X8" s="8">
        <v>333.24518146317246</v>
      </c>
      <c r="Y8" s="8">
        <v>319.15162664190916</v>
      </c>
      <c r="Z8" s="8">
        <v>312.36835996037985</v>
      </c>
      <c r="AA8" s="8">
        <v>289.52679094919881</v>
      </c>
      <c r="AB8" s="8">
        <f t="shared" si="0"/>
        <v>3000</v>
      </c>
      <c r="AC8" s="8">
        <v>0.01</v>
      </c>
      <c r="AD8" s="8">
        <f t="shared" si="1"/>
        <v>320.9378366080939</v>
      </c>
    </row>
    <row r="9" spans="2:32">
      <c r="B9" s="8" t="s">
        <v>15</v>
      </c>
      <c r="C9" s="8">
        <v>239.71921643424071</v>
      </c>
      <c r="D9" s="8">
        <v>206.18109397810508</v>
      </c>
      <c r="E9" s="8">
        <v>221.27565254565616</v>
      </c>
      <c r="F9" s="8">
        <v>256.8082690518479</v>
      </c>
      <c r="G9" s="8">
        <v>267.08669291406022</v>
      </c>
      <c r="H9" s="8">
        <v>276.18890699683948</v>
      </c>
      <c r="I9" s="8">
        <v>224.50644963146829</v>
      </c>
      <c r="J9" s="8">
        <v>243.10676035002871</v>
      </c>
      <c r="K9" s="8">
        <v>257.8204350074493</v>
      </c>
      <c r="L9" s="8">
        <v>248.80012220626645</v>
      </c>
      <c r="M9" s="8">
        <v>256.83788399523178</v>
      </c>
      <c r="N9" s="8">
        <v>290.8304065135444</v>
      </c>
      <c r="O9" s="8">
        <v>273.75960361074476</v>
      </c>
      <c r="P9" s="8">
        <v>221.12212136948733</v>
      </c>
      <c r="Q9" s="8">
        <v>246.01909127978024</v>
      </c>
      <c r="R9" s="8">
        <v>223.53877779726713</v>
      </c>
      <c r="S9" s="8">
        <v>230.86114432624731</v>
      </c>
      <c r="T9" s="8">
        <v>230.56173684904115</v>
      </c>
      <c r="U9" s="8">
        <v>259.45169666973538</v>
      </c>
      <c r="V9" s="8">
        <v>257.80083930214505</v>
      </c>
      <c r="W9" s="8">
        <v>250.69179583798541</v>
      </c>
      <c r="X9" s="8">
        <v>273.37787459511537</v>
      </c>
      <c r="Y9" s="8">
        <v>238.94470656214662</v>
      </c>
      <c r="Z9" s="8">
        <v>247.40601431795744</v>
      </c>
      <c r="AA9" s="8">
        <v>228.00661828861598</v>
      </c>
      <c r="AB9" s="8">
        <f t="shared" si="0"/>
        <v>30000</v>
      </c>
      <c r="AC9" s="8">
        <v>0.1</v>
      </c>
      <c r="AD9" s="8">
        <f t="shared" si="1"/>
        <v>246.82815641724028</v>
      </c>
    </row>
    <row r="10" spans="2:32">
      <c r="B10" s="8" t="s">
        <v>16</v>
      </c>
      <c r="C10" s="8">
        <v>239.71921643424071</v>
      </c>
      <c r="D10" s="8">
        <v>206.18109397810508</v>
      </c>
      <c r="E10" s="8">
        <v>221.27565254565616</v>
      </c>
      <c r="F10" s="8">
        <v>232.70063377773999</v>
      </c>
      <c r="G10" s="8">
        <v>215.66568097879986</v>
      </c>
      <c r="H10" s="8">
        <v>255.13825056858514</v>
      </c>
      <c r="I10" s="8">
        <v>211.02615316935953</v>
      </c>
      <c r="J10" s="8">
        <v>229.34452795481866</v>
      </c>
      <c r="K10" s="8">
        <v>244.74055961428348</v>
      </c>
      <c r="L10" s="8">
        <v>242.29799132957874</v>
      </c>
      <c r="M10" s="8">
        <v>221.13555683522554</v>
      </c>
      <c r="N10" s="8">
        <v>259.18031656281073</v>
      </c>
      <c r="O10" s="8">
        <v>258.4707863879039</v>
      </c>
      <c r="P10" s="8">
        <v>221.12212136948733</v>
      </c>
      <c r="Q10" s="8">
        <v>246.01909127978024</v>
      </c>
      <c r="R10" s="8">
        <v>212.7168713354813</v>
      </c>
      <c r="S10" s="8">
        <v>228.98480207641683</v>
      </c>
      <c r="T10" s="8">
        <v>230.56173684904115</v>
      </c>
      <c r="U10" s="8">
        <v>218.80787029492672</v>
      </c>
      <c r="V10" s="8">
        <v>222.32157806849432</v>
      </c>
      <c r="W10" s="8">
        <v>244.33114690613706</v>
      </c>
      <c r="X10" s="8">
        <v>273.37787459511537</v>
      </c>
      <c r="Y10" s="8">
        <v>209.41157695139691</v>
      </c>
      <c r="Z10" s="8">
        <v>209.90201949995298</v>
      </c>
      <c r="AA10" s="8">
        <v>228.00661828861598</v>
      </c>
      <c r="AB10" s="8">
        <f t="shared" si="0"/>
        <v>60000</v>
      </c>
      <c r="AC10" s="8">
        <v>0.2</v>
      </c>
      <c r="AD10" s="8">
        <f t="shared" si="1"/>
        <v>231.29758910607816</v>
      </c>
    </row>
    <row r="11" spans="2:32">
      <c r="B11" s="8" t="s">
        <v>17</v>
      </c>
      <c r="C11" s="8">
        <v>234.33100817417017</v>
      </c>
      <c r="D11" s="8">
        <v>206.18109397810508</v>
      </c>
      <c r="E11" s="8">
        <v>221.27565254565616</v>
      </c>
      <c r="F11" s="8">
        <v>232.70063377773999</v>
      </c>
      <c r="G11" s="8">
        <v>209.31513452737545</v>
      </c>
      <c r="H11" s="8">
        <v>246.79762796893624</v>
      </c>
      <c r="I11" s="8">
        <v>211.02615316935953</v>
      </c>
      <c r="J11" s="8">
        <v>195.09787489426526</v>
      </c>
      <c r="K11" s="8">
        <v>231.45959515719278</v>
      </c>
      <c r="L11" s="8">
        <v>226.00805705991525</v>
      </c>
      <c r="M11" s="8">
        <v>221.13555683522554</v>
      </c>
      <c r="N11" s="8">
        <v>257.60881610286833</v>
      </c>
      <c r="O11" s="8">
        <v>232.8342473428836</v>
      </c>
      <c r="P11" s="8">
        <v>221.12212136948733</v>
      </c>
      <c r="Q11" s="8">
        <v>246.01909127978024</v>
      </c>
      <c r="R11" s="8">
        <v>212.7168713354813</v>
      </c>
      <c r="S11" s="8">
        <v>228.98480207641683</v>
      </c>
      <c r="T11" s="8">
        <v>230.56173684904115</v>
      </c>
      <c r="U11" s="8">
        <v>218.80787029492672</v>
      </c>
      <c r="V11" s="8">
        <v>222.32157806849432</v>
      </c>
      <c r="W11" s="8">
        <v>229.59650269631743</v>
      </c>
      <c r="X11" s="8">
        <v>250.94082601270952</v>
      </c>
      <c r="Y11" s="8">
        <v>209.41157695139691</v>
      </c>
      <c r="Z11" s="8">
        <v>209.90201949995298</v>
      </c>
      <c r="AA11" s="8">
        <v>225.43555966277654</v>
      </c>
      <c r="AB11" s="8">
        <f t="shared" si="0"/>
        <v>90000</v>
      </c>
      <c r="AC11" s="8">
        <v>0.3</v>
      </c>
      <c r="AD11" s="8">
        <f t="shared" si="1"/>
        <v>225.26368030521903</v>
      </c>
    </row>
    <row r="12" spans="2:32">
      <c r="B12" s="8" t="s">
        <v>18</v>
      </c>
      <c r="C12" s="8">
        <v>234.33100817417017</v>
      </c>
      <c r="D12" s="8">
        <v>206.18109397810508</v>
      </c>
      <c r="E12" s="8">
        <v>217.63727806978363</v>
      </c>
      <c r="F12" s="8">
        <v>228.15625324273151</v>
      </c>
      <c r="G12" s="8">
        <v>193.91698682590413</v>
      </c>
      <c r="H12" s="8">
        <v>246.79762796893624</v>
      </c>
      <c r="I12" s="8">
        <v>211.02615316935953</v>
      </c>
      <c r="J12" s="8">
        <v>195.09787489426526</v>
      </c>
      <c r="K12" s="8">
        <v>231.45959515719278</v>
      </c>
      <c r="L12" s="8">
        <v>212.05764048668539</v>
      </c>
      <c r="M12" s="8">
        <v>221.13555683522554</v>
      </c>
      <c r="N12" s="8">
        <v>247.56438033735913</v>
      </c>
      <c r="O12" s="8">
        <v>232.8342473428836</v>
      </c>
      <c r="P12" s="8">
        <v>221.12212136948733</v>
      </c>
      <c r="Q12" s="8">
        <v>229.99731464048182</v>
      </c>
      <c r="R12" s="8">
        <v>193.51643779699771</v>
      </c>
      <c r="S12" s="8">
        <v>228.98480207641683</v>
      </c>
      <c r="T12" s="8">
        <v>197.16098495698679</v>
      </c>
      <c r="U12" s="8">
        <v>218.37363831661582</v>
      </c>
      <c r="V12" s="8">
        <v>219.19748621999702</v>
      </c>
      <c r="W12" s="8">
        <v>229.59650269631743</v>
      </c>
      <c r="X12" s="8">
        <v>223.68301504602846</v>
      </c>
      <c r="Y12" s="8">
        <v>209.41157695139691</v>
      </c>
      <c r="Z12" s="8">
        <v>209.90201949995298</v>
      </c>
      <c r="AA12" s="8">
        <v>214.52904255886347</v>
      </c>
      <c r="AB12" s="8">
        <f t="shared" si="0"/>
        <v>120000</v>
      </c>
      <c r="AC12" s="8">
        <v>0.4</v>
      </c>
      <c r="AD12" s="8">
        <f t="shared" si="1"/>
        <v>218.94682554448576</v>
      </c>
    </row>
    <row r="13" spans="2:32">
      <c r="B13" s="8" t="s">
        <v>19</v>
      </c>
      <c r="C13" s="8">
        <v>220.55172997037585</v>
      </c>
      <c r="D13" s="8">
        <v>206.18109397810508</v>
      </c>
      <c r="E13" s="8">
        <v>217.63727806978363</v>
      </c>
      <c r="F13" s="8">
        <v>228.15625324273151</v>
      </c>
      <c r="G13" s="8">
        <v>193.21661707995304</v>
      </c>
      <c r="H13" s="8">
        <v>246.79762796893624</v>
      </c>
      <c r="I13" s="8">
        <v>211.02615316935953</v>
      </c>
      <c r="J13" s="8">
        <v>195.09787489426526</v>
      </c>
      <c r="K13" s="8">
        <v>231.45959515719278</v>
      </c>
      <c r="L13" s="8">
        <v>212.05764048668539</v>
      </c>
      <c r="M13" s="8">
        <v>221.13555683522554</v>
      </c>
      <c r="N13" s="8">
        <v>247.56438033735913</v>
      </c>
      <c r="O13" s="8">
        <v>232.8342473428836</v>
      </c>
      <c r="P13" s="8">
        <v>221.12212136948733</v>
      </c>
      <c r="Q13" s="8">
        <v>227.95208264819735</v>
      </c>
      <c r="R13" s="8">
        <v>193.51643779699771</v>
      </c>
      <c r="S13" s="8">
        <v>228.98480207641683</v>
      </c>
      <c r="T13" s="8">
        <v>197.16098495698679</v>
      </c>
      <c r="U13" s="8">
        <v>218.37363831661582</v>
      </c>
      <c r="V13" s="8">
        <v>201.05661779264142</v>
      </c>
      <c r="W13" s="8">
        <v>186.05970514019327</v>
      </c>
      <c r="X13" s="8">
        <v>223.68301504602846</v>
      </c>
      <c r="Y13" s="8">
        <v>209.41157695139691</v>
      </c>
      <c r="Z13" s="8">
        <v>209.90201949995298</v>
      </c>
      <c r="AA13" s="8">
        <v>214.01199581042238</v>
      </c>
      <c r="AB13" s="8">
        <f t="shared" si="0"/>
        <v>150000</v>
      </c>
      <c r="AC13" s="8">
        <v>0.5</v>
      </c>
      <c r="AD13" s="8">
        <f t="shared" si="1"/>
        <v>215.79804183752773</v>
      </c>
    </row>
    <row r="14" spans="2:32">
      <c r="B14" s="8" t="s">
        <v>20</v>
      </c>
      <c r="C14" s="8">
        <v>198.75534111082675</v>
      </c>
      <c r="D14" s="8">
        <v>206.18109397810508</v>
      </c>
      <c r="E14" s="8">
        <v>217.63727806978363</v>
      </c>
      <c r="F14" s="8">
        <v>228.15625324273151</v>
      </c>
      <c r="G14" s="8">
        <v>179.11370666189646</v>
      </c>
      <c r="H14" s="8">
        <v>242.07667572536275</v>
      </c>
      <c r="I14" s="8">
        <v>211.02615316935953</v>
      </c>
      <c r="J14" s="8">
        <v>195.09787489426526</v>
      </c>
      <c r="K14" s="8">
        <v>217.6949085519343</v>
      </c>
      <c r="L14" s="8">
        <v>211.94561797891106</v>
      </c>
      <c r="M14" s="8">
        <v>221.13555683522554</v>
      </c>
      <c r="N14" s="8">
        <v>247.56438033735913</v>
      </c>
      <c r="O14" s="8">
        <v>232.8342473428836</v>
      </c>
      <c r="P14" s="8">
        <v>219.02977762213004</v>
      </c>
      <c r="Q14" s="8">
        <v>227.95208264819735</v>
      </c>
      <c r="R14" s="8">
        <v>191.46939232839054</v>
      </c>
      <c r="S14" s="8">
        <v>228.98480207641683</v>
      </c>
      <c r="T14" s="8">
        <v>193.05530980581148</v>
      </c>
      <c r="U14" s="8">
        <v>218.37363831661582</v>
      </c>
      <c r="V14" s="8">
        <v>201.05661779264142</v>
      </c>
      <c r="W14" s="8">
        <v>181.6826818548459</v>
      </c>
      <c r="X14" s="8">
        <v>218.37939024370144</v>
      </c>
      <c r="Y14" s="8">
        <v>201.32511619129787</v>
      </c>
      <c r="Z14" s="8">
        <v>209.90201949995298</v>
      </c>
      <c r="AA14" s="8">
        <v>211.59666391133578</v>
      </c>
      <c r="AB14" s="8">
        <f t="shared" si="0"/>
        <v>180000</v>
      </c>
      <c r="AC14" s="8">
        <v>0.6</v>
      </c>
      <c r="AD14" s="8">
        <f t="shared" si="1"/>
        <v>212.48106320759925</v>
      </c>
    </row>
    <row r="15" spans="2:32">
      <c r="B15" s="8" t="s">
        <v>21</v>
      </c>
      <c r="C15" s="8">
        <v>198.75534111082675</v>
      </c>
      <c r="D15" s="8">
        <v>206.18109397810508</v>
      </c>
      <c r="E15" s="8">
        <v>217.63727806978363</v>
      </c>
      <c r="F15" s="8">
        <v>226.71328185030575</v>
      </c>
      <c r="G15" s="8">
        <v>179.11370666189646</v>
      </c>
      <c r="H15" s="8">
        <v>241.99148398395755</v>
      </c>
      <c r="I15" s="8">
        <v>211.02615316935953</v>
      </c>
      <c r="J15" s="8">
        <v>195.09787489426526</v>
      </c>
      <c r="K15" s="8">
        <v>217.6949085519343</v>
      </c>
      <c r="L15" s="8">
        <v>211.94561797891106</v>
      </c>
      <c r="M15" s="8">
        <v>210.59517252743058</v>
      </c>
      <c r="N15" s="8">
        <v>246.8191852947532</v>
      </c>
      <c r="O15" s="8">
        <v>232.8342473428836</v>
      </c>
      <c r="P15" s="8">
        <v>219.02977762213004</v>
      </c>
      <c r="Q15" s="8">
        <v>227.95208264819735</v>
      </c>
      <c r="R15" s="8">
        <v>191.46939232839054</v>
      </c>
      <c r="S15" s="8">
        <v>221.20657710616752</v>
      </c>
      <c r="T15" s="8">
        <v>187.2507637626718</v>
      </c>
      <c r="U15" s="8">
        <v>218.37363831661582</v>
      </c>
      <c r="V15" s="8">
        <v>201.05661779264142</v>
      </c>
      <c r="W15" s="8">
        <v>181.6826818548459</v>
      </c>
      <c r="X15" s="8">
        <v>218.37939024370144</v>
      </c>
      <c r="Y15" s="8">
        <v>201.32511619129787</v>
      </c>
      <c r="Z15" s="8">
        <v>203.90799328077901</v>
      </c>
      <c r="AA15" s="8">
        <v>211.59666391133578</v>
      </c>
      <c r="AB15" s="8">
        <f t="shared" si="0"/>
        <v>210000</v>
      </c>
      <c r="AC15" s="8">
        <v>0.7</v>
      </c>
      <c r="AD15" s="8">
        <f t="shared" si="1"/>
        <v>211.18544161892748</v>
      </c>
    </row>
    <row r="16" spans="2:32">
      <c r="B16" s="8" t="s">
        <v>22</v>
      </c>
      <c r="C16" s="8">
        <v>198.75534111082675</v>
      </c>
      <c r="D16" s="8">
        <v>206.18109397810508</v>
      </c>
      <c r="E16" s="8">
        <v>216.04167907714873</v>
      </c>
      <c r="F16" s="8">
        <v>226.71328185030575</v>
      </c>
      <c r="G16" s="8">
        <v>179.11370666189646</v>
      </c>
      <c r="H16" s="8">
        <v>230.09546680930407</v>
      </c>
      <c r="I16" s="8">
        <v>211.02615316935953</v>
      </c>
      <c r="J16" s="8">
        <v>195.09787489426526</v>
      </c>
      <c r="K16" s="8">
        <v>217.6949085519343</v>
      </c>
      <c r="L16" s="8">
        <v>211.94561797891106</v>
      </c>
      <c r="M16" s="8">
        <v>210.59517252743058</v>
      </c>
      <c r="N16" s="8">
        <v>246.8191852947532</v>
      </c>
      <c r="O16" s="8">
        <v>232.8342473428836</v>
      </c>
      <c r="P16" s="8">
        <v>219.02977762213004</v>
      </c>
      <c r="Q16" s="8">
        <v>227.95208264819735</v>
      </c>
      <c r="R16" s="8">
        <v>191.46939232839054</v>
      </c>
      <c r="S16" s="8">
        <v>221.20657710616752</v>
      </c>
      <c r="T16" s="8">
        <v>187.2507637626718</v>
      </c>
      <c r="U16" s="8">
        <v>218.37363831661582</v>
      </c>
      <c r="V16" s="8">
        <v>201.05661779264142</v>
      </c>
      <c r="W16" s="8">
        <v>181.6826818548459</v>
      </c>
      <c r="X16" s="8">
        <v>218.37939024370144</v>
      </c>
      <c r="Y16" s="8">
        <v>201.32511619129787</v>
      </c>
      <c r="Z16" s="8">
        <v>203.90799328077901</v>
      </c>
      <c r="AA16" s="8">
        <v>211.59666391133578</v>
      </c>
      <c r="AB16" s="8">
        <f t="shared" si="0"/>
        <v>240000</v>
      </c>
      <c r="AC16" s="8">
        <v>0.8</v>
      </c>
      <c r="AD16" s="8">
        <f t="shared" si="1"/>
        <v>210.64577697223595</v>
      </c>
    </row>
    <row r="17" spans="2:30">
      <c r="B17" s="8" t="s">
        <v>23</v>
      </c>
      <c r="C17" s="8">
        <v>198.75534111082675</v>
      </c>
      <c r="D17" s="8">
        <v>206.18109397810508</v>
      </c>
      <c r="E17" s="8">
        <v>204.88545938660218</v>
      </c>
      <c r="F17" s="8">
        <v>226.71328185030575</v>
      </c>
      <c r="G17" s="8">
        <v>179.11370666189646</v>
      </c>
      <c r="H17" s="8">
        <v>225.67075641791575</v>
      </c>
      <c r="I17" s="8">
        <v>210.97255968442846</v>
      </c>
      <c r="J17" s="8">
        <v>195.09787489426526</v>
      </c>
      <c r="K17" s="8">
        <v>217.6949085519343</v>
      </c>
      <c r="L17" s="8">
        <v>211.47647131882468</v>
      </c>
      <c r="M17" s="8">
        <v>210.59517252743058</v>
      </c>
      <c r="N17" s="8">
        <v>232.42593922680385</v>
      </c>
      <c r="O17" s="8">
        <v>232.8342473428836</v>
      </c>
      <c r="P17" s="8">
        <v>219.02977762213004</v>
      </c>
      <c r="Q17" s="8">
        <v>221.68636486406558</v>
      </c>
      <c r="R17" s="8">
        <v>191.46939232839054</v>
      </c>
      <c r="S17" s="8">
        <v>221.20657710616752</v>
      </c>
      <c r="T17" s="8">
        <v>187.2507637626718</v>
      </c>
      <c r="U17" s="8">
        <v>214.81287671199198</v>
      </c>
      <c r="V17" s="8">
        <v>201.05661779264142</v>
      </c>
      <c r="W17" s="8">
        <v>181.6826818548459</v>
      </c>
      <c r="X17" s="8">
        <v>218.37939024370144</v>
      </c>
      <c r="Y17" s="8">
        <v>201.32511619129787</v>
      </c>
      <c r="Z17" s="8">
        <v>203.90799328077901</v>
      </c>
      <c r="AA17" s="8">
        <v>211.59666391133578</v>
      </c>
      <c r="AB17" s="8">
        <f t="shared" si="0"/>
        <v>270000</v>
      </c>
      <c r="AC17" s="8">
        <v>0.9</v>
      </c>
      <c r="AD17" s="8">
        <f t="shared" si="1"/>
        <v>209.03284114488972</v>
      </c>
    </row>
    <row r="18" spans="2:30">
      <c r="B18" s="8" t="s">
        <v>24</v>
      </c>
      <c r="C18" s="8">
        <v>198.75534111082675</v>
      </c>
      <c r="D18" s="8">
        <v>206.18109397810508</v>
      </c>
      <c r="E18" s="8">
        <v>204.88545938660218</v>
      </c>
      <c r="F18" s="8">
        <v>226.71328185030575</v>
      </c>
      <c r="G18" s="8">
        <v>179.11370666189646</v>
      </c>
      <c r="H18" s="8">
        <v>225.67075641791575</v>
      </c>
      <c r="I18" s="8">
        <v>192.82862264582604</v>
      </c>
      <c r="J18" s="8">
        <v>195.09787489426526</v>
      </c>
      <c r="K18" s="8">
        <v>217.6949085519343</v>
      </c>
      <c r="L18" s="8">
        <v>211.47647131882468</v>
      </c>
      <c r="M18" s="8">
        <v>210.59517252743058</v>
      </c>
      <c r="N18" s="8">
        <v>225.26844227099173</v>
      </c>
      <c r="O18" s="8">
        <v>226.73993110676656</v>
      </c>
      <c r="P18" s="8">
        <v>219.02977762213004</v>
      </c>
      <c r="Q18" s="8">
        <v>221.68636486406558</v>
      </c>
      <c r="R18" s="8">
        <v>191.46939232839054</v>
      </c>
      <c r="S18" s="8">
        <v>221.20657710616752</v>
      </c>
      <c r="T18" s="8">
        <v>187.2507637626718</v>
      </c>
      <c r="U18" s="8">
        <v>214.81287671199198</v>
      </c>
      <c r="V18" s="8">
        <v>201.05661779264142</v>
      </c>
      <c r="W18" s="8">
        <v>181.6826818548459</v>
      </c>
      <c r="X18" s="8">
        <v>218.37939024370144</v>
      </c>
      <c r="Y18" s="8">
        <v>201.32511619129787</v>
      </c>
      <c r="Z18" s="8">
        <v>203.90799328077901</v>
      </c>
      <c r="AA18" s="8">
        <v>210.93752897993022</v>
      </c>
      <c r="AB18" s="8">
        <f t="shared" si="0"/>
        <v>300000</v>
      </c>
      <c r="AC18" s="8">
        <v>1</v>
      </c>
      <c r="AD18" s="8">
        <f t="shared" si="1"/>
        <v>207.75064573841217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179.11370666189646</v>
      </c>
      <c r="E21" s="10">
        <f>MAX(C18:AA18)</f>
        <v>226.73993110676656</v>
      </c>
      <c r="F21" s="10">
        <f>MEDIAN(C18:AA18)</f>
        <v>210.59517252743058</v>
      </c>
      <c r="G21" s="10">
        <f>AVERAGE(C18:AA18)</f>
        <v>207.75064573841217</v>
      </c>
      <c r="H21" s="10">
        <f>_xlfn.STDEV.S(C18:AA18)</f>
        <v>14.295504481231006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A1D1-52F8-4217-A47C-20B98410B168}">
  <sheetPr>
    <tabColor rgb="FF7030A0"/>
    <outlinePr summaryBelow="0" summaryRight="0"/>
  </sheetPr>
  <dimension ref="B2:AF21"/>
  <sheetViews>
    <sheetView topLeftCell="K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19.777343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11">
        <v>300000</v>
      </c>
      <c r="D3" s="11">
        <v>300000</v>
      </c>
      <c r="E3" s="11">
        <v>300000</v>
      </c>
      <c r="F3" s="11">
        <v>300000</v>
      </c>
      <c r="G3" s="11">
        <v>300000</v>
      </c>
      <c r="H3" s="11">
        <v>300000</v>
      </c>
      <c r="I3" s="11">
        <v>300000</v>
      </c>
      <c r="J3" s="11">
        <v>300000</v>
      </c>
      <c r="K3" s="11">
        <v>300000</v>
      </c>
      <c r="L3" s="11">
        <v>300000</v>
      </c>
      <c r="M3" s="11">
        <v>300000</v>
      </c>
      <c r="N3" s="11">
        <v>300000</v>
      </c>
      <c r="O3" s="11">
        <v>300000</v>
      </c>
      <c r="P3" s="11">
        <v>300000</v>
      </c>
      <c r="Q3" s="11">
        <v>300000</v>
      </c>
      <c r="R3" s="11">
        <v>300000</v>
      </c>
      <c r="S3" s="11">
        <v>300000</v>
      </c>
      <c r="T3" s="11">
        <v>300000</v>
      </c>
      <c r="U3" s="11">
        <v>300000</v>
      </c>
      <c r="V3" s="11">
        <v>300000</v>
      </c>
      <c r="W3" s="11">
        <v>300000</v>
      </c>
      <c r="X3" s="11">
        <v>300000</v>
      </c>
      <c r="Y3" s="11">
        <v>300000</v>
      </c>
      <c r="Z3" s="11">
        <v>300000</v>
      </c>
      <c r="AA3" s="11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11">
        <v>76.6116454278947</v>
      </c>
      <c r="D4" s="11">
        <v>65.667131110040486</v>
      </c>
      <c r="E4" s="11">
        <v>75.616731984946455</v>
      </c>
      <c r="F4" s="11">
        <v>120.38967238152202</v>
      </c>
      <c r="G4" s="11">
        <v>43.778158209552544</v>
      </c>
      <c r="H4" s="11">
        <v>83.576211493607843</v>
      </c>
      <c r="I4" s="11">
        <v>55.717596228890329</v>
      </c>
      <c r="J4" s="11">
        <v>62.682319749619637</v>
      </c>
      <c r="K4" s="11">
        <v>84.571287612288415</v>
      </c>
      <c r="L4" s="11">
        <v>69.646987718025002</v>
      </c>
      <c r="M4" s="11">
        <v>78.601482572326404</v>
      </c>
      <c r="N4" s="11">
        <v>87.556159745749596</v>
      </c>
      <c r="O4" s="11">
        <v>84.571185709598012</v>
      </c>
      <c r="P4" s="11">
        <v>60.692401635433043</v>
      </c>
      <c r="Q4" s="11">
        <v>66.662115584564049</v>
      </c>
      <c r="R4" s="11">
        <v>73.626818908579025</v>
      </c>
      <c r="S4" s="11">
        <v>56.712514709659672</v>
      </c>
      <c r="T4" s="11">
        <v>82.581435308961204</v>
      </c>
      <c r="U4" s="11">
        <v>67.657109997266957</v>
      </c>
      <c r="V4" s="11">
        <v>74.621717192636879</v>
      </c>
      <c r="W4" s="11">
        <v>81.586435675542134</v>
      </c>
      <c r="X4" s="11">
        <v>81.586232606381145</v>
      </c>
      <c r="Y4" s="11">
        <v>81.586450834437301</v>
      </c>
      <c r="Z4" s="11">
        <v>126.35900865311169</v>
      </c>
      <c r="AA4" s="11">
        <v>124.36936109305884</v>
      </c>
      <c r="AB4" s="8"/>
      <c r="AC4" s="8"/>
      <c r="AD4" s="8"/>
      <c r="AE4" s="9" t="s">
        <v>5</v>
      </c>
      <c r="AF4" s="9">
        <f>AVERAGE(B3:AA3)</f>
        <v>300000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665.13031974515161</v>
      </c>
      <c r="D6" s="11">
        <v>635.64975429738001</v>
      </c>
      <c r="E6" s="11">
        <v>589.69787816860435</v>
      </c>
      <c r="F6" s="11">
        <v>619.78399894493759</v>
      </c>
      <c r="G6" s="11">
        <v>660.88809673950573</v>
      </c>
      <c r="H6" s="11">
        <v>643.34492738029894</v>
      </c>
      <c r="I6" s="11">
        <v>639.44706252444689</v>
      </c>
      <c r="J6" s="11">
        <v>664.75636729506255</v>
      </c>
      <c r="K6" s="11">
        <v>611.01501299398478</v>
      </c>
      <c r="L6" s="11">
        <v>588.43687580175356</v>
      </c>
      <c r="M6" s="11">
        <v>542.99552698956722</v>
      </c>
      <c r="N6" s="11">
        <v>621.29572713379594</v>
      </c>
      <c r="O6" s="11">
        <v>650.74030454785043</v>
      </c>
      <c r="P6" s="11">
        <v>563.5512299018626</v>
      </c>
      <c r="Q6" s="11">
        <v>647.42344039981208</v>
      </c>
      <c r="R6" s="11">
        <v>623.0889888076299</v>
      </c>
      <c r="S6" s="11">
        <v>629.90662977740976</v>
      </c>
      <c r="T6" s="11">
        <v>600.24724604543326</v>
      </c>
      <c r="U6" s="11">
        <v>614.86561254234971</v>
      </c>
      <c r="V6" s="11">
        <v>617.70230262310724</v>
      </c>
      <c r="W6" s="11">
        <v>622.01641803377242</v>
      </c>
      <c r="X6" s="11">
        <v>615.20948536420156</v>
      </c>
      <c r="Y6" s="11">
        <v>585.57500746228743</v>
      </c>
      <c r="Z6" s="11">
        <v>552.15219748542177</v>
      </c>
      <c r="AA6" s="11">
        <v>609.97848154100484</v>
      </c>
      <c r="AB6" s="8">
        <f t="shared" ref="AB6:AB18" si="0">AC6*$AD$2</f>
        <v>0</v>
      </c>
      <c r="AC6" s="8">
        <v>0</v>
      </c>
      <c r="AD6" s="8">
        <f t="shared" ref="AD6:AD18" si="1">AVERAGE(C6:AA6)</f>
        <v>616.59595570186536</v>
      </c>
    </row>
    <row r="7" spans="2:32">
      <c r="B7" s="8" t="s">
        <v>13</v>
      </c>
      <c r="C7" s="11">
        <v>399.95614592833772</v>
      </c>
      <c r="D7" s="11">
        <v>398.27078882529872</v>
      </c>
      <c r="E7" s="11">
        <v>394.43743677663338</v>
      </c>
      <c r="F7" s="11">
        <v>357.42056037455291</v>
      </c>
      <c r="G7" s="11">
        <v>328.076994460067</v>
      </c>
      <c r="H7" s="11">
        <v>425.49970946571557</v>
      </c>
      <c r="I7" s="11">
        <v>356.95296098282756</v>
      </c>
      <c r="J7" s="11">
        <v>373.3831444391767</v>
      </c>
      <c r="K7" s="11">
        <v>386.48767800664996</v>
      </c>
      <c r="L7" s="11">
        <v>407.69448839977304</v>
      </c>
      <c r="M7" s="11">
        <v>385.66785045983897</v>
      </c>
      <c r="N7" s="11">
        <v>385.36992144362739</v>
      </c>
      <c r="O7" s="11">
        <v>364.50155583036053</v>
      </c>
      <c r="P7" s="11">
        <v>423.27876883649515</v>
      </c>
      <c r="Q7" s="11">
        <v>356.29834126044966</v>
      </c>
      <c r="R7" s="11">
        <v>368.89370661500971</v>
      </c>
      <c r="S7" s="11">
        <v>364.96111294219736</v>
      </c>
      <c r="T7" s="11">
        <v>344.5803237915552</v>
      </c>
      <c r="U7" s="11">
        <v>384.20326769999065</v>
      </c>
      <c r="V7" s="11">
        <v>391.08753337505573</v>
      </c>
      <c r="W7" s="11">
        <v>376.69652077298861</v>
      </c>
      <c r="X7" s="11">
        <v>378.75664746906182</v>
      </c>
      <c r="Y7" s="11">
        <v>395.7716269089542</v>
      </c>
      <c r="Z7" s="11">
        <v>382.92895246304397</v>
      </c>
      <c r="AA7" s="11">
        <v>439.4780355905973</v>
      </c>
      <c r="AB7" s="8">
        <f t="shared" si="0"/>
        <v>300</v>
      </c>
      <c r="AC7" s="8">
        <v>1E-3</v>
      </c>
      <c r="AD7" s="8">
        <f t="shared" si="1"/>
        <v>382.8261629247304</v>
      </c>
    </row>
    <row r="8" spans="2:32">
      <c r="B8" s="8" t="s">
        <v>14</v>
      </c>
      <c r="C8" s="11">
        <v>310.2912153370612</v>
      </c>
      <c r="D8" s="11">
        <v>303.71822467159086</v>
      </c>
      <c r="E8" s="11">
        <v>387.18445574309499</v>
      </c>
      <c r="F8" s="11">
        <v>294.26179106377072</v>
      </c>
      <c r="G8" s="11">
        <v>265.84940959378241</v>
      </c>
      <c r="H8" s="11">
        <v>343.16327655565738</v>
      </c>
      <c r="I8" s="11">
        <v>329.4987702596045</v>
      </c>
      <c r="J8" s="11">
        <v>299.96212515189745</v>
      </c>
      <c r="K8" s="11">
        <v>283.85984546283225</v>
      </c>
      <c r="L8" s="11">
        <v>278.04662635639897</v>
      </c>
      <c r="M8" s="11">
        <v>296.20093685532515</v>
      </c>
      <c r="N8" s="11">
        <v>297.24879658595478</v>
      </c>
      <c r="O8" s="11">
        <v>312.73683023069839</v>
      </c>
      <c r="P8" s="11">
        <v>328.21133608433365</v>
      </c>
      <c r="Q8" s="11">
        <v>274.45355584325989</v>
      </c>
      <c r="R8" s="11">
        <v>313.12949072513766</v>
      </c>
      <c r="S8" s="11">
        <v>296.84540240434308</v>
      </c>
      <c r="T8" s="11">
        <v>282.48003595567479</v>
      </c>
      <c r="U8" s="11">
        <v>273.16100262991586</v>
      </c>
      <c r="V8" s="11">
        <v>350.44035581871026</v>
      </c>
      <c r="W8" s="11">
        <v>329.70593697404593</v>
      </c>
      <c r="X8" s="11">
        <v>304.61977841294356</v>
      </c>
      <c r="Y8" s="11">
        <v>326.17134986504288</v>
      </c>
      <c r="Z8" s="11">
        <v>320.0734168745289</v>
      </c>
      <c r="AA8" s="11">
        <v>334.26060410910895</v>
      </c>
      <c r="AB8" s="8">
        <f t="shared" si="0"/>
        <v>3000</v>
      </c>
      <c r="AC8" s="8">
        <v>0.01</v>
      </c>
      <c r="AD8" s="8">
        <f t="shared" si="1"/>
        <v>309.42298278258858</v>
      </c>
    </row>
    <row r="9" spans="2:32">
      <c r="B9" s="8" t="s">
        <v>15</v>
      </c>
      <c r="C9" s="11">
        <v>88.487600385142741</v>
      </c>
      <c r="D9" s="11">
        <v>255.94473818199981</v>
      </c>
      <c r="E9" s="11">
        <v>108.14046536304647</v>
      </c>
      <c r="F9" s="11">
        <v>126.17305694979746</v>
      </c>
      <c r="G9" s="11">
        <v>279.98073937547088</v>
      </c>
      <c r="H9" s="11">
        <v>294.88601554832167</v>
      </c>
      <c r="I9" s="11">
        <v>262.81128249719904</v>
      </c>
      <c r="J9" s="11">
        <v>308.78090047783894</v>
      </c>
      <c r="K9" s="11">
        <v>264.42228345237413</v>
      </c>
      <c r="L9" s="11">
        <v>272.90507826307066</v>
      </c>
      <c r="M9" s="11">
        <v>287.95106631957447</v>
      </c>
      <c r="N9" s="11">
        <v>197.19719054377219</v>
      </c>
      <c r="O9" s="11">
        <v>204.25190064949811</v>
      </c>
      <c r="P9" s="11">
        <v>239.89138906604921</v>
      </c>
      <c r="Q9" s="11">
        <v>264.53919846148278</v>
      </c>
      <c r="R9" s="11">
        <v>249.47034995152285</v>
      </c>
      <c r="S9" s="11">
        <v>278.52529556643981</v>
      </c>
      <c r="T9" s="11">
        <v>86.452169442575496</v>
      </c>
      <c r="U9" s="11">
        <v>259.26496618023612</v>
      </c>
      <c r="V9" s="11">
        <v>215.65104766193599</v>
      </c>
      <c r="W9" s="11">
        <v>291.69145429233799</v>
      </c>
      <c r="X9" s="11">
        <v>107.33394853133359</v>
      </c>
      <c r="Y9" s="11">
        <v>255.54466435064023</v>
      </c>
      <c r="Z9" s="11">
        <v>280.35149771457782</v>
      </c>
      <c r="AA9" s="11">
        <v>168.632644361654</v>
      </c>
      <c r="AB9" s="8">
        <f t="shared" si="0"/>
        <v>30000</v>
      </c>
      <c r="AC9" s="8">
        <v>0.1</v>
      </c>
      <c r="AD9" s="8">
        <f t="shared" si="1"/>
        <v>225.97123774351567</v>
      </c>
    </row>
    <row r="10" spans="2:32">
      <c r="B10" s="8" t="s">
        <v>16</v>
      </c>
      <c r="C10" s="11">
        <v>76.611645428298061</v>
      </c>
      <c r="D10" s="11">
        <v>65.667131311695016</v>
      </c>
      <c r="E10" s="11">
        <v>75.616731986698824</v>
      </c>
      <c r="F10" s="11">
        <v>120.38967238236296</v>
      </c>
      <c r="G10" s="11">
        <v>43.77817782362547</v>
      </c>
      <c r="H10" s="11">
        <v>83.57623969990027</v>
      </c>
      <c r="I10" s="11">
        <v>68.192801299835537</v>
      </c>
      <c r="J10" s="11">
        <v>62.742833787373002</v>
      </c>
      <c r="K10" s="11">
        <v>84.571289081117811</v>
      </c>
      <c r="L10" s="11">
        <v>69.646990879599116</v>
      </c>
      <c r="M10" s="11">
        <v>83.537341636186284</v>
      </c>
      <c r="N10" s="11">
        <v>87.556159861809306</v>
      </c>
      <c r="O10" s="11">
        <v>84.571185723783969</v>
      </c>
      <c r="P10" s="11">
        <v>60.694255150819345</v>
      </c>
      <c r="Q10" s="11">
        <v>66.662128228840061</v>
      </c>
      <c r="R10" s="11">
        <v>73.626819828675139</v>
      </c>
      <c r="S10" s="11">
        <v>57.017098079492143</v>
      </c>
      <c r="T10" s="11">
        <v>82.581435308963819</v>
      </c>
      <c r="U10" s="11">
        <v>67.6595899739375</v>
      </c>
      <c r="V10" s="11">
        <v>74.621717193567747</v>
      </c>
      <c r="W10" s="11">
        <v>81.586435825900026</v>
      </c>
      <c r="X10" s="11">
        <v>81.58623261001901</v>
      </c>
      <c r="Y10" s="11">
        <v>81.58645119497487</v>
      </c>
      <c r="Z10" s="11">
        <v>126.35900876815685</v>
      </c>
      <c r="AA10" s="11">
        <v>124.36936110117495</v>
      </c>
      <c r="AB10" s="8">
        <f t="shared" si="0"/>
        <v>60000</v>
      </c>
      <c r="AC10" s="8">
        <v>0.2</v>
      </c>
      <c r="AD10" s="8">
        <f t="shared" si="1"/>
        <v>79.392349366672278</v>
      </c>
    </row>
    <row r="11" spans="2:32">
      <c r="B11" s="8" t="s">
        <v>17</v>
      </c>
      <c r="C11" s="11">
        <v>76.6116454278947</v>
      </c>
      <c r="D11" s="11">
        <v>65.667131110040486</v>
      </c>
      <c r="E11" s="11">
        <v>75.616731984946455</v>
      </c>
      <c r="F11" s="11">
        <v>120.38967238152202</v>
      </c>
      <c r="G11" s="11">
        <v>43.778158209552544</v>
      </c>
      <c r="H11" s="11">
        <v>83.576211493607843</v>
      </c>
      <c r="I11" s="11">
        <v>55.71759622890329</v>
      </c>
      <c r="J11" s="11">
        <v>62.682319749619637</v>
      </c>
      <c r="K11" s="11">
        <v>84.571287612288415</v>
      </c>
      <c r="L11" s="11">
        <v>69.64698771802523</v>
      </c>
      <c r="M11" s="11">
        <v>78.601482572326745</v>
      </c>
      <c r="N11" s="11">
        <v>87.556159745749596</v>
      </c>
      <c r="O11" s="11">
        <v>84.571185709598012</v>
      </c>
      <c r="P11" s="11">
        <v>60.692401635433043</v>
      </c>
      <c r="Q11" s="11">
        <v>66.662115584564049</v>
      </c>
      <c r="R11" s="11">
        <v>73.626818908579025</v>
      </c>
      <c r="S11" s="11">
        <v>56.712514709660695</v>
      </c>
      <c r="T11" s="11">
        <v>82.581435308961204</v>
      </c>
      <c r="U11" s="11">
        <v>67.657109997266957</v>
      </c>
      <c r="V11" s="11">
        <v>74.621717192636879</v>
      </c>
      <c r="W11" s="11">
        <v>81.586435675542134</v>
      </c>
      <c r="X11" s="11">
        <v>81.586232606381145</v>
      </c>
      <c r="Y11" s="11">
        <v>81.586450834437301</v>
      </c>
      <c r="Z11" s="11">
        <v>126.35900865311169</v>
      </c>
      <c r="AA11" s="11">
        <v>124.36936109305884</v>
      </c>
      <c r="AB11" s="8">
        <f t="shared" si="0"/>
        <v>90000</v>
      </c>
      <c r="AC11" s="8">
        <v>0.3</v>
      </c>
      <c r="AD11" s="8">
        <f t="shared" si="1"/>
        <v>78.681126885748341</v>
      </c>
    </row>
    <row r="12" spans="2:32">
      <c r="B12" s="8" t="s">
        <v>18</v>
      </c>
      <c r="C12" s="11">
        <v>76.6116454278947</v>
      </c>
      <c r="D12" s="11">
        <v>65.667131110040486</v>
      </c>
      <c r="E12" s="11">
        <v>75.616731984946455</v>
      </c>
      <c r="F12" s="11">
        <v>120.38967238152202</v>
      </c>
      <c r="G12" s="11">
        <v>43.778158209552544</v>
      </c>
      <c r="H12" s="11">
        <v>83.576211493607843</v>
      </c>
      <c r="I12" s="11">
        <v>55.717596228890329</v>
      </c>
      <c r="J12" s="11">
        <v>62.682319749619637</v>
      </c>
      <c r="K12" s="11">
        <v>84.571287612288415</v>
      </c>
      <c r="L12" s="11">
        <v>69.64698771802523</v>
      </c>
      <c r="M12" s="11">
        <v>78.601482572326404</v>
      </c>
      <c r="N12" s="11">
        <v>87.556159745749596</v>
      </c>
      <c r="O12" s="11">
        <v>84.571185709598012</v>
      </c>
      <c r="P12" s="11">
        <v>60.692401635433043</v>
      </c>
      <c r="Q12" s="11">
        <v>66.662115584564049</v>
      </c>
      <c r="R12" s="11">
        <v>73.626818908579025</v>
      </c>
      <c r="S12" s="11">
        <v>56.712514709659672</v>
      </c>
      <c r="T12" s="11">
        <v>82.581435308961204</v>
      </c>
      <c r="U12" s="11">
        <v>67.657109997266957</v>
      </c>
      <c r="V12" s="11">
        <v>74.621717192636879</v>
      </c>
      <c r="W12" s="11">
        <v>81.586435675542134</v>
      </c>
      <c r="X12" s="11">
        <v>81.586232606381145</v>
      </c>
      <c r="Y12" s="11">
        <v>81.586450834437301</v>
      </c>
      <c r="Z12" s="11">
        <v>126.35900865311169</v>
      </c>
      <c r="AA12" s="11">
        <v>124.36936109305884</v>
      </c>
      <c r="AB12" s="8">
        <f t="shared" si="0"/>
        <v>120000</v>
      </c>
      <c r="AC12" s="8">
        <v>0.4</v>
      </c>
      <c r="AD12" s="8">
        <f t="shared" si="1"/>
        <v>78.681126885747759</v>
      </c>
    </row>
    <row r="13" spans="2:32">
      <c r="B13" s="8" t="s">
        <v>19</v>
      </c>
      <c r="C13" s="11">
        <v>76.6116454278947</v>
      </c>
      <c r="D13" s="11">
        <v>65.667131110040486</v>
      </c>
      <c r="E13" s="11">
        <v>75.616731984946455</v>
      </c>
      <c r="F13" s="11">
        <v>120.38967238152202</v>
      </c>
      <c r="G13" s="11">
        <v>43.778158209552544</v>
      </c>
      <c r="H13" s="11">
        <v>83.576211493607843</v>
      </c>
      <c r="I13" s="11">
        <v>55.717596228890329</v>
      </c>
      <c r="J13" s="11">
        <v>62.682319749619637</v>
      </c>
      <c r="K13" s="11">
        <v>84.571287612288415</v>
      </c>
      <c r="L13" s="11">
        <v>69.646987718025002</v>
      </c>
      <c r="M13" s="11">
        <v>78.601482572326404</v>
      </c>
      <c r="N13" s="11">
        <v>87.556159745749596</v>
      </c>
      <c r="O13" s="11">
        <v>84.571185709598012</v>
      </c>
      <c r="P13" s="11">
        <v>60.692401635433043</v>
      </c>
      <c r="Q13" s="11">
        <v>66.662115584564049</v>
      </c>
      <c r="R13" s="11">
        <v>73.626818908579025</v>
      </c>
      <c r="S13" s="11">
        <v>56.712514709659672</v>
      </c>
      <c r="T13" s="11">
        <v>82.581435308961204</v>
      </c>
      <c r="U13" s="11">
        <v>67.657109997266957</v>
      </c>
      <c r="V13" s="11">
        <v>74.621717192636879</v>
      </c>
      <c r="W13" s="11">
        <v>81.586435675542134</v>
      </c>
      <c r="X13" s="11">
        <v>81.586232606381145</v>
      </c>
      <c r="Y13" s="11">
        <v>81.586450834437301</v>
      </c>
      <c r="Z13" s="11">
        <v>126.35900865311169</v>
      </c>
      <c r="AA13" s="11">
        <v>124.36936109305884</v>
      </c>
      <c r="AB13" s="8">
        <f t="shared" si="0"/>
        <v>150000</v>
      </c>
      <c r="AC13" s="8">
        <v>0.5</v>
      </c>
      <c r="AD13" s="8">
        <f t="shared" si="1"/>
        <v>78.68112688574773</v>
      </c>
    </row>
    <row r="14" spans="2:32">
      <c r="B14" s="8" t="s">
        <v>20</v>
      </c>
      <c r="C14" s="11">
        <v>76.6116454278947</v>
      </c>
      <c r="D14" s="11">
        <v>65.667131110040486</v>
      </c>
      <c r="E14" s="11">
        <v>75.616731984946455</v>
      </c>
      <c r="F14" s="11">
        <v>120.38967238152202</v>
      </c>
      <c r="G14" s="11">
        <v>43.778158209552544</v>
      </c>
      <c r="H14" s="11">
        <v>83.576211493607843</v>
      </c>
      <c r="I14" s="11">
        <v>55.717596228890329</v>
      </c>
      <c r="J14" s="11">
        <v>62.682319749619637</v>
      </c>
      <c r="K14" s="11">
        <v>84.571287612288415</v>
      </c>
      <c r="L14" s="11">
        <v>69.646987718025002</v>
      </c>
      <c r="M14" s="11">
        <v>78.601482572326404</v>
      </c>
      <c r="N14" s="11">
        <v>87.556159745749596</v>
      </c>
      <c r="O14" s="11">
        <v>84.571185709598012</v>
      </c>
      <c r="P14" s="11">
        <v>60.692401635433043</v>
      </c>
      <c r="Q14" s="11">
        <v>66.662115584564049</v>
      </c>
      <c r="R14" s="11">
        <v>73.626818908579025</v>
      </c>
      <c r="S14" s="11">
        <v>56.712514709659672</v>
      </c>
      <c r="T14" s="11">
        <v>82.581435308961204</v>
      </c>
      <c r="U14" s="11">
        <v>67.657109997266957</v>
      </c>
      <c r="V14" s="11">
        <v>74.621717192636879</v>
      </c>
      <c r="W14" s="11">
        <v>81.586435675542134</v>
      </c>
      <c r="X14" s="11">
        <v>81.586232606381145</v>
      </c>
      <c r="Y14" s="11">
        <v>81.586450834437301</v>
      </c>
      <c r="Z14" s="11">
        <v>126.35900865311169</v>
      </c>
      <c r="AA14" s="11">
        <v>124.36936109305884</v>
      </c>
      <c r="AB14" s="8">
        <f t="shared" si="0"/>
        <v>180000</v>
      </c>
      <c r="AC14" s="8">
        <v>0.6</v>
      </c>
      <c r="AD14" s="8">
        <f t="shared" si="1"/>
        <v>78.68112688574773</v>
      </c>
    </row>
    <row r="15" spans="2:32">
      <c r="B15" s="8" t="s">
        <v>21</v>
      </c>
      <c r="C15" s="11">
        <v>76.6116454278947</v>
      </c>
      <c r="D15" s="11">
        <v>65.667131110040486</v>
      </c>
      <c r="E15" s="11">
        <v>75.616731984946455</v>
      </c>
      <c r="F15" s="11">
        <v>120.38967238152202</v>
      </c>
      <c r="G15" s="11">
        <v>43.778158209552544</v>
      </c>
      <c r="H15" s="11">
        <v>83.576211493607843</v>
      </c>
      <c r="I15" s="11">
        <v>55.717596228890329</v>
      </c>
      <c r="J15" s="11">
        <v>62.682319749619637</v>
      </c>
      <c r="K15" s="11">
        <v>84.571287612288415</v>
      </c>
      <c r="L15" s="11">
        <v>69.646987718025002</v>
      </c>
      <c r="M15" s="11">
        <v>78.601482572326404</v>
      </c>
      <c r="N15" s="11">
        <v>87.556159745749596</v>
      </c>
      <c r="O15" s="11">
        <v>84.571185709598012</v>
      </c>
      <c r="P15" s="11">
        <v>60.692401635433043</v>
      </c>
      <c r="Q15" s="11">
        <v>66.662115584564049</v>
      </c>
      <c r="R15" s="11">
        <v>73.626818908579025</v>
      </c>
      <c r="S15" s="11">
        <v>56.712514709659672</v>
      </c>
      <c r="T15" s="11">
        <v>82.581435308961204</v>
      </c>
      <c r="U15" s="11">
        <v>67.657109997266957</v>
      </c>
      <c r="V15" s="11">
        <v>74.621717192636879</v>
      </c>
      <c r="W15" s="11">
        <v>81.586435675542134</v>
      </c>
      <c r="X15" s="11">
        <v>81.586232606381145</v>
      </c>
      <c r="Y15" s="11">
        <v>81.586450834437301</v>
      </c>
      <c r="Z15" s="11">
        <v>126.35900865311169</v>
      </c>
      <c r="AA15" s="11">
        <v>124.36936109305884</v>
      </c>
      <c r="AB15" s="8">
        <f t="shared" si="0"/>
        <v>210000</v>
      </c>
      <c r="AC15" s="8">
        <v>0.7</v>
      </c>
      <c r="AD15" s="8">
        <f t="shared" si="1"/>
        <v>78.68112688574773</v>
      </c>
    </row>
    <row r="16" spans="2:32">
      <c r="B16" s="8" t="s">
        <v>22</v>
      </c>
      <c r="C16" s="11">
        <v>76.6116454278947</v>
      </c>
      <c r="D16" s="11">
        <v>65.667131110040486</v>
      </c>
      <c r="E16" s="11">
        <v>75.616731984946455</v>
      </c>
      <c r="F16" s="11">
        <v>120.38967238152202</v>
      </c>
      <c r="G16" s="11">
        <v>43.778158209552544</v>
      </c>
      <c r="H16" s="11">
        <v>83.576211493607843</v>
      </c>
      <c r="I16" s="11">
        <v>55.717596228890329</v>
      </c>
      <c r="J16" s="11">
        <v>62.682319749619637</v>
      </c>
      <c r="K16" s="11">
        <v>84.571287612288415</v>
      </c>
      <c r="L16" s="11">
        <v>69.646987718025002</v>
      </c>
      <c r="M16" s="11">
        <v>78.601482572326404</v>
      </c>
      <c r="N16" s="11">
        <v>87.556159745749596</v>
      </c>
      <c r="O16" s="11">
        <v>84.571185709598012</v>
      </c>
      <c r="P16" s="11">
        <v>60.692401635433043</v>
      </c>
      <c r="Q16" s="11">
        <v>66.662115584564049</v>
      </c>
      <c r="R16" s="11">
        <v>73.626818908579025</v>
      </c>
      <c r="S16" s="11">
        <v>56.712514709659672</v>
      </c>
      <c r="T16" s="11">
        <v>82.581435308961204</v>
      </c>
      <c r="U16" s="11">
        <v>67.657109997266957</v>
      </c>
      <c r="V16" s="11">
        <v>74.621717192636879</v>
      </c>
      <c r="W16" s="11">
        <v>81.586435675542134</v>
      </c>
      <c r="X16" s="11">
        <v>81.586232606381145</v>
      </c>
      <c r="Y16" s="11">
        <v>81.586450834437301</v>
      </c>
      <c r="Z16" s="11">
        <v>126.35900865311169</v>
      </c>
      <c r="AA16" s="11">
        <v>124.36936109305884</v>
      </c>
      <c r="AB16" s="8">
        <f t="shared" si="0"/>
        <v>240000</v>
      </c>
      <c r="AC16" s="8">
        <v>0.8</v>
      </c>
      <c r="AD16" s="8">
        <f t="shared" si="1"/>
        <v>78.68112688574773</v>
      </c>
    </row>
    <row r="17" spans="2:30">
      <c r="B17" s="8" t="s">
        <v>23</v>
      </c>
      <c r="C17" s="11">
        <v>76.6116454278947</v>
      </c>
      <c r="D17" s="11">
        <v>65.667131110040486</v>
      </c>
      <c r="E17" s="11">
        <v>75.616731984946455</v>
      </c>
      <c r="F17" s="11">
        <v>120.38967238152202</v>
      </c>
      <c r="G17" s="11">
        <v>43.778158209552544</v>
      </c>
      <c r="H17" s="11">
        <v>83.576211493607843</v>
      </c>
      <c r="I17" s="11">
        <v>55.717596228890329</v>
      </c>
      <c r="J17" s="11">
        <v>62.682319749619637</v>
      </c>
      <c r="K17" s="11">
        <v>84.571287612288415</v>
      </c>
      <c r="L17" s="11">
        <v>69.646987718025002</v>
      </c>
      <c r="M17" s="11">
        <v>78.601482572326404</v>
      </c>
      <c r="N17" s="11">
        <v>87.556159745749596</v>
      </c>
      <c r="O17" s="11">
        <v>84.571185709598012</v>
      </c>
      <c r="P17" s="11">
        <v>60.692401635433043</v>
      </c>
      <c r="Q17" s="11">
        <v>66.662115584564049</v>
      </c>
      <c r="R17" s="11">
        <v>73.626818908579025</v>
      </c>
      <c r="S17" s="11">
        <v>56.712514709659672</v>
      </c>
      <c r="T17" s="11">
        <v>82.581435308961204</v>
      </c>
      <c r="U17" s="11">
        <v>67.657109997266957</v>
      </c>
      <c r="V17" s="11">
        <v>74.621717192636879</v>
      </c>
      <c r="W17" s="11">
        <v>81.586435675542134</v>
      </c>
      <c r="X17" s="11">
        <v>81.586232606381145</v>
      </c>
      <c r="Y17" s="11">
        <v>81.586450834437301</v>
      </c>
      <c r="Z17" s="11">
        <v>126.35900865311169</v>
      </c>
      <c r="AA17" s="11">
        <v>124.36936109305884</v>
      </c>
      <c r="AB17" s="8">
        <f t="shared" si="0"/>
        <v>270000</v>
      </c>
      <c r="AC17" s="8">
        <v>0.9</v>
      </c>
      <c r="AD17" s="8">
        <f t="shared" si="1"/>
        <v>78.68112688574773</v>
      </c>
    </row>
    <row r="18" spans="2:30">
      <c r="B18" s="8" t="s">
        <v>24</v>
      </c>
      <c r="C18" s="11">
        <v>76.6116454278947</v>
      </c>
      <c r="D18" s="11">
        <v>65.667131110040486</v>
      </c>
      <c r="E18" s="11">
        <v>75.616731984946455</v>
      </c>
      <c r="F18" s="11">
        <v>120.38967238152202</v>
      </c>
      <c r="G18" s="11">
        <v>43.778158209552544</v>
      </c>
      <c r="H18" s="11">
        <v>83.576211493607843</v>
      </c>
      <c r="I18" s="11">
        <v>55.717596228890329</v>
      </c>
      <c r="J18" s="11">
        <v>62.682319749619637</v>
      </c>
      <c r="K18" s="11">
        <v>84.571287612288415</v>
      </c>
      <c r="L18" s="11">
        <v>69.646987718025002</v>
      </c>
      <c r="M18" s="11">
        <v>78.601482572326404</v>
      </c>
      <c r="N18" s="11">
        <v>87.556159745749596</v>
      </c>
      <c r="O18" s="11">
        <v>84.571185709598012</v>
      </c>
      <c r="P18" s="11">
        <v>60.692401635433043</v>
      </c>
      <c r="Q18" s="11">
        <v>66.662115584564049</v>
      </c>
      <c r="R18" s="11">
        <v>73.626818908579025</v>
      </c>
      <c r="S18" s="11">
        <v>56.712514709659672</v>
      </c>
      <c r="T18" s="11">
        <v>82.581435308961204</v>
      </c>
      <c r="U18" s="11">
        <v>67.657109997266957</v>
      </c>
      <c r="V18" s="11">
        <v>74.621717192636879</v>
      </c>
      <c r="W18" s="11">
        <v>81.586435675542134</v>
      </c>
      <c r="X18" s="11">
        <v>81.586232606381145</v>
      </c>
      <c r="Y18" s="11">
        <v>81.586450834437301</v>
      </c>
      <c r="Z18" s="11">
        <v>126.35900865311169</v>
      </c>
      <c r="AA18" s="11">
        <v>124.36936109305884</v>
      </c>
      <c r="AB18" s="8">
        <f t="shared" si="0"/>
        <v>300000</v>
      </c>
      <c r="AC18" s="8">
        <v>1</v>
      </c>
      <c r="AD18" s="8">
        <f t="shared" si="1"/>
        <v>78.68112688574773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43.778158209552544</v>
      </c>
      <c r="E21" s="10">
        <f>MAX(C18:AA18)</f>
        <v>126.35900865311169</v>
      </c>
      <c r="F21" s="10">
        <f>MEDIAN(C18:AA18)</f>
        <v>76.6116454278947</v>
      </c>
      <c r="G21" s="10">
        <f>AVERAGE(C18:AA18)</f>
        <v>78.68112688574773</v>
      </c>
      <c r="H21" s="10">
        <f>_xlfn.STDEV.S(C18:AA18)</f>
        <v>20.096883337996413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9A30-A9F0-4610-AD4D-1B58C4ECDF95}">
  <sheetPr>
    <outlinePr summaryBelow="0" summaryRight="0"/>
  </sheetPr>
  <dimension ref="B2:AF23"/>
  <sheetViews>
    <sheetView topLeftCell="L1" workbookViewId="0">
      <selection activeCell="AD9" sqref="AD9:AD21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/>
      <c r="AC2" s="2"/>
      <c r="AD2" s="2">
        <v>100000</v>
      </c>
      <c r="AE2" s="1" t="s">
        <v>1</v>
      </c>
      <c r="AF2" s="1">
        <f>MIN(B3:AA3)</f>
        <v>6600</v>
      </c>
    </row>
    <row r="3" spans="2:32">
      <c r="B3" s="2" t="s">
        <v>2</v>
      </c>
      <c r="C3" s="2">
        <v>9400</v>
      </c>
      <c r="D3" s="2">
        <v>7800</v>
      </c>
      <c r="E3" s="2">
        <v>7200</v>
      </c>
      <c r="F3" s="2">
        <v>7100</v>
      </c>
      <c r="G3" s="2">
        <v>7700</v>
      </c>
      <c r="H3" s="2">
        <v>7000</v>
      </c>
      <c r="I3" s="2">
        <v>7100</v>
      </c>
      <c r="J3" s="2">
        <v>7400</v>
      </c>
      <c r="K3" s="2">
        <v>6800</v>
      </c>
      <c r="L3" s="2">
        <v>7100</v>
      </c>
      <c r="M3" s="2">
        <v>7100</v>
      </c>
      <c r="N3" s="2">
        <v>6900</v>
      </c>
      <c r="O3" s="2">
        <v>7700</v>
      </c>
      <c r="P3" s="2">
        <v>6800</v>
      </c>
      <c r="Q3" s="2">
        <v>6600</v>
      </c>
      <c r="R3" s="2">
        <v>7500</v>
      </c>
      <c r="S3" s="2">
        <v>7200</v>
      </c>
      <c r="T3" s="2">
        <v>6900</v>
      </c>
      <c r="U3" s="2">
        <v>7600</v>
      </c>
      <c r="V3" s="2">
        <v>7500</v>
      </c>
      <c r="W3" s="2">
        <v>7200</v>
      </c>
      <c r="X3" s="2">
        <v>7000</v>
      </c>
      <c r="Y3" s="2">
        <v>8600</v>
      </c>
      <c r="Z3" s="2">
        <v>7600</v>
      </c>
      <c r="AA3" s="2">
        <v>7000</v>
      </c>
      <c r="AB3" s="2"/>
      <c r="AC3" s="2"/>
      <c r="AD3" s="2"/>
      <c r="AE3" s="1" t="s">
        <v>3</v>
      </c>
      <c r="AF3" s="1">
        <f>MAX(B3:AA3)</f>
        <v>9400</v>
      </c>
    </row>
    <row r="4" spans="2:32">
      <c r="B4" s="2" t="s">
        <v>4</v>
      </c>
      <c r="C4" s="2">
        <v>4.9508344091009349E-9</v>
      </c>
      <c r="D4" s="2">
        <v>9.0113303485850338E-9</v>
      </c>
      <c r="E4" s="2">
        <v>8.8074898485501762E-9</v>
      </c>
      <c r="F4" s="2">
        <v>6.7097971623297781E-9</v>
      </c>
      <c r="G4" s="2">
        <v>7.4923036663676612E-9</v>
      </c>
      <c r="H4" s="2">
        <v>4.5810111259925179E-9</v>
      </c>
      <c r="I4" s="2">
        <v>7.5982029557053465E-9</v>
      </c>
      <c r="J4" s="2">
        <v>6.4036385083454661E-9</v>
      </c>
      <c r="K4" s="2">
        <v>9.3025391834089532E-9</v>
      </c>
      <c r="L4" s="2">
        <v>6.5122662817884702E-9</v>
      </c>
      <c r="M4" s="2">
        <v>9.6270014182664454E-9</v>
      </c>
      <c r="N4" s="2">
        <v>7.9826349974609911E-9</v>
      </c>
      <c r="O4" s="2">
        <v>7.2354850999545306E-9</v>
      </c>
      <c r="P4" s="2">
        <v>8.5606757238565478E-9</v>
      </c>
      <c r="Q4" s="2">
        <v>7.6666992754326202E-9</v>
      </c>
      <c r="R4" s="2">
        <v>5.8257683122064918E-9</v>
      </c>
      <c r="S4" s="2">
        <v>6.7273617787577678E-9</v>
      </c>
      <c r="T4" s="2">
        <v>9.9117869467590936E-9</v>
      </c>
      <c r="U4" s="2">
        <v>9.5548102763132192E-9</v>
      </c>
      <c r="V4" s="2">
        <v>7.2873831413744483E-9</v>
      </c>
      <c r="W4" s="2">
        <v>7.5551156442088541E-9</v>
      </c>
      <c r="X4" s="2">
        <v>9.5117798082355876E-9</v>
      </c>
      <c r="Y4" s="2">
        <v>9.4763095148664434E-9</v>
      </c>
      <c r="Z4" s="2">
        <v>9.1258698375895619E-9</v>
      </c>
      <c r="AA4" s="2">
        <v>5.3099142860446591E-9</v>
      </c>
      <c r="AB4" s="2"/>
      <c r="AC4" s="2"/>
      <c r="AD4" s="2"/>
      <c r="AE4" s="1" t="s">
        <v>5</v>
      </c>
      <c r="AF4" s="1">
        <f>AVERAGE(B3:AA3)</f>
        <v>7352</v>
      </c>
    </row>
    <row r="5" spans="2:32">
      <c r="B5" s="2" t="s">
        <v>6</v>
      </c>
      <c r="C5" s="2">
        <v>5.9815988606715109E-8</v>
      </c>
      <c r="D5" s="2">
        <v>2.6538941710896324E-8</v>
      </c>
      <c r="E5" s="2">
        <v>3.4419201710989E-8</v>
      </c>
      <c r="F5" s="2">
        <v>2.958336153824348E-8</v>
      </c>
      <c r="G5" s="2">
        <v>1.7686431874608388E-8</v>
      </c>
      <c r="H5" s="2">
        <v>2.3488382794312201E-8</v>
      </c>
      <c r="I5" s="2">
        <v>2.4066821424639784E-8</v>
      </c>
      <c r="J5" s="2">
        <v>3.4901290746347513E-8</v>
      </c>
      <c r="K5" s="2">
        <v>3.5919470064982306E-8</v>
      </c>
      <c r="L5" s="2">
        <v>1.6689966741978424E-8</v>
      </c>
      <c r="M5" s="2">
        <v>1.8303751403436763E-8</v>
      </c>
      <c r="N5" s="2">
        <v>4.8657454954081913E-8</v>
      </c>
      <c r="O5" s="2">
        <v>3.0758144475839799E-8</v>
      </c>
      <c r="P5" s="2">
        <v>2.7441615202405956E-8</v>
      </c>
      <c r="Q5" s="2">
        <v>4.3427974105725298E-8</v>
      </c>
      <c r="R5" s="2">
        <v>2.5725682917254744E-8</v>
      </c>
      <c r="S5" s="2">
        <v>2.1597031718556536E-8</v>
      </c>
      <c r="T5" s="2">
        <v>3.6138203540758695E-8</v>
      </c>
      <c r="U5" s="2">
        <v>3.167133399983868E-8</v>
      </c>
      <c r="V5" s="2">
        <v>3.3497713047836442E-8</v>
      </c>
      <c r="W5" s="2">
        <v>3.5429252420726698E-8</v>
      </c>
      <c r="X5" s="2">
        <v>3.65873802365968E-8</v>
      </c>
      <c r="Y5" s="2">
        <v>2.1618063783535035E-8</v>
      </c>
      <c r="Z5" s="2">
        <v>3.1293268420995446E-8</v>
      </c>
      <c r="AA5" s="2">
        <v>3.5925836527894717E-8</v>
      </c>
      <c r="AC5" s="2"/>
      <c r="AD5" s="2"/>
      <c r="AE5" s="1" t="s">
        <v>7</v>
      </c>
      <c r="AF5" s="1">
        <f>_xlfn.STDEV.P(B3:AA3)</f>
        <v>587.95918225672779</v>
      </c>
    </row>
    <row r="6" spans="2:32">
      <c r="B6" s="2" t="s">
        <v>8</v>
      </c>
      <c r="C6" s="2">
        <v>4.4810008148488123E-8</v>
      </c>
      <c r="D6" s="2">
        <v>2.071436711048591E-8</v>
      </c>
      <c r="E6" s="2">
        <v>2.3725021947029745E-8</v>
      </c>
      <c r="F6" s="2">
        <v>2.1537800876103574E-8</v>
      </c>
      <c r="G6" s="2">
        <v>1.4094609923631651E-8</v>
      </c>
      <c r="H6" s="2">
        <v>1.611283551028464E-8</v>
      </c>
      <c r="I6" s="2">
        <v>1.8548234947957098E-8</v>
      </c>
      <c r="J6" s="2">
        <v>2.3798975234967656E-8</v>
      </c>
      <c r="K6" s="2">
        <v>2.577394297986757E-8</v>
      </c>
      <c r="L6" s="2">
        <v>1.3695228062715614E-8</v>
      </c>
      <c r="M6" s="2">
        <v>1.4318004559754627E-8</v>
      </c>
      <c r="N6" s="2">
        <v>3.7452139167726273E-8</v>
      </c>
      <c r="O6" s="2">
        <v>1.9494109437800944E-8</v>
      </c>
      <c r="P6" s="2">
        <v>1.9484332369756885E-8</v>
      </c>
      <c r="Q6" s="2">
        <v>3.1168553960014833E-8</v>
      </c>
      <c r="R6" s="2">
        <v>1.8856212591344956E-8</v>
      </c>
      <c r="S6" s="2">
        <v>1.5328566860262072E-8</v>
      </c>
      <c r="T6" s="2">
        <v>2.5336703401990235E-8</v>
      </c>
      <c r="U6" s="2">
        <v>2.3158293060987489E-8</v>
      </c>
      <c r="V6" s="2">
        <v>2.3131860871217214E-8</v>
      </c>
      <c r="W6" s="2">
        <v>2.501769813534338E-8</v>
      </c>
      <c r="X6" s="2">
        <v>2.8040233246429125E-8</v>
      </c>
      <c r="Y6" s="2">
        <v>1.6729529761505546E-8</v>
      </c>
      <c r="Z6" s="2">
        <v>2.1497157831618097E-8</v>
      </c>
      <c r="AA6" s="2">
        <v>2.7571900318434928E-8</v>
      </c>
      <c r="AC6" s="2"/>
      <c r="AD6" s="2"/>
      <c r="AE6" s="1" t="s">
        <v>9</v>
      </c>
      <c r="AF6" s="1">
        <f>MEDIAN(B3:AA3)</f>
        <v>7200</v>
      </c>
    </row>
    <row r="7" spans="2:32">
      <c r="B7" s="2" t="s">
        <v>10</v>
      </c>
      <c r="C7" s="2">
        <v>-449.99999995254808</v>
      </c>
      <c r="D7" s="2">
        <v>-449.99999997811955</v>
      </c>
      <c r="E7" s="2">
        <v>-449.99999997579823</v>
      </c>
      <c r="F7" s="2">
        <v>-449.99999997767679</v>
      </c>
      <c r="G7" s="2">
        <v>-449.99999998546059</v>
      </c>
      <c r="H7" s="2">
        <v>-449.99999998341502</v>
      </c>
      <c r="I7" s="2">
        <v>-449.99999998060002</v>
      </c>
      <c r="J7" s="2">
        <v>-449.99999997528437</v>
      </c>
      <c r="K7" s="2">
        <v>-449.99999997267577</v>
      </c>
      <c r="L7" s="2">
        <v>-449.99999998630534</v>
      </c>
      <c r="M7" s="2">
        <v>-449.99999998552812</v>
      </c>
      <c r="N7" s="2">
        <v>-449.99999995937736</v>
      </c>
      <c r="O7" s="2">
        <v>-449.99999998105955</v>
      </c>
      <c r="P7" s="2">
        <v>-449.99999998039516</v>
      </c>
      <c r="Q7" s="2">
        <v>-449.9999999674402</v>
      </c>
      <c r="R7" s="2">
        <v>-449.99999997967205</v>
      </c>
      <c r="S7" s="2">
        <v>-449.99999998506439</v>
      </c>
      <c r="T7" s="2">
        <v>-449.99999997437146</v>
      </c>
      <c r="U7" s="2">
        <v>-449.99999997495081</v>
      </c>
      <c r="V7" s="2">
        <v>-449.99999997542011</v>
      </c>
      <c r="W7" s="2">
        <v>-449.99999997348334</v>
      </c>
      <c r="X7" s="2">
        <v>-449.99999997005591</v>
      </c>
      <c r="Y7" s="2">
        <v>-449.99999998277963</v>
      </c>
      <c r="Z7" s="2">
        <v>-449.99999997846294</v>
      </c>
      <c r="AA7" s="2">
        <v>-449.99999997275967</v>
      </c>
      <c r="AC7" s="2"/>
      <c r="AD7" s="2"/>
    </row>
    <row r="8" spans="2:32">
      <c r="B8" s="2" t="s">
        <v>11</v>
      </c>
      <c r="AC8" s="2"/>
      <c r="AD8" s="2"/>
    </row>
    <row r="9" spans="2:32">
      <c r="B9" s="2" t="s">
        <v>12</v>
      </c>
      <c r="C9" s="2">
        <v>28480.749844586895</v>
      </c>
      <c r="D9" s="2">
        <v>22820.718681352511</v>
      </c>
      <c r="E9" s="2">
        <v>13329.951394226224</v>
      </c>
      <c r="F9" s="2">
        <v>19200.209565968653</v>
      </c>
      <c r="G9" s="2">
        <v>6345.8547228074058</v>
      </c>
      <c r="H9" s="2">
        <v>9952.550630815922</v>
      </c>
      <c r="I9" s="2">
        <v>14599.745770969434</v>
      </c>
      <c r="J9" s="2">
        <v>23441.687716236182</v>
      </c>
      <c r="K9" s="2">
        <v>19243.645628601527</v>
      </c>
      <c r="L9" s="2">
        <v>24212.563425688444</v>
      </c>
      <c r="M9" s="2">
        <v>17197.878446443538</v>
      </c>
      <c r="N9" s="2">
        <v>25439.943699906464</v>
      </c>
      <c r="O9" s="2">
        <v>29598.418815347264</v>
      </c>
      <c r="P9" s="2">
        <v>13097.495172174911</v>
      </c>
      <c r="Q9" s="2">
        <v>26987.56223472362</v>
      </c>
      <c r="R9" s="2">
        <v>18801.436700647064</v>
      </c>
      <c r="S9" s="2">
        <v>16430.921550536037</v>
      </c>
      <c r="T9" s="2">
        <v>20688.15114545172</v>
      </c>
      <c r="U9" s="2">
        <v>26512.562911996294</v>
      </c>
      <c r="V9" s="2">
        <v>10489.320982619764</v>
      </c>
      <c r="W9" s="2">
        <v>19127.055971091868</v>
      </c>
      <c r="X9" s="2">
        <v>16815.049538544739</v>
      </c>
      <c r="Y9" s="2">
        <v>14508.897232014833</v>
      </c>
      <c r="Z9" s="2">
        <v>29303.933544753341</v>
      </c>
      <c r="AA9" s="2">
        <v>14187.598379678442</v>
      </c>
      <c r="AB9" s="2">
        <f t="shared" ref="AB9:AB21" si="0">AC9*$AD$2</f>
        <v>0</v>
      </c>
      <c r="AC9" s="2">
        <v>0</v>
      </c>
      <c r="AD9" s="2">
        <f t="shared" ref="AD9:AD21" si="1">AVERAGE(C9:AA9)</f>
        <v>19232.556148287324</v>
      </c>
    </row>
    <row r="10" spans="2:32">
      <c r="B10" s="2" t="s">
        <v>13</v>
      </c>
      <c r="C10" s="2">
        <v>16233.910673615894</v>
      </c>
      <c r="D10" s="2">
        <v>15653.786175808529</v>
      </c>
      <c r="E10" s="2">
        <v>10169.109580933109</v>
      </c>
      <c r="F10" s="2">
        <v>13170.610710965137</v>
      </c>
      <c r="G10" s="2">
        <v>4059.4976273475263</v>
      </c>
      <c r="H10" s="2">
        <v>4627.551449444215</v>
      </c>
      <c r="I10" s="2">
        <v>9360.1916523665004</v>
      </c>
      <c r="J10" s="2">
        <v>18597.170249033919</v>
      </c>
      <c r="K10" s="2">
        <v>8657.2395868274525</v>
      </c>
      <c r="L10" s="2">
        <v>15022.436915601804</v>
      </c>
      <c r="M10" s="2">
        <v>8377.5141667015214</v>
      </c>
      <c r="N10" s="2">
        <v>15066.379864376229</v>
      </c>
      <c r="O10" s="2">
        <v>18405.985328628289</v>
      </c>
      <c r="P10" s="2">
        <v>5877.3525306278025</v>
      </c>
      <c r="Q10" s="2">
        <v>17043.921101982942</v>
      </c>
      <c r="R10" s="2">
        <v>16825.801690126849</v>
      </c>
      <c r="S10" s="2">
        <v>10562.168396237379</v>
      </c>
      <c r="T10" s="2">
        <v>11886.831724599355</v>
      </c>
      <c r="U10" s="2">
        <v>19685.468450307981</v>
      </c>
      <c r="V10" s="2">
        <v>8136.855802924033</v>
      </c>
      <c r="W10" s="2">
        <v>11995.157533901769</v>
      </c>
      <c r="X10" s="2">
        <v>10125.189187008833</v>
      </c>
      <c r="Y10" s="2">
        <v>8290.7511470664467</v>
      </c>
      <c r="Z10" s="2">
        <v>15469.618970940999</v>
      </c>
      <c r="AA10" s="2">
        <v>8833.407839984302</v>
      </c>
      <c r="AB10" s="2">
        <f t="shared" si="0"/>
        <v>100</v>
      </c>
      <c r="AC10" s="2">
        <v>1E-3</v>
      </c>
      <c r="AD10" s="2">
        <f t="shared" si="1"/>
        <v>12085.356334294353</v>
      </c>
    </row>
    <row r="11" spans="2:32">
      <c r="B11" s="2" t="s">
        <v>14</v>
      </c>
      <c r="C11" s="2">
        <v>1332.7240858975474</v>
      </c>
      <c r="D11" s="2">
        <v>432.519775692613</v>
      </c>
      <c r="E11" s="2">
        <v>907.03651627610247</v>
      </c>
      <c r="F11" s="2">
        <v>516.60885332546195</v>
      </c>
      <c r="G11" s="2">
        <v>173.05659824454364</v>
      </c>
      <c r="H11" s="2">
        <v>177.56215796169937</v>
      </c>
      <c r="I11" s="2">
        <v>161.11949184297475</v>
      </c>
      <c r="J11" s="2">
        <v>761.45363937131356</v>
      </c>
      <c r="K11" s="2">
        <v>453.21239582170375</v>
      </c>
      <c r="L11" s="2">
        <v>621.59196655523886</v>
      </c>
      <c r="M11" s="2">
        <v>757.25921159474785</v>
      </c>
      <c r="N11" s="2">
        <v>1446.8560550830707</v>
      </c>
      <c r="O11" s="2">
        <v>776.72680444890227</v>
      </c>
      <c r="P11" s="2">
        <v>323.68620454168354</v>
      </c>
      <c r="Q11" s="2">
        <v>159.00807372246538</v>
      </c>
      <c r="R11" s="2">
        <v>560.06528632213178</v>
      </c>
      <c r="S11" s="2">
        <v>235.43508634425189</v>
      </c>
      <c r="T11" s="2">
        <v>188.64719640208426</v>
      </c>
      <c r="U11" s="2">
        <v>1084.3608306541489</v>
      </c>
      <c r="V11" s="2">
        <v>212.62445212697446</v>
      </c>
      <c r="W11" s="2">
        <v>544.20161373012741</v>
      </c>
      <c r="X11" s="2">
        <v>493.74762165014721</v>
      </c>
      <c r="Y11" s="2">
        <v>576.28509545804491</v>
      </c>
      <c r="Z11" s="2">
        <v>1134.1442909006698</v>
      </c>
      <c r="AA11" s="2">
        <v>209.32578843591423</v>
      </c>
      <c r="AB11" s="2">
        <f t="shared" si="0"/>
        <v>1000</v>
      </c>
      <c r="AC11" s="2">
        <v>0.01</v>
      </c>
      <c r="AD11" s="2">
        <f t="shared" si="1"/>
        <v>569.57036369618243</v>
      </c>
    </row>
    <row r="12" spans="2:32">
      <c r="B12" s="2" t="s">
        <v>15</v>
      </c>
      <c r="C12" s="2">
        <v>4.9508344091009349E-9</v>
      </c>
      <c r="D12" s="2">
        <v>9.0113303485850338E-9</v>
      </c>
      <c r="E12" s="2">
        <v>8.8074898485501762E-9</v>
      </c>
      <c r="F12" s="2">
        <v>6.7097971623297781E-9</v>
      </c>
      <c r="G12" s="2">
        <v>7.4923036663676612E-9</v>
      </c>
      <c r="H12" s="2">
        <v>4.5810111259925179E-9</v>
      </c>
      <c r="I12" s="2">
        <v>7.5982029557053465E-9</v>
      </c>
      <c r="J12" s="2">
        <v>6.4036385083454661E-9</v>
      </c>
      <c r="K12" s="2">
        <v>9.3025391834089532E-9</v>
      </c>
      <c r="L12" s="2">
        <v>6.5122662817884702E-9</v>
      </c>
      <c r="M12" s="2">
        <v>9.6270014182664454E-9</v>
      </c>
      <c r="N12" s="2">
        <v>7.9826349974609911E-9</v>
      </c>
      <c r="O12" s="2">
        <v>7.2354850999545306E-9</v>
      </c>
      <c r="P12" s="2">
        <v>8.5606757238565478E-9</v>
      </c>
      <c r="Q12" s="2">
        <v>7.6666992754326202E-9</v>
      </c>
      <c r="R12" s="2">
        <v>5.8257683122064918E-9</v>
      </c>
      <c r="S12" s="2">
        <v>6.7273617787577678E-9</v>
      </c>
      <c r="T12" s="2">
        <v>9.9117869467590936E-9</v>
      </c>
      <c r="U12" s="2">
        <v>9.5548102763132192E-9</v>
      </c>
      <c r="V12" s="2">
        <v>7.2873831413744483E-9</v>
      </c>
      <c r="W12" s="2">
        <v>7.5551156442088541E-9</v>
      </c>
      <c r="X12" s="2">
        <v>9.5117798082355876E-9</v>
      </c>
      <c r="Y12" s="2">
        <v>9.4763095148664434E-9</v>
      </c>
      <c r="Z12" s="2">
        <v>9.1258698375895619E-9</v>
      </c>
      <c r="AA12" s="2">
        <v>5.3099142860446591E-9</v>
      </c>
      <c r="AB12" s="2">
        <f t="shared" si="0"/>
        <v>10000</v>
      </c>
      <c r="AC12" s="2">
        <v>0.1</v>
      </c>
      <c r="AD12" s="2">
        <f t="shared" si="1"/>
        <v>7.7091203820600639E-9</v>
      </c>
    </row>
    <row r="13" spans="2:32">
      <c r="B13" s="2" t="s">
        <v>16</v>
      </c>
      <c r="C13" s="2">
        <v>4.9508344091009349E-9</v>
      </c>
      <c r="D13" s="2">
        <v>9.0113303485850338E-9</v>
      </c>
      <c r="E13" s="2">
        <v>8.8074898485501762E-9</v>
      </c>
      <c r="F13" s="2">
        <v>6.7097971623297781E-9</v>
      </c>
      <c r="G13" s="2">
        <v>7.4923036663676612E-9</v>
      </c>
      <c r="H13" s="2">
        <v>4.5810111259925179E-9</v>
      </c>
      <c r="I13" s="2">
        <v>7.5982029557053465E-9</v>
      </c>
      <c r="J13" s="2">
        <v>6.4036385083454661E-9</v>
      </c>
      <c r="K13" s="2">
        <v>9.3025391834089532E-9</v>
      </c>
      <c r="L13" s="2">
        <v>6.5122662817884702E-9</v>
      </c>
      <c r="M13" s="2">
        <v>9.6270014182664454E-9</v>
      </c>
      <c r="N13" s="2">
        <v>7.9826349974609911E-9</v>
      </c>
      <c r="O13" s="2">
        <v>7.2354850999545306E-9</v>
      </c>
      <c r="P13" s="2">
        <v>8.5606757238565478E-9</v>
      </c>
      <c r="Q13" s="2">
        <v>7.6666992754326202E-9</v>
      </c>
      <c r="R13" s="2">
        <v>5.8257683122064918E-9</v>
      </c>
      <c r="S13" s="2">
        <v>6.7273617787577678E-9</v>
      </c>
      <c r="T13" s="2">
        <v>9.9117869467590936E-9</v>
      </c>
      <c r="U13" s="2">
        <v>9.5548102763132192E-9</v>
      </c>
      <c r="V13" s="2">
        <v>7.2873831413744483E-9</v>
      </c>
      <c r="W13" s="2">
        <v>7.5551156442088541E-9</v>
      </c>
      <c r="X13" s="2">
        <v>9.5117798082355876E-9</v>
      </c>
      <c r="Y13" s="2">
        <v>9.4763095148664434E-9</v>
      </c>
      <c r="Z13" s="2">
        <v>9.1258698375895619E-9</v>
      </c>
      <c r="AA13" s="2">
        <v>5.3099142860446591E-9</v>
      </c>
      <c r="AB13" s="2">
        <f t="shared" si="0"/>
        <v>20000</v>
      </c>
      <c r="AC13" s="2">
        <v>0.2</v>
      </c>
      <c r="AD13" s="2">
        <f t="shared" si="1"/>
        <v>7.7091203820600639E-9</v>
      </c>
    </row>
    <row r="14" spans="2:32">
      <c r="B14" s="2" t="s">
        <v>17</v>
      </c>
      <c r="C14" s="2">
        <v>4.9508344091009349E-9</v>
      </c>
      <c r="D14" s="2">
        <v>9.0113303485850338E-9</v>
      </c>
      <c r="E14" s="2">
        <v>8.8074898485501762E-9</v>
      </c>
      <c r="F14" s="2">
        <v>6.7097971623297781E-9</v>
      </c>
      <c r="G14" s="2">
        <v>7.4923036663676612E-9</v>
      </c>
      <c r="H14" s="2">
        <v>4.5810111259925179E-9</v>
      </c>
      <c r="I14" s="2">
        <v>7.5982029557053465E-9</v>
      </c>
      <c r="J14" s="2">
        <v>6.4036385083454661E-9</v>
      </c>
      <c r="K14" s="2">
        <v>9.3025391834089532E-9</v>
      </c>
      <c r="L14" s="2">
        <v>6.5122662817884702E-9</v>
      </c>
      <c r="M14" s="2">
        <v>9.6270014182664454E-9</v>
      </c>
      <c r="N14" s="2">
        <v>7.9826349974609911E-9</v>
      </c>
      <c r="O14" s="2">
        <v>7.2354850999545306E-9</v>
      </c>
      <c r="P14" s="2">
        <v>8.5606757238565478E-9</v>
      </c>
      <c r="Q14" s="2">
        <v>7.6666992754326202E-9</v>
      </c>
      <c r="R14" s="2">
        <v>5.8257683122064918E-9</v>
      </c>
      <c r="S14" s="2">
        <v>6.7273617787577678E-9</v>
      </c>
      <c r="T14" s="2">
        <v>9.9117869467590936E-9</v>
      </c>
      <c r="U14" s="2">
        <v>9.5548102763132192E-9</v>
      </c>
      <c r="V14" s="2">
        <v>7.2873831413744483E-9</v>
      </c>
      <c r="W14" s="2">
        <v>7.5551156442088541E-9</v>
      </c>
      <c r="X14" s="2">
        <v>9.5117798082355876E-9</v>
      </c>
      <c r="Y14" s="2">
        <v>9.4763095148664434E-9</v>
      </c>
      <c r="Z14" s="2">
        <v>9.1258698375895619E-9</v>
      </c>
      <c r="AA14" s="2">
        <v>5.3099142860446591E-9</v>
      </c>
      <c r="AB14" s="2">
        <f t="shared" si="0"/>
        <v>30000</v>
      </c>
      <c r="AC14" s="2">
        <v>0.3</v>
      </c>
      <c r="AD14" s="2">
        <f t="shared" si="1"/>
        <v>7.7091203820600639E-9</v>
      </c>
    </row>
    <row r="15" spans="2:32">
      <c r="B15" s="2" t="s">
        <v>18</v>
      </c>
      <c r="C15" s="2">
        <v>4.9508344091009349E-9</v>
      </c>
      <c r="D15" s="2">
        <v>9.0113303485850338E-9</v>
      </c>
      <c r="E15" s="2">
        <v>8.8074898485501762E-9</v>
      </c>
      <c r="F15" s="2">
        <v>6.7097971623297781E-9</v>
      </c>
      <c r="G15" s="2">
        <v>7.4923036663676612E-9</v>
      </c>
      <c r="H15" s="2">
        <v>4.5810111259925179E-9</v>
      </c>
      <c r="I15" s="2">
        <v>7.5982029557053465E-9</v>
      </c>
      <c r="J15" s="2">
        <v>6.4036385083454661E-9</v>
      </c>
      <c r="K15" s="2">
        <v>9.3025391834089532E-9</v>
      </c>
      <c r="L15" s="2">
        <v>6.5122662817884702E-9</v>
      </c>
      <c r="M15" s="2">
        <v>9.6270014182664454E-9</v>
      </c>
      <c r="N15" s="2">
        <v>7.9826349974609911E-9</v>
      </c>
      <c r="O15" s="2">
        <v>7.2354850999545306E-9</v>
      </c>
      <c r="P15" s="2">
        <v>8.5606757238565478E-9</v>
      </c>
      <c r="Q15" s="2">
        <v>7.6666992754326202E-9</v>
      </c>
      <c r="R15" s="2">
        <v>5.8257683122064918E-9</v>
      </c>
      <c r="S15" s="2">
        <v>6.7273617787577678E-9</v>
      </c>
      <c r="T15" s="2">
        <v>9.9117869467590936E-9</v>
      </c>
      <c r="U15" s="2">
        <v>9.5548102763132192E-9</v>
      </c>
      <c r="V15" s="2">
        <v>7.2873831413744483E-9</v>
      </c>
      <c r="W15" s="2">
        <v>7.5551156442088541E-9</v>
      </c>
      <c r="X15" s="2">
        <v>9.5117798082355876E-9</v>
      </c>
      <c r="Y15" s="2">
        <v>9.4763095148664434E-9</v>
      </c>
      <c r="Z15" s="2">
        <v>9.1258698375895619E-9</v>
      </c>
      <c r="AA15" s="2">
        <v>5.3099142860446591E-9</v>
      </c>
      <c r="AB15" s="2">
        <f t="shared" si="0"/>
        <v>40000</v>
      </c>
      <c r="AC15" s="2">
        <v>0.4</v>
      </c>
      <c r="AD15" s="2">
        <f t="shared" si="1"/>
        <v>7.7091203820600639E-9</v>
      </c>
    </row>
    <row r="16" spans="2:32">
      <c r="B16" s="2" t="s">
        <v>19</v>
      </c>
      <c r="C16" s="2">
        <v>4.9508344091009349E-9</v>
      </c>
      <c r="D16" s="2">
        <v>9.0113303485850338E-9</v>
      </c>
      <c r="E16" s="2">
        <v>8.8074898485501762E-9</v>
      </c>
      <c r="F16" s="2">
        <v>6.7097971623297781E-9</v>
      </c>
      <c r="G16" s="2">
        <v>7.4923036663676612E-9</v>
      </c>
      <c r="H16" s="2">
        <v>4.5810111259925179E-9</v>
      </c>
      <c r="I16" s="2">
        <v>7.5982029557053465E-9</v>
      </c>
      <c r="J16" s="2">
        <v>6.4036385083454661E-9</v>
      </c>
      <c r="K16" s="2">
        <v>9.3025391834089532E-9</v>
      </c>
      <c r="L16" s="2">
        <v>6.5122662817884702E-9</v>
      </c>
      <c r="M16" s="2">
        <v>9.6270014182664454E-9</v>
      </c>
      <c r="N16" s="2">
        <v>7.9826349974609911E-9</v>
      </c>
      <c r="O16" s="2">
        <v>7.2354850999545306E-9</v>
      </c>
      <c r="P16" s="2">
        <v>8.5606757238565478E-9</v>
      </c>
      <c r="Q16" s="2">
        <v>7.6666992754326202E-9</v>
      </c>
      <c r="R16" s="2">
        <v>5.8257683122064918E-9</v>
      </c>
      <c r="S16" s="2">
        <v>6.7273617787577678E-9</v>
      </c>
      <c r="T16" s="2">
        <v>9.9117869467590936E-9</v>
      </c>
      <c r="U16" s="2">
        <v>9.5548102763132192E-9</v>
      </c>
      <c r="V16" s="2">
        <v>7.2873831413744483E-9</v>
      </c>
      <c r="W16" s="2">
        <v>7.5551156442088541E-9</v>
      </c>
      <c r="X16" s="2">
        <v>9.5117798082355876E-9</v>
      </c>
      <c r="Y16" s="2">
        <v>9.4763095148664434E-9</v>
      </c>
      <c r="Z16" s="2">
        <v>9.1258698375895619E-9</v>
      </c>
      <c r="AA16" s="2">
        <v>5.3099142860446591E-9</v>
      </c>
      <c r="AB16" s="2">
        <f t="shared" si="0"/>
        <v>50000</v>
      </c>
      <c r="AC16" s="2">
        <v>0.5</v>
      </c>
      <c r="AD16" s="2">
        <f t="shared" si="1"/>
        <v>7.7091203820600639E-9</v>
      </c>
    </row>
    <row r="17" spans="2:32">
      <c r="B17" s="2" t="s">
        <v>20</v>
      </c>
      <c r="C17" s="2">
        <v>4.9508344091009349E-9</v>
      </c>
      <c r="D17" s="2">
        <v>9.0113303485850338E-9</v>
      </c>
      <c r="E17" s="2">
        <v>8.8074898485501762E-9</v>
      </c>
      <c r="F17" s="2">
        <v>6.7097971623297781E-9</v>
      </c>
      <c r="G17" s="2">
        <v>7.4923036663676612E-9</v>
      </c>
      <c r="H17" s="2">
        <v>4.5810111259925179E-9</v>
      </c>
      <c r="I17" s="2">
        <v>7.5982029557053465E-9</v>
      </c>
      <c r="J17" s="2">
        <v>6.4036385083454661E-9</v>
      </c>
      <c r="K17" s="2">
        <v>9.3025391834089532E-9</v>
      </c>
      <c r="L17" s="2">
        <v>6.5122662817884702E-9</v>
      </c>
      <c r="M17" s="2">
        <v>9.6270014182664454E-9</v>
      </c>
      <c r="N17" s="2">
        <v>7.9826349974609911E-9</v>
      </c>
      <c r="O17" s="2">
        <v>7.2354850999545306E-9</v>
      </c>
      <c r="P17" s="2">
        <v>8.5606757238565478E-9</v>
      </c>
      <c r="Q17" s="2">
        <v>7.6666992754326202E-9</v>
      </c>
      <c r="R17" s="2">
        <v>5.8257683122064918E-9</v>
      </c>
      <c r="S17" s="2">
        <v>6.7273617787577678E-9</v>
      </c>
      <c r="T17" s="2">
        <v>9.9117869467590936E-9</v>
      </c>
      <c r="U17" s="2">
        <v>9.5548102763132192E-9</v>
      </c>
      <c r="V17" s="2">
        <v>7.2873831413744483E-9</v>
      </c>
      <c r="W17" s="2">
        <v>7.5551156442088541E-9</v>
      </c>
      <c r="X17" s="2">
        <v>9.5117798082355876E-9</v>
      </c>
      <c r="Y17" s="2">
        <v>9.4763095148664434E-9</v>
      </c>
      <c r="Z17" s="2">
        <v>9.1258698375895619E-9</v>
      </c>
      <c r="AA17" s="2">
        <v>5.3099142860446591E-9</v>
      </c>
      <c r="AB17" s="2">
        <f t="shared" si="0"/>
        <v>60000</v>
      </c>
      <c r="AC17" s="2">
        <v>0.6</v>
      </c>
      <c r="AD17" s="2">
        <f t="shared" si="1"/>
        <v>7.7091203820600639E-9</v>
      </c>
    </row>
    <row r="18" spans="2:32">
      <c r="B18" s="2" t="s">
        <v>21</v>
      </c>
      <c r="C18" s="2">
        <v>4.9508344091009349E-9</v>
      </c>
      <c r="D18" s="2">
        <v>9.0113303485850338E-9</v>
      </c>
      <c r="E18" s="2">
        <v>8.8074898485501762E-9</v>
      </c>
      <c r="F18" s="2">
        <v>6.7097971623297781E-9</v>
      </c>
      <c r="G18" s="2">
        <v>7.4923036663676612E-9</v>
      </c>
      <c r="H18" s="2">
        <v>4.5810111259925179E-9</v>
      </c>
      <c r="I18" s="2">
        <v>7.5982029557053465E-9</v>
      </c>
      <c r="J18" s="2">
        <v>6.4036385083454661E-9</v>
      </c>
      <c r="K18" s="2">
        <v>9.3025391834089532E-9</v>
      </c>
      <c r="L18" s="2">
        <v>6.5122662817884702E-9</v>
      </c>
      <c r="M18" s="2">
        <v>9.6270014182664454E-9</v>
      </c>
      <c r="N18" s="2">
        <v>7.9826349974609911E-9</v>
      </c>
      <c r="O18" s="2">
        <v>7.2354850999545306E-9</v>
      </c>
      <c r="P18" s="2">
        <v>8.5606757238565478E-9</v>
      </c>
      <c r="Q18" s="2">
        <v>7.6666992754326202E-9</v>
      </c>
      <c r="R18" s="2">
        <v>5.8257683122064918E-9</v>
      </c>
      <c r="S18" s="2">
        <v>6.7273617787577678E-9</v>
      </c>
      <c r="T18" s="2">
        <v>9.9117869467590936E-9</v>
      </c>
      <c r="U18" s="2">
        <v>9.5548102763132192E-9</v>
      </c>
      <c r="V18" s="2">
        <v>7.2873831413744483E-9</v>
      </c>
      <c r="W18" s="2">
        <v>7.5551156442088541E-9</v>
      </c>
      <c r="X18" s="2">
        <v>9.5117798082355876E-9</v>
      </c>
      <c r="Y18" s="2">
        <v>9.4763095148664434E-9</v>
      </c>
      <c r="Z18" s="2">
        <v>9.1258698375895619E-9</v>
      </c>
      <c r="AA18" s="2">
        <v>5.3099142860446591E-9</v>
      </c>
      <c r="AB18" s="2">
        <f t="shared" si="0"/>
        <v>70000</v>
      </c>
      <c r="AC18" s="2">
        <v>0.7</v>
      </c>
      <c r="AD18" s="2">
        <f t="shared" si="1"/>
        <v>7.7091203820600639E-9</v>
      </c>
    </row>
    <row r="19" spans="2:32">
      <c r="B19" s="2" t="s">
        <v>22</v>
      </c>
      <c r="C19" s="2">
        <v>4.9508344091009349E-9</v>
      </c>
      <c r="D19" s="2">
        <v>9.0113303485850338E-9</v>
      </c>
      <c r="E19" s="2">
        <v>8.8074898485501762E-9</v>
      </c>
      <c r="F19" s="2">
        <v>6.7097971623297781E-9</v>
      </c>
      <c r="G19" s="2">
        <v>7.4923036663676612E-9</v>
      </c>
      <c r="H19" s="2">
        <v>4.5810111259925179E-9</v>
      </c>
      <c r="I19" s="2">
        <v>7.5982029557053465E-9</v>
      </c>
      <c r="J19" s="2">
        <v>6.4036385083454661E-9</v>
      </c>
      <c r="K19" s="2">
        <v>9.3025391834089532E-9</v>
      </c>
      <c r="L19" s="2">
        <v>6.5122662817884702E-9</v>
      </c>
      <c r="M19" s="2">
        <v>9.6270014182664454E-9</v>
      </c>
      <c r="N19" s="2">
        <v>7.9826349974609911E-9</v>
      </c>
      <c r="O19" s="2">
        <v>7.2354850999545306E-9</v>
      </c>
      <c r="P19" s="2">
        <v>8.5606757238565478E-9</v>
      </c>
      <c r="Q19" s="2">
        <v>7.6666992754326202E-9</v>
      </c>
      <c r="R19" s="2">
        <v>5.8257683122064918E-9</v>
      </c>
      <c r="S19" s="2">
        <v>6.7273617787577678E-9</v>
      </c>
      <c r="T19" s="2">
        <v>9.9117869467590936E-9</v>
      </c>
      <c r="U19" s="2">
        <v>9.5548102763132192E-9</v>
      </c>
      <c r="V19" s="2">
        <v>7.2873831413744483E-9</v>
      </c>
      <c r="W19" s="2">
        <v>7.5551156442088541E-9</v>
      </c>
      <c r="X19" s="2">
        <v>9.5117798082355876E-9</v>
      </c>
      <c r="Y19" s="2">
        <v>9.4763095148664434E-9</v>
      </c>
      <c r="Z19" s="2">
        <v>9.1258698375895619E-9</v>
      </c>
      <c r="AA19" s="2">
        <v>5.3099142860446591E-9</v>
      </c>
      <c r="AB19" s="2">
        <f t="shared" si="0"/>
        <v>80000</v>
      </c>
      <c r="AC19" s="2">
        <v>0.8</v>
      </c>
      <c r="AD19" s="2">
        <f t="shared" si="1"/>
        <v>7.7091203820600639E-9</v>
      </c>
    </row>
    <row r="20" spans="2:32">
      <c r="B20" s="2" t="s">
        <v>23</v>
      </c>
      <c r="C20" s="2">
        <v>4.9508344091009349E-9</v>
      </c>
      <c r="D20" s="2">
        <v>9.0113303485850338E-9</v>
      </c>
      <c r="E20" s="2">
        <v>8.8074898485501762E-9</v>
      </c>
      <c r="F20" s="2">
        <v>6.7097971623297781E-9</v>
      </c>
      <c r="G20" s="2">
        <v>7.4923036663676612E-9</v>
      </c>
      <c r="H20" s="2">
        <v>4.5810111259925179E-9</v>
      </c>
      <c r="I20" s="2">
        <v>7.5982029557053465E-9</v>
      </c>
      <c r="J20" s="2">
        <v>6.4036385083454661E-9</v>
      </c>
      <c r="K20" s="2">
        <v>9.3025391834089532E-9</v>
      </c>
      <c r="L20" s="2">
        <v>6.5122662817884702E-9</v>
      </c>
      <c r="M20" s="2">
        <v>9.6270014182664454E-9</v>
      </c>
      <c r="N20" s="2">
        <v>7.9826349974609911E-9</v>
      </c>
      <c r="O20" s="2">
        <v>7.2354850999545306E-9</v>
      </c>
      <c r="P20" s="2">
        <v>8.5606757238565478E-9</v>
      </c>
      <c r="Q20" s="2">
        <v>7.6666992754326202E-9</v>
      </c>
      <c r="R20" s="2">
        <v>5.8257683122064918E-9</v>
      </c>
      <c r="S20" s="2">
        <v>6.7273617787577678E-9</v>
      </c>
      <c r="T20" s="2">
        <v>9.9117869467590936E-9</v>
      </c>
      <c r="U20" s="2">
        <v>9.5548102763132192E-9</v>
      </c>
      <c r="V20" s="2">
        <v>7.2873831413744483E-9</v>
      </c>
      <c r="W20" s="2">
        <v>7.5551156442088541E-9</v>
      </c>
      <c r="X20" s="2">
        <v>9.5117798082355876E-9</v>
      </c>
      <c r="Y20" s="2">
        <v>9.4763095148664434E-9</v>
      </c>
      <c r="Z20" s="2">
        <v>9.1258698375895619E-9</v>
      </c>
      <c r="AA20" s="2">
        <v>5.3099142860446591E-9</v>
      </c>
      <c r="AB20" s="2">
        <f t="shared" si="0"/>
        <v>90000</v>
      </c>
      <c r="AC20" s="2">
        <v>0.9</v>
      </c>
      <c r="AD20" s="2">
        <f t="shared" si="1"/>
        <v>7.7091203820600639E-9</v>
      </c>
    </row>
    <row r="21" spans="2:32">
      <c r="B21" s="2" t="s">
        <v>24</v>
      </c>
      <c r="C21" s="2">
        <v>4.9508344091009349E-9</v>
      </c>
      <c r="D21" s="2">
        <v>9.0113303485850338E-9</v>
      </c>
      <c r="E21" s="2">
        <v>8.8074898485501762E-9</v>
      </c>
      <c r="F21" s="2">
        <v>6.7097971623297781E-9</v>
      </c>
      <c r="G21" s="2">
        <v>7.4923036663676612E-9</v>
      </c>
      <c r="H21" s="2">
        <v>4.5810111259925179E-9</v>
      </c>
      <c r="I21" s="2">
        <v>7.5982029557053465E-9</v>
      </c>
      <c r="J21" s="2">
        <v>6.4036385083454661E-9</v>
      </c>
      <c r="K21" s="2">
        <v>9.3025391834089532E-9</v>
      </c>
      <c r="L21" s="2">
        <v>6.5122662817884702E-9</v>
      </c>
      <c r="M21" s="2">
        <v>9.6270014182664454E-9</v>
      </c>
      <c r="N21" s="2">
        <v>7.9826349974609911E-9</v>
      </c>
      <c r="O21" s="2">
        <v>7.2354850999545306E-9</v>
      </c>
      <c r="P21" s="2">
        <v>8.5606757238565478E-9</v>
      </c>
      <c r="Q21" s="2">
        <v>7.6666992754326202E-9</v>
      </c>
      <c r="R21" s="2">
        <v>5.8257683122064918E-9</v>
      </c>
      <c r="S21" s="2">
        <v>6.7273617787577678E-9</v>
      </c>
      <c r="T21" s="2">
        <v>9.9117869467590936E-9</v>
      </c>
      <c r="U21" s="2">
        <v>9.5548102763132192E-9</v>
      </c>
      <c r="V21" s="2">
        <v>7.2873831413744483E-9</v>
      </c>
      <c r="W21" s="2">
        <v>7.5551156442088541E-9</v>
      </c>
      <c r="X21" s="2">
        <v>9.5117798082355876E-9</v>
      </c>
      <c r="Y21" s="2">
        <v>9.4763095148664434E-9</v>
      </c>
      <c r="Z21" s="2">
        <v>9.1258698375895619E-9</v>
      </c>
      <c r="AA21" s="2">
        <v>5.3099142860446591E-9</v>
      </c>
      <c r="AB21" s="2">
        <f t="shared" si="0"/>
        <v>100000</v>
      </c>
      <c r="AC21" s="2">
        <v>1</v>
      </c>
      <c r="AD21" s="2">
        <f t="shared" si="1"/>
        <v>7.7091203820600639E-9</v>
      </c>
    </row>
    <row r="22" spans="2:32">
      <c r="B22" s="2" t="s">
        <v>25</v>
      </c>
      <c r="C22" s="2">
        <v>25</v>
      </c>
      <c r="AB22" s="1" t="s">
        <v>1</v>
      </c>
      <c r="AC22" s="1" t="s">
        <v>3</v>
      </c>
      <c r="AD22" s="1" t="s">
        <v>9</v>
      </c>
      <c r="AE22" s="1" t="s">
        <v>5</v>
      </c>
      <c r="AF22" s="1" t="s">
        <v>7</v>
      </c>
    </row>
    <row r="23" spans="2:32">
      <c r="AB23" s="3">
        <f>MIN(C21:AA21)</f>
        <v>4.5810111259925179E-9</v>
      </c>
      <c r="AC23" s="3">
        <f>MAX(C21:AA21)</f>
        <v>9.9117869467590936E-9</v>
      </c>
      <c r="AD23" s="3">
        <f>MEDIAN(C21:AA21)</f>
        <v>7.5982029557053465E-9</v>
      </c>
      <c r="AE23" s="3">
        <f>AVERAGE(C21:AA21)</f>
        <v>7.7091203820600639E-9</v>
      </c>
      <c r="AF23" s="3">
        <f>_xlfn.STDEV.S(C21:AA21)</f>
        <v>1.5657809302140743E-9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EC0-32D3-4B8D-96FE-6965E460B7FA}">
  <sheetPr>
    <outlinePr summaryBelow="0" summaryRight="0"/>
  </sheetPr>
  <dimension ref="B2:AF21"/>
  <sheetViews>
    <sheetView zoomScale="70" zoomScaleNormal="70" workbookViewId="0">
      <selection activeCell="M40" sqref="M40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2" t="s">
        <v>2</v>
      </c>
      <c r="C3" s="2">
        <v>300000</v>
      </c>
      <c r="D3" s="2">
        <v>300000</v>
      </c>
      <c r="E3" s="2">
        <v>300000</v>
      </c>
      <c r="F3" s="2">
        <v>300000</v>
      </c>
      <c r="G3" s="2">
        <v>300000</v>
      </c>
      <c r="H3" s="2">
        <v>300000</v>
      </c>
      <c r="I3" s="2">
        <v>300000</v>
      </c>
      <c r="J3" s="2">
        <v>300000</v>
      </c>
      <c r="K3" s="2">
        <v>300000</v>
      </c>
      <c r="L3" s="2">
        <v>300000</v>
      </c>
      <c r="M3" s="2">
        <v>300000</v>
      </c>
      <c r="N3" s="2">
        <v>300000</v>
      </c>
      <c r="O3" s="2">
        <v>300000</v>
      </c>
      <c r="P3" s="2">
        <v>300000</v>
      </c>
      <c r="Q3" s="2">
        <v>300000</v>
      </c>
      <c r="R3" s="2">
        <v>300000</v>
      </c>
      <c r="S3" s="2">
        <v>300000</v>
      </c>
      <c r="T3" s="2">
        <v>300000</v>
      </c>
      <c r="U3" s="2">
        <v>300000</v>
      </c>
      <c r="V3" s="2">
        <v>300000</v>
      </c>
      <c r="W3" s="2">
        <v>300000</v>
      </c>
      <c r="X3" s="2">
        <v>300000</v>
      </c>
      <c r="Y3" s="2">
        <v>300000</v>
      </c>
      <c r="Z3" s="2">
        <v>300000</v>
      </c>
      <c r="AA3" s="2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2" t="s">
        <v>4</v>
      </c>
      <c r="C4" s="2">
        <v>26.86387942806175</v>
      </c>
      <c r="D4" s="2">
        <v>26.86387942806175</v>
      </c>
      <c r="E4" s="2">
        <v>27.858838485155047</v>
      </c>
      <c r="F4" s="2">
        <v>24.873961313875157</v>
      </c>
      <c r="G4" s="2">
        <v>9.9495905709329691</v>
      </c>
      <c r="H4" s="2">
        <v>36.813434688823008</v>
      </c>
      <c r="I4" s="2">
        <v>32.833623694983316</v>
      </c>
      <c r="J4" s="2">
        <v>24.873961313875157</v>
      </c>
      <c r="K4" s="2">
        <v>27.858833447335883</v>
      </c>
      <c r="L4" s="2">
        <v>21.889089180414317</v>
      </c>
      <c r="M4" s="2">
        <v>18.90421200913454</v>
      </c>
      <c r="N4" s="2">
        <v>18.904217046953477</v>
      </c>
      <c r="O4" s="2">
        <v>42.78316379684918</v>
      </c>
      <c r="P4" s="2">
        <v>16.914298932766997</v>
      </c>
      <c r="Q4" s="2">
        <v>29.848751561522477</v>
      </c>
      <c r="R4" s="2">
        <v>27.858838485155047</v>
      </c>
      <c r="S4" s="2">
        <v>20.89413012332102</v>
      </c>
      <c r="T4" s="2">
        <v>16.914303970586047</v>
      </c>
      <c r="U4" s="2">
        <v>50.742846374671785</v>
      </c>
      <c r="V4" s="2">
        <v>14.924380818580403</v>
      </c>
      <c r="W4" s="2">
        <v>21.889089180414317</v>
      </c>
      <c r="X4" s="2">
        <v>28.85379250442918</v>
      </c>
      <c r="Y4" s="2">
        <v>24.873966351694207</v>
      </c>
      <c r="Z4" s="2">
        <v>25.868925408787504</v>
      </c>
      <c r="AA4" s="2">
        <v>16.914303970586047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2" t="s">
        <v>11</v>
      </c>
      <c r="AB5" s="9"/>
      <c r="AC5" s="8"/>
      <c r="AD5" s="8"/>
      <c r="AE5" s="9"/>
      <c r="AF5" s="9"/>
    </row>
    <row r="6" spans="2:32">
      <c r="B6" s="2" t="s">
        <v>12</v>
      </c>
      <c r="C6" s="2">
        <v>479.63833693661059</v>
      </c>
      <c r="D6" s="2">
        <v>479.63833693661059</v>
      </c>
      <c r="E6" s="2">
        <v>440.19926987325516</v>
      </c>
      <c r="F6" s="2">
        <v>479.63833693661059</v>
      </c>
      <c r="G6" s="2">
        <v>479.63833693661059</v>
      </c>
      <c r="H6" s="2">
        <v>479.63833693661059</v>
      </c>
      <c r="I6" s="2">
        <v>479.63833693661059</v>
      </c>
      <c r="J6" s="2">
        <v>479.63833693661059</v>
      </c>
      <c r="K6" s="2">
        <v>479.63833693661059</v>
      </c>
      <c r="L6" s="2">
        <v>479.63833693661059</v>
      </c>
      <c r="M6" s="2">
        <v>479.63833693661059</v>
      </c>
      <c r="N6" s="2">
        <v>479.63833693661059</v>
      </c>
      <c r="O6" s="2">
        <v>479.63833693661059</v>
      </c>
      <c r="P6" s="2">
        <v>479.63833693661059</v>
      </c>
      <c r="Q6" s="2">
        <v>479.63833693661059</v>
      </c>
      <c r="R6" s="2">
        <v>479.63833693661059</v>
      </c>
      <c r="S6" s="2">
        <v>479.63833693661059</v>
      </c>
      <c r="T6" s="2">
        <v>479.63833693661059</v>
      </c>
      <c r="U6" s="2">
        <v>479.63833693661059</v>
      </c>
      <c r="V6" s="2">
        <v>479.63833693661059</v>
      </c>
      <c r="W6" s="2">
        <v>479.63833693661059</v>
      </c>
      <c r="X6" s="2">
        <v>479.63833693661059</v>
      </c>
      <c r="Y6" s="2">
        <v>479.63833693661059</v>
      </c>
      <c r="Z6" s="2">
        <v>479.63833693661059</v>
      </c>
      <c r="AA6" s="2">
        <v>479.63833693661059</v>
      </c>
      <c r="AB6" s="8">
        <f t="shared" ref="AB6:AB18" si="0">AC6*$AD$2</f>
        <v>0</v>
      </c>
      <c r="AC6" s="8">
        <v>0</v>
      </c>
      <c r="AD6" s="8">
        <f t="shared" ref="AD6:AD18" si="1">AVERAGE(C6:AA6)</f>
        <v>478.06077425407625</v>
      </c>
      <c r="AE6" s="9"/>
      <c r="AF6" s="9"/>
    </row>
    <row r="7" spans="2:32">
      <c r="B7" s="2" t="s">
        <v>13</v>
      </c>
      <c r="C7" s="2">
        <v>479.63833693661059</v>
      </c>
      <c r="D7" s="2">
        <v>468.96816661358525</v>
      </c>
      <c r="E7" s="2">
        <v>366.39510998422679</v>
      </c>
      <c r="F7" s="2">
        <v>479.63833693661059</v>
      </c>
      <c r="G7" s="2">
        <v>440.36942353362065</v>
      </c>
      <c r="H7" s="2">
        <v>479.63833693661059</v>
      </c>
      <c r="I7" s="2">
        <v>479.63833693661059</v>
      </c>
      <c r="J7" s="2">
        <v>467.50929967133516</v>
      </c>
      <c r="K7" s="2">
        <v>479.63833693661059</v>
      </c>
      <c r="L7" s="2">
        <v>479.63833693661059</v>
      </c>
      <c r="M7" s="2">
        <v>459.77086387442546</v>
      </c>
      <c r="N7" s="2">
        <v>479.63833693661059</v>
      </c>
      <c r="O7" s="2">
        <v>479.63833693661059</v>
      </c>
      <c r="P7" s="2">
        <v>479.63833693661059</v>
      </c>
      <c r="Q7" s="2">
        <v>464.17039224701193</v>
      </c>
      <c r="R7" s="2">
        <v>470.89861753566629</v>
      </c>
      <c r="S7" s="2">
        <v>441.77412657490618</v>
      </c>
      <c r="T7" s="2">
        <v>479.63833693661059</v>
      </c>
      <c r="U7" s="2">
        <v>450.58501014035437</v>
      </c>
      <c r="V7" s="2">
        <v>427.46372083389861</v>
      </c>
      <c r="W7" s="2">
        <v>478.84336567924493</v>
      </c>
      <c r="X7" s="2">
        <v>479.63833693661059</v>
      </c>
      <c r="Y7" s="2">
        <v>476.48258775978138</v>
      </c>
      <c r="Z7" s="2">
        <v>441.53639091286141</v>
      </c>
      <c r="AA7" s="2">
        <v>479.63833693661059</v>
      </c>
      <c r="AB7" s="8">
        <f t="shared" si="0"/>
        <v>300</v>
      </c>
      <c r="AC7" s="8">
        <v>1E-3</v>
      </c>
      <c r="AD7" s="8">
        <f t="shared" si="1"/>
        <v>464.41708474400968</v>
      </c>
      <c r="AE7" s="9"/>
      <c r="AF7" s="9"/>
    </row>
    <row r="8" spans="2:32">
      <c r="B8" s="2" t="s">
        <v>14</v>
      </c>
      <c r="C8" s="2">
        <v>270.50234191627123</v>
      </c>
      <c r="D8" s="2">
        <v>261.67963159175883</v>
      </c>
      <c r="E8" s="2">
        <v>248.50853247061491</v>
      </c>
      <c r="F8" s="2">
        <v>265.123179996197</v>
      </c>
      <c r="G8" s="2">
        <v>242.00834097069105</v>
      </c>
      <c r="H8" s="2">
        <v>275.5987316030828</v>
      </c>
      <c r="I8" s="2">
        <v>263.23509089000345</v>
      </c>
      <c r="J8" s="2">
        <v>256.60948696542437</v>
      </c>
      <c r="K8" s="2">
        <v>243.40135504763271</v>
      </c>
      <c r="L8" s="2">
        <v>245.90871333344262</v>
      </c>
      <c r="M8" s="2">
        <v>242.81219840705558</v>
      </c>
      <c r="N8" s="2">
        <v>234.39315598596022</v>
      </c>
      <c r="O8" s="2">
        <v>228.46996975395427</v>
      </c>
      <c r="P8" s="2">
        <v>256.62255925854151</v>
      </c>
      <c r="Q8" s="2">
        <v>215.4115108650401</v>
      </c>
      <c r="R8" s="2">
        <v>224.9461625432898</v>
      </c>
      <c r="S8" s="2">
        <v>241.66135375656654</v>
      </c>
      <c r="T8" s="2">
        <v>254.36040264511166</v>
      </c>
      <c r="U8" s="2">
        <v>243.7067971359761</v>
      </c>
      <c r="V8" s="2">
        <v>240.09738225817568</v>
      </c>
      <c r="W8" s="2">
        <v>229.23378837670816</v>
      </c>
      <c r="X8" s="2">
        <v>245.44831016245234</v>
      </c>
      <c r="Y8" s="2">
        <v>237.22580904893562</v>
      </c>
      <c r="Z8" s="2">
        <v>249.47954565928944</v>
      </c>
      <c r="AA8" s="2">
        <v>269.8039207973784</v>
      </c>
      <c r="AB8" s="8">
        <f t="shared" si="0"/>
        <v>3000</v>
      </c>
      <c r="AC8" s="8">
        <v>0.01</v>
      </c>
      <c r="AD8" s="8">
        <f t="shared" si="1"/>
        <v>247.44993085758207</v>
      </c>
      <c r="AE8" s="9"/>
      <c r="AF8" s="9"/>
    </row>
    <row r="9" spans="2:32">
      <c r="B9" s="2" t="s">
        <v>15</v>
      </c>
      <c r="C9" s="2">
        <v>192.88563407462175</v>
      </c>
      <c r="D9" s="2">
        <v>144.448333826301</v>
      </c>
      <c r="E9" s="2">
        <v>192.38538851779663</v>
      </c>
      <c r="F9" s="2">
        <v>203.73576620850508</v>
      </c>
      <c r="G9" s="2">
        <v>180.10312304892227</v>
      </c>
      <c r="H9" s="2">
        <v>206.34256870914533</v>
      </c>
      <c r="I9" s="2">
        <v>98.95676049030692</v>
      </c>
      <c r="J9" s="2">
        <v>175.55772758407102</v>
      </c>
      <c r="K9" s="2">
        <v>68.524176676241382</v>
      </c>
      <c r="L9" s="2">
        <v>187.47309431983649</v>
      </c>
      <c r="M9" s="2">
        <v>177.51625042262503</v>
      </c>
      <c r="N9" s="2">
        <v>184.78148063909271</v>
      </c>
      <c r="O9" s="2">
        <v>197.66966129781235</v>
      </c>
      <c r="P9" s="2">
        <v>186.75071162269433</v>
      </c>
      <c r="Q9" s="2">
        <v>191.56197600096993</v>
      </c>
      <c r="R9" s="2">
        <v>194.12103658300566</v>
      </c>
      <c r="S9" s="2">
        <v>171.14977741945177</v>
      </c>
      <c r="T9" s="2">
        <v>191.68253791913367</v>
      </c>
      <c r="U9" s="2">
        <v>180.52629110662792</v>
      </c>
      <c r="V9" s="2">
        <v>170.21662226766921</v>
      </c>
      <c r="W9" s="2">
        <v>138.92141017751578</v>
      </c>
      <c r="X9" s="2">
        <v>186.94513399245056</v>
      </c>
      <c r="Y9" s="2">
        <v>179.58151746444378</v>
      </c>
      <c r="Z9" s="2">
        <v>174.95478860613207</v>
      </c>
      <c r="AA9" s="2">
        <v>188.54779818732368</v>
      </c>
      <c r="AB9" s="8">
        <f t="shared" si="0"/>
        <v>30000</v>
      </c>
      <c r="AC9" s="8">
        <v>0.1</v>
      </c>
      <c r="AD9" s="8">
        <f t="shared" si="1"/>
        <v>174.61358268650787</v>
      </c>
      <c r="AE9" s="9"/>
      <c r="AF9" s="9"/>
    </row>
    <row r="10" spans="2:32">
      <c r="B10" s="2" t="s">
        <v>16</v>
      </c>
      <c r="C10" s="2">
        <v>182.81184363830903</v>
      </c>
      <c r="D10" s="2">
        <v>26.863879428061978</v>
      </c>
      <c r="E10" s="2">
        <v>166.16999514434997</v>
      </c>
      <c r="F10" s="2">
        <v>162.08540105607904</v>
      </c>
      <c r="G10" s="2">
        <v>132.3892034652356</v>
      </c>
      <c r="H10" s="2">
        <v>178.43235814255763</v>
      </c>
      <c r="I10" s="2">
        <v>32.833623694983316</v>
      </c>
      <c r="J10" s="2">
        <v>24.873975318733414</v>
      </c>
      <c r="K10" s="2">
        <v>27.858833447335883</v>
      </c>
      <c r="L10" s="2">
        <v>22.285059268140571</v>
      </c>
      <c r="M10" s="2">
        <v>18.904212056108463</v>
      </c>
      <c r="N10" s="2">
        <v>18.905929461629739</v>
      </c>
      <c r="O10" s="2">
        <v>42.783163837836696</v>
      </c>
      <c r="P10" s="2">
        <v>143.43333141849007</v>
      </c>
      <c r="Q10" s="2">
        <v>29.850033787063353</v>
      </c>
      <c r="R10" s="2">
        <v>187.54525739368569</v>
      </c>
      <c r="S10" s="2">
        <v>20.89413178522625</v>
      </c>
      <c r="T10" s="2">
        <v>171.94588848287435</v>
      </c>
      <c r="U10" s="2">
        <v>133.02153301607382</v>
      </c>
      <c r="V10" s="2">
        <v>14.924380818585064</v>
      </c>
      <c r="W10" s="2">
        <v>21.88908918041443</v>
      </c>
      <c r="X10" s="2">
        <v>186.94513399245056</v>
      </c>
      <c r="Y10" s="2">
        <v>24.873966696147363</v>
      </c>
      <c r="Z10" s="2">
        <v>25.868925409804092</v>
      </c>
      <c r="AA10" s="2">
        <v>111.78473921882437</v>
      </c>
      <c r="AB10" s="8">
        <f t="shared" si="0"/>
        <v>60000</v>
      </c>
      <c r="AC10" s="8">
        <v>0.2</v>
      </c>
      <c r="AD10" s="8">
        <f t="shared" si="1"/>
        <v>84.406955566360054</v>
      </c>
      <c r="AE10" s="9"/>
      <c r="AF10" s="9"/>
    </row>
    <row r="11" spans="2:32">
      <c r="B11" s="2" t="s">
        <v>17</v>
      </c>
      <c r="C11" s="2">
        <v>26.863886652808105</v>
      </c>
      <c r="D11" s="2">
        <v>26.86387942806175</v>
      </c>
      <c r="E11" s="2">
        <v>27.858838838085262</v>
      </c>
      <c r="F11" s="2">
        <v>24.873961619624538</v>
      </c>
      <c r="G11" s="2">
        <v>9.9495905709359249</v>
      </c>
      <c r="H11" s="2">
        <v>163.38057809849079</v>
      </c>
      <c r="I11" s="2">
        <v>32.833623694983316</v>
      </c>
      <c r="J11" s="2">
        <v>24.873961313875157</v>
      </c>
      <c r="K11" s="2">
        <v>27.858833447335883</v>
      </c>
      <c r="L11" s="2">
        <v>21.889089180414317</v>
      </c>
      <c r="M11" s="2">
        <v>18.90421200913454</v>
      </c>
      <c r="N11" s="2">
        <v>18.904217046953477</v>
      </c>
      <c r="O11" s="2">
        <v>42.78316379684918</v>
      </c>
      <c r="P11" s="2">
        <v>136.71117977301355</v>
      </c>
      <c r="Q11" s="2">
        <v>29.848751561522477</v>
      </c>
      <c r="R11" s="2">
        <v>27.859387060174413</v>
      </c>
      <c r="S11" s="2">
        <v>20.89413012332102</v>
      </c>
      <c r="T11" s="2">
        <v>16.91457254108775</v>
      </c>
      <c r="U11" s="2">
        <v>50.742846374681108</v>
      </c>
      <c r="V11" s="2">
        <v>14.924380818580403</v>
      </c>
      <c r="W11" s="2">
        <v>21.889089180414317</v>
      </c>
      <c r="X11" s="2">
        <v>28.853797633821159</v>
      </c>
      <c r="Y11" s="2">
        <v>24.873966351694207</v>
      </c>
      <c r="Z11" s="2">
        <v>25.868925408787504</v>
      </c>
      <c r="AA11" s="2">
        <v>16.914303970586047</v>
      </c>
      <c r="AB11" s="8">
        <f t="shared" si="0"/>
        <v>90000</v>
      </c>
      <c r="AC11" s="8">
        <v>0.3</v>
      </c>
      <c r="AD11" s="8">
        <f t="shared" si="1"/>
        <v>35.365326659809448</v>
      </c>
      <c r="AE11" s="9"/>
      <c r="AF11" s="9"/>
    </row>
    <row r="12" spans="2:32">
      <c r="B12" s="2" t="s">
        <v>18</v>
      </c>
      <c r="C12" s="2">
        <v>26.86387942806175</v>
      </c>
      <c r="D12" s="2">
        <v>26.86387942806175</v>
      </c>
      <c r="E12" s="2">
        <v>27.858838485155047</v>
      </c>
      <c r="F12" s="2">
        <v>24.873961313875157</v>
      </c>
      <c r="G12" s="2">
        <v>9.9495905709329691</v>
      </c>
      <c r="H12" s="2">
        <v>163.38057809849079</v>
      </c>
      <c r="I12" s="2">
        <v>32.833623694983316</v>
      </c>
      <c r="J12" s="2">
        <v>24.873961313875157</v>
      </c>
      <c r="K12" s="2">
        <v>27.858833447335883</v>
      </c>
      <c r="L12" s="2">
        <v>21.889089180414317</v>
      </c>
      <c r="M12" s="2">
        <v>18.90421200913454</v>
      </c>
      <c r="N12" s="2">
        <v>18.904217046953477</v>
      </c>
      <c r="O12" s="2">
        <v>42.78316379684918</v>
      </c>
      <c r="P12" s="2">
        <v>16.914298932766997</v>
      </c>
      <c r="Q12" s="2">
        <v>29.848751561522477</v>
      </c>
      <c r="R12" s="2">
        <v>27.858838485155047</v>
      </c>
      <c r="S12" s="2">
        <v>20.89413012332102</v>
      </c>
      <c r="T12" s="2">
        <v>16.914303970586047</v>
      </c>
      <c r="U12" s="2">
        <v>50.742846374671785</v>
      </c>
      <c r="V12" s="2">
        <v>14.924380818580403</v>
      </c>
      <c r="W12" s="2">
        <v>21.889089180414317</v>
      </c>
      <c r="X12" s="2">
        <v>28.85379250442918</v>
      </c>
      <c r="Y12" s="2">
        <v>24.873966351694207</v>
      </c>
      <c r="Z12" s="2">
        <v>25.868925408787504</v>
      </c>
      <c r="AA12" s="2">
        <v>16.914303970586047</v>
      </c>
      <c r="AB12" s="8">
        <f t="shared" si="0"/>
        <v>120000</v>
      </c>
      <c r="AC12" s="8">
        <v>0.4</v>
      </c>
      <c r="AD12" s="8">
        <f t="shared" si="1"/>
        <v>30.573418219865534</v>
      </c>
      <c r="AE12" s="9"/>
      <c r="AF12" s="9"/>
    </row>
    <row r="13" spans="2:32">
      <c r="B13" s="2" t="s">
        <v>19</v>
      </c>
      <c r="C13" s="2">
        <v>26.86387942806175</v>
      </c>
      <c r="D13" s="2">
        <v>26.86387942806175</v>
      </c>
      <c r="E13" s="2">
        <v>27.858838485155047</v>
      </c>
      <c r="F13" s="2">
        <v>24.873961313875157</v>
      </c>
      <c r="G13" s="2">
        <v>9.9495905709329691</v>
      </c>
      <c r="H13" s="2">
        <v>36.813477187044782</v>
      </c>
      <c r="I13" s="2">
        <v>32.833623694983316</v>
      </c>
      <c r="J13" s="2">
        <v>24.873961313875157</v>
      </c>
      <c r="K13" s="2">
        <v>27.858833447335883</v>
      </c>
      <c r="L13" s="2">
        <v>21.889089180414317</v>
      </c>
      <c r="M13" s="2">
        <v>18.90421200913454</v>
      </c>
      <c r="N13" s="2">
        <v>18.904217046953477</v>
      </c>
      <c r="O13" s="2">
        <v>42.78316379684918</v>
      </c>
      <c r="P13" s="2">
        <v>16.914298932766997</v>
      </c>
      <c r="Q13" s="2">
        <v>29.848751561522477</v>
      </c>
      <c r="R13" s="2">
        <v>27.858838485155047</v>
      </c>
      <c r="S13" s="2">
        <v>20.89413012332102</v>
      </c>
      <c r="T13" s="2">
        <v>16.914303970586047</v>
      </c>
      <c r="U13" s="2">
        <v>50.742846374671785</v>
      </c>
      <c r="V13" s="2">
        <v>14.924380818580403</v>
      </c>
      <c r="W13" s="2">
        <v>21.889089180414317</v>
      </c>
      <c r="X13" s="2">
        <v>28.85379250442918</v>
      </c>
      <c r="Y13" s="2">
        <v>24.873966351694207</v>
      </c>
      <c r="Z13" s="2">
        <v>25.868925408787504</v>
      </c>
      <c r="AA13" s="2">
        <v>16.914303970586047</v>
      </c>
      <c r="AB13" s="8">
        <f t="shared" si="0"/>
        <v>150000</v>
      </c>
      <c r="AC13" s="8">
        <v>0.5</v>
      </c>
      <c r="AD13" s="8">
        <f t="shared" si="1"/>
        <v>25.510734183407695</v>
      </c>
      <c r="AE13" s="9"/>
      <c r="AF13" s="9"/>
    </row>
    <row r="14" spans="2:32">
      <c r="B14" s="2" t="s">
        <v>20</v>
      </c>
      <c r="C14" s="2">
        <v>26.86387942806175</v>
      </c>
      <c r="D14" s="2">
        <v>26.86387942806175</v>
      </c>
      <c r="E14" s="2">
        <v>27.858838485155047</v>
      </c>
      <c r="F14" s="2">
        <v>24.873961313875157</v>
      </c>
      <c r="G14" s="2">
        <v>9.9495905709329691</v>
      </c>
      <c r="H14" s="2">
        <v>36.813434688823008</v>
      </c>
      <c r="I14" s="2">
        <v>32.833623694983316</v>
      </c>
      <c r="J14" s="2">
        <v>24.873961313875157</v>
      </c>
      <c r="K14" s="2">
        <v>27.858833447335883</v>
      </c>
      <c r="L14" s="2">
        <v>21.889089180414317</v>
      </c>
      <c r="M14" s="2">
        <v>18.90421200913454</v>
      </c>
      <c r="N14" s="2">
        <v>18.904217046953477</v>
      </c>
      <c r="O14" s="2">
        <v>42.78316379684918</v>
      </c>
      <c r="P14" s="2">
        <v>16.914298932766997</v>
      </c>
      <c r="Q14" s="2">
        <v>29.848751561522477</v>
      </c>
      <c r="R14" s="2">
        <v>27.858838485155047</v>
      </c>
      <c r="S14" s="2">
        <v>20.89413012332102</v>
      </c>
      <c r="T14" s="2">
        <v>16.914303970586047</v>
      </c>
      <c r="U14" s="2">
        <v>50.742846374671785</v>
      </c>
      <c r="V14" s="2">
        <v>14.924380818580403</v>
      </c>
      <c r="W14" s="2">
        <v>21.889089180414317</v>
      </c>
      <c r="X14" s="2">
        <v>28.85379250442918</v>
      </c>
      <c r="Y14" s="2">
        <v>24.873966351694207</v>
      </c>
      <c r="Z14" s="2">
        <v>25.868925408787504</v>
      </c>
      <c r="AA14" s="2">
        <v>16.914303970586047</v>
      </c>
      <c r="AB14" s="8">
        <f t="shared" si="0"/>
        <v>180000</v>
      </c>
      <c r="AC14" s="8">
        <v>0.6</v>
      </c>
      <c r="AD14" s="8">
        <f t="shared" si="1"/>
        <v>25.510732483478822</v>
      </c>
      <c r="AE14" s="9"/>
      <c r="AF14" s="9"/>
    </row>
    <row r="15" spans="2:32">
      <c r="B15" s="2" t="s">
        <v>21</v>
      </c>
      <c r="C15" s="2">
        <v>26.86387942806175</v>
      </c>
      <c r="D15" s="2">
        <v>26.86387942806175</v>
      </c>
      <c r="E15" s="2">
        <v>27.858838485155047</v>
      </c>
      <c r="F15" s="2">
        <v>24.873961313875157</v>
      </c>
      <c r="G15" s="2">
        <v>9.9495905709329691</v>
      </c>
      <c r="H15" s="2">
        <v>36.813434688823008</v>
      </c>
      <c r="I15" s="2">
        <v>32.833623694983316</v>
      </c>
      <c r="J15" s="2">
        <v>24.873961313875157</v>
      </c>
      <c r="K15" s="2">
        <v>27.858833447335883</v>
      </c>
      <c r="L15" s="2">
        <v>21.889089180414317</v>
      </c>
      <c r="M15" s="2">
        <v>18.90421200913454</v>
      </c>
      <c r="N15" s="2">
        <v>18.904217046953477</v>
      </c>
      <c r="O15" s="2">
        <v>42.78316379684918</v>
      </c>
      <c r="P15" s="2">
        <v>16.914298932766997</v>
      </c>
      <c r="Q15" s="2">
        <v>29.848751561522477</v>
      </c>
      <c r="R15" s="2">
        <v>27.858838485155047</v>
      </c>
      <c r="S15" s="2">
        <v>20.89413012332102</v>
      </c>
      <c r="T15" s="2">
        <v>16.914303970586047</v>
      </c>
      <c r="U15" s="2">
        <v>50.742846374671785</v>
      </c>
      <c r="V15" s="2">
        <v>14.924380818580403</v>
      </c>
      <c r="W15" s="2">
        <v>21.889089180414317</v>
      </c>
      <c r="X15" s="2">
        <v>28.85379250442918</v>
      </c>
      <c r="Y15" s="2">
        <v>24.873966351694207</v>
      </c>
      <c r="Z15" s="2">
        <v>25.868925408787504</v>
      </c>
      <c r="AA15" s="2">
        <v>16.914303970586047</v>
      </c>
      <c r="AB15" s="8">
        <f t="shared" si="0"/>
        <v>210000</v>
      </c>
      <c r="AC15" s="8">
        <v>0.7</v>
      </c>
      <c r="AD15" s="8">
        <f t="shared" si="1"/>
        <v>25.510732483478822</v>
      </c>
      <c r="AE15" s="9"/>
      <c r="AF15" s="9"/>
    </row>
    <row r="16" spans="2:32">
      <c r="B16" s="2" t="s">
        <v>22</v>
      </c>
      <c r="C16" s="2">
        <v>26.86387942806175</v>
      </c>
      <c r="D16" s="2">
        <v>26.86387942806175</v>
      </c>
      <c r="E16" s="2">
        <v>27.858838485155047</v>
      </c>
      <c r="F16" s="2">
        <v>24.873961313875157</v>
      </c>
      <c r="G16" s="2">
        <v>9.9495905709329691</v>
      </c>
      <c r="H16" s="2">
        <v>36.813434688823008</v>
      </c>
      <c r="I16" s="2">
        <v>32.833623694983316</v>
      </c>
      <c r="J16" s="2">
        <v>24.873961313875157</v>
      </c>
      <c r="K16" s="2">
        <v>27.858833447335883</v>
      </c>
      <c r="L16" s="2">
        <v>21.889089180414317</v>
      </c>
      <c r="M16" s="2">
        <v>18.90421200913454</v>
      </c>
      <c r="N16" s="2">
        <v>18.904217046953477</v>
      </c>
      <c r="O16" s="2">
        <v>42.78316379684918</v>
      </c>
      <c r="P16" s="2">
        <v>16.914298932766997</v>
      </c>
      <c r="Q16" s="2">
        <v>29.848751561522477</v>
      </c>
      <c r="R16" s="2">
        <v>27.858838485155047</v>
      </c>
      <c r="S16" s="2">
        <v>20.89413012332102</v>
      </c>
      <c r="T16" s="2">
        <v>16.914303970586047</v>
      </c>
      <c r="U16" s="2">
        <v>50.742846374671785</v>
      </c>
      <c r="V16" s="2">
        <v>14.924380818580403</v>
      </c>
      <c r="W16" s="2">
        <v>21.889089180414317</v>
      </c>
      <c r="X16" s="2">
        <v>28.85379250442918</v>
      </c>
      <c r="Y16" s="2">
        <v>24.873966351694207</v>
      </c>
      <c r="Z16" s="2">
        <v>25.868925408787504</v>
      </c>
      <c r="AA16" s="2">
        <v>16.914303970586047</v>
      </c>
      <c r="AB16" s="8">
        <f t="shared" si="0"/>
        <v>240000</v>
      </c>
      <c r="AC16" s="8">
        <v>0.8</v>
      </c>
      <c r="AD16" s="8">
        <f t="shared" si="1"/>
        <v>25.510732483478822</v>
      </c>
      <c r="AE16" s="9"/>
      <c r="AF16" s="9"/>
    </row>
    <row r="17" spans="2:32">
      <c r="B17" s="2" t="s">
        <v>23</v>
      </c>
      <c r="C17" s="2">
        <v>26.86387942806175</v>
      </c>
      <c r="D17" s="2">
        <v>26.86387942806175</v>
      </c>
      <c r="E17" s="2">
        <v>27.858838485155047</v>
      </c>
      <c r="F17" s="2">
        <v>24.873961313875157</v>
      </c>
      <c r="G17" s="2">
        <v>9.9495905709329691</v>
      </c>
      <c r="H17" s="2">
        <v>36.813434688823008</v>
      </c>
      <c r="I17" s="2">
        <v>32.833623694983316</v>
      </c>
      <c r="J17" s="2">
        <v>24.873961313875157</v>
      </c>
      <c r="K17" s="2">
        <v>27.858833447335883</v>
      </c>
      <c r="L17" s="2">
        <v>21.889089180414317</v>
      </c>
      <c r="M17" s="2">
        <v>18.90421200913454</v>
      </c>
      <c r="N17" s="2">
        <v>18.904217046953477</v>
      </c>
      <c r="O17" s="2">
        <v>42.78316379684918</v>
      </c>
      <c r="P17" s="2">
        <v>16.914298932766997</v>
      </c>
      <c r="Q17" s="2">
        <v>29.848751561522477</v>
      </c>
      <c r="R17" s="2">
        <v>27.858838485155047</v>
      </c>
      <c r="S17" s="2">
        <v>20.89413012332102</v>
      </c>
      <c r="T17" s="2">
        <v>16.914303970586047</v>
      </c>
      <c r="U17" s="2">
        <v>50.742846374671785</v>
      </c>
      <c r="V17" s="2">
        <v>14.924380818580403</v>
      </c>
      <c r="W17" s="2">
        <v>21.889089180414317</v>
      </c>
      <c r="X17" s="2">
        <v>28.85379250442918</v>
      </c>
      <c r="Y17" s="2">
        <v>24.873966351694207</v>
      </c>
      <c r="Z17" s="2">
        <v>25.868925408787504</v>
      </c>
      <c r="AA17" s="2">
        <v>16.914303970586047</v>
      </c>
      <c r="AB17" s="8">
        <f t="shared" si="0"/>
        <v>270000</v>
      </c>
      <c r="AC17" s="8">
        <v>0.9</v>
      </c>
      <c r="AD17" s="8">
        <f t="shared" si="1"/>
        <v>25.510732483478822</v>
      </c>
      <c r="AE17" s="9"/>
      <c r="AF17" s="9"/>
    </row>
    <row r="18" spans="2:32">
      <c r="B18" s="2" t="s">
        <v>24</v>
      </c>
      <c r="C18" s="2">
        <v>26.86387942806175</v>
      </c>
      <c r="D18" s="2">
        <v>26.86387942806175</v>
      </c>
      <c r="E18" s="2">
        <v>27.858838485155047</v>
      </c>
      <c r="F18" s="2">
        <v>24.873961313875157</v>
      </c>
      <c r="G18" s="2">
        <v>9.9495905709329691</v>
      </c>
      <c r="H18" s="2">
        <v>36.813434688823008</v>
      </c>
      <c r="I18" s="2">
        <v>32.833623694983316</v>
      </c>
      <c r="J18" s="2">
        <v>24.873961313875157</v>
      </c>
      <c r="K18" s="2">
        <v>27.858833447335883</v>
      </c>
      <c r="L18" s="2">
        <v>21.889089180414317</v>
      </c>
      <c r="M18" s="2">
        <v>18.90421200913454</v>
      </c>
      <c r="N18" s="2">
        <v>18.904217046953477</v>
      </c>
      <c r="O18" s="2">
        <v>42.78316379684918</v>
      </c>
      <c r="P18" s="2">
        <v>16.914298932766997</v>
      </c>
      <c r="Q18" s="2">
        <v>29.848751561522477</v>
      </c>
      <c r="R18" s="2">
        <v>27.858838485155047</v>
      </c>
      <c r="S18" s="2">
        <v>20.89413012332102</v>
      </c>
      <c r="T18" s="2">
        <v>16.914303970586047</v>
      </c>
      <c r="U18" s="2">
        <v>50.742846374671785</v>
      </c>
      <c r="V18" s="2">
        <v>14.924380818580403</v>
      </c>
      <c r="W18" s="2">
        <v>21.889089180414317</v>
      </c>
      <c r="X18" s="2">
        <v>28.85379250442918</v>
      </c>
      <c r="Y18" s="2">
        <v>24.873966351694207</v>
      </c>
      <c r="Z18" s="2">
        <v>25.868925408787504</v>
      </c>
      <c r="AA18" s="2">
        <v>16.914303970586047</v>
      </c>
      <c r="AB18" s="8">
        <f t="shared" si="0"/>
        <v>300000</v>
      </c>
      <c r="AC18" s="8">
        <v>1</v>
      </c>
      <c r="AD18" s="8">
        <f t="shared" si="1"/>
        <v>25.510732483478822</v>
      </c>
      <c r="AE18" s="9"/>
      <c r="AF18" s="9"/>
    </row>
    <row r="19" spans="2:32">
      <c r="B19" s="2" t="s">
        <v>25</v>
      </c>
      <c r="C19" s="2">
        <v>0</v>
      </c>
    </row>
    <row r="20" spans="2:32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2">
      <c r="D21" s="10">
        <f>MIN(C18:AA18)</f>
        <v>9.9495905709329691</v>
      </c>
      <c r="E21" s="10">
        <f>MAX(C18:AA18)</f>
        <v>50.742846374671785</v>
      </c>
      <c r="F21" s="10">
        <f>MEDIAN(C18:AA18)</f>
        <v>24.873966351694207</v>
      </c>
      <c r="G21" s="10">
        <f>AVERAGE(C18:AA18)</f>
        <v>25.510732483478822</v>
      </c>
      <c r="H21" s="10">
        <f>_xlfn.STDEV.S(C18:AA18)</f>
        <v>8.8474757299927518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DE_r1_10</vt:lpstr>
      <vt:lpstr>DE_b2_10</vt:lpstr>
      <vt:lpstr>PSO_10</vt:lpstr>
      <vt:lpstr>ED_mod_10</vt:lpstr>
      <vt:lpstr>DE_r1_30</vt:lpstr>
      <vt:lpstr>DE_b2_30</vt:lpstr>
      <vt:lpstr>PSO_30</vt:lpstr>
      <vt:lpstr>ACO_5</vt:lpstr>
      <vt:lpstr>ED_mod_30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Larangeira</dc:creator>
  <cp:lastModifiedBy>vicente Larangeira</cp:lastModifiedBy>
  <dcterms:created xsi:type="dcterms:W3CDTF">2020-11-30T12:25:59Z</dcterms:created>
  <dcterms:modified xsi:type="dcterms:W3CDTF">2021-01-08T16:07:41Z</dcterms:modified>
</cp:coreProperties>
</file>