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/>
  <mc:AlternateContent xmlns:mc="http://schemas.openxmlformats.org/markup-compatibility/2006">
    <mc:Choice Requires="x15">
      <x15ac:absPath xmlns:x15ac="http://schemas.microsoft.com/office/spreadsheetml/2010/11/ac" url="F:\SENAI\1des\excel\"/>
    </mc:Choice>
  </mc:AlternateContent>
  <xr:revisionPtr revIDLastSave="0" documentId="13_ncr:1_{A8B20E82-F3AC-4E62-A4A9-66A2CC20CB1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Estatísticas" sheetId="1" r:id="rId1"/>
    <sheet name="Vendas" sheetId="2" r:id="rId2"/>
    <sheet name="total" sheetId="5" r:id="rId3"/>
    <sheet name="dias" sheetId="6" r:id="rId4"/>
    <sheet name="Entregas" sheetId="3" r:id="rId5"/>
    <sheet name="dashboard" sheetId="4" r:id="rId6"/>
  </sheets>
  <definedNames>
    <definedName name="SegmentaçãodeDados_Motoboy">#N/A</definedName>
    <definedName name="SegmentaçãodeDados_Qua">#N/A</definedName>
    <definedName name="SegmentaçãodeDados_Qui">#N/A</definedName>
    <definedName name="SegmentaçãodeDados_Sáb">#N/A</definedName>
    <definedName name="SegmentaçãodeDados_Seg">#N/A</definedName>
    <definedName name="SegmentaçãodeDados_Sex">#N/A</definedName>
    <definedName name="SegmentaçãodeDados_Ter">#N/A</definedName>
  </definedNames>
  <calcPr calcId="191029"/>
  <pivotCaches>
    <pivotCache cacheId="18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C5" i="3"/>
  <c r="C6" i="3"/>
  <c r="C7" i="3"/>
  <c r="C8" i="3"/>
  <c r="C9" i="3"/>
  <c r="C10" i="3"/>
  <c r="C4" i="3"/>
  <c r="C6" i="2"/>
  <c r="C7" i="2"/>
  <c r="C8" i="2"/>
  <c r="C9" i="2"/>
  <c r="C10" i="2"/>
  <c r="C11" i="2"/>
  <c r="C5" i="2"/>
  <c r="I10" i="3" l="1"/>
  <c r="D11" i="3"/>
  <c r="H11" i="3"/>
  <c r="E11" i="3"/>
  <c r="G11" i="3"/>
  <c r="F11" i="3"/>
  <c r="C11" i="3"/>
  <c r="I9" i="3"/>
  <c r="I6" i="3"/>
  <c r="I7" i="3"/>
  <c r="I5" i="3"/>
  <c r="I8" i="3"/>
  <c r="I4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E36" i="1" l="1"/>
  <c r="E34" i="1"/>
  <c r="F36" i="1"/>
  <c r="D36" i="1"/>
  <c r="F34" i="1"/>
  <c r="D34" i="1"/>
  <c r="F37" i="1" l="1"/>
  <c r="E37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A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Exercício:</t>
        </r>
        <r>
          <rPr>
            <sz val="9"/>
            <color indexed="81"/>
            <rFont val="Segoe UI"/>
            <family val="2"/>
          </rPr>
          <t xml:space="preserve">
Crie um gráfico de linhas que mostre estes dados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B3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Missão:</t>
        </r>
        <r>
          <rPr>
            <sz val="9"/>
            <color indexed="81"/>
            <rFont val="Segoe UI"/>
            <family val="2"/>
          </rPr>
          <t xml:space="preserve">
Criar um Gráfico que Compare as vendas
tipo: Colunas ou Barras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B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sharedStrings.xml><?xml version="1.0" encoding="utf-8"?>
<sst xmlns="http://schemas.openxmlformats.org/spreadsheetml/2006/main" count="55" uniqueCount="47">
  <si>
    <t>Ano</t>
  </si>
  <si>
    <t>Acidentes</t>
  </si>
  <si>
    <t>Media</t>
  </si>
  <si>
    <t>Mediana</t>
  </si>
  <si>
    <t>Moda</t>
  </si>
  <si>
    <t>Maximo</t>
  </si>
  <si>
    <t>Mínimo</t>
  </si>
  <si>
    <t>Desvio Padrão</t>
  </si>
  <si>
    <t>Estatísticas</t>
  </si>
  <si>
    <t>Dados</t>
  </si>
  <si>
    <t>Tema: Feriado de natal, rodovia Pres. Dutra</t>
  </si>
  <si>
    <t>Vendas</t>
  </si>
  <si>
    <t>Filiais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</si>
  <si>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</si>
  <si>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</si>
  <si>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</si>
  <si>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</si>
  <si>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</si>
  <si>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</si>
  <si>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</si>
  <si>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Vendas por Cidade</t>
  </si>
  <si>
    <t>Seg</t>
  </si>
  <si>
    <t>Ter</t>
  </si>
  <si>
    <t>Qua</t>
  </si>
  <si>
    <t>Qui</t>
  </si>
  <si>
    <t>Sex</t>
  </si>
  <si>
    <t>Sáb</t>
  </si>
  <si>
    <t>Motoboy</t>
  </si>
  <si>
    <t>Jair</t>
  </si>
  <si>
    <t>Suzana</t>
  </si>
  <si>
    <t>Mariana</t>
  </si>
  <si>
    <t>Marcos</t>
  </si>
  <si>
    <t>Paulão</t>
  </si>
  <si>
    <t>Miguel</t>
  </si>
  <si>
    <t>Osvaldo</t>
  </si>
  <si>
    <t>Entregas da Semana</t>
  </si>
  <si>
    <t>Totais</t>
  </si>
  <si>
    <t>dashboard entregas via motoboy</t>
  </si>
  <si>
    <t>Rótulos de Linha</t>
  </si>
  <si>
    <t>Total Geral</t>
  </si>
  <si>
    <t>Soma de Totais</t>
  </si>
  <si>
    <t>Soma de Seg</t>
  </si>
  <si>
    <t>Soma de Ter</t>
  </si>
  <si>
    <t>Soma de Qua</t>
  </si>
  <si>
    <t>Soma de Qui</t>
  </si>
  <si>
    <t>Soma de Sex</t>
  </si>
  <si>
    <t>Soma de Sáb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</si>
</sst>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2" borderId="0" xfId="2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Ênfase5" xfId="2" builtinId="45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microsoft.com/office/2007/relationships/slicerCache" Target="slicerCaches/slicerCache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Estatísticas!$A$3:$A$4</c:f>
              <c:strCache>
                <c:ptCount val="2"/>
                <c:pt idx="0">
                  <c:v>Dados</c:v>
                </c:pt>
                <c:pt idx="1">
                  <c:v>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E-4967-9611-2EAA4F7985E7}"/>
            </c:ext>
          </c:extLst>
        </c:ser>
        <c:ser>
          <c:idx val="1"/>
          <c:order val="1"/>
          <c:tx>
            <c:strRef>
              <c:f>Estatísticas!$B$3:$B$4</c:f>
              <c:strCache>
                <c:ptCount val="2"/>
                <c:pt idx="0">
                  <c:v>Dados</c:v>
                </c:pt>
                <c:pt idx="1">
                  <c:v>Acidentes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Estatísticas!$B$5:$B$37</c:f>
              <c:numCache>
                <c:formatCode>General</c:formatCode>
                <c:ptCount val="33"/>
                <c:pt idx="0">
                  <c:v>201</c:v>
                </c:pt>
                <c:pt idx="1">
                  <c:v>233</c:v>
                </c:pt>
                <c:pt idx="2">
                  <c:v>118</c:v>
                </c:pt>
                <c:pt idx="3">
                  <c:v>199</c:v>
                </c:pt>
                <c:pt idx="4">
                  <c:v>195</c:v>
                </c:pt>
                <c:pt idx="5">
                  <c:v>243</c:v>
                </c:pt>
                <c:pt idx="6">
                  <c:v>166</c:v>
                </c:pt>
                <c:pt idx="7">
                  <c:v>262</c:v>
                </c:pt>
                <c:pt idx="8">
                  <c:v>273</c:v>
                </c:pt>
                <c:pt idx="9">
                  <c:v>113</c:v>
                </c:pt>
                <c:pt idx="10">
                  <c:v>133</c:v>
                </c:pt>
                <c:pt idx="11">
                  <c:v>147</c:v>
                </c:pt>
                <c:pt idx="12">
                  <c:v>226</c:v>
                </c:pt>
                <c:pt idx="13">
                  <c:v>256</c:v>
                </c:pt>
                <c:pt idx="14">
                  <c:v>151</c:v>
                </c:pt>
                <c:pt idx="15">
                  <c:v>127</c:v>
                </c:pt>
                <c:pt idx="16">
                  <c:v>238</c:v>
                </c:pt>
                <c:pt idx="17">
                  <c:v>203</c:v>
                </c:pt>
                <c:pt idx="18">
                  <c:v>286</c:v>
                </c:pt>
                <c:pt idx="19">
                  <c:v>194</c:v>
                </c:pt>
                <c:pt idx="20">
                  <c:v>165</c:v>
                </c:pt>
                <c:pt idx="21">
                  <c:v>294</c:v>
                </c:pt>
                <c:pt idx="22">
                  <c:v>294</c:v>
                </c:pt>
                <c:pt idx="23">
                  <c:v>253</c:v>
                </c:pt>
                <c:pt idx="24">
                  <c:v>251</c:v>
                </c:pt>
                <c:pt idx="25">
                  <c:v>278</c:v>
                </c:pt>
                <c:pt idx="26">
                  <c:v>221</c:v>
                </c:pt>
                <c:pt idx="27">
                  <c:v>125</c:v>
                </c:pt>
                <c:pt idx="28">
                  <c:v>151</c:v>
                </c:pt>
                <c:pt idx="29">
                  <c:v>228</c:v>
                </c:pt>
                <c:pt idx="30">
                  <c:v>204</c:v>
                </c:pt>
                <c:pt idx="31">
                  <c:v>294</c:v>
                </c:pt>
                <c:pt idx="32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E-4967-9611-2EAA4F79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536512"/>
        <c:axId val="469535528"/>
      </c:barChart>
      <c:catAx>
        <c:axId val="46953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535528"/>
        <c:crosses val="autoZero"/>
        <c:auto val="1"/>
        <c:lblAlgn val="ctr"/>
        <c:lblOffset val="100"/>
        <c:noMultiLvlLbl val="0"/>
      </c:catAx>
      <c:valAx>
        <c:axId val="4695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5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[exercicios-graficos.xlsx]total!Tabela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total!$A$2:$A$3</c:f>
              <c:strCache>
                <c:ptCount val="1"/>
                <c:pt idx="0">
                  <c:v>Mariana</c:v>
                </c:pt>
              </c:strCache>
            </c:strRef>
          </c:cat>
          <c:val>
            <c:numRef>
              <c:f>total!$B$2:$B$3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5-4399-8907-189500A1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56560"/>
        <c:axId val="549157216"/>
      </c:barChart>
      <c:catAx>
        <c:axId val="5491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157216"/>
        <c:crosses val="autoZero"/>
        <c:auto val="1"/>
        <c:lblAlgn val="ctr"/>
        <c:lblOffset val="100"/>
        <c:noMultiLvlLbl val="0"/>
      </c:catAx>
      <c:valAx>
        <c:axId val="5491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1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[exercicios-graficos.xlsx]dias!Tabela dinâmica6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642742932995439E-2"/>
          <c:y val="0.16564596092155148"/>
          <c:w val="0.71476151687935563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dias!$A$1</c:f>
              <c:strCache>
                <c:ptCount val="1"/>
                <c:pt idx="0">
                  <c:v>Soma de 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dias!$A$2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D-49D9-B273-C04C0DF5CD71}"/>
            </c:ext>
          </c:extLst>
        </c:ser>
        <c:ser>
          <c:idx val="1"/>
          <c:order val="1"/>
          <c:tx>
            <c:strRef>
              <c:f>dias!$B$1</c:f>
              <c:strCache>
                <c:ptCount val="1"/>
                <c:pt idx="0">
                  <c:v>Soma de 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dias!$B$2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D-49D9-B273-C04C0DF5CD71}"/>
            </c:ext>
          </c:extLst>
        </c:ser>
        <c:ser>
          <c:idx val="2"/>
          <c:order val="2"/>
          <c:tx>
            <c:strRef>
              <c:f>dias!$C$1</c:f>
              <c:strCache>
                <c:ptCount val="1"/>
                <c:pt idx="0">
                  <c:v>Soma de 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dias!$C$2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DD-49D9-B273-C04C0DF5CD71}"/>
            </c:ext>
          </c:extLst>
        </c:ser>
        <c:ser>
          <c:idx val="3"/>
          <c:order val="3"/>
          <c:tx>
            <c:strRef>
              <c:f>dias!$D$1</c:f>
              <c:strCache>
                <c:ptCount val="1"/>
                <c:pt idx="0">
                  <c:v>Soma de 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dias!$D$2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DD-49D9-B273-C04C0DF5CD71}"/>
            </c:ext>
          </c:extLst>
        </c:ser>
        <c:ser>
          <c:idx val="4"/>
          <c:order val="4"/>
          <c:tx>
            <c:strRef>
              <c:f>dias!$E$1</c:f>
              <c:strCache>
                <c:ptCount val="1"/>
                <c:pt idx="0">
                  <c:v>Soma de 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dias!$E$2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DD-49D9-B273-C04C0DF5CD71}"/>
            </c:ext>
          </c:extLst>
        </c:ser>
        <c:ser>
          <c:idx val="5"/>
          <c:order val="5"/>
          <c:tx>
            <c:strRef>
              <c:f>dias!$F$1</c:f>
              <c:strCache>
                <c:ptCount val="1"/>
                <c:pt idx="0">
                  <c:v>Soma de 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dias!$F$2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DD-49D9-B273-C04C0DF5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72688"/>
        <c:axId val="96772360"/>
      </c:barChart>
      <c:catAx>
        <c:axId val="967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72360"/>
        <c:crosses val="autoZero"/>
        <c:auto val="1"/>
        <c:lblAlgn val="ctr"/>
        <c:lblOffset val="100"/>
        <c:noMultiLvlLbl val="0"/>
      </c:catAx>
      <c:valAx>
        <c:axId val="967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[exercicios-graficos.xlsx]dias!Tabela dinâmica6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71350851258537E-2"/>
          <c:y val="0.16564596092155148"/>
          <c:w val="0.71476151687935563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dias!$A$1</c:f>
              <c:strCache>
                <c:ptCount val="1"/>
                <c:pt idx="0">
                  <c:v>Soma de 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dias!$A$2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F-4243-809F-87FF71623BA7}"/>
            </c:ext>
          </c:extLst>
        </c:ser>
        <c:ser>
          <c:idx val="1"/>
          <c:order val="1"/>
          <c:tx>
            <c:strRef>
              <c:f>dias!$B$1</c:f>
              <c:strCache>
                <c:ptCount val="1"/>
                <c:pt idx="0">
                  <c:v>Soma de 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dias!$B$2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F-4243-809F-87FF71623BA7}"/>
            </c:ext>
          </c:extLst>
        </c:ser>
        <c:ser>
          <c:idx val="2"/>
          <c:order val="2"/>
          <c:tx>
            <c:strRef>
              <c:f>dias!$C$1</c:f>
              <c:strCache>
                <c:ptCount val="1"/>
                <c:pt idx="0">
                  <c:v>Soma de 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dias!$C$2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F-4243-809F-87FF71623BA7}"/>
            </c:ext>
          </c:extLst>
        </c:ser>
        <c:ser>
          <c:idx val="3"/>
          <c:order val="3"/>
          <c:tx>
            <c:strRef>
              <c:f>dias!$D$1</c:f>
              <c:strCache>
                <c:ptCount val="1"/>
                <c:pt idx="0">
                  <c:v>Soma de 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dias!$D$2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F-4243-809F-87FF71623BA7}"/>
            </c:ext>
          </c:extLst>
        </c:ser>
        <c:ser>
          <c:idx val="4"/>
          <c:order val="4"/>
          <c:tx>
            <c:strRef>
              <c:f>dias!$E$1</c:f>
              <c:strCache>
                <c:ptCount val="1"/>
                <c:pt idx="0">
                  <c:v>Soma de 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dias!$E$2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F-4243-809F-87FF71623BA7}"/>
            </c:ext>
          </c:extLst>
        </c:ser>
        <c:ser>
          <c:idx val="5"/>
          <c:order val="5"/>
          <c:tx>
            <c:strRef>
              <c:f>dias!$F$1</c:f>
              <c:strCache>
                <c:ptCount val="1"/>
                <c:pt idx="0">
                  <c:v>Soma de 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dias!$F$2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DF-4243-809F-87FF71623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72688"/>
        <c:axId val="96772360"/>
      </c:barChart>
      <c:catAx>
        <c:axId val="967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72360"/>
        <c:crosses val="autoZero"/>
        <c:auto val="1"/>
        <c:lblAlgn val="ctr"/>
        <c:lblOffset val="100"/>
        <c:noMultiLvlLbl val="0"/>
      </c:catAx>
      <c:valAx>
        <c:axId val="967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[exercicios-graficos.xlsx]total!Tabela dinâmica5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total!$A$2:$A$3</c:f>
              <c:strCache>
                <c:ptCount val="1"/>
                <c:pt idx="0">
                  <c:v>Mariana</c:v>
                </c:pt>
              </c:strCache>
            </c:strRef>
          </c:cat>
          <c:val>
            <c:numRef>
              <c:f>total!$B$2:$B$3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E-4B68-B7A0-A8304799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56560"/>
        <c:axId val="549157216"/>
      </c:barChart>
      <c:catAx>
        <c:axId val="5491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157216"/>
        <c:crosses val="autoZero"/>
        <c:auto val="1"/>
        <c:lblAlgn val="ctr"/>
        <c:lblOffset val="100"/>
        <c:noMultiLvlLbl val="0"/>
      </c:catAx>
      <c:valAx>
        <c:axId val="5491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1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8</xdr:row>
      <xdr:rowOff>47625</xdr:rowOff>
    </xdr:from>
    <xdr:to>
      <xdr:col>20</xdr:col>
      <xdr:colOff>133350</xdr:colOff>
      <xdr:row>31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1F84C3-7A57-90A1-BCB4-315B33A11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F218EF-4F26-D030-AE1B-5E3931D9E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152400</xdr:rowOff>
    </xdr:from>
    <xdr:to>
      <xdr:col>6</xdr:col>
      <xdr:colOff>104775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7CB988-CFBB-615B-5713-5EC22B77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152400</xdr:rowOff>
    </xdr:from>
    <xdr:to>
      <xdr:col>8</xdr:col>
      <xdr:colOff>95250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DA8BEF-7FE0-47CF-B45D-444C55D02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22</xdr:row>
      <xdr:rowOff>114300</xdr:rowOff>
    </xdr:from>
    <xdr:to>
      <xdr:col>7</xdr:col>
      <xdr:colOff>390525</xdr:colOff>
      <xdr:row>37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C80131-3FB9-4F40-A81E-56EA04169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419100</xdr:colOff>
      <xdr:row>10</xdr:row>
      <xdr:rowOff>171450</xdr:rowOff>
    </xdr:from>
    <xdr:to>
      <xdr:col>17</xdr:col>
      <xdr:colOff>419100</xdr:colOff>
      <xdr:row>24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otoboy">
              <a:extLst>
                <a:ext uri="{FF2B5EF4-FFF2-40B4-BE49-F238E27FC236}">
                  <a16:creationId xmlns:a16="http://schemas.microsoft.com/office/drawing/2014/main" id="{A61C5674-6F1F-1E2C-CD77-923A54A88D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tobo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3175" y="2247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123825</xdr:colOff>
      <xdr:row>4</xdr:row>
      <xdr:rowOff>57150</xdr:rowOff>
    </xdr:from>
    <xdr:to>
      <xdr:col>21</xdr:col>
      <xdr:colOff>123825</xdr:colOff>
      <xdr:row>17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eg">
              <a:extLst>
                <a:ext uri="{FF2B5EF4-FFF2-40B4-BE49-F238E27FC236}">
                  <a16:creationId xmlns:a16="http://schemas.microsoft.com/office/drawing/2014/main" id="{26E1A3AD-2CA7-318F-B4E8-693FDB847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06300" y="990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295275</xdr:colOff>
      <xdr:row>4</xdr:row>
      <xdr:rowOff>57150</xdr:rowOff>
    </xdr:from>
    <xdr:to>
      <xdr:col>24</xdr:col>
      <xdr:colOff>295275</xdr:colOff>
      <xdr:row>17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er">
              <a:extLst>
                <a:ext uri="{FF2B5EF4-FFF2-40B4-BE49-F238E27FC236}">
                  <a16:creationId xmlns:a16="http://schemas.microsoft.com/office/drawing/2014/main" id="{20713B64-278B-DB79-180C-4A0737E6B6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06550" y="990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428625</xdr:colOff>
      <xdr:row>4</xdr:row>
      <xdr:rowOff>57150</xdr:rowOff>
    </xdr:from>
    <xdr:to>
      <xdr:col>27</xdr:col>
      <xdr:colOff>428625</xdr:colOff>
      <xdr:row>17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Qua">
              <a:extLst>
                <a:ext uri="{FF2B5EF4-FFF2-40B4-BE49-F238E27FC236}">
                  <a16:creationId xmlns:a16="http://schemas.microsoft.com/office/drawing/2014/main" id="{0CBD5935-B4AC-D5CA-A520-5BFB08F8E7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68700" y="990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133350</xdr:colOff>
      <xdr:row>18</xdr:row>
      <xdr:rowOff>104775</xdr:rowOff>
    </xdr:from>
    <xdr:to>
      <xdr:col>21</xdr:col>
      <xdr:colOff>133350</xdr:colOff>
      <xdr:row>31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Qui">
              <a:extLst>
                <a:ext uri="{FF2B5EF4-FFF2-40B4-BE49-F238E27FC236}">
                  <a16:creationId xmlns:a16="http://schemas.microsoft.com/office/drawing/2014/main" id="{90A513E4-B316-8DC6-90A0-C2D18887B0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15825" y="3705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314325</xdr:colOff>
      <xdr:row>18</xdr:row>
      <xdr:rowOff>133350</xdr:rowOff>
    </xdr:from>
    <xdr:to>
      <xdr:col>24</xdr:col>
      <xdr:colOff>314325</xdr:colOff>
      <xdr:row>31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ex">
              <a:extLst>
                <a:ext uri="{FF2B5EF4-FFF2-40B4-BE49-F238E27FC236}">
                  <a16:creationId xmlns:a16="http://schemas.microsoft.com/office/drawing/2014/main" id="{ED9F7A0C-3E6E-BB7C-9D81-7A54E6DB80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25600" y="3733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466725</xdr:colOff>
      <xdr:row>18</xdr:row>
      <xdr:rowOff>123825</xdr:rowOff>
    </xdr:from>
    <xdr:to>
      <xdr:col>27</xdr:col>
      <xdr:colOff>466725</xdr:colOff>
      <xdr:row>31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áb">
              <a:extLst>
                <a:ext uri="{FF2B5EF4-FFF2-40B4-BE49-F238E27FC236}">
                  <a16:creationId xmlns:a16="http://schemas.microsoft.com/office/drawing/2014/main" id="{4B06E1F7-D658-7E4B-CCF5-9B9167187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áb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06800" y="3724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6.45270775463" createdVersion="8" refreshedVersion="8" minRefreshableVersion="3" recordCount="8" xr:uid="{7853C520-FA61-4B8E-936B-E8F8B6E31DFD}">
  <cacheSource type="worksheet">
    <worksheetSource ref="B3:I11" sheet="Entregas"/>
  </cacheSource>
  <cacheFields count="8">
    <cacheField name="Motoboy" numFmtId="0">
      <sharedItems count="8">
        <s v="Jair"/>
        <s v="Suzana"/>
        <s v="Mariana"/>
        <s v="Marcos"/>
        <s v="Paulão"/>
        <s v="Miguel"/>
        <s v="Osvaldo"/>
        <s v="Totais"/>
      </sharedItems>
    </cacheField>
    <cacheField name="Seg" numFmtId="0">
      <sharedItems containsSemiMixedTypes="0" containsString="0" containsNumber="1" containsInteger="1" minValue="3" maxValue="87" count="7">
        <n v="15"/>
        <n v="8"/>
        <n v="6"/>
        <n v="22"/>
        <n v="11"/>
        <n v="3"/>
        <n v="87"/>
      </sharedItems>
    </cacheField>
    <cacheField name="Ter" numFmtId="0">
      <sharedItems containsSemiMixedTypes="0" containsString="0" containsNumber="1" containsInteger="1" minValue="9" maxValue="107" count="7">
        <n v="9"/>
        <n v="18"/>
        <n v="17"/>
        <n v="23"/>
        <n v="20"/>
        <n v="11"/>
        <n v="107"/>
      </sharedItems>
    </cacheField>
    <cacheField name="Qua" numFmtId="0">
      <sharedItems containsSemiMixedTypes="0" containsString="0" containsNumber="1" containsInteger="1" minValue="7" maxValue="88" count="7">
        <n v="23"/>
        <n v="7"/>
        <n v="8"/>
        <n v="19"/>
        <n v="10"/>
        <n v="11"/>
        <n v="88"/>
      </sharedItems>
    </cacheField>
    <cacheField name="Qui" numFmtId="0">
      <sharedItems containsSemiMixedTypes="0" containsString="0" containsNumber="1" containsInteger="1" minValue="3" maxValue="95" count="8">
        <n v="3"/>
        <n v="6"/>
        <n v="12"/>
        <n v="24"/>
        <n v="17"/>
        <n v="23"/>
        <n v="10"/>
        <n v="95"/>
      </sharedItems>
    </cacheField>
    <cacheField name="Sex" numFmtId="0">
      <sharedItems containsSemiMixedTypes="0" containsString="0" containsNumber="1" containsInteger="1" minValue="1" maxValue="92" count="7">
        <n v="15"/>
        <n v="14"/>
        <n v="1"/>
        <n v="25"/>
        <n v="3"/>
        <n v="20"/>
        <n v="92"/>
      </sharedItems>
    </cacheField>
    <cacheField name="Sáb" numFmtId="0">
      <sharedItems containsSemiMixedTypes="0" containsString="0" containsNumber="1" containsInteger="1" minValue="3" maxValue="101" count="7">
        <n v="14"/>
        <n v="12"/>
        <n v="13"/>
        <n v="3"/>
        <n v="21"/>
        <n v="25"/>
        <n v="101"/>
      </sharedItems>
    </cacheField>
    <cacheField name="Totais" numFmtId="0">
      <sharedItems containsString="0" containsBlank="1" containsNumber="1" containsInteger="1" minValue="65" maxValue="96"/>
    </cacheField>
  </cacheFields>
  <extLst>
    <ext xmlns:x14="http://schemas.microsoft.com/office/spreadsheetml/2009/9/main" uri="{725AE2AE-9491-48be-B2B4-4EB974FC3084}">
      <x14:pivotCacheDefinition pivotCacheId="7536271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  <n v="79"/>
  </r>
  <r>
    <x v="1"/>
    <x v="1"/>
    <x v="1"/>
    <x v="1"/>
    <x v="1"/>
    <x v="1"/>
    <x v="1"/>
    <n v="65"/>
  </r>
  <r>
    <x v="2"/>
    <x v="2"/>
    <x v="2"/>
    <x v="2"/>
    <x v="2"/>
    <x v="1"/>
    <x v="2"/>
    <n v="70"/>
  </r>
  <r>
    <x v="3"/>
    <x v="3"/>
    <x v="3"/>
    <x v="3"/>
    <x v="3"/>
    <x v="2"/>
    <x v="3"/>
    <n v="92"/>
  </r>
  <r>
    <x v="4"/>
    <x v="4"/>
    <x v="4"/>
    <x v="4"/>
    <x v="4"/>
    <x v="3"/>
    <x v="2"/>
    <n v="96"/>
  </r>
  <r>
    <x v="5"/>
    <x v="3"/>
    <x v="5"/>
    <x v="5"/>
    <x v="5"/>
    <x v="4"/>
    <x v="4"/>
    <n v="91"/>
  </r>
  <r>
    <x v="6"/>
    <x v="5"/>
    <x v="0"/>
    <x v="4"/>
    <x v="6"/>
    <x v="5"/>
    <x v="5"/>
    <n v="77"/>
  </r>
  <r>
    <x v="7"/>
    <x v="6"/>
    <x v="6"/>
    <x v="6"/>
    <x v="7"/>
    <x v="6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4E792-E7E7-4A31-A1E2-666E8893D6BA}" name="Tabela dinâ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3" firstHeaderRow="1" firstDataRow="1" firstDataCol="1"/>
  <pivotFields count="8">
    <pivotField axis="axisRow" showAll="0">
      <items count="9">
        <item x="0"/>
        <item x="3"/>
        <item x="2"/>
        <item x="5"/>
        <item x="6"/>
        <item x="4"/>
        <item x="1"/>
        <item x="7"/>
        <item t="default"/>
      </items>
    </pivotField>
    <pivotField showAll="0">
      <items count="8">
        <item x="5"/>
        <item x="2"/>
        <item x="1"/>
        <item x="4"/>
        <item x="0"/>
        <item x="3"/>
        <item x="6"/>
        <item t="default"/>
      </items>
    </pivotField>
    <pivotField showAll="0">
      <items count="8">
        <item x="0"/>
        <item x="5"/>
        <item x="2"/>
        <item x="1"/>
        <item x="4"/>
        <item x="3"/>
        <item x="6"/>
        <item t="default"/>
      </items>
    </pivotField>
    <pivotField showAll="0">
      <items count="8">
        <item x="1"/>
        <item x="2"/>
        <item x="4"/>
        <item x="5"/>
        <item x="3"/>
        <item x="0"/>
        <item x="6"/>
        <item t="default"/>
      </items>
    </pivotField>
    <pivotField showAll="0">
      <items count="9">
        <item h="1" x="0"/>
        <item h="1" x="1"/>
        <item h="1" x="6"/>
        <item x="2"/>
        <item h="1" x="4"/>
        <item h="1" x="5"/>
        <item h="1" x="3"/>
        <item h="1" x="7"/>
        <item t="default"/>
      </items>
    </pivotField>
    <pivotField showAll="0">
      <items count="8">
        <item x="2"/>
        <item x="4"/>
        <item x="1"/>
        <item x="0"/>
        <item x="5"/>
        <item x="3"/>
        <item x="6"/>
        <item t="default"/>
      </items>
    </pivotField>
    <pivotField showAll="0">
      <items count="8">
        <item x="3"/>
        <item x="1"/>
        <item x="2"/>
        <item x="0"/>
        <item x="4"/>
        <item x="5"/>
        <item x="6"/>
        <item t="default"/>
      </items>
    </pivotField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oma de Totai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BC728-57CE-4B6F-9904-9AB1F283A526}" name="Tabela dinâmica6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F2" firstHeaderRow="0" firstDataRow="1" firstDataCol="0"/>
  <pivotFields count="8">
    <pivotField showAll="0">
      <items count="9">
        <item x="0"/>
        <item x="3"/>
        <item x="2"/>
        <item x="5"/>
        <item x="6"/>
        <item x="4"/>
        <item x="1"/>
        <item x="7"/>
        <item t="default"/>
      </items>
    </pivotField>
    <pivotField dataField="1" showAll="0">
      <items count="8">
        <item x="5"/>
        <item x="2"/>
        <item x="1"/>
        <item x="4"/>
        <item x="0"/>
        <item x="3"/>
        <item x="6"/>
        <item t="default"/>
      </items>
    </pivotField>
    <pivotField dataField="1" showAll="0">
      <items count="8">
        <item x="0"/>
        <item x="5"/>
        <item x="2"/>
        <item x="1"/>
        <item x="4"/>
        <item x="3"/>
        <item x="6"/>
        <item t="default"/>
      </items>
    </pivotField>
    <pivotField dataField="1" showAll="0">
      <items count="8">
        <item x="1"/>
        <item x="2"/>
        <item x="4"/>
        <item x="5"/>
        <item x="3"/>
        <item x="0"/>
        <item x="6"/>
        <item t="default"/>
      </items>
    </pivotField>
    <pivotField dataField="1" showAll="0">
      <items count="9">
        <item h="1" x="0"/>
        <item h="1" x="1"/>
        <item h="1" x="6"/>
        <item x="2"/>
        <item h="1" x="4"/>
        <item h="1" x="5"/>
        <item h="1" x="3"/>
        <item h="1" x="7"/>
        <item t="default"/>
      </items>
    </pivotField>
    <pivotField dataField="1" showAll="0">
      <items count="8">
        <item x="2"/>
        <item x="4"/>
        <item x="1"/>
        <item x="0"/>
        <item x="5"/>
        <item x="3"/>
        <item x="6"/>
        <item t="default"/>
      </items>
    </pivotField>
    <pivotField dataField="1" showAll="0">
      <items count="8">
        <item x="3"/>
        <item x="1"/>
        <item x="2"/>
        <item x="0"/>
        <item x="4"/>
        <item x="5"/>
        <item x="6"/>
        <item t="default"/>
      </items>
    </pivotField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eg" fld="1" baseField="0" baseItem="0"/>
    <dataField name="Soma de Ter" fld="2" baseField="0" baseItem="0"/>
    <dataField name="Soma de Qua" fld="3" baseField="0" baseItem="0"/>
    <dataField name="Soma de Qui" fld="4" baseField="0" baseItem="0"/>
    <dataField name="Soma de Sex" fld="5" baseField="0" baseItem="0"/>
    <dataField name="Soma de Sáb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4094C-12F2-429B-8AA2-F3B2491118A0}" name="Tabela dinâmica8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F4" firstHeaderRow="0" firstDataRow="1" firstDataCol="0"/>
  <pivotFields count="8">
    <pivotField showAll="0">
      <items count="9">
        <item x="0"/>
        <item x="3"/>
        <item x="2"/>
        <item x="5"/>
        <item x="6"/>
        <item x="4"/>
        <item x="1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eg" fld="1" baseField="0" baseItem="0"/>
    <dataField name="Soma de Ter" fld="2" baseField="0" baseItem="0"/>
    <dataField name="Soma de Qua" fld="3" baseField="0" baseItem="0"/>
    <dataField name="Soma de Qui" fld="4" baseField="0" baseItem="0"/>
    <dataField name="Soma de Sex" fld="5" baseField="0" baseItem="0"/>
    <dataField name="Soma de Sáb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toboy" xr10:uid="{DB62BEC1-5F02-45BD-A013-1EBD58C38FF5}" sourceName="Motoboy">
  <pivotTables>
    <pivotTable tabId="6" name="Tabela dinâmica6"/>
    <pivotTable tabId="5" name="Tabela dinâmica5"/>
  </pivotTables>
  <data>
    <tabular pivotCacheId="753627129">
      <items count="8">
        <i x="2" s="1"/>
        <i x="0" s="1" nd="1"/>
        <i x="3" s="1" nd="1"/>
        <i x="5" s="1" nd="1"/>
        <i x="6" s="1" nd="1"/>
        <i x="4" s="1" nd="1"/>
        <i x="1" s="1" nd="1"/>
        <i x="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g" xr10:uid="{9F503264-A287-4B34-84B3-4FB3C0201226}" sourceName="Seg">
  <pivotTables>
    <pivotTable tabId="6" name="Tabela dinâmica6"/>
    <pivotTable tabId="5" name="Tabela dinâmica5"/>
  </pivotTables>
  <data>
    <tabular pivotCacheId="753627129">
      <items count="7">
        <i x="2" s="1"/>
        <i x="5" s="1" nd="1"/>
        <i x="1" s="1" nd="1"/>
        <i x="4" s="1" nd="1"/>
        <i x="0" s="1" nd="1"/>
        <i x="3" s="1" nd="1"/>
        <i x="6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r" xr10:uid="{7CA821FB-619F-4EF0-A306-7ED24B656939}" sourceName="Ter">
  <pivotTables>
    <pivotTable tabId="6" name="Tabela dinâmica6"/>
    <pivotTable tabId="5" name="Tabela dinâmica5"/>
  </pivotTables>
  <data>
    <tabular pivotCacheId="753627129">
      <items count="7">
        <i x="2" s="1"/>
        <i x="0" s="1" nd="1"/>
        <i x="5" s="1" nd="1"/>
        <i x="1" s="1" nd="1"/>
        <i x="4" s="1" nd="1"/>
        <i x="3" s="1" nd="1"/>
        <i x="6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" xr10:uid="{50323B33-9127-4F90-9A5F-2DD73CA53BFC}" sourceName="Qua">
  <pivotTables>
    <pivotTable tabId="6" name="Tabela dinâmica6"/>
    <pivotTable tabId="5" name="Tabela dinâmica5"/>
  </pivotTables>
  <data>
    <tabular pivotCacheId="753627129">
      <items count="7">
        <i x="2" s="1"/>
        <i x="1" s="1" nd="1"/>
        <i x="4" s="1" nd="1"/>
        <i x="5" s="1" nd="1"/>
        <i x="3" s="1" nd="1"/>
        <i x="0" s="1" nd="1"/>
        <i x="6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i" xr10:uid="{1A25AE4D-8938-4163-876D-D708BC359E02}" sourceName="Qui">
  <pivotTables>
    <pivotTable tabId="6" name="Tabela dinâmica6"/>
    <pivotTable tabId="5" name="Tabela dinâmica5"/>
  </pivotTables>
  <data>
    <tabular pivotCacheId="753627129">
      <items count="8">
        <i x="0"/>
        <i x="1"/>
        <i x="6"/>
        <i x="2" s="1"/>
        <i x="4"/>
        <i x="5"/>
        <i x="3"/>
        <i x="7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" xr10:uid="{DA738AF6-FD60-43F5-BDF6-F1692B44B3D2}" sourceName="Sex">
  <pivotTables>
    <pivotTable tabId="6" name="Tabela dinâmica6"/>
    <pivotTable tabId="5" name="Tabela dinâmica5"/>
  </pivotTables>
  <data>
    <tabular pivotCacheId="753627129">
      <items count="7">
        <i x="1" s="1"/>
        <i x="2" s="1" nd="1"/>
        <i x="4" s="1" nd="1"/>
        <i x="0" s="1" nd="1"/>
        <i x="5" s="1" nd="1"/>
        <i x="3" s="1" nd="1"/>
        <i x="6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áb" xr10:uid="{680B1841-CCC9-4487-91A9-FA2E5C3DB78F}" sourceName="Sáb">
  <pivotTables>
    <pivotTable tabId="6" name="Tabela dinâmica6"/>
    <pivotTable tabId="5" name="Tabela dinâmica5"/>
  </pivotTables>
  <data>
    <tabular pivotCacheId="753627129">
      <items count="7">
        <i x="2" s="1"/>
        <i x="3" s="1" nd="1"/>
        <i x="1" s="1" nd="1"/>
        <i x="0" s="1" nd="1"/>
        <i x="4" s="1" nd="1"/>
        <i x="5" s="1" nd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toboy" xr10:uid="{BEAB4F67-41DE-4DAC-B1AB-2B4A9B9FC721}" cache="SegmentaçãodeDados_Motoboy" caption="Motoboy" rowHeight="241300"/>
  <slicer name="Seg" xr10:uid="{9B44F051-FC12-459B-A0A1-9CBED752455C}" cache="SegmentaçãodeDados_Seg" caption="Seg" rowHeight="241300"/>
  <slicer name="Ter" xr10:uid="{D44819E3-8FF4-4DD3-B825-9AF9127E5C00}" cache="SegmentaçãodeDados_Ter" caption="Ter" rowHeight="241300"/>
  <slicer name="Qua" xr10:uid="{B01EC147-9F85-49FD-ADB4-BA65F2FB54B7}" cache="SegmentaçãodeDados_Qua" caption="Qua" rowHeight="241300"/>
  <slicer name="Qui" xr10:uid="{2FAD325D-C2E2-4FE2-A063-2A2AF7E388A4}" cache="SegmentaçãodeDados_Qui" caption="Qui" rowHeight="241300"/>
  <slicer name="Sex" xr10:uid="{DF12FF3A-644D-445D-929E-C8D4646C6A42}" cache="SegmentaçãodeDados_Sex" caption="Sex" rowHeight="241300"/>
  <slicer name="Sáb" xr10:uid="{143CCD95-CCF9-40CB-8F8A-CEE288D11EB5}" cache="SegmentaçãodeDados_Sáb" caption="Sáb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4" workbookViewId="0">
      <selection activeCell="W20" sqref="W20"/>
    </sheetView>
  </sheetViews>
  <sheetFormatPr defaultRowHeight="15" x14ac:dyDescent="0.25"/>
  <cols>
    <col min="1" max="1" width="5" bestFit="1" customWidth="1"/>
    <col min="2" max="2" width="9.85546875" bestFit="1" customWidth="1"/>
    <col min="4" max="4" width="8.140625" bestFit="1" customWidth="1"/>
    <col min="5" max="5" width="8.7109375" bestFit="1" customWidth="1"/>
    <col min="6" max="7" width="13.7109375" bestFit="1" customWidth="1"/>
  </cols>
  <sheetData>
    <row r="1" spans="1:7" ht="18.75" x14ac:dyDescent="0.3">
      <c r="A1" s="5" t="s">
        <v>10</v>
      </c>
      <c r="B1" s="5"/>
      <c r="C1" s="5"/>
      <c r="D1" s="5"/>
      <c r="E1" s="5"/>
      <c r="F1" s="5"/>
      <c r="G1" s="5"/>
    </row>
    <row r="3" spans="1:7" x14ac:dyDescent="0.25">
      <c r="A3" s="4" t="s">
        <v>9</v>
      </c>
      <c r="B3" s="4"/>
    </row>
    <row r="4" spans="1:7" x14ac:dyDescent="0.25">
      <c r="A4" s="1" t="s">
        <v>0</v>
      </c>
      <c r="B4" s="1" t="s">
        <v>1</v>
      </c>
    </row>
    <row r="5" spans="1:7" x14ac:dyDescent="0.25">
      <c r="A5">
        <v>1990</v>
      </c>
      <c r="B5">
        <f ca="1">RANDBETWEEN(100,300)</f>
        <v>201</v>
      </c>
    </row>
    <row r="6" spans="1:7" x14ac:dyDescent="0.25">
      <c r="A6">
        <v>1991</v>
      </c>
      <c r="B6">
        <f t="shared" ref="B6:B37" ca="1" si="0">RANDBETWEEN(100,300)</f>
        <v>233</v>
      </c>
    </row>
    <row r="7" spans="1:7" x14ac:dyDescent="0.25">
      <c r="A7">
        <v>1992</v>
      </c>
      <c r="B7">
        <f t="shared" ca="1" si="0"/>
        <v>118</v>
      </c>
    </row>
    <row r="8" spans="1:7" x14ac:dyDescent="0.25">
      <c r="A8">
        <v>1993</v>
      </c>
      <c r="B8">
        <f t="shared" ca="1" si="0"/>
        <v>199</v>
      </c>
    </row>
    <row r="9" spans="1:7" x14ac:dyDescent="0.25">
      <c r="A9">
        <v>1994</v>
      </c>
      <c r="B9">
        <f t="shared" ca="1" si="0"/>
        <v>195</v>
      </c>
    </row>
    <row r="10" spans="1:7" x14ac:dyDescent="0.25">
      <c r="A10">
        <v>1995</v>
      </c>
      <c r="B10">
        <f t="shared" ca="1" si="0"/>
        <v>243</v>
      </c>
    </row>
    <row r="11" spans="1:7" x14ac:dyDescent="0.25">
      <c r="A11">
        <v>1996</v>
      </c>
      <c r="B11">
        <f t="shared" ca="1" si="0"/>
        <v>166</v>
      </c>
    </row>
    <row r="12" spans="1:7" x14ac:dyDescent="0.25">
      <c r="A12">
        <v>1997</v>
      </c>
      <c r="B12">
        <f t="shared" ca="1" si="0"/>
        <v>262</v>
      </c>
    </row>
    <row r="13" spans="1:7" x14ac:dyDescent="0.25">
      <c r="A13">
        <v>1998</v>
      </c>
      <c r="B13">
        <f t="shared" ca="1" si="0"/>
        <v>273</v>
      </c>
    </row>
    <row r="14" spans="1:7" x14ac:dyDescent="0.25">
      <c r="A14">
        <v>1999</v>
      </c>
      <c r="B14">
        <f t="shared" ca="1" si="0"/>
        <v>113</v>
      </c>
    </row>
    <row r="15" spans="1:7" x14ac:dyDescent="0.25">
      <c r="A15">
        <v>2000</v>
      </c>
      <c r="B15">
        <f t="shared" ca="1" si="0"/>
        <v>133</v>
      </c>
    </row>
    <row r="16" spans="1:7" x14ac:dyDescent="0.25">
      <c r="A16">
        <v>2001</v>
      </c>
      <c r="B16">
        <f t="shared" ca="1" si="0"/>
        <v>147</v>
      </c>
    </row>
    <row r="17" spans="1:6" x14ac:dyDescent="0.25">
      <c r="A17">
        <v>2002</v>
      </c>
      <c r="B17">
        <f t="shared" ca="1" si="0"/>
        <v>226</v>
      </c>
    </row>
    <row r="18" spans="1:6" x14ac:dyDescent="0.25">
      <c r="A18">
        <v>2003</v>
      </c>
      <c r="B18">
        <f t="shared" ca="1" si="0"/>
        <v>256</v>
      </c>
    </row>
    <row r="19" spans="1:6" x14ac:dyDescent="0.25">
      <c r="A19">
        <v>2004</v>
      </c>
      <c r="B19">
        <f t="shared" ca="1" si="0"/>
        <v>151</v>
      </c>
    </row>
    <row r="20" spans="1:6" x14ac:dyDescent="0.25">
      <c r="A20">
        <v>2005</v>
      </c>
      <c r="B20">
        <f t="shared" ca="1" si="0"/>
        <v>127</v>
      </c>
    </row>
    <row r="21" spans="1:6" x14ac:dyDescent="0.25">
      <c r="A21">
        <v>2006</v>
      </c>
      <c r="B21">
        <f t="shared" ca="1" si="0"/>
        <v>238</v>
      </c>
    </row>
    <row r="22" spans="1:6" x14ac:dyDescent="0.25">
      <c r="A22">
        <v>2007</v>
      </c>
      <c r="B22">
        <f t="shared" ca="1" si="0"/>
        <v>203</v>
      </c>
    </row>
    <row r="23" spans="1:6" x14ac:dyDescent="0.25">
      <c r="A23">
        <v>2008</v>
      </c>
      <c r="B23">
        <f t="shared" ca="1" si="0"/>
        <v>286</v>
      </c>
    </row>
    <row r="24" spans="1:6" x14ac:dyDescent="0.25">
      <c r="A24">
        <v>2009</v>
      </c>
      <c r="B24">
        <f t="shared" ca="1" si="0"/>
        <v>194</v>
      </c>
    </row>
    <row r="25" spans="1:6" x14ac:dyDescent="0.25">
      <c r="A25">
        <v>2010</v>
      </c>
      <c r="B25">
        <f t="shared" ca="1" si="0"/>
        <v>165</v>
      </c>
    </row>
    <row r="26" spans="1:6" x14ac:dyDescent="0.25">
      <c r="A26">
        <v>2011</v>
      </c>
      <c r="B26">
        <f t="shared" ca="1" si="0"/>
        <v>294</v>
      </c>
    </row>
    <row r="27" spans="1:6" x14ac:dyDescent="0.25">
      <c r="A27">
        <v>2012</v>
      </c>
      <c r="B27">
        <f t="shared" ca="1" si="0"/>
        <v>294</v>
      </c>
    </row>
    <row r="28" spans="1:6" x14ac:dyDescent="0.25">
      <c r="A28">
        <v>2013</v>
      </c>
      <c r="B28">
        <f t="shared" ca="1" si="0"/>
        <v>253</v>
      </c>
    </row>
    <row r="29" spans="1:6" x14ac:dyDescent="0.25">
      <c r="A29">
        <v>2014</v>
      </c>
      <c r="B29">
        <f t="shared" ca="1" si="0"/>
        <v>251</v>
      </c>
    </row>
    <row r="30" spans="1:6" x14ac:dyDescent="0.25">
      <c r="A30">
        <v>2015</v>
      </c>
      <c r="B30">
        <f t="shared" ca="1" si="0"/>
        <v>278</v>
      </c>
    </row>
    <row r="31" spans="1:6" x14ac:dyDescent="0.25">
      <c r="A31">
        <v>2016</v>
      </c>
      <c r="B31">
        <f t="shared" ca="1" si="0"/>
        <v>221</v>
      </c>
      <c r="D31" s="4" t="s">
        <v>8</v>
      </c>
      <c r="E31" s="4"/>
      <c r="F31" s="4"/>
    </row>
    <row r="32" spans="1:6" x14ac:dyDescent="0.25">
      <c r="A32">
        <v>2017</v>
      </c>
      <c r="B32">
        <f t="shared" ca="1" si="0"/>
        <v>125</v>
      </c>
    </row>
    <row r="33" spans="1:6" x14ac:dyDescent="0.25">
      <c r="A33">
        <v>2018</v>
      </c>
      <c r="B33">
        <f t="shared" ca="1" si="0"/>
        <v>151</v>
      </c>
      <c r="D33" t="s">
        <v>2</v>
      </c>
      <c r="E33" t="s">
        <v>3</v>
      </c>
      <c r="F33" t="s">
        <v>4</v>
      </c>
    </row>
    <row r="34" spans="1:6" x14ac:dyDescent="0.25">
      <c r="A34">
        <v>2019</v>
      </c>
      <c r="B34">
        <f t="shared" ca="1" si="0"/>
        <v>228</v>
      </c>
      <c r="D34" s="2">
        <f ca="1">AVERAGE(B5:B37)</f>
        <v>211.18181818181819</v>
      </c>
      <c r="E34" s="2">
        <f ca="1">MEDIAN(B5:B37)</f>
        <v>221</v>
      </c>
      <c r="F34" s="2">
        <f ca="1">_xlfn.MODE.SNGL(B5:B37)</f>
        <v>294</v>
      </c>
    </row>
    <row r="35" spans="1:6" x14ac:dyDescent="0.25">
      <c r="A35">
        <v>2020</v>
      </c>
      <c r="B35">
        <f t="shared" ca="1" si="0"/>
        <v>204</v>
      </c>
      <c r="D35" s="2" t="s">
        <v>5</v>
      </c>
      <c r="E35" s="2" t="s">
        <v>6</v>
      </c>
      <c r="F35" s="2" t="s">
        <v>7</v>
      </c>
    </row>
    <row r="36" spans="1:6" x14ac:dyDescent="0.25">
      <c r="A36">
        <v>2021</v>
      </c>
      <c r="B36">
        <f t="shared" ca="1" si="0"/>
        <v>294</v>
      </c>
      <c r="D36" s="2">
        <f ca="1">MAX(B5:B37)</f>
        <v>294</v>
      </c>
      <c r="E36" s="2">
        <f ca="1">MIN(B5:B37)</f>
        <v>113</v>
      </c>
      <c r="F36" s="2">
        <f ca="1">_xlfn.STDEV.S(B5:B37)</f>
        <v>56.427195651484503</v>
      </c>
    </row>
    <row r="37" spans="1:6" x14ac:dyDescent="0.25">
      <c r="A37">
        <v>2022</v>
      </c>
      <c r="B37">
        <f t="shared" ca="1" si="0"/>
        <v>247</v>
      </c>
      <c r="D37" s="3">
        <f ca="1">D36/D34</f>
        <v>1.3921653034868704</v>
      </c>
      <c r="E37" s="3">
        <f ca="1">E36/D34</f>
        <v>0.53508394317692642</v>
      </c>
      <c r="F37" s="3">
        <f ca="1">F36/D34</f>
        <v>0.26719722435055082</v>
      </c>
    </row>
  </sheetData>
  <mergeCells count="3">
    <mergeCell ref="D31:F31"/>
    <mergeCell ref="A3:B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1"/>
  <sheetViews>
    <sheetView workbookViewId="0">
      <selection activeCell="C22" sqref="C22"/>
    </sheetView>
  </sheetViews>
  <sheetFormatPr defaultRowHeight="15" x14ac:dyDescent="0.25"/>
  <cols>
    <col min="2" max="2" width="21.140625" bestFit="1" customWidth="1"/>
    <col min="3" max="3" width="7.5703125" bestFit="1" customWidth="1"/>
  </cols>
  <sheetData>
    <row r="3" spans="2:3" x14ac:dyDescent="0.25">
      <c r="B3" s="4" t="s">
        <v>20</v>
      </c>
      <c r="C3" s="4"/>
    </row>
    <row r="4" spans="2:3" x14ac:dyDescent="0.25">
      <c r="B4" s="1" t="s">
        <v>12</v>
      </c>
      <c r="C4" s="1" t="s">
        <v>11</v>
      </c>
    </row>
    <row r="5" spans="2:3" x14ac:dyDescent="0.25">
      <c r="B5" t="s">
        <v>13</v>
      </c>
      <c r="C5">
        <f ca="1">RANDBETWEEN(10,50)</f>
        <v>12</v>
      </c>
    </row>
    <row r="6" spans="2:3" x14ac:dyDescent="0.25">
      <c r="B6" t="s">
        <v>14</v>
      </c>
      <c r="C6">
        <f t="shared" ref="C6:C11" ca="1" si="0">RANDBETWEEN(10,50)</f>
        <v>32</v>
      </c>
    </row>
    <row r="7" spans="2:3" x14ac:dyDescent="0.25">
      <c r="B7" t="s">
        <v>15</v>
      </c>
      <c r="C7">
        <f t="shared" ca="1" si="0"/>
        <v>27</v>
      </c>
    </row>
    <row r="8" spans="2:3" x14ac:dyDescent="0.25">
      <c r="B8" t="s">
        <v>16</v>
      </c>
      <c r="C8">
        <f t="shared" ca="1" si="0"/>
        <v>35</v>
      </c>
    </row>
    <row r="9" spans="2:3" x14ac:dyDescent="0.25">
      <c r="B9" t="s">
        <v>17</v>
      </c>
      <c r="C9">
        <f t="shared" ca="1" si="0"/>
        <v>11</v>
      </c>
    </row>
    <row r="10" spans="2:3" x14ac:dyDescent="0.25">
      <c r="B10" t="s">
        <v>18</v>
      </c>
      <c r="C10">
        <f t="shared" ca="1" si="0"/>
        <v>41</v>
      </c>
    </row>
    <row r="11" spans="2:3" x14ac:dyDescent="0.25">
      <c r="B11" t="s">
        <v>19</v>
      </c>
      <c r="C11">
        <f t="shared" ca="1" si="0"/>
        <v>21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1FF9-4D37-444D-AA70-F16F72526FE4}">
  <dimension ref="A1:B3"/>
  <sheetViews>
    <sheetView workbookViewId="0"/>
  </sheetViews>
  <sheetFormatPr defaultRowHeight="15" x14ac:dyDescent="0.25"/>
  <cols>
    <col min="1" max="1" width="18" bestFit="1" customWidth="1"/>
    <col min="2" max="2" width="14.42578125" bestFit="1" customWidth="1"/>
  </cols>
  <sheetData>
    <row r="1" spans="1:2" x14ac:dyDescent="0.25">
      <c r="A1" s="8" t="s">
        <v>38</v>
      </c>
      <c r="B1" t="s">
        <v>40</v>
      </c>
    </row>
    <row r="2" spans="1:2" x14ac:dyDescent="0.25">
      <c r="A2" s="9" t="s">
        <v>30</v>
      </c>
      <c r="B2" s="10">
        <v>70</v>
      </c>
    </row>
    <row r="3" spans="1:2" x14ac:dyDescent="0.25">
      <c r="A3" s="9" t="s">
        <v>39</v>
      </c>
      <c r="B3" s="10">
        <v>70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0FDC-090D-4513-9A20-D3981867DED9}">
  <dimension ref="A1:F2"/>
  <sheetViews>
    <sheetView workbookViewId="0">
      <selection sqref="A1:F2"/>
      <pivotSelection pane="bottomRight" showHeader="1" extendable="1" axis="axisCol" max="6" previousCol="5" click="1" r:id="rId1">
        <pivotArea dataOnly="0" outline="0" axis="axisCol" fieldPosition="0">
          <references count="1">
            <reference field="4294967294" count="6">
              <x v="0"/>
              <x v="1"/>
              <x v="2"/>
              <x v="3"/>
              <x v="4"/>
              <x v="5"/>
            </reference>
          </references>
        </pivotArea>
      </pivotSelection>
    </sheetView>
  </sheetViews>
  <sheetFormatPr defaultRowHeight="15" x14ac:dyDescent="0.25"/>
  <cols>
    <col min="1" max="1" width="12.140625" bestFit="1" customWidth="1"/>
    <col min="2" max="2" width="11.85546875" bestFit="1" customWidth="1"/>
    <col min="3" max="3" width="12.5703125" bestFit="1" customWidth="1"/>
    <col min="4" max="6" width="12.140625" bestFit="1" customWidth="1"/>
  </cols>
  <sheetData>
    <row r="1" spans="1:6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s="10">
        <v>6</v>
      </c>
      <c r="B2" s="10">
        <v>17</v>
      </c>
      <c r="C2" s="10">
        <v>8</v>
      </c>
      <c r="D2" s="10">
        <v>12</v>
      </c>
      <c r="E2" s="10">
        <v>14</v>
      </c>
      <c r="F2" s="10">
        <v>13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1"/>
  <sheetViews>
    <sheetView workbookViewId="0">
      <selection activeCell="B3" sqref="B3:I11"/>
    </sheetView>
  </sheetViews>
  <sheetFormatPr defaultRowHeight="15" x14ac:dyDescent="0.25"/>
  <sheetData>
    <row r="2" spans="2:9" ht="15.75" x14ac:dyDescent="0.25">
      <c r="B2" s="6" t="s">
        <v>35</v>
      </c>
      <c r="C2" s="6"/>
      <c r="D2" s="6"/>
      <c r="E2" s="6"/>
      <c r="F2" s="6"/>
      <c r="G2" s="6"/>
      <c r="H2" s="6"/>
    </row>
    <row r="3" spans="2:9" x14ac:dyDescent="0.25">
      <c r="B3" s="1" t="s">
        <v>27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36</v>
      </c>
    </row>
    <row r="4" spans="2:9" x14ac:dyDescent="0.25">
      <c r="B4" t="s">
        <v>28</v>
      </c>
      <c r="C4">
        <f ca="1">RANDBETWEEN(1,25)</f>
        <v>14</v>
      </c>
      <c r="D4">
        <f t="shared" ref="D4:H4" ca="1" si="0">RANDBETWEEN(1,25)</f>
        <v>2</v>
      </c>
      <c r="E4">
        <f t="shared" ca="1" si="0"/>
        <v>9</v>
      </c>
      <c r="F4">
        <f t="shared" ca="1" si="0"/>
        <v>5</v>
      </c>
      <c r="G4">
        <f t="shared" ca="1" si="0"/>
        <v>20</v>
      </c>
      <c r="H4">
        <f t="shared" ca="1" si="0"/>
        <v>24</v>
      </c>
      <c r="I4">
        <f ca="1">SUM(C4:H4)</f>
        <v>74</v>
      </c>
    </row>
    <row r="5" spans="2:9" x14ac:dyDescent="0.25">
      <c r="B5" t="s">
        <v>29</v>
      </c>
      <c r="C5">
        <f t="shared" ref="C5:H10" ca="1" si="1">RANDBETWEEN(1,25)</f>
        <v>15</v>
      </c>
      <c r="D5">
        <f t="shared" ca="1" si="1"/>
        <v>5</v>
      </c>
      <c r="E5">
        <f t="shared" ca="1" si="1"/>
        <v>19</v>
      </c>
      <c r="F5">
        <f t="shared" ca="1" si="1"/>
        <v>1</v>
      </c>
      <c r="G5">
        <f t="shared" ca="1" si="1"/>
        <v>18</v>
      </c>
      <c r="H5">
        <f t="shared" ca="1" si="1"/>
        <v>19</v>
      </c>
      <c r="I5">
        <f t="shared" ref="I5:I10" ca="1" si="2">SUM(C5:H5)</f>
        <v>77</v>
      </c>
    </row>
    <row r="6" spans="2:9" x14ac:dyDescent="0.25">
      <c r="B6" t="s">
        <v>30</v>
      </c>
      <c r="C6">
        <f t="shared" ca="1" si="1"/>
        <v>23</v>
      </c>
      <c r="D6">
        <f t="shared" ca="1" si="1"/>
        <v>1</v>
      </c>
      <c r="E6">
        <f t="shared" ca="1" si="1"/>
        <v>13</v>
      </c>
      <c r="F6">
        <f t="shared" ca="1" si="1"/>
        <v>23</v>
      </c>
      <c r="G6">
        <f t="shared" ca="1" si="1"/>
        <v>7</v>
      </c>
      <c r="H6">
        <f t="shared" ca="1" si="1"/>
        <v>22</v>
      </c>
      <c r="I6">
        <f t="shared" ca="1" si="2"/>
        <v>89</v>
      </c>
    </row>
    <row r="7" spans="2:9" x14ac:dyDescent="0.25">
      <c r="B7" t="s">
        <v>31</v>
      </c>
      <c r="C7">
        <f t="shared" ca="1" si="1"/>
        <v>25</v>
      </c>
      <c r="D7">
        <f t="shared" ca="1" si="1"/>
        <v>17</v>
      </c>
      <c r="E7">
        <f t="shared" ca="1" si="1"/>
        <v>13</v>
      </c>
      <c r="F7">
        <f t="shared" ca="1" si="1"/>
        <v>2</v>
      </c>
      <c r="G7">
        <f t="shared" ca="1" si="1"/>
        <v>17</v>
      </c>
      <c r="H7">
        <f t="shared" ca="1" si="1"/>
        <v>22</v>
      </c>
      <c r="I7">
        <f t="shared" ca="1" si="2"/>
        <v>96</v>
      </c>
    </row>
    <row r="8" spans="2:9" x14ac:dyDescent="0.25">
      <c r="B8" t="s">
        <v>32</v>
      </c>
      <c r="C8">
        <f t="shared" ca="1" si="1"/>
        <v>6</v>
      </c>
      <c r="D8">
        <f t="shared" ca="1" si="1"/>
        <v>25</v>
      </c>
      <c r="E8">
        <f t="shared" ca="1" si="1"/>
        <v>3</v>
      </c>
      <c r="F8">
        <f t="shared" ca="1" si="1"/>
        <v>5</v>
      </c>
      <c r="G8">
        <f t="shared" ca="1" si="1"/>
        <v>18</v>
      </c>
      <c r="H8">
        <f t="shared" ca="1" si="1"/>
        <v>12</v>
      </c>
      <c r="I8">
        <f t="shared" ca="1" si="2"/>
        <v>69</v>
      </c>
    </row>
    <row r="9" spans="2:9" x14ac:dyDescent="0.25">
      <c r="B9" t="s">
        <v>33</v>
      </c>
      <c r="C9">
        <f t="shared" ca="1" si="1"/>
        <v>2</v>
      </c>
      <c r="D9">
        <f t="shared" ca="1" si="1"/>
        <v>6</v>
      </c>
      <c r="E9">
        <f t="shared" ca="1" si="1"/>
        <v>8</v>
      </c>
      <c r="F9">
        <f t="shared" ca="1" si="1"/>
        <v>8</v>
      </c>
      <c r="G9">
        <f t="shared" ca="1" si="1"/>
        <v>13</v>
      </c>
      <c r="H9">
        <f t="shared" ca="1" si="1"/>
        <v>18</v>
      </c>
      <c r="I9">
        <f t="shared" ca="1" si="2"/>
        <v>55</v>
      </c>
    </row>
    <row r="10" spans="2:9" x14ac:dyDescent="0.25">
      <c r="B10" t="s">
        <v>34</v>
      </c>
      <c r="C10">
        <f t="shared" ca="1" si="1"/>
        <v>3</v>
      </c>
      <c r="D10">
        <f t="shared" ca="1" si="1"/>
        <v>9</v>
      </c>
      <c r="E10">
        <f t="shared" ca="1" si="1"/>
        <v>14</v>
      </c>
      <c r="F10">
        <f t="shared" ca="1" si="1"/>
        <v>12</v>
      </c>
      <c r="G10">
        <f t="shared" ca="1" si="1"/>
        <v>2</v>
      </c>
      <c r="H10">
        <f t="shared" ca="1" si="1"/>
        <v>1</v>
      </c>
      <c r="I10">
        <f t="shared" ca="1" si="2"/>
        <v>41</v>
      </c>
    </row>
    <row r="11" spans="2:9" x14ac:dyDescent="0.25">
      <c r="B11" t="s">
        <v>36</v>
      </c>
      <c r="C11">
        <f ca="1">SUM(C4:C10)</f>
        <v>88</v>
      </c>
      <c r="D11">
        <f t="shared" ref="D11:H11" ca="1" si="3">SUM(D4:D10)</f>
        <v>65</v>
      </c>
      <c r="E11">
        <f t="shared" ca="1" si="3"/>
        <v>79</v>
      </c>
      <c r="F11">
        <f t="shared" ca="1" si="3"/>
        <v>56</v>
      </c>
      <c r="G11">
        <f t="shared" ca="1" si="3"/>
        <v>95</v>
      </c>
      <c r="H11">
        <f t="shared" ca="1" si="3"/>
        <v>118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B35B-9811-4721-B972-7092FE6AEF53}">
  <dimension ref="A1:AD4"/>
  <sheetViews>
    <sheetView showGridLines="0" tabSelected="1" workbookViewId="0">
      <selection activeCell="R35" sqref="R35"/>
    </sheetView>
  </sheetViews>
  <sheetFormatPr defaultRowHeight="15" x14ac:dyDescent="0.25"/>
  <cols>
    <col min="1" max="1" width="12.140625" bestFit="1" customWidth="1"/>
    <col min="2" max="2" width="11.85546875" bestFit="1" customWidth="1"/>
    <col min="3" max="3" width="12.5703125" bestFit="1" customWidth="1"/>
    <col min="4" max="6" width="12.140625" bestFit="1" customWidth="1"/>
  </cols>
  <sheetData>
    <row r="1" spans="1:30" ht="28.5" x14ac:dyDescent="0.25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3" spans="1:30" x14ac:dyDescent="0.25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30" x14ac:dyDescent="0.25">
      <c r="A4" s="10">
        <v>174</v>
      </c>
      <c r="B4" s="10">
        <v>214</v>
      </c>
      <c r="C4" s="10">
        <v>176</v>
      </c>
      <c r="D4" s="10">
        <v>190</v>
      </c>
      <c r="E4" s="10">
        <v>184</v>
      </c>
      <c r="F4" s="10">
        <v>202</v>
      </c>
    </row>
  </sheetData>
  <mergeCells count="1">
    <mergeCell ref="A1:AD1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Estatísticas</vt:lpstr>
      <vt:lpstr>Vendas</vt:lpstr>
      <vt:lpstr>total</vt:lpstr>
      <vt:lpstr>dias</vt:lpstr>
      <vt:lpstr>Entregas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Aluno</cp:lastModifiedBy>
  <dcterms:created xsi:type="dcterms:W3CDTF">2020-07-08T13:46:25Z</dcterms:created>
  <dcterms:modified xsi:type="dcterms:W3CDTF">2022-12-01T14:26:40Z</dcterms:modified>
</cp:coreProperties>
</file>