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2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s\Documents\excel_avancado\aula02\"/>
    </mc:Choice>
  </mc:AlternateContent>
  <xr:revisionPtr revIDLastSave="0" documentId="8_{FA50D500-69FC-4B52-8D14-6A5B900583EF}" xr6:coauthVersionLast="47" xr6:coauthVersionMax="47" xr10:uidLastSave="{00000000-0000-0000-0000-000000000000}"/>
  <bookViews>
    <workbookView xWindow="-28920" yWindow="5835" windowWidth="29040" windowHeight="15840" activeTab="1" xr2:uid="{E279A422-E000-4A45-ACCD-21692EA8BBEE}"/>
  </bookViews>
  <sheets>
    <sheet name="dados" sheetId="1" r:id="rId1"/>
    <sheet name="relatório" sheetId="3" r:id="rId2"/>
  </sheets>
  <definedNames>
    <definedName name="_xlcn.WorksheetConnection_dadosA2I311" hidden="1">dados!$A$2:$I$31</definedName>
  </definedNames>
  <calcPr calcId="191029"/>
  <pivotCaches>
    <pivotCache cacheId="78" r:id="rId3"/>
    <pivotCache cacheId="74" r:id="rId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Intervalo" name="Intervalo" connection="WorksheetConnection_dados!$A$2:$I$3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3" i="1" l="1"/>
  <c r="R14" i="1"/>
  <c r="R15" i="1"/>
  <c r="R16" i="1"/>
  <c r="R17" i="1"/>
  <c r="O4" i="1"/>
  <c r="O6" i="1"/>
  <c r="O7" i="1"/>
  <c r="O8" i="1"/>
  <c r="O9" i="1"/>
  <c r="O10" i="1"/>
  <c r="O5" i="1"/>
  <c r="R4" i="1"/>
  <c r="R5" i="1"/>
  <c r="R6" i="1"/>
  <c r="R7" i="1"/>
  <c r="R8" i="1"/>
  <c r="R9" i="1"/>
  <c r="R10" i="1"/>
  <c r="O14" i="1"/>
  <c r="O15" i="1"/>
  <c r="O16" i="1"/>
  <c r="O17" i="1"/>
  <c r="O13" i="1"/>
  <c r="I4" i="1"/>
  <c r="I5" i="1"/>
  <c r="I6" i="1"/>
  <c r="I7" i="1"/>
  <c r="I8" i="1"/>
  <c r="I9" i="1"/>
  <c r="I10" i="1"/>
  <c r="I11" i="1"/>
  <c r="I12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" i="1"/>
  <c r="G24" i="1"/>
  <c r="G12" i="1"/>
  <c r="G16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" i="1"/>
  <c r="G4" i="1"/>
  <c r="G5" i="1"/>
  <c r="G6" i="1"/>
  <c r="G7" i="1"/>
  <c r="G8" i="1"/>
  <c r="G9" i="1"/>
  <c r="G10" i="1"/>
  <c r="G11" i="1"/>
  <c r="G13" i="1"/>
  <c r="I13" i="1" s="1"/>
  <c r="I32" i="1" s="1"/>
  <c r="G14" i="1"/>
  <c r="G15" i="1"/>
  <c r="G17" i="1"/>
  <c r="G18" i="1"/>
  <c r="G19" i="1"/>
  <c r="G20" i="1"/>
  <c r="G21" i="1"/>
  <c r="G22" i="1"/>
  <c r="G23" i="1"/>
  <c r="G25" i="1"/>
  <c r="G26" i="1"/>
  <c r="G27" i="1"/>
  <c r="G28" i="1"/>
  <c r="G29" i="1"/>
  <c r="G30" i="1"/>
  <c r="G31" i="1"/>
  <c r="G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61EFC94-17CE-4441-A5FE-B0C99D445601}" keepAlive="1" name="ThisWorkbookDataModel" description="Modelo de Dado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8F95745B-9CCF-41F0-A475-63087D544F00}" name="WorksheetConnection_dados!$A$2:$I$31" type="102" refreshedVersion="8" minRefreshableVersion="5">
    <extLst>
      <ext xmlns:x15="http://schemas.microsoft.com/office/spreadsheetml/2010/11/main" uri="{DE250136-89BD-433C-8126-D09CA5730AF9}">
        <x15:connection id="Intervalo" autoDelete="1">
          <x15:rangePr sourceName="_xlcn.WorksheetConnection_dadosA2I311"/>
        </x15:connection>
      </ext>
    </extLst>
  </connection>
</connections>
</file>

<file path=xl/sharedStrings.xml><?xml version="1.0" encoding="utf-8"?>
<sst xmlns="http://schemas.openxmlformats.org/spreadsheetml/2006/main" count="169" uniqueCount="41">
  <si>
    <t>Produtos Eletrônicos</t>
  </si>
  <si>
    <t>Pedido</t>
  </si>
  <si>
    <t>Região</t>
  </si>
  <si>
    <t>Estado</t>
  </si>
  <si>
    <t>Produtos</t>
  </si>
  <si>
    <t>Data</t>
  </si>
  <si>
    <t>Valor unitário</t>
  </si>
  <si>
    <t>Frete</t>
  </si>
  <si>
    <t>Total</t>
  </si>
  <si>
    <t>Região Centro-Oeste</t>
  </si>
  <si>
    <t>GO</t>
  </si>
  <si>
    <t>Smartphone IOS</t>
  </si>
  <si>
    <t>Região Sudeste</t>
  </si>
  <si>
    <t>SP</t>
  </si>
  <si>
    <t>Pen drive 32GB</t>
  </si>
  <si>
    <t>Região Sul</t>
  </si>
  <si>
    <t>RS</t>
  </si>
  <si>
    <t>Monitor OLED 33"</t>
  </si>
  <si>
    <t>SmartTV tv 50" 4K</t>
  </si>
  <si>
    <t>Região Nordeste</t>
  </si>
  <si>
    <t>BA</t>
  </si>
  <si>
    <t>Smartphone Android</t>
  </si>
  <si>
    <t>RJ</t>
  </si>
  <si>
    <t>TV 48" 4K</t>
  </si>
  <si>
    <t>tv 60" 4K</t>
  </si>
  <si>
    <t>MG</t>
  </si>
  <si>
    <t>Região Norte</t>
  </si>
  <si>
    <t>AM</t>
  </si>
  <si>
    <t>PR</t>
  </si>
  <si>
    <t>ES</t>
  </si>
  <si>
    <t>Tabela de Preços</t>
  </si>
  <si>
    <t>Valores de Frete</t>
  </si>
  <si>
    <t>N° vendas</t>
  </si>
  <si>
    <t>Total de vendas por Produtos</t>
  </si>
  <si>
    <t>Total de vendas por Data</t>
  </si>
  <si>
    <t>Quantidade de vendas por produtos</t>
  </si>
  <si>
    <t>Quantidade de vendas por região</t>
  </si>
  <si>
    <t>Rótulos de Linha</t>
  </si>
  <si>
    <t>Total Geral</t>
  </si>
  <si>
    <t>Soma de N° vendas</t>
  </si>
  <si>
    <t>Soma de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</si>
</sst>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43" formatCode="_-* #,##0.00_-;\-* #,##0.00_-;_-* &quot;-&quot;??_-;_-@_-"/>
    <numFmt numFmtId="170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A9D08E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42">
    <xf numFmtId="0" fontId="0" fillId="0" borderId="0" xfId="0"/>
    <xf numFmtId="0" fontId="0" fillId="0" borderId="4" xfId="0" applyBorder="1"/>
    <xf numFmtId="0" fontId="2" fillId="2" borderId="4" xfId="0" applyFont="1" applyFill="1" applyBorder="1" applyAlignment="1">
      <alignment vertical="center"/>
    </xf>
    <xf numFmtId="0" fontId="0" fillId="0" borderId="1" xfId="0" applyBorder="1"/>
    <xf numFmtId="0" fontId="2" fillId="2" borderId="5" xfId="0" applyFont="1" applyFill="1" applyBorder="1" applyAlignment="1">
      <alignment vertical="center"/>
    </xf>
    <xf numFmtId="44" fontId="0" fillId="0" borderId="1" xfId="1" applyFont="1" applyFill="1" applyBorder="1"/>
    <xf numFmtId="44" fontId="0" fillId="0" borderId="9" xfId="1" applyFont="1" applyBorder="1"/>
    <xf numFmtId="44" fontId="0" fillId="0" borderId="1" xfId="1" applyFont="1" applyBorder="1"/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2" fillId="0" borderId="0" xfId="0" applyFont="1"/>
    <xf numFmtId="0" fontId="0" fillId="0" borderId="0" xfId="0" applyBorder="1"/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44" fontId="0" fillId="0" borderId="1" xfId="1" applyFont="1" applyBorder="1" applyAlignment="1">
      <alignment horizontal="center" vertical="center"/>
    </xf>
    <xf numFmtId="44" fontId="0" fillId="0" borderId="1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44" fontId="0" fillId="3" borderId="8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0" fillId="3" borderId="1" xfId="0" applyFill="1" applyBorder="1" applyAlignment="1">
      <alignment horizontal="center"/>
    </xf>
    <xf numFmtId="14" fontId="0" fillId="0" borderId="6" xfId="0" applyNumberFormat="1" applyBorder="1" applyAlignment="1">
      <alignment horizontal="left" vertical="center"/>
    </xf>
    <xf numFmtId="14" fontId="0" fillId="0" borderId="0" xfId="0" applyNumberFormat="1" applyBorder="1" applyAlignment="1">
      <alignment horizontal="left" vertical="center"/>
    </xf>
    <xf numFmtId="14" fontId="0" fillId="0" borderId="1" xfId="0" applyNumberForma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70" fontId="0" fillId="0" borderId="1" xfId="2" applyNumberFormat="1" applyFont="1" applyBorder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</cellXfs>
  <cellStyles count="3">
    <cellStyle name="Moeda" xfId="1" builtinId="4"/>
    <cellStyle name="Normal" xfId="0" builtinId="0"/>
    <cellStyle name="Vírgula" xfId="2" builtinId="3"/>
  </cellStyles>
  <dxfs count="0"/>
  <tableStyles count="0" defaultTableStyle="TableStyleMedium2" defaultPivotStyle="PivotStyleLight16"/>
  <colors>
    <mruColors>
      <color rgb="FFA9D0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2.xml"/><Relationship Id="rId9" Type="http://schemas.openxmlformats.org/officeDocument/2006/relationships/powerPivotData" Target="model/item.data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s" refreshedDate="45138.676372222224" createdVersion="8" refreshedVersion="8" minRefreshableVersion="3" recordCount="29" xr:uid="{9743A5FB-683B-499C-8880-8556686D8F8E}">
  <cacheSource type="worksheet">
    <worksheetSource ref="A2:I31" sheet="dados"/>
  </cacheSource>
  <cacheFields count="9">
    <cacheField name="Pedido" numFmtId="0">
      <sharedItems containsSemiMixedTypes="0" containsString="0" containsNumber="1" containsInteger="1" minValue="1001" maxValue="1029"/>
    </cacheField>
    <cacheField name="Região" numFmtId="0">
      <sharedItems count="5">
        <s v="Região Centro-Oeste"/>
        <s v="Região Sudeste"/>
        <s v="Região Sul"/>
        <s v="Região Nordeste"/>
        <s v="Região Norte"/>
      </sharedItems>
    </cacheField>
    <cacheField name="Estado" numFmtId="0">
      <sharedItems/>
    </cacheField>
    <cacheField name="Produtos" numFmtId="0">
      <sharedItems count="7">
        <s v="Smartphone IOS"/>
        <s v="Pen drive 32GB"/>
        <s v="Monitor OLED 33&quot;"/>
        <s v="SmartTV tv 50&quot; 4K"/>
        <s v="Smartphone Android"/>
        <s v="TV 48&quot; 4K"/>
        <s v="tv 60&quot; 4K"/>
      </sharedItems>
    </cacheField>
    <cacheField name="Data" numFmtId="14">
      <sharedItems containsSemiMixedTypes="0" containsNonDate="0" containsDate="1" containsString="0" minDate="2022-11-17T00:00:00" maxDate="2022-11-22T00:00:00" count="5">
        <d v="2022-11-17T00:00:00"/>
        <d v="2022-11-18T00:00:00"/>
        <d v="2022-11-19T00:00:00"/>
        <d v="2022-11-20T00:00:00"/>
        <d v="2022-11-21T00:00:00"/>
      </sharedItems>
    </cacheField>
    <cacheField name="N° vendas" numFmtId="0">
      <sharedItems containsSemiMixedTypes="0" containsString="0" containsNumber="1" containsInteger="1" minValue="1" maxValue="5"/>
    </cacheField>
    <cacheField name="Valor unitário" numFmtId="44">
      <sharedItems containsSemiMixedTypes="0" containsString="0" containsNumber="1" containsInteger="1" minValue="45" maxValue="8300"/>
    </cacheField>
    <cacheField name="Frete" numFmtId="44">
      <sharedItems containsSemiMixedTypes="0" containsString="0" containsNumber="1" containsInteger="1" minValue="10" maxValue="25"/>
    </cacheField>
    <cacheField name="Total" numFmtId="44">
      <sharedItems containsSemiMixedTypes="0" containsString="0" containsNumber="1" containsInteger="1" minValue="55" maxValue="3326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s" refreshedDate="45138.68339583333" backgroundQuery="1" createdVersion="8" refreshedVersion="8" minRefreshableVersion="3" recordCount="0" supportSubquery="1" supportAdvancedDrill="1" xr:uid="{CDCD0C2F-8ED7-464B-9BB9-CBE26BF807CB}">
  <cacheSource type="external" connectionId="1"/>
  <cacheFields count="2">
    <cacheField name="[Intervalo].[Produtos].[Produtos]" caption="Produtos" numFmtId="0" hierarchy="3" level="1">
      <sharedItems count="7">
        <s v="Monitor OLED 33&quot;"/>
        <s v="Pen drive 32GB"/>
        <s v="Smartphone Android"/>
        <s v="Smartphone IOS"/>
        <s v="SmartTV tv 50&quot; 4K"/>
        <s v="TV 48&quot; 4K"/>
        <s v="tv 60&quot; 4K"/>
      </sharedItems>
    </cacheField>
    <cacheField name="[Measures].[Soma de N° vendas]" caption="Soma de N° vendas" numFmtId="0" hierarchy="14" level="32767"/>
  </cacheFields>
  <cacheHierarchies count="15">
    <cacheHierarchy uniqueName="[Intervalo].[Pedido]" caption="Pedido" attribute="1" defaultMemberUniqueName="[Intervalo].[Pedido].[All]" allUniqueName="[Intervalo].[Pedido].[All]" dimensionUniqueName="[Intervalo]" displayFolder="" count="0" memberValueDatatype="20" unbalanced="0"/>
    <cacheHierarchy uniqueName="[Intervalo].[Região]" caption="Região" attribute="1" defaultMemberUniqueName="[Intervalo].[Região].[All]" allUniqueName="[Intervalo].[Região].[All]" dimensionUniqueName="[Intervalo]" displayFolder="" count="0" memberValueDatatype="130" unbalanced="0"/>
    <cacheHierarchy uniqueName="[Intervalo].[Estado]" caption="Estado" attribute="1" defaultMemberUniqueName="[Intervalo].[Estado].[All]" allUniqueName="[Intervalo].[Estado].[All]" dimensionUniqueName="[Intervalo]" displayFolder="" count="0" memberValueDatatype="130" unbalanced="0"/>
    <cacheHierarchy uniqueName="[Intervalo].[Produtos]" caption="Produtos" attribute="1" defaultMemberUniqueName="[Intervalo].[Produtos].[All]" allUniqueName="[Intervalo].[Produtos].[All]" dimensionUniqueName="[Intervalo]" displayFolder="" count="2" memberValueDatatype="130" unbalanced="0">
      <fieldsUsage count="2">
        <fieldUsage x="-1"/>
        <fieldUsage x="0"/>
      </fieldsUsage>
    </cacheHierarchy>
    <cacheHierarchy uniqueName="[Intervalo].[Data]" caption="Data" attribute="1" time="1" defaultMemberUniqueName="[Intervalo].[Data].[All]" allUniqueName="[Intervalo].[Data].[All]" dimensionUniqueName="[Intervalo]" displayFolder="" count="0" memberValueDatatype="7" unbalanced="0"/>
    <cacheHierarchy uniqueName="[Intervalo].[N° vendas]" caption="N° vendas" attribute="1" defaultMemberUniqueName="[Intervalo].[N° vendas].[All]" allUniqueName="[Intervalo].[N° vendas].[All]" dimensionUniqueName="[Intervalo]" displayFolder="" count="0" memberValueDatatype="20" unbalanced="0"/>
    <cacheHierarchy uniqueName="[Intervalo].[Valor unitário]" caption="Valor unitário" attribute="1" defaultMemberUniqueName="[Intervalo].[Valor unitário].[All]" allUniqueName="[Intervalo].[Valor unitário].[All]" dimensionUniqueName="[Intervalo]" displayFolder="" count="0" memberValueDatatype="20" unbalanced="0"/>
    <cacheHierarchy uniqueName="[Intervalo].[Frete]" caption="Frete" attribute="1" defaultMemberUniqueName="[Intervalo].[Frete].[All]" allUniqueName="[Intervalo].[Frete].[All]" dimensionUniqueName="[Intervalo]" displayFolder="" count="0" memberValueDatatype="20" unbalanced="0"/>
    <cacheHierarchy uniqueName="[Intervalo].[Total]" caption="Total" attribute="1" defaultMemberUniqueName="[Intervalo].[Total].[All]" allUniqueName="[Intervalo].[Total].[All]" dimensionUniqueName="[Intervalo]" displayFolder="" count="0" memberValueDatatype="20" unbalanced="0"/>
    <cacheHierarchy uniqueName="[Measures].[__XL_Count Intervalo]" caption="__XL_Count Intervalo" measure="1" displayFolder="" measureGroup="Intervalo" count="0" hidden="1"/>
    <cacheHierarchy uniqueName="[Measures].[__No measures defined]" caption="__No measures defined" measure="1" displayFolder="" count="0" hidden="1"/>
    <cacheHierarchy uniqueName="[Measures].[Soma de Total]" caption="Soma de Total" measure="1" displayFolder="" measureGroup="Intervalo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oma de Pedido]" caption="Soma de Pedido" measure="1" displayFolder="" measureGroup="Intervalo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oma de Valor unitário]" caption="Soma de Valor unitário" measure="1" displayFolder="" measureGroup="Intervalo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oma de N° vendas]" caption="Soma de N° vendas" measure="1" displayFolder="" measureGroup="Intervalo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dimensions count="2">
    <dimension name="Intervalo" uniqueName="[Intervalo]" caption="Intervalo"/>
    <dimension measure="1" name="Measures" uniqueName="[Measures]" caption="Measures"/>
  </dimensions>
  <measureGroups count="1">
    <measureGroup name="Intervalo" caption="Intervalo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  <ext xmlns:xxpim="http://schemas.microsoft.com/office/spreadsheetml/2020/pivotNov2020" uri="{48A13866-0669-42A6-8768-4E36796AE8C3}">
      <xxpim:implicitMeasureSupport>1</xxpim:implicitMeasureSupport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">
  <r>
    <n v="1001"/>
    <x v="0"/>
    <s v="GO"/>
    <x v="0"/>
    <x v="0"/>
    <n v="4"/>
    <n v="8300"/>
    <n v="15"/>
    <n v="33260"/>
  </r>
  <r>
    <n v="1002"/>
    <x v="1"/>
    <s v="SP"/>
    <x v="1"/>
    <x v="0"/>
    <n v="4"/>
    <n v="45"/>
    <n v="10"/>
    <n v="220"/>
  </r>
  <r>
    <n v="1003"/>
    <x v="2"/>
    <s v="RS"/>
    <x v="0"/>
    <x v="0"/>
    <n v="2"/>
    <n v="8300"/>
    <n v="15"/>
    <n v="16630"/>
  </r>
  <r>
    <n v="1004"/>
    <x v="2"/>
    <s v="RS"/>
    <x v="2"/>
    <x v="1"/>
    <n v="1"/>
    <n v="1790"/>
    <n v="15"/>
    <n v="1805"/>
  </r>
  <r>
    <n v="1005"/>
    <x v="1"/>
    <s v="SP"/>
    <x v="3"/>
    <x v="1"/>
    <n v="1"/>
    <n v="2950"/>
    <n v="10"/>
    <n v="2960"/>
  </r>
  <r>
    <n v="1006"/>
    <x v="3"/>
    <s v="BA"/>
    <x v="4"/>
    <x v="1"/>
    <n v="4"/>
    <n v="3200"/>
    <n v="20"/>
    <n v="12880"/>
  </r>
  <r>
    <n v="1007"/>
    <x v="1"/>
    <s v="SP"/>
    <x v="3"/>
    <x v="1"/>
    <n v="2"/>
    <n v="2950"/>
    <n v="10"/>
    <n v="5920"/>
  </r>
  <r>
    <n v="1008"/>
    <x v="1"/>
    <s v="RJ"/>
    <x v="5"/>
    <x v="2"/>
    <n v="4"/>
    <n v="2840"/>
    <n v="10"/>
    <n v="11400"/>
  </r>
  <r>
    <n v="1009"/>
    <x v="3"/>
    <s v="BA"/>
    <x v="3"/>
    <x v="2"/>
    <n v="5"/>
    <n v="2950"/>
    <n v="20"/>
    <n v="14850"/>
  </r>
  <r>
    <n v="1010"/>
    <x v="1"/>
    <s v="RJ"/>
    <x v="4"/>
    <x v="2"/>
    <n v="1"/>
    <n v="3200"/>
    <n v="10"/>
    <n v="3210"/>
  </r>
  <r>
    <n v="1011"/>
    <x v="1"/>
    <s v="RJ"/>
    <x v="6"/>
    <x v="2"/>
    <n v="1"/>
    <n v="3470"/>
    <n v="10"/>
    <n v="3480"/>
  </r>
  <r>
    <n v="1012"/>
    <x v="0"/>
    <s v="GO"/>
    <x v="2"/>
    <x v="2"/>
    <n v="3"/>
    <n v="1790"/>
    <n v="15"/>
    <n v="5415"/>
  </r>
  <r>
    <n v="1013"/>
    <x v="1"/>
    <s v="MG"/>
    <x v="6"/>
    <x v="3"/>
    <n v="5"/>
    <n v="3470"/>
    <n v="10"/>
    <n v="17400"/>
  </r>
  <r>
    <n v="1014"/>
    <x v="4"/>
    <s v="AM"/>
    <x v="4"/>
    <x v="3"/>
    <n v="4"/>
    <n v="3200"/>
    <n v="25"/>
    <n v="12900"/>
  </r>
  <r>
    <n v="1015"/>
    <x v="1"/>
    <s v="MG"/>
    <x v="1"/>
    <x v="3"/>
    <n v="5"/>
    <n v="45"/>
    <n v="10"/>
    <n v="275"/>
  </r>
  <r>
    <n v="1016"/>
    <x v="1"/>
    <s v="ES"/>
    <x v="2"/>
    <x v="3"/>
    <n v="4"/>
    <n v="1790"/>
    <n v="10"/>
    <n v="7200"/>
  </r>
  <r>
    <n v="1017"/>
    <x v="1"/>
    <s v="ES"/>
    <x v="1"/>
    <x v="3"/>
    <n v="1"/>
    <n v="45"/>
    <n v="10"/>
    <n v="55"/>
  </r>
  <r>
    <n v="1018"/>
    <x v="2"/>
    <s v="PR"/>
    <x v="0"/>
    <x v="3"/>
    <n v="2"/>
    <n v="8300"/>
    <n v="15"/>
    <n v="16630"/>
  </r>
  <r>
    <n v="1019"/>
    <x v="2"/>
    <s v="PR"/>
    <x v="2"/>
    <x v="3"/>
    <n v="5"/>
    <n v="1790"/>
    <n v="15"/>
    <n v="9025"/>
  </r>
  <r>
    <n v="1020"/>
    <x v="2"/>
    <s v="PR"/>
    <x v="0"/>
    <x v="3"/>
    <n v="1"/>
    <n v="8300"/>
    <n v="15"/>
    <n v="8315"/>
  </r>
  <r>
    <n v="1021"/>
    <x v="1"/>
    <s v="SP"/>
    <x v="2"/>
    <x v="4"/>
    <n v="5"/>
    <n v="1790"/>
    <n v="10"/>
    <n v="9000"/>
  </r>
  <r>
    <n v="1022"/>
    <x v="1"/>
    <s v="SP"/>
    <x v="4"/>
    <x v="4"/>
    <n v="1"/>
    <n v="3200"/>
    <n v="10"/>
    <n v="3210"/>
  </r>
  <r>
    <n v="1023"/>
    <x v="2"/>
    <s v="RS"/>
    <x v="6"/>
    <x v="4"/>
    <n v="2"/>
    <n v="3470"/>
    <n v="15"/>
    <n v="6970"/>
  </r>
  <r>
    <n v="1024"/>
    <x v="1"/>
    <s v="SP"/>
    <x v="2"/>
    <x v="4"/>
    <n v="5"/>
    <n v="1790"/>
    <n v="10"/>
    <n v="9000"/>
  </r>
  <r>
    <n v="1025"/>
    <x v="1"/>
    <s v="RJ"/>
    <x v="2"/>
    <x v="4"/>
    <n v="5"/>
    <n v="1790"/>
    <n v="10"/>
    <n v="9000"/>
  </r>
  <r>
    <n v="1026"/>
    <x v="1"/>
    <s v="RJ"/>
    <x v="6"/>
    <x v="4"/>
    <n v="3"/>
    <n v="3470"/>
    <n v="10"/>
    <n v="10440"/>
  </r>
  <r>
    <n v="1027"/>
    <x v="1"/>
    <s v="MG"/>
    <x v="2"/>
    <x v="4"/>
    <n v="3"/>
    <n v="1790"/>
    <n v="10"/>
    <n v="5400"/>
  </r>
  <r>
    <n v="1028"/>
    <x v="1"/>
    <s v="MG"/>
    <x v="0"/>
    <x v="4"/>
    <n v="1"/>
    <n v="8300"/>
    <n v="10"/>
    <n v="8310"/>
  </r>
  <r>
    <n v="1029"/>
    <x v="3"/>
    <s v="BA"/>
    <x v="1"/>
    <x v="4"/>
    <n v="3"/>
    <n v="45"/>
    <n v="20"/>
    <n v="19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0E7DC8F-EBD5-4EF2-8C69-711F44A9A38E}" name="Tabela dinâmica7" cacheId="7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24:B30" firstHeaderRow="1" firstDataRow="1" firstDataCol="1"/>
  <pivotFields count="9">
    <pivotField showAll="0"/>
    <pivotField showAll="0"/>
    <pivotField showAll="0"/>
    <pivotField showAll="0"/>
    <pivotField axis="axisRow" numFmtId="14" showAll="0">
      <items count="6">
        <item x="0"/>
        <item x="1"/>
        <item x="2"/>
        <item x="3"/>
        <item x="4"/>
        <item t="default"/>
      </items>
    </pivotField>
    <pivotField dataField="1" showAll="0"/>
    <pivotField numFmtId="44" showAll="0"/>
    <pivotField numFmtId="44" showAll="0"/>
    <pivotField numFmtId="44" showAll="0"/>
  </pivotFields>
  <rowFields count="1">
    <field x="4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oma de N° vendas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558DFF-D10A-4D33-93F0-6DD9B5A17D1B}" name="Tabela dinâmica6" cacheId="7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E15:F21" firstHeaderRow="1" firstDataRow="1" firstDataCol="1"/>
  <pivotFields count="9">
    <pivotField showAll="0"/>
    <pivotField axis="axisRow" showAll="0">
      <items count="6">
        <item x="0"/>
        <item x="3"/>
        <item x="4"/>
        <item x="1"/>
        <item x="2"/>
        <item t="default"/>
      </items>
    </pivotField>
    <pivotField showAll="0"/>
    <pivotField showAll="0"/>
    <pivotField numFmtId="14" showAll="0"/>
    <pivotField dataField="1" showAll="0"/>
    <pivotField numFmtId="44" showAll="0"/>
    <pivotField numFmtId="44" showAll="0"/>
    <pivotField numFmtId="44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oma de N° vendas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9E621E3-1184-4A92-9A3F-B20439FFF896}" name="Tabela dinâmica5" cacheId="7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15:B21" firstHeaderRow="1" firstDataRow="1" firstDataCol="1"/>
  <pivotFields count="9">
    <pivotField showAll="0"/>
    <pivotField showAll="0"/>
    <pivotField showAll="0"/>
    <pivotField showAll="0"/>
    <pivotField axis="axisRow" numFmtId="14" showAll="0">
      <items count="6">
        <item x="0"/>
        <item x="1"/>
        <item x="2"/>
        <item x="3"/>
        <item x="4"/>
        <item t="default"/>
      </items>
    </pivotField>
    <pivotField showAll="0"/>
    <pivotField numFmtId="44" showAll="0"/>
    <pivotField numFmtId="44" showAll="0"/>
    <pivotField dataField="1" numFmtId="44" showAll="0"/>
  </pivotFields>
  <rowFields count="1">
    <field x="4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oma de Total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EAAE0A9-C901-4587-8E68-D697DCE40B67}" name="Tabela dinâmica4" cacheId="7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E4:F12" firstHeaderRow="1" firstDataRow="1" firstDataCol="1"/>
  <pivotFields count="2">
    <pivotField axis="axisRow" allDrilled="1" subtotalTop="0" showAll="0" sortType="ascending" defaultSubtotal="0" defaultAttributeDrillState="1">
      <items count="7">
        <item x="0"/>
        <item x="1"/>
        <item x="2"/>
        <item x="3"/>
        <item x="4"/>
        <item x="5"/>
        <item x="6"/>
      </items>
    </pivotField>
    <pivotField dataField="1" subtotalTop="0" showAll="0" defaultSubtota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oma de N° vendas" fld="1" baseField="0" baseItem="0"/>
  </dataFields>
  <pivotHierarchies count="1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dados!$A$2:$I$31">
        <x15:activeTabTopLevelEntity name="[Intervalo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A8A06DE-FCCB-45D5-ABA6-5D9147D22ED3}" name="Tabela dinâmica2" cacheId="7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B11" firstHeaderRow="1" firstDataRow="1" firstDataCol="1"/>
  <pivotFields count="9">
    <pivotField showAll="0"/>
    <pivotField showAll="0"/>
    <pivotField showAll="0"/>
    <pivotField axis="axisRow" showAll="0">
      <items count="8">
        <item x="2"/>
        <item x="1"/>
        <item x="4"/>
        <item x="0"/>
        <item x="3"/>
        <item x="5"/>
        <item x="6"/>
        <item t="default"/>
      </items>
    </pivotField>
    <pivotField numFmtId="14" showAll="0"/>
    <pivotField showAll="0"/>
    <pivotField numFmtId="44" showAll="0"/>
    <pivotField numFmtId="44" showAll="0"/>
    <pivotField dataField="1" numFmtId="44" showAll="0"/>
  </pivotFields>
  <rowFields count="1">
    <field x="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oma de Total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rinterSettings" Target="../printerSettings/printerSettings2.bin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FC490-AD52-4BC8-AAD0-78D2C191DA32}">
  <dimension ref="A1:R34"/>
  <sheetViews>
    <sheetView workbookViewId="0">
      <selection activeCell="D13" sqref="D13"/>
    </sheetView>
  </sheetViews>
  <sheetFormatPr defaultRowHeight="15" x14ac:dyDescent="0.25"/>
  <cols>
    <col min="2" max="2" width="21.28515625" customWidth="1"/>
    <col min="4" max="4" width="21.7109375" customWidth="1"/>
    <col min="5" max="5" width="10.7109375" bestFit="1" customWidth="1"/>
    <col min="6" max="6" width="11" customWidth="1"/>
    <col min="7" max="7" width="16.85546875" customWidth="1"/>
    <col min="8" max="8" width="9.5703125" bestFit="1" customWidth="1"/>
    <col min="9" max="9" width="14.28515625" bestFit="1" customWidth="1"/>
    <col min="11" max="11" width="19.7109375" customWidth="1"/>
    <col min="12" max="12" width="12.140625" bestFit="1" customWidth="1"/>
    <col min="14" max="14" width="29.5703125" customWidth="1"/>
    <col min="15" max="15" width="14.42578125" customWidth="1"/>
    <col min="17" max="17" width="19.42578125" customWidth="1"/>
    <col min="18" max="18" width="21.42578125" customWidth="1"/>
  </cols>
  <sheetData>
    <row r="1" spans="1:18" ht="28.5" customHeight="1" x14ac:dyDescent="0.25">
      <c r="A1" s="12" t="s">
        <v>0</v>
      </c>
      <c r="B1" s="13"/>
      <c r="C1" s="13"/>
      <c r="D1" s="13"/>
      <c r="E1" s="13"/>
      <c r="F1" s="13"/>
      <c r="G1" s="13"/>
      <c r="H1" s="13"/>
      <c r="I1" s="14"/>
    </row>
    <row r="2" spans="1:18" ht="31.5" customHeight="1" x14ac:dyDescent="0.25">
      <c r="A2" s="2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32</v>
      </c>
      <c r="G2" s="4" t="s">
        <v>6</v>
      </c>
      <c r="H2" s="4" t="s">
        <v>7</v>
      </c>
      <c r="I2" s="4" t="s">
        <v>8</v>
      </c>
      <c r="K2" s="8" t="s">
        <v>30</v>
      </c>
      <c r="L2" s="9"/>
    </row>
    <row r="3" spans="1:18" x14ac:dyDescent="0.25">
      <c r="A3" s="17">
        <v>1001</v>
      </c>
      <c r="B3" s="27" t="s">
        <v>9</v>
      </c>
      <c r="C3" s="18" t="s">
        <v>10</v>
      </c>
      <c r="D3" s="27" t="s">
        <v>11</v>
      </c>
      <c r="E3" s="19">
        <v>44882</v>
      </c>
      <c r="F3" s="18">
        <v>4</v>
      </c>
      <c r="G3" s="20">
        <f>VLOOKUP(D3,$K$3:$L$9,2,0)</f>
        <v>8300</v>
      </c>
      <c r="H3" s="20">
        <f>VLOOKUP(B3,$K$12:$L$16,2,0)</f>
        <v>15</v>
      </c>
      <c r="I3" s="21">
        <f>(G3+H3)*F3</f>
        <v>33260</v>
      </c>
      <c r="K3" s="3" t="s">
        <v>14</v>
      </c>
      <c r="L3" s="7">
        <v>45</v>
      </c>
      <c r="N3" s="32" t="s">
        <v>33</v>
      </c>
      <c r="O3" s="32"/>
      <c r="Q3" s="32" t="s">
        <v>35</v>
      </c>
      <c r="R3" s="32"/>
    </row>
    <row r="4" spans="1:18" x14ac:dyDescent="0.25">
      <c r="A4" s="22">
        <v>1002</v>
      </c>
      <c r="B4" s="27" t="s">
        <v>12</v>
      </c>
      <c r="C4" s="18" t="s">
        <v>13</v>
      </c>
      <c r="D4" s="27" t="s">
        <v>14</v>
      </c>
      <c r="E4" s="19">
        <v>44882</v>
      </c>
      <c r="F4" s="18">
        <v>4</v>
      </c>
      <c r="G4" s="20">
        <f t="shared" ref="G4:G31" si="0">VLOOKUP(D4,$K$3:$L$9,2,0)</f>
        <v>45</v>
      </c>
      <c r="H4" s="20">
        <f t="shared" ref="H4:H31" si="1">VLOOKUP(B4,$K$12:$L$16,2,0)</f>
        <v>10</v>
      </c>
      <c r="I4" s="21">
        <f t="shared" ref="I4:I31" si="2">(G4+H4)*F4</f>
        <v>220</v>
      </c>
      <c r="K4" s="3" t="s">
        <v>17</v>
      </c>
      <c r="L4" s="7">
        <v>1790</v>
      </c>
      <c r="N4" s="31" t="s">
        <v>14</v>
      </c>
      <c r="O4" s="7">
        <f>SUMIF($D$3:D31,N4,$I$3:$I$31)</f>
        <v>745</v>
      </c>
      <c r="Q4" s="31" t="s">
        <v>14</v>
      </c>
      <c r="R4" s="3">
        <f ca="1">SUMIF($D$3:D31,Q4,$F$3:$F$30)</f>
        <v>13</v>
      </c>
    </row>
    <row r="5" spans="1:18" x14ac:dyDescent="0.25">
      <c r="A5" s="18">
        <v>1003</v>
      </c>
      <c r="B5" s="27" t="s">
        <v>15</v>
      </c>
      <c r="C5" s="18" t="s">
        <v>16</v>
      </c>
      <c r="D5" s="27" t="s">
        <v>11</v>
      </c>
      <c r="E5" s="19">
        <v>44882</v>
      </c>
      <c r="F5" s="18">
        <v>2</v>
      </c>
      <c r="G5" s="20">
        <f t="shared" si="0"/>
        <v>8300</v>
      </c>
      <c r="H5" s="20">
        <f t="shared" si="1"/>
        <v>15</v>
      </c>
      <c r="I5" s="21">
        <f t="shared" si="2"/>
        <v>16630</v>
      </c>
      <c r="K5" s="3" t="s">
        <v>21</v>
      </c>
      <c r="L5" s="7">
        <v>3200</v>
      </c>
      <c r="N5" s="31" t="s">
        <v>17</v>
      </c>
      <c r="O5" s="7">
        <f ca="1">SUMIF($D$3:D32,N5,$I$3:I$31)</f>
        <v>55845</v>
      </c>
      <c r="Q5" s="31" t="s">
        <v>17</v>
      </c>
      <c r="R5" s="3">
        <f ca="1">SUMIF($D$3:D32,Q5,$F$3:$F$30)</f>
        <v>31</v>
      </c>
    </row>
    <row r="6" spans="1:18" x14ac:dyDescent="0.25">
      <c r="A6" s="18">
        <v>1004</v>
      </c>
      <c r="B6" s="27" t="s">
        <v>15</v>
      </c>
      <c r="C6" s="18" t="s">
        <v>16</v>
      </c>
      <c r="D6" s="27" t="s">
        <v>17</v>
      </c>
      <c r="E6" s="19">
        <v>44883</v>
      </c>
      <c r="F6" s="18">
        <v>1</v>
      </c>
      <c r="G6" s="20">
        <f t="shared" si="0"/>
        <v>1790</v>
      </c>
      <c r="H6" s="20">
        <f t="shared" si="1"/>
        <v>15</v>
      </c>
      <c r="I6" s="21">
        <f t="shared" si="2"/>
        <v>1805</v>
      </c>
      <c r="K6" s="3" t="s">
        <v>18</v>
      </c>
      <c r="L6" s="7">
        <v>2950</v>
      </c>
      <c r="N6" s="31" t="s">
        <v>21</v>
      </c>
      <c r="O6" s="7">
        <f ca="1">SUMIF($D$3:D33,N6,$I$3:I$31)</f>
        <v>32200</v>
      </c>
      <c r="Q6" s="31" t="s">
        <v>21</v>
      </c>
      <c r="R6" s="3">
        <f ca="1">SUMIF($D$3:D33,Q6,$F$3:$F$30)</f>
        <v>10</v>
      </c>
    </row>
    <row r="7" spans="1:18" x14ac:dyDescent="0.25">
      <c r="A7" s="23">
        <v>1005</v>
      </c>
      <c r="B7" s="27" t="s">
        <v>12</v>
      </c>
      <c r="C7" s="18" t="s">
        <v>13</v>
      </c>
      <c r="D7" s="27" t="s">
        <v>18</v>
      </c>
      <c r="E7" s="19">
        <v>44883</v>
      </c>
      <c r="F7" s="18">
        <v>1</v>
      </c>
      <c r="G7" s="20">
        <f t="shared" si="0"/>
        <v>2950</v>
      </c>
      <c r="H7" s="20">
        <f t="shared" si="1"/>
        <v>10</v>
      </c>
      <c r="I7" s="21">
        <f t="shared" si="2"/>
        <v>2960</v>
      </c>
      <c r="K7" s="3" t="s">
        <v>23</v>
      </c>
      <c r="L7" s="7">
        <v>2840</v>
      </c>
      <c r="N7" s="31" t="s">
        <v>18</v>
      </c>
      <c r="O7" s="7">
        <f ca="1">SUMIF($D$3:D34,N7,$I$3:I$31)</f>
        <v>23730</v>
      </c>
      <c r="Q7" s="31" t="s">
        <v>18</v>
      </c>
      <c r="R7" s="3">
        <f ca="1">SUMIF($D$3:D34,Q7,$F$3:$F$30)</f>
        <v>8</v>
      </c>
    </row>
    <row r="8" spans="1:18" x14ac:dyDescent="0.25">
      <c r="A8" s="18">
        <v>1006</v>
      </c>
      <c r="B8" s="27" t="s">
        <v>19</v>
      </c>
      <c r="C8" s="18" t="s">
        <v>20</v>
      </c>
      <c r="D8" s="27" t="s">
        <v>21</v>
      </c>
      <c r="E8" s="19">
        <v>44883</v>
      </c>
      <c r="F8" s="18">
        <v>4</v>
      </c>
      <c r="G8" s="20">
        <f t="shared" si="0"/>
        <v>3200</v>
      </c>
      <c r="H8" s="20">
        <f t="shared" si="1"/>
        <v>20</v>
      </c>
      <c r="I8" s="21">
        <f t="shared" si="2"/>
        <v>12880</v>
      </c>
      <c r="K8" s="3" t="s">
        <v>24</v>
      </c>
      <c r="L8" s="7">
        <v>3470</v>
      </c>
      <c r="N8" s="31" t="s">
        <v>23</v>
      </c>
      <c r="O8" s="7">
        <f ca="1">SUMIF($D$3:D35,N8,$I$3:I$31)</f>
        <v>11400</v>
      </c>
      <c r="Q8" s="31" t="s">
        <v>23</v>
      </c>
      <c r="R8" s="3">
        <f ca="1">SUMIF($D$3:D35,Q8,$F$3:$F$30)</f>
        <v>4</v>
      </c>
    </row>
    <row r="9" spans="1:18" x14ac:dyDescent="0.25">
      <c r="A9" s="18">
        <v>1007</v>
      </c>
      <c r="B9" s="27" t="s">
        <v>12</v>
      </c>
      <c r="C9" s="18" t="s">
        <v>13</v>
      </c>
      <c r="D9" s="27" t="s">
        <v>18</v>
      </c>
      <c r="E9" s="19">
        <v>44883</v>
      </c>
      <c r="F9" s="18">
        <v>2</v>
      </c>
      <c r="G9" s="20">
        <f t="shared" si="0"/>
        <v>2950</v>
      </c>
      <c r="H9" s="20">
        <f t="shared" si="1"/>
        <v>10</v>
      </c>
      <c r="I9" s="21">
        <f t="shared" si="2"/>
        <v>5920</v>
      </c>
      <c r="K9" s="3" t="s">
        <v>11</v>
      </c>
      <c r="L9" s="5">
        <v>8300</v>
      </c>
      <c r="N9" s="31" t="s">
        <v>24</v>
      </c>
      <c r="O9" s="7">
        <f ca="1">SUMIF($D$3:D36,N9,$I$3:I$31)</f>
        <v>38290</v>
      </c>
      <c r="Q9" s="31" t="s">
        <v>24</v>
      </c>
      <c r="R9" s="3">
        <f ca="1">SUMIF($D$3:D36,Q9,$F$3:$F$30)</f>
        <v>11</v>
      </c>
    </row>
    <row r="10" spans="1:18" x14ac:dyDescent="0.25">
      <c r="A10" s="18">
        <v>1008</v>
      </c>
      <c r="B10" s="27" t="s">
        <v>12</v>
      </c>
      <c r="C10" s="18" t="s">
        <v>22</v>
      </c>
      <c r="D10" s="27" t="s">
        <v>23</v>
      </c>
      <c r="E10" s="19">
        <v>44884</v>
      </c>
      <c r="F10" s="18">
        <v>4</v>
      </c>
      <c r="G10" s="20">
        <f t="shared" si="0"/>
        <v>2840</v>
      </c>
      <c r="H10" s="20">
        <f t="shared" si="1"/>
        <v>10</v>
      </c>
      <c r="I10" s="21">
        <f t="shared" si="2"/>
        <v>11400</v>
      </c>
      <c r="N10" s="31" t="s">
        <v>11</v>
      </c>
      <c r="O10" s="7">
        <f ca="1">SUMIF($D$3:D37,N10,$I$3:I$31)</f>
        <v>83145</v>
      </c>
      <c r="Q10" s="31" t="s">
        <v>11</v>
      </c>
      <c r="R10" s="3">
        <f ca="1">SUMIF($D$3:D37,Q10,$F$3:$F$30)</f>
        <v>10</v>
      </c>
    </row>
    <row r="11" spans="1:18" x14ac:dyDescent="0.25">
      <c r="A11" s="22">
        <v>1009</v>
      </c>
      <c r="B11" s="27" t="s">
        <v>19</v>
      </c>
      <c r="C11" s="18" t="s">
        <v>20</v>
      </c>
      <c r="D11" s="27" t="s">
        <v>18</v>
      </c>
      <c r="E11" s="19">
        <v>44884</v>
      </c>
      <c r="F11" s="18">
        <v>5</v>
      </c>
      <c r="G11" s="20">
        <f t="shared" si="0"/>
        <v>2950</v>
      </c>
      <c r="H11" s="20">
        <f t="shared" si="1"/>
        <v>20</v>
      </c>
      <c r="I11" s="21">
        <f t="shared" si="2"/>
        <v>14850</v>
      </c>
      <c r="K11" s="10" t="s">
        <v>31</v>
      </c>
      <c r="L11" s="11"/>
    </row>
    <row r="12" spans="1:18" x14ac:dyDescent="0.25">
      <c r="A12" s="18">
        <v>1010</v>
      </c>
      <c r="B12" s="27" t="s">
        <v>12</v>
      </c>
      <c r="C12" s="18" t="s">
        <v>22</v>
      </c>
      <c r="D12" s="27" t="s">
        <v>21</v>
      </c>
      <c r="E12" s="19">
        <v>44884</v>
      </c>
      <c r="F12" s="18">
        <v>1</v>
      </c>
      <c r="G12" s="20">
        <f>VLOOKUP(D12,$K$3:$L$9,2,0)</f>
        <v>3200</v>
      </c>
      <c r="H12" s="20">
        <f t="shared" si="1"/>
        <v>10</v>
      </c>
      <c r="I12" s="21">
        <f t="shared" si="2"/>
        <v>3210</v>
      </c>
      <c r="K12" s="3" t="s">
        <v>9</v>
      </c>
      <c r="L12" s="7">
        <v>15</v>
      </c>
      <c r="N12" s="32" t="s">
        <v>34</v>
      </c>
      <c r="O12" s="32"/>
      <c r="Q12" s="32" t="s">
        <v>36</v>
      </c>
      <c r="R12" s="32"/>
    </row>
    <row r="13" spans="1:18" x14ac:dyDescent="0.25">
      <c r="A13" s="18">
        <v>1011</v>
      </c>
      <c r="B13" s="27" t="s">
        <v>12</v>
      </c>
      <c r="C13" s="18" t="s">
        <v>22</v>
      </c>
      <c r="D13" s="27" t="s">
        <v>24</v>
      </c>
      <c r="E13" s="19">
        <v>44884</v>
      </c>
      <c r="F13" s="18">
        <v>1</v>
      </c>
      <c r="G13" s="20">
        <f t="shared" si="0"/>
        <v>3470</v>
      </c>
      <c r="H13" s="20">
        <f t="shared" si="1"/>
        <v>10</v>
      </c>
      <c r="I13" s="21">
        <f t="shared" si="2"/>
        <v>3480</v>
      </c>
      <c r="K13" s="3" t="s">
        <v>19</v>
      </c>
      <c r="L13" s="6">
        <v>20</v>
      </c>
      <c r="N13" s="33">
        <v>44882</v>
      </c>
      <c r="O13" s="7">
        <f>SUMIF($E$3:$E$31,N13,$I$3:$I$31)</f>
        <v>50110</v>
      </c>
      <c r="Q13" s="27" t="s">
        <v>9</v>
      </c>
      <c r="R13" s="37">
        <f>SUMIF($B$3:$B$31,Q13,$F$3:F31)</f>
        <v>7</v>
      </c>
    </row>
    <row r="14" spans="1:18" x14ac:dyDescent="0.25">
      <c r="A14" s="18">
        <v>1012</v>
      </c>
      <c r="B14" s="27" t="s">
        <v>9</v>
      </c>
      <c r="C14" s="18" t="s">
        <v>10</v>
      </c>
      <c r="D14" s="27" t="s">
        <v>17</v>
      </c>
      <c r="E14" s="19">
        <v>44884</v>
      </c>
      <c r="F14" s="18">
        <v>3</v>
      </c>
      <c r="G14" s="20">
        <f t="shared" si="0"/>
        <v>1790</v>
      </c>
      <c r="H14" s="20">
        <f t="shared" si="1"/>
        <v>15</v>
      </c>
      <c r="I14" s="21">
        <f t="shared" si="2"/>
        <v>5415</v>
      </c>
      <c r="K14" s="3" t="s">
        <v>26</v>
      </c>
      <c r="L14" s="6">
        <v>25</v>
      </c>
      <c r="N14" s="33">
        <v>44883</v>
      </c>
      <c r="O14" s="7">
        <f t="shared" ref="O14:O17" si="3">SUMIF($E$3:$E$31,N14,$I$3:$I$31)</f>
        <v>23565</v>
      </c>
      <c r="Q14" s="27" t="s">
        <v>19</v>
      </c>
      <c r="R14" s="37">
        <f>SUMIF($B$3:$B$31,Q14,$F$3:F32)</f>
        <v>12</v>
      </c>
    </row>
    <row r="15" spans="1:18" x14ac:dyDescent="0.25">
      <c r="A15" s="18">
        <v>1013</v>
      </c>
      <c r="B15" s="27" t="s">
        <v>12</v>
      </c>
      <c r="C15" s="18" t="s">
        <v>25</v>
      </c>
      <c r="D15" s="27" t="s">
        <v>24</v>
      </c>
      <c r="E15" s="19">
        <v>44885</v>
      </c>
      <c r="F15" s="18">
        <v>5</v>
      </c>
      <c r="G15" s="20">
        <f t="shared" si="0"/>
        <v>3470</v>
      </c>
      <c r="H15" s="20">
        <f t="shared" si="1"/>
        <v>10</v>
      </c>
      <c r="I15" s="21">
        <f t="shared" si="2"/>
        <v>17400</v>
      </c>
      <c r="K15" s="3" t="s">
        <v>15</v>
      </c>
      <c r="L15" s="7">
        <v>15</v>
      </c>
      <c r="N15" s="33">
        <v>44884</v>
      </c>
      <c r="O15" s="7">
        <f t="shared" si="3"/>
        <v>38355</v>
      </c>
      <c r="Q15" s="27" t="s">
        <v>26</v>
      </c>
      <c r="R15" s="37">
        <f>SUMIF($B$3:$B$31,Q15,$F$3:F33)</f>
        <v>4</v>
      </c>
    </row>
    <row r="16" spans="1:18" x14ac:dyDescent="0.25">
      <c r="A16" s="23">
        <v>1014</v>
      </c>
      <c r="B16" s="27" t="s">
        <v>26</v>
      </c>
      <c r="C16" s="18" t="s">
        <v>27</v>
      </c>
      <c r="D16" s="27" t="s">
        <v>21</v>
      </c>
      <c r="E16" s="19">
        <v>44885</v>
      </c>
      <c r="F16" s="18">
        <v>4</v>
      </c>
      <c r="G16" s="20">
        <f>VLOOKUP(D16,$K$3:$L$9,2,0)</f>
        <v>3200</v>
      </c>
      <c r="H16" s="20">
        <f t="shared" si="1"/>
        <v>25</v>
      </c>
      <c r="I16" s="21">
        <f t="shared" si="2"/>
        <v>12900</v>
      </c>
      <c r="K16" s="3" t="s">
        <v>12</v>
      </c>
      <c r="L16" s="7">
        <v>10</v>
      </c>
      <c r="N16" s="33">
        <v>44885</v>
      </c>
      <c r="O16" s="7">
        <f t="shared" si="3"/>
        <v>71800</v>
      </c>
      <c r="Q16" s="27" t="s">
        <v>15</v>
      </c>
      <c r="R16" s="37">
        <f>SUMIF($B$3:$B$31,Q16,$F$3:F34)</f>
        <v>13</v>
      </c>
    </row>
    <row r="17" spans="1:18" x14ac:dyDescent="0.25">
      <c r="A17" s="22">
        <v>1015</v>
      </c>
      <c r="B17" s="27" t="s">
        <v>12</v>
      </c>
      <c r="C17" s="18" t="s">
        <v>25</v>
      </c>
      <c r="D17" s="27" t="s">
        <v>14</v>
      </c>
      <c r="E17" s="19">
        <v>44885</v>
      </c>
      <c r="F17" s="18">
        <v>5</v>
      </c>
      <c r="G17" s="20">
        <f t="shared" si="0"/>
        <v>45</v>
      </c>
      <c r="H17" s="20">
        <f t="shared" si="1"/>
        <v>10</v>
      </c>
      <c r="I17" s="21">
        <f t="shared" si="2"/>
        <v>275</v>
      </c>
      <c r="N17" s="35">
        <v>44886</v>
      </c>
      <c r="O17" s="7">
        <f t="shared" si="3"/>
        <v>61525</v>
      </c>
      <c r="Q17" s="27" t="s">
        <v>12</v>
      </c>
      <c r="R17" s="37">
        <f>SUMIF($B$3:$B$31,Q17,$F$3:F35)</f>
        <v>51</v>
      </c>
    </row>
    <row r="18" spans="1:18" x14ac:dyDescent="0.25">
      <c r="A18" s="18">
        <v>1016</v>
      </c>
      <c r="B18" s="27" t="s">
        <v>12</v>
      </c>
      <c r="C18" s="18" t="s">
        <v>29</v>
      </c>
      <c r="D18" s="27" t="s">
        <v>17</v>
      </c>
      <c r="E18" s="19">
        <v>44885</v>
      </c>
      <c r="F18" s="18">
        <v>4</v>
      </c>
      <c r="G18" s="20">
        <f t="shared" si="0"/>
        <v>1790</v>
      </c>
      <c r="H18" s="20">
        <f t="shared" si="1"/>
        <v>10</v>
      </c>
      <c r="I18" s="21">
        <f t="shared" si="2"/>
        <v>7200</v>
      </c>
      <c r="M18" s="16"/>
      <c r="N18" s="34"/>
      <c r="O18" s="16"/>
      <c r="P18" s="16"/>
      <c r="Q18" s="36"/>
      <c r="R18" s="16"/>
    </row>
    <row r="19" spans="1:18" x14ac:dyDescent="0.25">
      <c r="A19" s="22">
        <v>1017</v>
      </c>
      <c r="B19" s="27" t="s">
        <v>12</v>
      </c>
      <c r="C19" s="18" t="s">
        <v>29</v>
      </c>
      <c r="D19" s="27" t="s">
        <v>14</v>
      </c>
      <c r="E19" s="19">
        <v>44885</v>
      </c>
      <c r="F19" s="18">
        <v>1</v>
      </c>
      <c r="G19" s="20">
        <f t="shared" si="0"/>
        <v>45</v>
      </c>
      <c r="H19" s="20">
        <f t="shared" si="1"/>
        <v>10</v>
      </c>
      <c r="I19" s="21">
        <f t="shared" si="2"/>
        <v>55</v>
      </c>
      <c r="M19" s="16"/>
      <c r="N19" s="34"/>
      <c r="O19" s="16"/>
      <c r="P19" s="16"/>
      <c r="Q19" s="36"/>
      <c r="R19" s="16"/>
    </row>
    <row r="20" spans="1:18" x14ac:dyDescent="0.25">
      <c r="A20" s="18">
        <v>1018</v>
      </c>
      <c r="B20" s="27" t="s">
        <v>15</v>
      </c>
      <c r="C20" s="18" t="s">
        <v>28</v>
      </c>
      <c r="D20" s="27" t="s">
        <v>11</v>
      </c>
      <c r="E20" s="19">
        <v>44885</v>
      </c>
      <c r="F20" s="18">
        <v>2</v>
      </c>
      <c r="G20" s="20">
        <f t="shared" si="0"/>
        <v>8300</v>
      </c>
      <c r="H20" s="20">
        <f t="shared" si="1"/>
        <v>15</v>
      </c>
      <c r="I20" s="21">
        <f t="shared" si="2"/>
        <v>16630</v>
      </c>
      <c r="Q20" s="16"/>
      <c r="R20" s="16"/>
    </row>
    <row r="21" spans="1:18" x14ac:dyDescent="0.25">
      <c r="A21" s="18">
        <v>1019</v>
      </c>
      <c r="B21" s="27" t="s">
        <v>15</v>
      </c>
      <c r="C21" s="18" t="s">
        <v>28</v>
      </c>
      <c r="D21" s="27" t="s">
        <v>17</v>
      </c>
      <c r="E21" s="19">
        <v>44885</v>
      </c>
      <c r="F21" s="18">
        <v>5</v>
      </c>
      <c r="G21" s="20">
        <f t="shared" si="0"/>
        <v>1790</v>
      </c>
      <c r="H21" s="20">
        <f t="shared" si="1"/>
        <v>15</v>
      </c>
      <c r="I21" s="21">
        <f t="shared" si="2"/>
        <v>9025</v>
      </c>
      <c r="Q21" s="16"/>
      <c r="R21" s="16"/>
    </row>
    <row r="22" spans="1:18" x14ac:dyDescent="0.25">
      <c r="A22" s="24">
        <v>1020</v>
      </c>
      <c r="B22" s="27" t="s">
        <v>15</v>
      </c>
      <c r="C22" s="18" t="s">
        <v>28</v>
      </c>
      <c r="D22" s="27" t="s">
        <v>11</v>
      </c>
      <c r="E22" s="19">
        <v>44885</v>
      </c>
      <c r="F22" s="18">
        <v>1</v>
      </c>
      <c r="G22" s="20">
        <f t="shared" si="0"/>
        <v>8300</v>
      </c>
      <c r="H22" s="20">
        <f t="shared" si="1"/>
        <v>15</v>
      </c>
      <c r="I22" s="21">
        <f t="shared" si="2"/>
        <v>8315</v>
      </c>
    </row>
    <row r="23" spans="1:18" x14ac:dyDescent="0.25">
      <c r="A23" s="18">
        <v>1021</v>
      </c>
      <c r="B23" s="27" t="s">
        <v>12</v>
      </c>
      <c r="C23" s="18" t="s">
        <v>13</v>
      </c>
      <c r="D23" s="27" t="s">
        <v>17</v>
      </c>
      <c r="E23" s="19">
        <v>44886</v>
      </c>
      <c r="F23" s="18">
        <v>5</v>
      </c>
      <c r="G23" s="20">
        <f t="shared" si="0"/>
        <v>1790</v>
      </c>
      <c r="H23" s="20">
        <f t="shared" si="1"/>
        <v>10</v>
      </c>
      <c r="I23" s="21">
        <f t="shared" si="2"/>
        <v>9000</v>
      </c>
    </row>
    <row r="24" spans="1:18" x14ac:dyDescent="0.25">
      <c r="A24" s="17">
        <v>1022</v>
      </c>
      <c r="B24" s="27" t="s">
        <v>12</v>
      </c>
      <c r="C24" s="18" t="s">
        <v>13</v>
      </c>
      <c r="D24" s="27" t="s">
        <v>21</v>
      </c>
      <c r="E24" s="19">
        <v>44886</v>
      </c>
      <c r="F24" s="18">
        <v>1</v>
      </c>
      <c r="G24" s="20">
        <f>VLOOKUP(D24,$K$3:$L$9,2,0)</f>
        <v>3200</v>
      </c>
      <c r="H24" s="20">
        <f t="shared" si="1"/>
        <v>10</v>
      </c>
      <c r="I24" s="21">
        <f t="shared" si="2"/>
        <v>3210</v>
      </c>
    </row>
    <row r="25" spans="1:18" x14ac:dyDescent="0.25">
      <c r="A25" s="23">
        <v>1023</v>
      </c>
      <c r="B25" s="27" t="s">
        <v>15</v>
      </c>
      <c r="C25" s="18" t="s">
        <v>16</v>
      </c>
      <c r="D25" s="27" t="s">
        <v>24</v>
      </c>
      <c r="E25" s="19">
        <v>44886</v>
      </c>
      <c r="F25" s="18">
        <v>2</v>
      </c>
      <c r="G25" s="20">
        <f t="shared" si="0"/>
        <v>3470</v>
      </c>
      <c r="H25" s="20">
        <f t="shared" si="1"/>
        <v>15</v>
      </c>
      <c r="I25" s="21">
        <f t="shared" si="2"/>
        <v>6970</v>
      </c>
    </row>
    <row r="26" spans="1:18" x14ac:dyDescent="0.25">
      <c r="A26" s="18">
        <v>1024</v>
      </c>
      <c r="B26" s="27" t="s">
        <v>12</v>
      </c>
      <c r="C26" s="18" t="s">
        <v>13</v>
      </c>
      <c r="D26" s="27" t="s">
        <v>17</v>
      </c>
      <c r="E26" s="19">
        <v>44886</v>
      </c>
      <c r="F26" s="18">
        <v>5</v>
      </c>
      <c r="G26" s="20">
        <f t="shared" si="0"/>
        <v>1790</v>
      </c>
      <c r="H26" s="20">
        <f t="shared" si="1"/>
        <v>10</v>
      </c>
      <c r="I26" s="21">
        <f t="shared" si="2"/>
        <v>9000</v>
      </c>
    </row>
    <row r="27" spans="1:18" x14ac:dyDescent="0.25">
      <c r="A27" s="18">
        <v>1025</v>
      </c>
      <c r="B27" s="27" t="s">
        <v>12</v>
      </c>
      <c r="C27" s="18" t="s">
        <v>22</v>
      </c>
      <c r="D27" s="27" t="s">
        <v>17</v>
      </c>
      <c r="E27" s="19">
        <v>44886</v>
      </c>
      <c r="F27" s="18">
        <v>5</v>
      </c>
      <c r="G27" s="20">
        <f t="shared" si="0"/>
        <v>1790</v>
      </c>
      <c r="H27" s="20">
        <f t="shared" si="1"/>
        <v>10</v>
      </c>
      <c r="I27" s="21">
        <f t="shared" si="2"/>
        <v>9000</v>
      </c>
    </row>
    <row r="28" spans="1:18" x14ac:dyDescent="0.25">
      <c r="A28" s="18">
        <v>1026</v>
      </c>
      <c r="B28" s="27" t="s">
        <v>12</v>
      </c>
      <c r="C28" s="18" t="s">
        <v>22</v>
      </c>
      <c r="D28" s="27" t="s">
        <v>24</v>
      </c>
      <c r="E28" s="19">
        <v>44886</v>
      </c>
      <c r="F28" s="18">
        <v>3</v>
      </c>
      <c r="G28" s="20">
        <f t="shared" si="0"/>
        <v>3470</v>
      </c>
      <c r="H28" s="20">
        <f t="shared" si="1"/>
        <v>10</v>
      </c>
      <c r="I28" s="21">
        <f t="shared" si="2"/>
        <v>10440</v>
      </c>
    </row>
    <row r="29" spans="1:18" x14ac:dyDescent="0.25">
      <c r="A29" s="18">
        <v>1027</v>
      </c>
      <c r="B29" s="27" t="s">
        <v>12</v>
      </c>
      <c r="C29" s="18" t="s">
        <v>25</v>
      </c>
      <c r="D29" s="27" t="s">
        <v>17</v>
      </c>
      <c r="E29" s="19">
        <v>44886</v>
      </c>
      <c r="F29" s="18">
        <v>3</v>
      </c>
      <c r="G29" s="20">
        <f t="shared" si="0"/>
        <v>1790</v>
      </c>
      <c r="H29" s="20">
        <f t="shared" si="1"/>
        <v>10</v>
      </c>
      <c r="I29" s="21">
        <f t="shared" si="2"/>
        <v>5400</v>
      </c>
    </row>
    <row r="30" spans="1:18" x14ac:dyDescent="0.25">
      <c r="A30" s="18">
        <v>1028</v>
      </c>
      <c r="B30" s="27" t="s">
        <v>12</v>
      </c>
      <c r="C30" s="18" t="s">
        <v>25</v>
      </c>
      <c r="D30" s="27" t="s">
        <v>11</v>
      </c>
      <c r="E30" s="19">
        <v>44886</v>
      </c>
      <c r="F30" s="18">
        <v>1</v>
      </c>
      <c r="G30" s="20">
        <f t="shared" si="0"/>
        <v>8300</v>
      </c>
      <c r="H30" s="20">
        <f t="shared" si="1"/>
        <v>10</v>
      </c>
      <c r="I30" s="21">
        <f t="shared" si="2"/>
        <v>8310</v>
      </c>
    </row>
    <row r="31" spans="1:18" x14ac:dyDescent="0.25">
      <c r="A31" s="18">
        <v>1029</v>
      </c>
      <c r="B31" s="27" t="s">
        <v>19</v>
      </c>
      <c r="C31" s="18" t="s">
        <v>20</v>
      </c>
      <c r="D31" s="27" t="s">
        <v>14</v>
      </c>
      <c r="E31" s="19">
        <v>44886</v>
      </c>
      <c r="F31" s="18">
        <v>3</v>
      </c>
      <c r="G31" s="20">
        <f t="shared" si="0"/>
        <v>45</v>
      </c>
      <c r="H31" s="20">
        <f t="shared" si="1"/>
        <v>20</v>
      </c>
      <c r="I31" s="21">
        <f t="shared" si="2"/>
        <v>195</v>
      </c>
    </row>
    <row r="32" spans="1:18" x14ac:dyDescent="0.25">
      <c r="A32" s="28"/>
      <c r="B32" s="29"/>
      <c r="C32" s="29"/>
      <c r="D32" s="29"/>
      <c r="E32" s="29"/>
      <c r="F32" s="29"/>
      <c r="G32" s="30"/>
      <c r="H32" s="25" t="s">
        <v>8</v>
      </c>
      <c r="I32" s="26">
        <f>SUM(I3:I31)</f>
        <v>245355</v>
      </c>
    </row>
    <row r="33" spans="1:10" x14ac:dyDescent="0.25">
      <c r="A33" s="1"/>
      <c r="H33" s="15"/>
      <c r="I33" s="16"/>
      <c r="J33" s="16"/>
    </row>
    <row r="34" spans="1:10" x14ac:dyDescent="0.25">
      <c r="A34" s="1"/>
      <c r="I34" s="16"/>
      <c r="J34" s="16"/>
    </row>
  </sheetData>
  <mergeCells count="8">
    <mergeCell ref="Q3:R3"/>
    <mergeCell ref="Q12:R12"/>
    <mergeCell ref="A1:I1"/>
    <mergeCell ref="K2:L2"/>
    <mergeCell ref="K11:L11"/>
    <mergeCell ref="A32:G32"/>
    <mergeCell ref="N3:O3"/>
    <mergeCell ref="N12:O12"/>
  </mergeCells>
  <pageMargins left="0.51181102362204722" right="0.51181102362204722" top="0.39370078740157483" bottom="0.3937007874015748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52968D-266E-4E71-99D5-2DFA024144B9}">
  <dimension ref="A3:F30"/>
  <sheetViews>
    <sheetView tabSelected="1" topLeftCell="A4" workbookViewId="0">
      <selection activeCell="I8" sqref="I8"/>
    </sheetView>
  </sheetViews>
  <sheetFormatPr defaultRowHeight="15" x14ac:dyDescent="0.25"/>
  <cols>
    <col min="1" max="1" width="18" bestFit="1" customWidth="1"/>
    <col min="2" max="2" width="13.5703125" bestFit="1" customWidth="1"/>
    <col min="5" max="5" width="19.7109375" bestFit="1" customWidth="1"/>
    <col min="6" max="6" width="18.140625" customWidth="1"/>
    <col min="7" max="8" width="10.7109375" bestFit="1" customWidth="1"/>
    <col min="9" max="9" width="18" bestFit="1" customWidth="1"/>
    <col min="10" max="10" width="18.140625" bestFit="1" customWidth="1"/>
    <col min="11" max="11" width="10.7109375" bestFit="1" customWidth="1"/>
  </cols>
  <sheetData>
    <row r="3" spans="1:6" x14ac:dyDescent="0.25">
      <c r="A3" s="39" t="s">
        <v>37</v>
      </c>
      <c r="B3" t="s">
        <v>40</v>
      </c>
    </row>
    <row r="4" spans="1:6" x14ac:dyDescent="0.25">
      <c r="A4" s="40" t="s">
        <v>17</v>
      </c>
      <c r="B4" s="38">
        <v>55845</v>
      </c>
      <c r="E4" s="39" t="s">
        <v>37</v>
      </c>
      <c r="F4" t="s">
        <v>39</v>
      </c>
    </row>
    <row r="5" spans="1:6" x14ac:dyDescent="0.25">
      <c r="A5" s="40" t="s">
        <v>14</v>
      </c>
      <c r="B5" s="38">
        <v>745</v>
      </c>
      <c r="E5" s="40" t="s">
        <v>17</v>
      </c>
      <c r="F5" s="38">
        <v>31</v>
      </c>
    </row>
    <row r="6" spans="1:6" x14ac:dyDescent="0.25">
      <c r="A6" s="40" t="s">
        <v>21</v>
      </c>
      <c r="B6" s="38">
        <v>32200</v>
      </c>
      <c r="E6" s="40" t="s">
        <v>14</v>
      </c>
      <c r="F6" s="38">
        <v>13</v>
      </c>
    </row>
    <row r="7" spans="1:6" x14ac:dyDescent="0.25">
      <c r="A7" s="40" t="s">
        <v>11</v>
      </c>
      <c r="B7" s="38">
        <v>83145</v>
      </c>
      <c r="E7" s="40" t="s">
        <v>21</v>
      </c>
      <c r="F7" s="38">
        <v>10</v>
      </c>
    </row>
    <row r="8" spans="1:6" x14ac:dyDescent="0.25">
      <c r="A8" s="40" t="s">
        <v>18</v>
      </c>
      <c r="B8" s="38">
        <v>23730</v>
      </c>
      <c r="E8" s="40" t="s">
        <v>11</v>
      </c>
      <c r="F8" s="38">
        <v>10</v>
      </c>
    </row>
    <row r="9" spans="1:6" x14ac:dyDescent="0.25">
      <c r="A9" s="40" t="s">
        <v>23</v>
      </c>
      <c r="B9" s="38">
        <v>11400</v>
      </c>
      <c r="E9" s="40" t="s">
        <v>18</v>
      </c>
      <c r="F9" s="38">
        <v>8</v>
      </c>
    </row>
    <row r="10" spans="1:6" x14ac:dyDescent="0.25">
      <c r="A10" s="40" t="s">
        <v>24</v>
      </c>
      <c r="B10" s="38">
        <v>38290</v>
      </c>
      <c r="E10" s="40" t="s">
        <v>23</v>
      </c>
      <c r="F10" s="38">
        <v>4</v>
      </c>
    </row>
    <row r="11" spans="1:6" x14ac:dyDescent="0.25">
      <c r="A11" s="40" t="s">
        <v>38</v>
      </c>
      <c r="B11" s="38">
        <v>245355</v>
      </c>
      <c r="E11" s="40" t="s">
        <v>24</v>
      </c>
      <c r="F11" s="38">
        <v>11</v>
      </c>
    </row>
    <row r="12" spans="1:6" x14ac:dyDescent="0.25">
      <c r="E12" s="40" t="s">
        <v>38</v>
      </c>
      <c r="F12" s="38">
        <v>87</v>
      </c>
    </row>
    <row r="15" spans="1:6" x14ac:dyDescent="0.25">
      <c r="A15" s="39" t="s">
        <v>37</v>
      </c>
      <c r="B15" t="s">
        <v>40</v>
      </c>
      <c r="E15" s="39" t="s">
        <v>37</v>
      </c>
      <c r="F15" t="s">
        <v>39</v>
      </c>
    </row>
    <row r="16" spans="1:6" x14ac:dyDescent="0.25">
      <c r="A16" s="41">
        <v>44882</v>
      </c>
      <c r="B16" s="38">
        <v>50110</v>
      </c>
      <c r="E16" s="40" t="s">
        <v>9</v>
      </c>
      <c r="F16" s="38">
        <v>7</v>
      </c>
    </row>
    <row r="17" spans="1:6" x14ac:dyDescent="0.25">
      <c r="A17" s="41">
        <v>44883</v>
      </c>
      <c r="B17" s="38">
        <v>23565</v>
      </c>
      <c r="E17" s="40" t="s">
        <v>19</v>
      </c>
      <c r="F17" s="38">
        <v>12</v>
      </c>
    </row>
    <row r="18" spans="1:6" x14ac:dyDescent="0.25">
      <c r="A18" s="41">
        <v>44884</v>
      </c>
      <c r="B18" s="38">
        <v>38355</v>
      </c>
      <c r="E18" s="40" t="s">
        <v>26</v>
      </c>
      <c r="F18" s="38">
        <v>4</v>
      </c>
    </row>
    <row r="19" spans="1:6" x14ac:dyDescent="0.25">
      <c r="A19" s="41">
        <v>44885</v>
      </c>
      <c r="B19" s="38">
        <v>71800</v>
      </c>
      <c r="E19" s="40" t="s">
        <v>12</v>
      </c>
      <c r="F19" s="38">
        <v>51</v>
      </c>
    </row>
    <row r="20" spans="1:6" x14ac:dyDescent="0.25">
      <c r="A20" s="41">
        <v>44886</v>
      </c>
      <c r="B20" s="38">
        <v>61525</v>
      </c>
      <c r="E20" s="40" t="s">
        <v>15</v>
      </c>
      <c r="F20" s="38">
        <v>13</v>
      </c>
    </row>
    <row r="21" spans="1:6" x14ac:dyDescent="0.25">
      <c r="A21" s="41" t="s">
        <v>38</v>
      </c>
      <c r="B21" s="38">
        <v>245355</v>
      </c>
      <c r="E21" s="40" t="s">
        <v>38</v>
      </c>
      <c r="F21" s="38">
        <v>87</v>
      </c>
    </row>
    <row r="24" spans="1:6" x14ac:dyDescent="0.25">
      <c r="A24" s="39" t="s">
        <v>37</v>
      </c>
      <c r="B24" t="s">
        <v>39</v>
      </c>
    </row>
    <row r="25" spans="1:6" x14ac:dyDescent="0.25">
      <c r="A25" s="41">
        <v>44882</v>
      </c>
      <c r="B25" s="38">
        <v>10</v>
      </c>
    </row>
    <row r="26" spans="1:6" x14ac:dyDescent="0.25">
      <c r="A26" s="41">
        <v>44883</v>
      </c>
      <c r="B26" s="38">
        <v>8</v>
      </c>
    </row>
    <row r="27" spans="1:6" x14ac:dyDescent="0.25">
      <c r="A27" s="41">
        <v>44884</v>
      </c>
      <c r="B27" s="38">
        <v>14</v>
      </c>
    </row>
    <row r="28" spans="1:6" x14ac:dyDescent="0.25">
      <c r="A28" s="41">
        <v>44885</v>
      </c>
      <c r="B28" s="38">
        <v>27</v>
      </c>
    </row>
    <row r="29" spans="1:6" x14ac:dyDescent="0.25">
      <c r="A29" s="41">
        <v>44886</v>
      </c>
      <c r="B29" s="38">
        <v>28</v>
      </c>
    </row>
    <row r="30" spans="1:6" x14ac:dyDescent="0.25">
      <c r="A30" s="41" t="s">
        <v>38</v>
      </c>
      <c r="B30" s="38">
        <v>87</v>
      </c>
    </row>
  </sheetData>
  <pageMargins left="0.511811024" right="0.511811024" top="0.78740157499999996" bottom="0.78740157499999996" header="0.31496062000000002" footer="0.31496062000000002"/>
  <pageSetup paperSize="9"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dados</vt:lpstr>
      <vt:lpstr>relatório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</dc:creator>
  <cp:lastModifiedBy>Des</cp:lastModifiedBy>
  <cp:lastPrinted>2023-07-31T19:47:38Z</cp:lastPrinted>
  <dcterms:created xsi:type="dcterms:W3CDTF">2023-07-28T18:34:23Z</dcterms:created>
  <dcterms:modified xsi:type="dcterms:W3CDTF">2023-07-31T19:54:11Z</dcterms:modified>
</cp:coreProperties>
</file>