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oline\Documents\LocalResearch\Benchmark\BayesianBenchmark\Viral_Replication\"/>
    </mc:Choice>
  </mc:AlternateContent>
  <xr:revisionPtr revIDLastSave="0" documentId="13_ncr:1_{268A7026-44BD-4A0B-B7EC-D9FE61773D00}" xr6:coauthVersionLast="47" xr6:coauthVersionMax="47" xr10:uidLastSave="{00000000-0000-0000-0000-000000000000}"/>
  <bookViews>
    <workbookView xWindow="-120" yWindow="-120" windowWidth="29040" windowHeight="15840" activeTab="2" xr2:uid="{CF81E139-337F-4090-A693-0AA1C8F249CE}"/>
  </bookViews>
  <sheets>
    <sheet name="tester_Viral_Replication_ode" sheetId="2" r:id="rId1"/>
    <sheet name="measurementData_Viral_Replicati" sheetId="3" r:id="rId2"/>
    <sheet name="calc_error2" sheetId="4" r:id="rId3"/>
    <sheet name="tester_Viral_Replication_ode (4" sheetId="6" r:id="rId4"/>
    <sheet name="Sheet1" sheetId="1" r:id="rId5"/>
  </sheets>
  <definedNames>
    <definedName name="ExternalData_1" localSheetId="2" hidden="1">calc_error2!$A$1:$F$12</definedName>
    <definedName name="ExternalData_1" localSheetId="1" hidden="1">measurementData_Viral_Replicati!$A$1:$D$46</definedName>
    <definedName name="ExternalData_1" localSheetId="0" hidden="1">tester_Viral_Replication_ode!$A$1:$F$12</definedName>
    <definedName name="ExternalData_1" localSheetId="3" hidden="1">'tester_Viral_Replication_ode (4'!$A$1:$G$11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4" l="1"/>
  <c r="L35" i="4"/>
  <c r="L36" i="4"/>
  <c r="L37" i="4"/>
  <c r="L38" i="4"/>
  <c r="L39" i="4"/>
  <c r="L40" i="4"/>
  <c r="L41" i="4"/>
  <c r="K34" i="4"/>
  <c r="K35" i="4"/>
  <c r="K36" i="4"/>
  <c r="K37" i="4"/>
  <c r="K38" i="4"/>
  <c r="K39" i="4"/>
  <c r="K40" i="4"/>
  <c r="K41" i="4"/>
  <c r="J34" i="4"/>
  <c r="J35" i="4"/>
  <c r="J36" i="4"/>
  <c r="J37" i="4"/>
  <c r="J38" i="4"/>
  <c r="J39" i="4"/>
  <c r="J40" i="4"/>
  <c r="J41" i="4"/>
  <c r="I34" i="4"/>
  <c r="I35" i="4"/>
  <c r="I36" i="4"/>
  <c r="I37" i="4"/>
  <c r="I38" i="4"/>
  <c r="I39" i="4"/>
  <c r="I40" i="4"/>
  <c r="I41" i="4"/>
  <c r="I33" i="4"/>
  <c r="J33" i="4"/>
  <c r="K33" i="4"/>
  <c r="L33" i="4"/>
  <c r="H34" i="4"/>
  <c r="H35" i="4"/>
  <c r="H36" i="4"/>
  <c r="H37" i="4"/>
  <c r="H38" i="4"/>
  <c r="H39" i="4"/>
  <c r="H40" i="4"/>
  <c r="H41" i="4"/>
  <c r="H33" i="4"/>
  <c r="L24" i="4"/>
  <c r="L25" i="4"/>
  <c r="L26" i="4"/>
  <c r="L27" i="4"/>
  <c r="L28" i="4"/>
  <c r="L29" i="4"/>
  <c r="L30" i="4"/>
  <c r="L31" i="4"/>
  <c r="K24" i="4"/>
  <c r="K25" i="4"/>
  <c r="K26" i="4"/>
  <c r="K27" i="4"/>
  <c r="K28" i="4"/>
  <c r="K29" i="4"/>
  <c r="K30" i="4"/>
  <c r="K31" i="4"/>
  <c r="J24" i="4"/>
  <c r="J25" i="4"/>
  <c r="J26" i="4"/>
  <c r="J27" i="4"/>
  <c r="J28" i="4"/>
  <c r="J29" i="4"/>
  <c r="J30" i="4"/>
  <c r="J31" i="4"/>
  <c r="I24" i="4"/>
  <c r="I25" i="4"/>
  <c r="I26" i="4"/>
  <c r="I27" i="4"/>
  <c r="I28" i="4"/>
  <c r="I29" i="4"/>
  <c r="I30" i="4"/>
  <c r="I31" i="4"/>
  <c r="I23" i="4"/>
  <c r="J23" i="4"/>
  <c r="K23" i="4"/>
  <c r="L23" i="4"/>
  <c r="H24" i="4"/>
  <c r="H25" i="4"/>
  <c r="H26" i="4"/>
  <c r="H27" i="4"/>
  <c r="H28" i="4"/>
  <c r="H29" i="4"/>
  <c r="H30" i="4"/>
  <c r="H31" i="4"/>
  <c r="H23" i="4"/>
  <c r="F34" i="4"/>
  <c r="F35" i="4"/>
  <c r="F36" i="4"/>
  <c r="F37" i="4"/>
  <c r="F38" i="4"/>
  <c r="F39" i="4"/>
  <c r="F40" i="4"/>
  <c r="F41" i="4"/>
  <c r="E34" i="4"/>
  <c r="E35" i="4"/>
  <c r="E36" i="4"/>
  <c r="E37" i="4"/>
  <c r="E38" i="4"/>
  <c r="E39" i="4"/>
  <c r="E40" i="4"/>
  <c r="E41" i="4"/>
  <c r="D34" i="4"/>
  <c r="D35" i="4"/>
  <c r="D36" i="4"/>
  <c r="D37" i="4"/>
  <c r="D38" i="4"/>
  <c r="D39" i="4"/>
  <c r="D40" i="4"/>
  <c r="D41" i="4"/>
  <c r="C34" i="4"/>
  <c r="C35" i="4"/>
  <c r="C36" i="4"/>
  <c r="C37" i="4"/>
  <c r="C38" i="4"/>
  <c r="C39" i="4"/>
  <c r="C40" i="4"/>
  <c r="C41" i="4"/>
  <c r="C33" i="4"/>
  <c r="D33" i="4"/>
  <c r="E33" i="4"/>
  <c r="F33" i="4"/>
  <c r="B34" i="4"/>
  <c r="B35" i="4"/>
  <c r="B36" i="4"/>
  <c r="B37" i="4"/>
  <c r="B38" i="4"/>
  <c r="B39" i="4"/>
  <c r="B40" i="4"/>
  <c r="B41" i="4"/>
  <c r="B33" i="4"/>
  <c r="F24" i="4"/>
  <c r="F25" i="4"/>
  <c r="F26" i="4"/>
  <c r="F27" i="4"/>
  <c r="F28" i="4"/>
  <c r="F29" i="4"/>
  <c r="F30" i="4"/>
  <c r="F31" i="4"/>
  <c r="E24" i="4"/>
  <c r="E25" i="4"/>
  <c r="E26" i="4"/>
  <c r="E27" i="4"/>
  <c r="E28" i="4"/>
  <c r="E29" i="4"/>
  <c r="E30" i="4"/>
  <c r="E31" i="4"/>
  <c r="D24" i="4"/>
  <c r="D25" i="4"/>
  <c r="D26" i="4"/>
  <c r="D27" i="4"/>
  <c r="D28" i="4"/>
  <c r="D29" i="4"/>
  <c r="D30" i="4"/>
  <c r="D31" i="4"/>
  <c r="C24" i="4"/>
  <c r="C25" i="4"/>
  <c r="C26" i="4"/>
  <c r="C27" i="4"/>
  <c r="C28" i="4"/>
  <c r="C29" i="4"/>
  <c r="C30" i="4"/>
  <c r="C31" i="4"/>
  <c r="C23" i="4"/>
  <c r="D23" i="4"/>
  <c r="E23" i="4"/>
  <c r="F23" i="4"/>
  <c r="F14" i="4"/>
  <c r="F15" i="4"/>
  <c r="F16" i="4"/>
  <c r="F17" i="4"/>
  <c r="F18" i="4"/>
  <c r="F19" i="4"/>
  <c r="F20" i="4"/>
  <c r="F21" i="4"/>
  <c r="F13" i="4"/>
  <c r="E14" i="4"/>
  <c r="E15" i="4"/>
  <c r="E16" i="4"/>
  <c r="E17" i="4"/>
  <c r="E18" i="4"/>
  <c r="E19" i="4"/>
  <c r="E20" i="4"/>
  <c r="E21" i="4"/>
  <c r="E13" i="4"/>
  <c r="C14" i="4"/>
  <c r="C15" i="4"/>
  <c r="C16" i="4"/>
  <c r="C17" i="4"/>
  <c r="C18" i="4"/>
  <c r="C19" i="4"/>
  <c r="C20" i="4"/>
  <c r="C21" i="4"/>
  <c r="C13" i="4"/>
  <c r="B24" i="4"/>
  <c r="B25" i="4"/>
  <c r="B26" i="4"/>
  <c r="B27" i="4"/>
  <c r="B28" i="4"/>
  <c r="B29" i="4"/>
  <c r="B30" i="4"/>
  <c r="B31" i="4"/>
  <c r="B23" i="4"/>
  <c r="B14" i="4"/>
  <c r="B15" i="4"/>
  <c r="B16" i="4"/>
  <c r="B17" i="4"/>
  <c r="B18" i="4"/>
  <c r="B19" i="4"/>
  <c r="B20" i="4"/>
  <c r="B21" i="4"/>
  <c r="B13" i="4"/>
  <c r="D14" i="4"/>
  <c r="D15" i="4"/>
  <c r="D16" i="4"/>
  <c r="D17" i="4"/>
  <c r="D18" i="4"/>
  <c r="D19" i="4"/>
  <c r="D20" i="4"/>
  <c r="D21" i="4"/>
  <c r="D13" i="4"/>
  <c r="I46" i="2"/>
  <c r="F45" i="2"/>
  <c r="F46" i="2"/>
  <c r="F47" i="2"/>
  <c r="F48" i="2"/>
  <c r="F49" i="2"/>
  <c r="F50" i="2"/>
  <c r="F51" i="2"/>
  <c r="F52" i="2"/>
  <c r="E45" i="2"/>
  <c r="E46" i="2"/>
  <c r="E47" i="2"/>
  <c r="E48" i="2"/>
  <c r="E49" i="2"/>
  <c r="E50" i="2"/>
  <c r="E51" i="2"/>
  <c r="E52" i="2"/>
  <c r="D45" i="2"/>
  <c r="D46" i="2"/>
  <c r="D47" i="2"/>
  <c r="D48" i="2"/>
  <c r="D49" i="2"/>
  <c r="D50" i="2"/>
  <c r="D51" i="2"/>
  <c r="D52" i="2"/>
  <c r="C45" i="2"/>
  <c r="C46" i="2"/>
  <c r="C47" i="2"/>
  <c r="C48" i="2"/>
  <c r="C49" i="2"/>
  <c r="C50" i="2"/>
  <c r="C51" i="2"/>
  <c r="C52" i="2"/>
  <c r="B45" i="2"/>
  <c r="B46" i="2"/>
  <c r="B47" i="2"/>
  <c r="B48" i="2"/>
  <c r="B49" i="2"/>
  <c r="B50" i="2"/>
  <c r="B51" i="2"/>
  <c r="B52" i="2"/>
  <c r="C44" i="2"/>
  <c r="D44" i="2"/>
  <c r="E44" i="2"/>
  <c r="F44" i="2"/>
  <c r="B44" i="2"/>
  <c r="F35" i="2"/>
  <c r="F36" i="2"/>
  <c r="F37" i="2"/>
  <c r="F38" i="2"/>
  <c r="F39" i="2"/>
  <c r="F40" i="2"/>
  <c r="F41" i="2"/>
  <c r="F42" i="2"/>
  <c r="E35" i="2"/>
  <c r="E36" i="2"/>
  <c r="E37" i="2"/>
  <c r="E38" i="2"/>
  <c r="E39" i="2"/>
  <c r="E40" i="2"/>
  <c r="E41" i="2"/>
  <c r="E42" i="2"/>
  <c r="D35" i="2"/>
  <c r="D36" i="2"/>
  <c r="D37" i="2"/>
  <c r="D38" i="2"/>
  <c r="D39" i="2"/>
  <c r="D40" i="2"/>
  <c r="D41" i="2"/>
  <c r="D42" i="2"/>
  <c r="C35" i="2"/>
  <c r="C36" i="2"/>
  <c r="C37" i="2"/>
  <c r="C38" i="2"/>
  <c r="C39" i="2"/>
  <c r="C40" i="2"/>
  <c r="C41" i="2"/>
  <c r="C42" i="2"/>
  <c r="C34" i="2"/>
  <c r="D34" i="2"/>
  <c r="E34" i="2"/>
  <c r="F34" i="2"/>
  <c r="B35" i="2"/>
  <c r="B36" i="2"/>
  <c r="B37" i="2"/>
  <c r="B38" i="2"/>
  <c r="B39" i="2"/>
  <c r="B40" i="2"/>
  <c r="B41" i="2"/>
  <c r="B42" i="2"/>
  <c r="B34" i="2"/>
  <c r="L25" i="2"/>
  <c r="L26" i="2"/>
  <c r="L27" i="2"/>
  <c r="L28" i="2"/>
  <c r="L29" i="2"/>
  <c r="L30" i="2"/>
  <c r="L31" i="2"/>
  <c r="L32" i="2"/>
  <c r="K25" i="2"/>
  <c r="K26" i="2"/>
  <c r="K27" i="2"/>
  <c r="K28" i="2"/>
  <c r="K29" i="2"/>
  <c r="K30" i="2"/>
  <c r="K31" i="2"/>
  <c r="K32" i="2"/>
  <c r="J25" i="2"/>
  <c r="J26" i="2"/>
  <c r="J27" i="2"/>
  <c r="J28" i="2"/>
  <c r="J29" i="2"/>
  <c r="J30" i="2"/>
  <c r="J31" i="2"/>
  <c r="J32" i="2"/>
  <c r="I25" i="2"/>
  <c r="I26" i="2"/>
  <c r="I27" i="2"/>
  <c r="I28" i="2"/>
  <c r="I29" i="2"/>
  <c r="I30" i="2"/>
  <c r="I31" i="2"/>
  <c r="I32" i="2"/>
  <c r="I24" i="2"/>
  <c r="J24" i="2"/>
  <c r="K24" i="2"/>
  <c r="L24" i="2"/>
  <c r="H25" i="2"/>
  <c r="H26" i="2"/>
  <c r="H27" i="2"/>
  <c r="H28" i="2"/>
  <c r="H29" i="2"/>
  <c r="H30" i="2"/>
  <c r="H31" i="2"/>
  <c r="H32" i="2"/>
  <c r="H24" i="2"/>
  <c r="D25" i="2"/>
  <c r="D26" i="2"/>
  <c r="D27" i="2"/>
  <c r="D28" i="2"/>
  <c r="D29" i="2"/>
  <c r="D30" i="2"/>
  <c r="D31" i="2"/>
  <c r="D32" i="2"/>
  <c r="D24" i="2"/>
  <c r="B25" i="2"/>
  <c r="B26" i="2"/>
  <c r="B27" i="2"/>
  <c r="B28" i="2"/>
  <c r="B29" i="2"/>
  <c r="B30" i="2"/>
  <c r="B31" i="2"/>
  <c r="B32" i="2"/>
  <c r="B24" i="2"/>
  <c r="F25" i="2"/>
  <c r="F26" i="2"/>
  <c r="F27" i="2"/>
  <c r="F28" i="2"/>
  <c r="F29" i="2"/>
  <c r="F30" i="2"/>
  <c r="F31" i="2"/>
  <c r="F32" i="2"/>
  <c r="F24" i="2"/>
  <c r="E25" i="2"/>
  <c r="E26" i="2"/>
  <c r="E27" i="2"/>
  <c r="E28" i="2"/>
  <c r="E29" i="2"/>
  <c r="E30" i="2"/>
  <c r="E31" i="2"/>
  <c r="E32" i="2"/>
  <c r="E24" i="2"/>
  <c r="C25" i="2"/>
  <c r="C26" i="2"/>
  <c r="C27" i="2"/>
  <c r="C28" i="2"/>
  <c r="C29" i="2"/>
  <c r="C30" i="2"/>
  <c r="C31" i="2"/>
  <c r="C32" i="2"/>
  <c r="C24" i="2"/>
  <c r="F14" i="2"/>
  <c r="F15" i="2"/>
  <c r="F16" i="2"/>
  <c r="F17" i="2"/>
  <c r="F18" i="2"/>
  <c r="F19" i="2"/>
  <c r="F20" i="2"/>
  <c r="F21" i="2"/>
  <c r="E14" i="2"/>
  <c r="E15" i="2"/>
  <c r="E16" i="2"/>
  <c r="E17" i="2"/>
  <c r="E18" i="2"/>
  <c r="E19" i="2"/>
  <c r="E20" i="2"/>
  <c r="E21" i="2"/>
  <c r="D14" i="2"/>
  <c r="D15" i="2"/>
  <c r="D16" i="2"/>
  <c r="D17" i="2"/>
  <c r="D18" i="2"/>
  <c r="D19" i="2"/>
  <c r="D20" i="2"/>
  <c r="D21" i="2"/>
  <c r="C14" i="2"/>
  <c r="C15" i="2"/>
  <c r="C16" i="2"/>
  <c r="C17" i="2"/>
  <c r="C18" i="2"/>
  <c r="C19" i="2"/>
  <c r="C20" i="2"/>
  <c r="C21" i="2"/>
  <c r="C13" i="2"/>
  <c r="D13" i="2"/>
  <c r="E13" i="2"/>
  <c r="F13" i="2"/>
  <c r="B21" i="2"/>
  <c r="B14" i="2"/>
  <c r="B15" i="2"/>
  <c r="B16" i="2"/>
  <c r="B17" i="2"/>
  <c r="B18" i="2"/>
  <c r="B19" i="2"/>
  <c r="B20" i="2"/>
  <c r="B13" i="2"/>
  <c r="H43" i="4" l="1"/>
  <c r="H44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5D836C-14B1-4FE5-8E33-71AC06F79499}" keepAlive="1" name="Query - measurementData_Viral_Replication" description="Connection to the 'measurementData_Viral_Replication' query in the workbook." type="5" refreshedVersion="8" background="1" saveData="1">
    <dbPr connection="Provider=Microsoft.Mashup.OleDb.1;Data Source=$Workbook$;Location=measurementData_Viral_Replication;Extended Properties=&quot;&quot;" command="SELECT * FROM [measurementData_Viral_Replication]"/>
  </connection>
  <connection id="2" xr16:uid="{C53AB0D4-6705-452E-8C39-1A95367DBB83}" keepAlive="1" name="Query - tester_Viral_Replication_ode" description="Connection to the 'tester_Viral_Replication_ode' query in the workbook." type="5" refreshedVersion="8" background="1" saveData="1">
    <dbPr connection="Provider=Microsoft.Mashup.OleDb.1;Data Source=$Workbook$;Location=tester_Viral_Replication_ode;Extended Properties=&quot;&quot;" command="SELECT * FROM [tester_Viral_Replication_ode]"/>
  </connection>
  <connection id="3" xr16:uid="{45169522-01A9-4A2E-938C-798E5E225A82}" keepAlive="1" name="Query - tester_Viral_Replication_ode (2)" description="Connection to the 'tester_Viral_Replication_ode (2)' query in the workbook." type="5" refreshedVersion="8" background="1" saveData="1">
    <dbPr connection="Provider=Microsoft.Mashup.OleDb.1;Data Source=$Workbook$;Location=&quot;tester_Viral_Replication_ode (2)&quot;;Extended Properties=&quot;&quot;" command="SELECT * FROM [tester_Viral_Replication_ode (2)]"/>
  </connection>
  <connection id="4" xr16:uid="{88439347-A893-48B9-9B38-1507A109FFA8}" keepAlive="1" name="Query - tester_Viral_Replication_ode (3)" description="Connection to the 'tester_Viral_Replication_ode (3)' query in the workbook." type="5" refreshedVersion="0" background="1">
    <dbPr connection="Provider=Microsoft.Mashup.OleDb.1;Data Source=$Workbook$;Location=&quot;tester_Viral_Replication_ode (3)&quot;;Extended Properties=&quot;&quot;" command="SELECT * FROM [tester_Viral_Replication_ode (3)]"/>
  </connection>
  <connection id="5" xr16:uid="{CEEAD542-7249-4F62-B7F4-AF21536CA4BE}" keepAlive="1" name="Query - tester_Viral_Replication_ode (4)" description="Connection to the 'tester_Viral_Replication_ode (4)' query in the workbook." type="5" refreshedVersion="8" background="1" saveData="1">
    <dbPr connection="Provider=Microsoft.Mashup.OleDb.1;Data Source=$Workbook$;Location=&quot;tester_Viral_Replication_ode (4)&quot;;Extended Properties=&quot;&quot;" command="SELECT * FROM [tester_Viral_Replication_ode (4)]"/>
  </connection>
</connections>
</file>

<file path=xl/sharedStrings.xml><?xml version="1.0" encoding="utf-8"?>
<sst xmlns="http://schemas.openxmlformats.org/spreadsheetml/2006/main" count="154" uniqueCount="18">
  <si>
    <t>#</t>
  </si>
  <si>
    <t>time</t>
  </si>
  <si>
    <t>luciferase</t>
  </si>
  <si>
    <t>PFU</t>
  </si>
  <si>
    <t>allNsp</t>
  </si>
  <si>
    <t>allPos</t>
  </si>
  <si>
    <t>allSg</t>
  </si>
  <si>
    <t/>
  </si>
  <si>
    <t>observableId</t>
  </si>
  <si>
    <t>simulationConditionId</t>
  </si>
  <si>
    <t>measurement</t>
  </si>
  <si>
    <t>nsp_rlu</t>
  </si>
  <si>
    <t>simCondition</t>
  </si>
  <si>
    <t>sp_rlu</t>
  </si>
  <si>
    <t>posRNA_obs</t>
  </si>
  <si>
    <t>sgRNA_obs</t>
  </si>
  <si>
    <t>PFU_obs</t>
  </si>
  <si>
    <t>TOTAL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</si>
</sst>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2" fillId="0" borderId="0" xfId="0" applyFont="1"/>
    <xf numFmtId="0" fontId="2" fillId="3" borderId="2" xfId="0" applyFont="1" applyFill="1" applyBorder="1"/>
    <xf numFmtId="0" fontId="2" fillId="3" borderId="3" xfId="0" applyFont="1" applyFill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3D8754-4374-4213-88A8-EE0A855DA57E}" autoFormatId="16" applyNumberFormats="0" applyBorderFormats="0" applyFontFormats="0" applyPatternFormats="0" applyAlignmentFormats="0" applyWidthHeightFormats="0">
  <queryTableRefresh nextId="58">
    <queryTableFields count="6">
      <queryTableField id="2" name="time" tableColumnId="2"/>
      <queryTableField id="28" name="luciferase" tableColumnId="28"/>
      <queryTableField id="37" name="PFU" tableColumnId="37"/>
      <queryTableField id="39" name="allNsp" tableColumnId="39"/>
      <queryTableField id="41" name="allPos" tableColumnId="41"/>
      <queryTableField id="43" name="allSg" tableColumnId="43"/>
    </queryTableFields>
    <queryTableDeletedFields count="51">
      <deletedField name="nV"/>
      <deletedField name="R_EB"/>
      <deletedField name="R_EU"/>
      <deletedField name="R_IB"/>
      <deletedField name="R_IU"/>
      <deletedField name="host_ribo"/>
      <deletedField name="translate_complex"/>
      <deletedField name="P123"/>
      <deletedField name="P1234"/>
      <deletedField name="P123_4"/>
      <deletedField name="C1234"/>
      <deletedField name="posRNA"/>
      <deletedField name="dsRNA"/>
      <deletedField name="negRNA"/>
      <deletedField name="sgRNA"/>
      <deletedField name="pos_replicase_4neg"/>
      <deletedField name="neg_replicase_4pos"/>
      <deletedField name="neg_replicase_4sg"/>
      <deletedField name="ds_replicase_4pos"/>
      <deletedField name="ds_replicase_4sg"/>
      <deletedField name="cyto_posRNA"/>
      <deletedField name="cyto_negRNA"/>
      <deletedField name="cyto_dsRNA"/>
      <deletedField name="sg_translate_complex"/>
      <deletedField name="s_poly"/>
      <deletedField name="_rateLaw5"/>
      <deletedField name="_rateLaw7"/>
      <deletedField name="_rateLaw8"/>
      <deletedField name="_rateLaw9"/>
      <deletedField name="_rateLaw40"/>
      <deletedField name="_rateLaw41"/>
      <deletedField name="allPfu"/>
      <deletedField name="n_ribo_g"/>
      <deletedField name="n_ribo_sg"/>
      <deletedField name="translate_P123"/>
      <deletedField name="translate_P1234"/>
      <deletedField name="translate_s"/>
      <deletedField name="transcribe_full"/>
      <deletedField name="transcribe_sg"/>
      <deletedField name="allNeg"/>
      <deletedField name="allSp"/>
      <deletedField name="VLP"/>
      <deletedField name="capsid"/>
      <deletedField name="rna_capsid"/>
      <deletedField name="PE26KE1"/>
      <deletedField name="PE26KE1_ER"/>
      <deletedField name="PE2_E1"/>
      <deletedField name="E2_E1"/>
      <deletedField name="assembled"/>
      <deletedField name="assembledVLP"/>
      <deletedField name="#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09BF9A-E7A3-4582-87EA-03F826B0B4DC}" autoFormatId="16" applyNumberFormats="0" applyBorderFormats="0" applyFontFormats="0" applyPatternFormats="0" applyAlignmentFormats="0" applyWidthHeightFormats="0">
  <queryTableRefresh nextId="5">
    <queryTableFields count="4">
      <queryTableField id="1" name="observableId" tableColumnId="1"/>
      <queryTableField id="2" name="simulationConditionId" tableColumnId="2"/>
      <queryTableField id="3" name="measurement" tableColumnId="3"/>
      <queryTableField id="4" name="tim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385906F-5CF7-403F-83AA-3A6B7630F100}" autoFormatId="16" applyNumberFormats="0" applyBorderFormats="0" applyFontFormats="0" applyPatternFormats="0" applyAlignmentFormats="0" applyWidthHeightFormats="0">
  <queryTableRefresh nextId="58">
    <queryTableFields count="6">
      <queryTableField id="2" name="time" tableColumnId="2"/>
      <queryTableField id="28" name="luciferase" tableColumnId="28"/>
      <queryTableField id="37" name="PFU" tableColumnId="37"/>
      <queryTableField id="39" name="allNsp" tableColumnId="39"/>
      <queryTableField id="41" name="allPos" tableColumnId="41"/>
      <queryTableField id="43" name="allSg" tableColumnId="43"/>
    </queryTableFields>
    <queryTableDeletedFields count="51">
      <deletedField name="nV"/>
      <deletedField name="R_EB"/>
      <deletedField name="R_EU"/>
      <deletedField name="R_IB"/>
      <deletedField name="R_IU"/>
      <deletedField name="host_ribo"/>
      <deletedField name="translate_complex"/>
      <deletedField name="P123"/>
      <deletedField name="P1234"/>
      <deletedField name="P123_4"/>
      <deletedField name="C1234"/>
      <deletedField name="posRNA"/>
      <deletedField name="dsRNA"/>
      <deletedField name="negRNA"/>
      <deletedField name="sgRNA"/>
      <deletedField name="pos_replicase_4neg"/>
      <deletedField name="neg_replicase_4pos"/>
      <deletedField name="neg_replicase_4sg"/>
      <deletedField name="ds_replicase_4pos"/>
      <deletedField name="ds_replicase_4sg"/>
      <deletedField name="cyto_posRNA"/>
      <deletedField name="cyto_negRNA"/>
      <deletedField name="cyto_dsRNA"/>
      <deletedField name="sg_translate_complex"/>
      <deletedField name="s_poly"/>
      <deletedField name="_rateLaw5"/>
      <deletedField name="_rateLaw7"/>
      <deletedField name="_rateLaw8"/>
      <deletedField name="_rateLaw9"/>
      <deletedField name="_rateLaw40"/>
      <deletedField name="_rateLaw41"/>
      <deletedField name="allPfu"/>
      <deletedField name="n_ribo_g"/>
      <deletedField name="n_ribo_sg"/>
      <deletedField name="translate_P123"/>
      <deletedField name="translate_P1234"/>
      <deletedField name="translate_s"/>
      <deletedField name="transcribe_full"/>
      <deletedField name="transcribe_sg"/>
      <deletedField name="allNeg"/>
      <deletedField name="allSp"/>
      <deletedField name="VLP"/>
      <deletedField name="capsid"/>
      <deletedField name="rna_capsid"/>
      <deletedField name="PE26KE1"/>
      <deletedField name="PE26KE1_ER"/>
      <deletedField name="PE2_E1"/>
      <deletedField name="E2_E1"/>
      <deletedField name="assembled"/>
      <deletedField name="assembledVLP"/>
      <deletedField name="#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46FF6DB-DC39-406A-8F97-0894430A1F02}" autoFormatId="16" applyNumberFormats="0" applyBorderFormats="0" applyFontFormats="0" applyPatternFormats="0" applyAlignmentFormats="0" applyWidthHeightFormats="0">
  <queryTableRefresh nextId="58">
    <queryTableFields count="7">
      <queryTableField id="1" name="#" tableColumnId="1"/>
      <queryTableField id="2" name="time" tableColumnId="2"/>
      <queryTableField id="28" name="luciferase" tableColumnId="28"/>
      <queryTableField id="37" name="PFU" tableColumnId="37"/>
      <queryTableField id="39" name="allNsp" tableColumnId="39"/>
      <queryTableField id="41" name="allPos" tableColumnId="41"/>
      <queryTableField id="43" name="allSg" tableColumnId="43"/>
    </queryTableFields>
    <queryTableDeletedFields count="50">
      <deletedField name="nV"/>
      <deletedField name="R_EB"/>
      <deletedField name="R_EU"/>
      <deletedField name="R_IB"/>
      <deletedField name="R_IU"/>
      <deletedField name="host_ribo"/>
      <deletedField name="translate_complex"/>
      <deletedField name="P123"/>
      <deletedField name="P1234"/>
      <deletedField name="P123_4"/>
      <deletedField name="C1234"/>
      <deletedField name="posRNA"/>
      <deletedField name="dsRNA"/>
      <deletedField name="negRNA"/>
      <deletedField name="sgRNA"/>
      <deletedField name="pos_replicase_4neg"/>
      <deletedField name="neg_replicase_4pos"/>
      <deletedField name="neg_replicase_4sg"/>
      <deletedField name="ds_replicase_4pos"/>
      <deletedField name="ds_replicase_4sg"/>
      <deletedField name="cyto_posRNA"/>
      <deletedField name="cyto_negRNA"/>
      <deletedField name="cyto_dsRNA"/>
      <deletedField name="sg_translate_complex"/>
      <deletedField name="s_poly"/>
      <deletedField name="capsid"/>
      <deletedField name="rna_capsid"/>
      <deletedField name="PE26KE1"/>
      <deletedField name="PE26KE1_ER"/>
      <deletedField name="PE2_E1"/>
      <deletedField name="E2_E1"/>
      <deletedField name="assembled"/>
      <deletedField name="assembledVLP"/>
      <deletedField name="VLP"/>
      <deletedField name="allSp"/>
      <deletedField name="allNeg"/>
      <deletedField name="allPfu"/>
      <deletedField name="n_ribo_g"/>
      <deletedField name="n_ribo_sg"/>
      <deletedField name="translate_P123"/>
      <deletedField name="translate_P1234"/>
      <deletedField name="translate_s"/>
      <deletedField name="transcribe_full"/>
      <deletedField name="transcribe_sg"/>
      <deletedField name="_rateLaw5"/>
      <deletedField name="_rateLaw7"/>
      <deletedField name="_rateLaw8"/>
      <deletedField name="_rateLaw9"/>
      <deletedField name="_rateLaw40"/>
      <deletedField name="_rateLaw4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4A600-6B01-4EFE-80F2-2E03379FDE69}" name="tester_Viral_Replication_ode" displayName="tester_Viral_Replication_ode" ref="A1:F12" tableType="queryTable" totalsRowShown="0">
  <autoFilter ref="A1:F12" xr:uid="{2D24A600-6B01-4EFE-80F2-2E03379FDE69}"/>
  <tableColumns count="6">
    <tableColumn id="2" xr3:uid="{1EA7FED2-5BB4-42CA-9B38-C610BEA3463F}" uniqueName="2" name="time" queryTableFieldId="2"/>
    <tableColumn id="28" xr3:uid="{C5791B40-1798-42B3-B2BC-C00442D295E7}" uniqueName="28" name="luciferase" queryTableFieldId="28"/>
    <tableColumn id="37" xr3:uid="{CAEA042C-22C6-4228-A461-50AEB73A2E52}" uniqueName="37" name="PFU" queryTableFieldId="37"/>
    <tableColumn id="39" xr3:uid="{503BCB2C-62AD-4705-B0A4-00C2E3412C8D}" uniqueName="39" name="allNsp" queryTableFieldId="39"/>
    <tableColumn id="41" xr3:uid="{81F92E64-278F-4640-81AD-05A55435726B}" uniqueName="41" name="allPos" queryTableFieldId="41"/>
    <tableColumn id="43" xr3:uid="{425DEF96-F80B-443C-A74D-8AED2E8E2F09}" uniqueName="43" name="allSg" queryTableFieldId="4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FABBB9-7147-4295-AA98-2A9003EBDF3F}" name="measurementData_Viral_Replication" displayName="measurementData_Viral_Replication" ref="A1:D46" tableType="queryTable" totalsRowShown="0">
  <autoFilter ref="A1:D46" xr:uid="{CCFABBB9-7147-4295-AA98-2A9003EBDF3F}"/>
  <tableColumns count="4">
    <tableColumn id="1" xr3:uid="{B65F5C33-C816-450D-9A7E-414BA6C0F9B3}" uniqueName="1" name="observableId" queryTableFieldId="1" dataDxfId="2"/>
    <tableColumn id="2" xr3:uid="{C2EA2988-B96D-493D-8B4B-19941D1B6953}" uniqueName="2" name="simulationConditionId" queryTableFieldId="2" dataDxfId="1"/>
    <tableColumn id="3" xr3:uid="{2BEAA7DE-94EE-4E58-A833-7466700138EF}" uniqueName="3" name="measurement" queryTableFieldId="3"/>
    <tableColumn id="4" xr3:uid="{2B985552-41B2-4EA6-B98B-962B66CDD48F}" uniqueName="4" name="tim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81AB79-476A-4B48-8525-CAF384A39BC9}" name="tester_Viral_Replication_ode4" displayName="tester_Viral_Replication_ode4" ref="A1:F12" tableType="queryTable" totalsRowShown="0">
  <autoFilter ref="A1:F12" xr:uid="{2D24A600-6B01-4EFE-80F2-2E03379FDE69}"/>
  <tableColumns count="6">
    <tableColumn id="2" xr3:uid="{773C2133-25BF-4505-BB95-6709CF0A66E0}" uniqueName="2" name="time" queryTableFieldId="2"/>
    <tableColumn id="28" xr3:uid="{7AA731FF-CE8F-405D-8CD4-0578BA2E1F23}" uniqueName="28" name="luciferase" queryTableFieldId="28"/>
    <tableColumn id="37" xr3:uid="{B8937005-40D7-41E5-B5D2-6AAF4F866C3D}" uniqueName="37" name="PFU" queryTableFieldId="37"/>
    <tableColumn id="39" xr3:uid="{7E2A82E8-A01D-4DCC-B28B-617F9EC5F2EE}" uniqueName="39" name="allNsp" queryTableFieldId="39"/>
    <tableColumn id="41" xr3:uid="{726ECCC2-DA1A-48DC-A7C4-F7B1AD43DDDA}" uniqueName="41" name="allPos" queryTableFieldId="41"/>
    <tableColumn id="43" xr3:uid="{40E068CC-6941-4001-BC55-4A58B543D96B}" uniqueName="43" name="allSg" queryTableFieldId="4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B1D212-EA42-46E4-96CB-2E1CE4836835}" name="tester_Viral_Replication_ode__4" displayName="tester_Viral_Replication_ode__4" ref="A1:G11" tableType="queryTable" totalsRowShown="0">
  <autoFilter ref="A1:G11" xr:uid="{C6B1D212-EA42-46E4-96CB-2E1CE4836835}"/>
  <tableColumns count="7">
    <tableColumn id="1" xr3:uid="{E3926164-C760-4AF5-8F98-8A80066F53DA}" uniqueName="1" name="#" queryTableFieldId="1" dataDxfId="0"/>
    <tableColumn id="2" xr3:uid="{1F5189E6-D112-43B4-9C15-5E202A6ABB57}" uniqueName="2" name="time" queryTableFieldId="2"/>
    <tableColumn id="28" xr3:uid="{C8054FB3-1162-4E46-9FCD-9C35A188BD9B}" uniqueName="28" name="luciferase" queryTableFieldId="28"/>
    <tableColumn id="37" xr3:uid="{863FF79F-C1A7-46E6-BDD2-491B97D478CB}" uniqueName="37" name="PFU" queryTableFieldId="37"/>
    <tableColumn id="39" xr3:uid="{CAB2E946-0D1D-4F6E-9F26-63AB0FD63D5B}" uniqueName="39" name="allNsp" queryTableFieldId="39"/>
    <tableColumn id="41" xr3:uid="{06BCF7DF-6FFA-468D-923F-11DB8CF82362}" uniqueName="41" name="allPos" queryTableFieldId="41"/>
    <tableColumn id="43" xr3:uid="{A3F482BC-D50A-4F53-A310-30C452BBC42F}" uniqueName="43" name="allSg" queryTableFieldId="4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6962-3303-4E41-803C-7CDE2EE592CC}">
  <dimension ref="A1:L52"/>
  <sheetViews>
    <sheetView topLeftCell="A31" workbookViewId="0">
      <selection activeCell="M49" sqref="M49"/>
    </sheetView>
  </sheetViews>
  <sheetFormatPr defaultRowHeight="15" x14ac:dyDescent="0.25"/>
  <cols>
    <col min="1" max="1" width="7.42578125" bestFit="1" customWidth="1"/>
    <col min="2" max="2" width="12.28515625" bestFit="1" customWidth="1"/>
    <col min="3" max="3" width="12.7109375" bestFit="1" customWidth="1"/>
    <col min="4" max="6" width="12" bestFit="1" customWidth="1"/>
    <col min="8" max="8" width="11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s="2" t="s">
        <v>2</v>
      </c>
      <c r="I1" s="2" t="s">
        <v>3</v>
      </c>
      <c r="J1" s="2" t="s">
        <v>4</v>
      </c>
      <c r="K1" s="2" t="s">
        <v>5</v>
      </c>
      <c r="L1" s="5" t="s">
        <v>6</v>
      </c>
    </row>
    <row r="2" spans="1:12" x14ac:dyDescent="0.25">
      <c r="A2">
        <v>1</v>
      </c>
      <c r="B2">
        <v>5.3210840237849999E-10</v>
      </c>
      <c r="C2">
        <v>8.1951608230290004E-25</v>
      </c>
      <c r="D2">
        <v>1336.4859306650001</v>
      </c>
      <c r="E2">
        <v>4.9999938403569999</v>
      </c>
      <c r="F2">
        <v>2.243872990726E-8</v>
      </c>
      <c r="H2" s="4">
        <v>4363.3333329999996</v>
      </c>
      <c r="I2" s="3">
        <v>7.4999999999999997E-2</v>
      </c>
      <c r="J2" s="3">
        <v>1316.666667</v>
      </c>
      <c r="K2" s="3">
        <v>2.964</v>
      </c>
      <c r="L2" s="4">
        <v>6.5733333329999999</v>
      </c>
    </row>
    <row r="3" spans="1:12" x14ac:dyDescent="0.25">
      <c r="A3">
        <v>2</v>
      </c>
      <c r="B3">
        <v>3.5597098327910001E-8</v>
      </c>
      <c r="C3">
        <v>1.1231090642649999E-19</v>
      </c>
      <c r="D3">
        <v>2541.0896378689999</v>
      </c>
      <c r="E3">
        <v>4.9999875752970002</v>
      </c>
      <c r="F3">
        <v>3.3664768511840002E-7</v>
      </c>
      <c r="H3" s="3">
        <v>4326.6666670000004</v>
      </c>
      <c r="I3" s="4">
        <v>0.19</v>
      </c>
      <c r="J3" s="4">
        <v>2746.666667</v>
      </c>
      <c r="K3" s="4">
        <v>2.9373333330000002</v>
      </c>
      <c r="L3" s="3">
        <v>6.36</v>
      </c>
    </row>
    <row r="4" spans="1:12" x14ac:dyDescent="0.25">
      <c r="A4">
        <v>3</v>
      </c>
      <c r="B4">
        <v>2.8092391889300002E-7</v>
      </c>
      <c r="C4">
        <v>2.8732569269560001E-17</v>
      </c>
      <c r="D4">
        <v>3619.0182642109999</v>
      </c>
      <c r="E4">
        <v>4.9999812437209998</v>
      </c>
      <c r="F4">
        <v>1.244013734515E-6</v>
      </c>
      <c r="H4" s="4">
        <v>7953.3333329999996</v>
      </c>
      <c r="I4" s="3">
        <v>0.116666667</v>
      </c>
      <c r="J4" s="3">
        <v>4880</v>
      </c>
      <c r="K4" s="3">
        <v>20.84</v>
      </c>
      <c r="L4" s="4">
        <v>54.48</v>
      </c>
    </row>
    <row r="5" spans="1:12" x14ac:dyDescent="0.25">
      <c r="A5">
        <v>4</v>
      </c>
      <c r="B5">
        <v>1.045481823481E-6</v>
      </c>
      <c r="C5">
        <v>1.00649272256E-15</v>
      </c>
      <c r="D5">
        <v>4583.5926452929998</v>
      </c>
      <c r="E5">
        <v>4.9999748493849996</v>
      </c>
      <c r="F5">
        <v>2.7997908073750002E-6</v>
      </c>
      <c r="H5" s="3">
        <v>884363.33330000006</v>
      </c>
      <c r="I5" s="4">
        <v>0.32</v>
      </c>
      <c r="J5" s="4">
        <v>11400</v>
      </c>
      <c r="K5" s="4">
        <v>1817.333333</v>
      </c>
      <c r="L5" s="3">
        <v>10320</v>
      </c>
    </row>
    <row r="6" spans="1:12" x14ac:dyDescent="0.25">
      <c r="A6">
        <v>5</v>
      </c>
      <c r="B6">
        <v>2.6532102741190001E-6</v>
      </c>
      <c r="C6">
        <v>1.25251912105E-14</v>
      </c>
      <c r="D6">
        <v>5446.7328280740003</v>
      </c>
      <c r="E6">
        <v>4.9999683958309999</v>
      </c>
      <c r="F6">
        <v>5.0592792058170004E-6</v>
      </c>
      <c r="H6" s="4">
        <v>13786186.67</v>
      </c>
      <c r="I6" s="3">
        <v>62</v>
      </c>
      <c r="J6" s="3">
        <v>39150</v>
      </c>
      <c r="K6" s="3">
        <v>11440</v>
      </c>
      <c r="L6" s="4">
        <v>71200</v>
      </c>
    </row>
    <row r="7" spans="1:12" x14ac:dyDescent="0.25">
      <c r="A7">
        <v>6</v>
      </c>
      <c r="B7">
        <v>5.4352494200329998E-6</v>
      </c>
      <c r="C7">
        <v>8.3716357355430004E-14</v>
      </c>
      <c r="D7">
        <v>6219.1053768649999</v>
      </c>
      <c r="E7">
        <v>4.9999618863990003</v>
      </c>
      <c r="F7">
        <v>8.0875516661699996E-6</v>
      </c>
      <c r="H7" s="3">
        <v>14462796.67</v>
      </c>
      <c r="I7" s="4">
        <v>293.33333329999999</v>
      </c>
      <c r="J7" s="4">
        <v>88890</v>
      </c>
      <c r="K7" s="4">
        <v>14733.333329999999</v>
      </c>
      <c r="L7" s="3">
        <v>85733.333329999994</v>
      </c>
    </row>
    <row r="8" spans="1:12" x14ac:dyDescent="0.25">
      <c r="A8">
        <v>7</v>
      </c>
      <c r="B8">
        <v>9.6963506962999995E-6</v>
      </c>
      <c r="C8">
        <v>3.6695765202330003E-13</v>
      </c>
      <c r="D8">
        <v>6910.2551884309996</v>
      </c>
      <c r="E8">
        <v>4.9999553242130004</v>
      </c>
      <c r="F8">
        <v>1.183716215734E-5</v>
      </c>
      <c r="H8" s="4">
        <v>37504253.329999998</v>
      </c>
      <c r="I8" s="3">
        <v>400</v>
      </c>
      <c r="J8" s="3">
        <v>95805</v>
      </c>
      <c r="K8" s="3">
        <v>5906.6666670000004</v>
      </c>
      <c r="L8" s="4">
        <v>53333.333330000001</v>
      </c>
    </row>
    <row r="9" spans="1:12" x14ac:dyDescent="0.25">
      <c r="A9">
        <v>9</v>
      </c>
      <c r="B9">
        <v>2.3743284346919999E-5</v>
      </c>
      <c r="C9">
        <v>2.893822364351E-12</v>
      </c>
      <c r="D9">
        <v>8082.1531281340003</v>
      </c>
      <c r="E9">
        <v>4.9999420527970004</v>
      </c>
      <c r="F9">
        <v>2.1550882869439999E-5</v>
      </c>
      <c r="H9" s="3">
        <v>51014173.329999998</v>
      </c>
      <c r="I9" s="4">
        <v>2100</v>
      </c>
      <c r="J9" s="4">
        <v>245146.6667</v>
      </c>
      <c r="K9" s="4">
        <v>30293.333330000001</v>
      </c>
      <c r="L9" s="3">
        <v>175200</v>
      </c>
    </row>
    <row r="10" spans="1:12" x14ac:dyDescent="0.25">
      <c r="A10">
        <v>13</v>
      </c>
      <c r="B10">
        <v>7.9935223568839995E-5</v>
      </c>
      <c r="C10">
        <v>2.194889128254E-11</v>
      </c>
      <c r="D10">
        <v>9771.9299243450005</v>
      </c>
      <c r="E10">
        <v>4.999914986347</v>
      </c>
      <c r="F10">
        <v>4.9770880600089999E-5</v>
      </c>
      <c r="H10" s="4">
        <v>302167400</v>
      </c>
      <c r="I10" s="3">
        <v>7900</v>
      </c>
      <c r="J10" s="3">
        <v>426266.6667</v>
      </c>
      <c r="K10" s="3">
        <v>59200</v>
      </c>
      <c r="L10" s="4">
        <v>307066.6667</v>
      </c>
    </row>
    <row r="12" spans="1:12" x14ac:dyDescent="0.25">
      <c r="B12" s="8" t="s">
        <v>2</v>
      </c>
      <c r="C12" s="8" t="s">
        <v>3</v>
      </c>
      <c r="D12" s="8" t="s">
        <v>4</v>
      </c>
      <c r="E12" s="8" t="s">
        <v>5</v>
      </c>
      <c r="F12" s="8" t="s">
        <v>6</v>
      </c>
      <c r="H12" s="9"/>
      <c r="I12" s="9"/>
      <c r="J12" s="9"/>
      <c r="K12" s="9"/>
      <c r="L12" s="10"/>
    </row>
    <row r="13" spans="1:12" x14ac:dyDescent="0.25">
      <c r="A13" s="6">
        <v>1</v>
      </c>
      <c r="B13">
        <f>LOG10(B2)</f>
        <v>-9.2739998831955432</v>
      </c>
      <c r="C13">
        <f t="shared" ref="C13:F13" si="0">LOG10(C2)</f>
        <v>-24.086442519351721</v>
      </c>
      <c r="D13">
        <f t="shared" si="0"/>
        <v>3.1259643912506436</v>
      </c>
      <c r="E13">
        <f t="shared" si="0"/>
        <v>0.69896946931589621</v>
      </c>
      <c r="F13">
        <f t="shared" si="0"/>
        <v>-7.6490017289612888</v>
      </c>
    </row>
    <row r="14" spans="1:12" x14ac:dyDescent="0.25">
      <c r="A14" s="7">
        <v>2</v>
      </c>
      <c r="B14">
        <f t="shared" ref="B14:F21" si="1">LOG10(B3)</f>
        <v>-7.4485854017893978</v>
      </c>
      <c r="C14">
        <f t="shared" si="1"/>
        <v>-18.949578067684623</v>
      </c>
      <c r="D14">
        <f t="shared" si="1"/>
        <v>3.4050199852177236</v>
      </c>
      <c r="E14">
        <f t="shared" si="1"/>
        <v>0.69896892513868747</v>
      </c>
      <c r="F14">
        <f t="shared" si="1"/>
        <v>-6.4728243675134625</v>
      </c>
    </row>
    <row r="15" spans="1:12" x14ac:dyDescent="0.25">
      <c r="A15" s="6">
        <v>3</v>
      </c>
      <c r="B15">
        <f t="shared" si="1"/>
        <v>-6.5514112817987744</v>
      </c>
      <c r="C15">
        <f t="shared" si="1"/>
        <v>-16.541625537610468</v>
      </c>
      <c r="D15">
        <f t="shared" si="1"/>
        <v>3.5585907748810754</v>
      </c>
      <c r="E15">
        <f t="shared" si="1"/>
        <v>0.69896837518326893</v>
      </c>
      <c r="F15">
        <f t="shared" si="1"/>
        <v>-5.9051748247970099</v>
      </c>
    </row>
    <row r="16" spans="1:12" x14ac:dyDescent="0.25">
      <c r="A16" s="7">
        <v>4</v>
      </c>
      <c r="B16">
        <f t="shared" si="1"/>
        <v>-5.9806835133298319</v>
      </c>
      <c r="C16">
        <f t="shared" si="1"/>
        <v>-14.997189360927797</v>
      </c>
      <c r="D16">
        <f t="shared" si="1"/>
        <v>3.6612060138977096</v>
      </c>
      <c r="E16">
        <f t="shared" si="1"/>
        <v>0.69896781977586231</v>
      </c>
      <c r="F16">
        <f t="shared" si="1"/>
        <v>-5.5528744167280246</v>
      </c>
    </row>
    <row r="17" spans="1:12" x14ac:dyDescent="0.25">
      <c r="A17" s="6">
        <v>5</v>
      </c>
      <c r="B17">
        <f t="shared" si="1"/>
        <v>-5.5762283296366837</v>
      </c>
      <c r="C17">
        <f t="shared" si="1"/>
        <v>-13.902215635438267</v>
      </c>
      <c r="D17">
        <f t="shared" si="1"/>
        <v>3.7361360728793547</v>
      </c>
      <c r="E17">
        <f t="shared" si="1"/>
        <v>0.69896725922410274</v>
      </c>
      <c r="F17">
        <f t="shared" si="1"/>
        <v>-5.2959113525741044</v>
      </c>
    </row>
    <row r="18" spans="1:12" x14ac:dyDescent="0.25">
      <c r="A18" s="7">
        <v>6</v>
      </c>
      <c r="B18">
        <f t="shared" si="1"/>
        <v>-5.2647805216313088</v>
      </c>
      <c r="C18">
        <f t="shared" si="1"/>
        <v>-13.077189676831836</v>
      </c>
      <c r="D18">
        <f t="shared" si="1"/>
        <v>3.7937279155855554</v>
      </c>
      <c r="E18">
        <f t="shared" si="1"/>
        <v>0.6989666938180813</v>
      </c>
      <c r="F18">
        <f t="shared" si="1"/>
        <v>-5.0921829318860423</v>
      </c>
    </row>
    <row r="19" spans="1:12" x14ac:dyDescent="0.25">
      <c r="A19" s="6">
        <v>7</v>
      </c>
      <c r="B19">
        <f t="shared" si="1"/>
        <v>-5.0133916853896707</v>
      </c>
      <c r="C19">
        <f t="shared" si="1"/>
        <v>-12.435384051698252</v>
      </c>
      <c r="D19">
        <f t="shared" si="1"/>
        <v>3.8394940857072002</v>
      </c>
      <c r="E19">
        <f t="shared" si="1"/>
        <v>0.69896612382912859</v>
      </c>
      <c r="F19">
        <f t="shared" si="1"/>
        <v>-4.9267524029451026</v>
      </c>
    </row>
    <row r="20" spans="1:12" x14ac:dyDescent="0.25">
      <c r="A20" s="7">
        <v>9</v>
      </c>
      <c r="B20">
        <f t="shared" si="1"/>
        <v>-4.6244592063971739</v>
      </c>
      <c r="C20">
        <f t="shared" si="1"/>
        <v>-11.538528131319914</v>
      </c>
      <c r="D20">
        <f t="shared" si="1"/>
        <v>3.9075270745245483</v>
      </c>
      <c r="E20">
        <f t="shared" si="1"/>
        <v>0.69896497107675148</v>
      </c>
      <c r="F20">
        <f t="shared" si="1"/>
        <v>-4.666534933509185</v>
      </c>
    </row>
    <row r="21" spans="1:12" x14ac:dyDescent="0.25">
      <c r="A21" s="6">
        <v>13</v>
      </c>
      <c r="B21">
        <f t="shared" si="1"/>
        <v>-4.0972618060342665</v>
      </c>
      <c r="C21">
        <f t="shared" si="1"/>
        <v>-10.65858741264446</v>
      </c>
      <c r="D21">
        <f t="shared" si="1"/>
        <v>3.989980343935926</v>
      </c>
      <c r="E21">
        <f t="shared" si="1"/>
        <v>0.6989626200811655</v>
      </c>
      <c r="F21">
        <f t="shared" si="1"/>
        <v>-4.3030246751817041</v>
      </c>
    </row>
    <row r="23" spans="1:12" x14ac:dyDescent="0.25">
      <c r="A23" s="6"/>
      <c r="B23" s="9" t="s">
        <v>2</v>
      </c>
      <c r="C23" s="9" t="s">
        <v>3</v>
      </c>
      <c r="D23" s="9" t="s">
        <v>4</v>
      </c>
      <c r="E23" s="9" t="s">
        <v>5</v>
      </c>
      <c r="F23" s="10" t="s">
        <v>6</v>
      </c>
      <c r="H23" s="9" t="s">
        <v>2</v>
      </c>
      <c r="I23" s="9" t="s">
        <v>3</v>
      </c>
      <c r="J23" s="9" t="s">
        <v>4</v>
      </c>
      <c r="K23" s="9" t="s">
        <v>5</v>
      </c>
      <c r="L23" s="10" t="s">
        <v>6</v>
      </c>
    </row>
    <row r="24" spans="1:12" x14ac:dyDescent="0.25">
      <c r="A24" s="6">
        <v>1</v>
      </c>
      <c r="B24">
        <f>B13*2741.20501047077</f>
        <v>-25421.934946920959</v>
      </c>
      <c r="C24">
        <f>C13</f>
        <v>-24.086442519351721</v>
      </c>
      <c r="D24">
        <f>D13*5045.19665181825</f>
        <v>15771.105080440821</v>
      </c>
      <c r="E24">
        <f>E13</f>
        <v>0.69896946931589621</v>
      </c>
      <c r="F24">
        <f>F13</f>
        <v>-7.6490017289612888</v>
      </c>
      <c r="H24">
        <f>LOG10(H2)</f>
        <v>3.6398183917979159</v>
      </c>
      <c r="I24">
        <f t="shared" ref="I24:L24" si="2">LOG10(I2)</f>
        <v>-1.1249387366082999</v>
      </c>
      <c r="J24">
        <f t="shared" si="2"/>
        <v>3.1194758410167456</v>
      </c>
      <c r="K24">
        <f t="shared" si="2"/>
        <v>0.47187819930729058</v>
      </c>
      <c r="L24">
        <f t="shared" si="2"/>
        <v>0.81778565586350693</v>
      </c>
    </row>
    <row r="25" spans="1:12" x14ac:dyDescent="0.25">
      <c r="A25" s="7">
        <v>2</v>
      </c>
      <c r="B25">
        <f t="shared" ref="B25:B32" si="3">B14*2741.20501047077</f>
        <v>-20418.09962430453</v>
      </c>
      <c r="C25">
        <f t="shared" ref="C25:C32" si="4">C14</f>
        <v>-18.949578067684623</v>
      </c>
      <c r="D25">
        <f t="shared" ref="D25:D32" si="5">D14*5045.19665181825</f>
        <v>17178.995428794686</v>
      </c>
      <c r="E25">
        <f t="shared" ref="E25:F32" si="6">E14</f>
        <v>0.69896892513868747</v>
      </c>
      <c r="F25">
        <f t="shared" si="6"/>
        <v>-6.4728243675134625</v>
      </c>
      <c r="H25">
        <f t="shared" ref="H25:L32" si="7">LOG10(H3)</f>
        <v>3.6361534377781468</v>
      </c>
      <c r="I25">
        <f t="shared" si="7"/>
        <v>-0.72124639904717103</v>
      </c>
      <c r="J25">
        <f t="shared" si="7"/>
        <v>3.438805957030159</v>
      </c>
      <c r="K25">
        <f t="shared" si="7"/>
        <v>0.46795323370978315</v>
      </c>
      <c r="L25">
        <f t="shared" si="7"/>
        <v>0.80345711564841393</v>
      </c>
    </row>
    <row r="26" spans="1:12" x14ac:dyDescent="0.25">
      <c r="A26" s="6">
        <v>3</v>
      </c>
      <c r="B26">
        <f t="shared" si="3"/>
        <v>-17958.761431321531</v>
      </c>
      <c r="C26">
        <f t="shared" si="4"/>
        <v>-16.541625537610468</v>
      </c>
      <c r="D26">
        <f t="shared" si="5"/>
        <v>17953.790262621314</v>
      </c>
      <c r="E26">
        <f t="shared" si="6"/>
        <v>0.69896837518326893</v>
      </c>
      <c r="F26">
        <f t="shared" si="6"/>
        <v>-5.9051748247970099</v>
      </c>
      <c r="H26">
        <f t="shared" si="7"/>
        <v>3.9005491845964588</v>
      </c>
      <c r="I26">
        <f t="shared" si="7"/>
        <v>-0.93305320912854539</v>
      </c>
      <c r="J26">
        <f t="shared" si="7"/>
        <v>3.6884198220027105</v>
      </c>
      <c r="K26">
        <f t="shared" si="7"/>
        <v>1.318897714627487</v>
      </c>
      <c r="L26">
        <f t="shared" si="7"/>
        <v>1.7362370989047287</v>
      </c>
    </row>
    <row r="27" spans="1:12" x14ac:dyDescent="0.25">
      <c r="A27" s="7">
        <v>4</v>
      </c>
      <c r="B27">
        <f t="shared" si="3"/>
        <v>-16394.279612779665</v>
      </c>
      <c r="C27">
        <f t="shared" si="4"/>
        <v>-14.997189360927797</v>
      </c>
      <c r="D27">
        <f t="shared" si="5"/>
        <v>18471.504322933564</v>
      </c>
      <c r="E27">
        <f t="shared" si="6"/>
        <v>0.69896781977586231</v>
      </c>
      <c r="F27">
        <f t="shared" si="6"/>
        <v>-5.5528744167280246</v>
      </c>
      <c r="H27">
        <f t="shared" si="7"/>
        <v>5.9466307279415114</v>
      </c>
      <c r="I27">
        <f t="shared" si="7"/>
        <v>-0.49485002168009401</v>
      </c>
      <c r="J27">
        <f t="shared" si="7"/>
        <v>4.0569048513364727</v>
      </c>
      <c r="K27">
        <f t="shared" si="7"/>
        <v>3.2594345923633159</v>
      </c>
      <c r="L27">
        <f t="shared" si="7"/>
        <v>4.0136796972911926</v>
      </c>
    </row>
    <row r="28" spans="1:12" x14ac:dyDescent="0.25">
      <c r="A28" s="6">
        <v>5</v>
      </c>
      <c r="B28">
        <f t="shared" si="3"/>
        <v>-15285.58503672913</v>
      </c>
      <c r="C28">
        <f t="shared" si="4"/>
        <v>-13.902215635438267</v>
      </c>
      <c r="D28">
        <f t="shared" si="5"/>
        <v>18849.541205628306</v>
      </c>
      <c r="E28">
        <f t="shared" si="6"/>
        <v>0.69896725922410274</v>
      </c>
      <c r="F28">
        <f t="shared" si="6"/>
        <v>-5.2959113525741044</v>
      </c>
      <c r="H28">
        <f t="shared" si="7"/>
        <v>7.1394441547037992</v>
      </c>
      <c r="I28">
        <f t="shared" si="7"/>
        <v>1.7923916894982539</v>
      </c>
      <c r="J28">
        <f t="shared" si="7"/>
        <v>4.5927317663939622</v>
      </c>
      <c r="K28">
        <f t="shared" si="7"/>
        <v>4.0584260244570052</v>
      </c>
      <c r="L28">
        <f t="shared" si="7"/>
        <v>4.8524799936368561</v>
      </c>
    </row>
    <row r="29" spans="1:12" x14ac:dyDescent="0.25">
      <c r="A29" s="7">
        <v>6</v>
      </c>
      <c r="B29">
        <f t="shared" si="3"/>
        <v>-14431.842744924657</v>
      </c>
      <c r="C29">
        <f t="shared" si="4"/>
        <v>-13.077189676831836</v>
      </c>
      <c r="D29">
        <f t="shared" si="5"/>
        <v>19140.103377621672</v>
      </c>
      <c r="E29">
        <f t="shared" si="6"/>
        <v>0.6989666938180813</v>
      </c>
      <c r="F29">
        <f t="shared" si="6"/>
        <v>-5.0921829318860423</v>
      </c>
      <c r="H29">
        <f t="shared" si="7"/>
        <v>7.1602522805732889</v>
      </c>
      <c r="I29">
        <f t="shared" si="7"/>
        <v>2.4673614173811544</v>
      </c>
      <c r="J29">
        <f t="shared" si="7"/>
        <v>4.948852906199714</v>
      </c>
      <c r="K29">
        <f t="shared" si="7"/>
        <v>4.1683010145311732</v>
      </c>
      <c r="L29">
        <f t="shared" si="7"/>
        <v>4.9331497095156367</v>
      </c>
    </row>
    <row r="30" spans="1:12" x14ac:dyDescent="0.25">
      <c r="A30" s="6">
        <v>7</v>
      </c>
      <c r="B30">
        <f t="shared" si="3"/>
        <v>-13742.734407442664</v>
      </c>
      <c r="C30">
        <f t="shared" si="4"/>
        <v>-12.435384051698252</v>
      </c>
      <c r="D30">
        <f t="shared" si="5"/>
        <v>19371.002705885938</v>
      </c>
      <c r="E30">
        <f t="shared" si="6"/>
        <v>0.69896612382912859</v>
      </c>
      <c r="F30">
        <f t="shared" si="6"/>
        <v>-4.9267524029451026</v>
      </c>
      <c r="H30">
        <f t="shared" si="7"/>
        <v>7.5740805235410544</v>
      </c>
      <c r="I30">
        <f t="shared" si="7"/>
        <v>2.6020599913279625</v>
      </c>
      <c r="J30">
        <f t="shared" si="7"/>
        <v>4.9813881752136666</v>
      </c>
      <c r="K30">
        <f t="shared" si="7"/>
        <v>3.7713424628558783</v>
      </c>
      <c r="L30">
        <f t="shared" si="7"/>
        <v>4.7269987279091188</v>
      </c>
    </row>
    <row r="31" spans="1:12" x14ac:dyDescent="0.25">
      <c r="A31" s="7">
        <v>9</v>
      </c>
      <c r="B31">
        <f t="shared" si="3"/>
        <v>-12676.590747293614</v>
      </c>
      <c r="C31">
        <f t="shared" si="4"/>
        <v>-11.538528131319914</v>
      </c>
      <c r="D31">
        <f t="shared" si="5"/>
        <v>19714.242513280413</v>
      </c>
      <c r="E31">
        <f t="shared" si="6"/>
        <v>0.69896497107675148</v>
      </c>
      <c r="F31">
        <f t="shared" si="6"/>
        <v>-4.666534933509185</v>
      </c>
      <c r="H31">
        <f t="shared" si="7"/>
        <v>7.7076908534283088</v>
      </c>
      <c r="I31">
        <f t="shared" si="7"/>
        <v>3.3222192947339191</v>
      </c>
      <c r="J31">
        <f t="shared" si="7"/>
        <v>5.3894259924480412</v>
      </c>
      <c r="K31">
        <f t="shared" si="7"/>
        <v>4.4813470635994932</v>
      </c>
      <c r="L31">
        <f t="shared" si="7"/>
        <v>5.2435341018320623</v>
      </c>
    </row>
    <row r="32" spans="1:12" x14ac:dyDescent="0.25">
      <c r="A32" s="6">
        <v>13</v>
      </c>
      <c r="B32">
        <f t="shared" si="3"/>
        <v>-11231.434591911648</v>
      </c>
      <c r="C32">
        <f t="shared" si="4"/>
        <v>-10.65858741264446</v>
      </c>
      <c r="D32">
        <f t="shared" si="5"/>
        <v>20130.235472046163</v>
      </c>
      <c r="E32">
        <f t="shared" si="6"/>
        <v>0.6989626200811655</v>
      </c>
      <c r="F32">
        <f t="shared" si="6"/>
        <v>-4.3030246751817041</v>
      </c>
      <c r="H32">
        <f t="shared" si="7"/>
        <v>8.4802476077071223</v>
      </c>
      <c r="I32">
        <f t="shared" si="7"/>
        <v>3.8976270912904414</v>
      </c>
      <c r="J32">
        <f t="shared" si="7"/>
        <v>5.6296813729139492</v>
      </c>
      <c r="K32">
        <f t="shared" si="7"/>
        <v>4.77232170672292</v>
      </c>
      <c r="L32">
        <f t="shared" si="7"/>
        <v>5.4872326746196753</v>
      </c>
    </row>
    <row r="34" spans="1:9" x14ac:dyDescent="0.25">
      <c r="A34" s="6">
        <v>1</v>
      </c>
      <c r="B34">
        <f>H24-B24</f>
        <v>25425.574765312758</v>
      </c>
      <c r="C34">
        <f t="shared" ref="C34:F42" si="8">I24-C24</f>
        <v>22.961503782743421</v>
      </c>
      <c r="D34">
        <f t="shared" si="8"/>
        <v>-15767.985604599804</v>
      </c>
      <c r="E34">
        <f t="shared" si="8"/>
        <v>-0.22709127000860563</v>
      </c>
      <c r="F34">
        <f t="shared" si="8"/>
        <v>8.4667873848247961</v>
      </c>
    </row>
    <row r="35" spans="1:9" x14ac:dyDescent="0.25">
      <c r="A35" s="7">
        <v>2</v>
      </c>
      <c r="B35">
        <f t="shared" ref="B35:B42" si="9">H25-B25</f>
        <v>20421.735777742309</v>
      </c>
      <c r="C35">
        <f t="shared" si="8"/>
        <v>18.228331668637452</v>
      </c>
      <c r="D35">
        <f t="shared" si="8"/>
        <v>-17175.556622837656</v>
      </c>
      <c r="E35">
        <f t="shared" si="8"/>
        <v>-0.23101569142890432</v>
      </c>
      <c r="F35">
        <f t="shared" si="8"/>
        <v>7.2762814831618767</v>
      </c>
    </row>
    <row r="36" spans="1:9" x14ac:dyDescent="0.25">
      <c r="A36" s="6">
        <v>3</v>
      </c>
      <c r="B36">
        <f t="shared" si="9"/>
        <v>17962.661980506127</v>
      </c>
      <c r="C36">
        <f t="shared" si="8"/>
        <v>15.608572328481923</v>
      </c>
      <c r="D36">
        <f t="shared" si="8"/>
        <v>-17950.101842799311</v>
      </c>
      <c r="E36">
        <f t="shared" si="8"/>
        <v>0.61992933944421802</v>
      </c>
      <c r="F36">
        <f t="shared" si="8"/>
        <v>7.6414119237017388</v>
      </c>
    </row>
    <row r="37" spans="1:9" x14ac:dyDescent="0.25">
      <c r="A37" s="7">
        <v>4</v>
      </c>
      <c r="B37">
        <f t="shared" si="9"/>
        <v>16400.226243507605</v>
      </c>
      <c r="C37">
        <f t="shared" si="8"/>
        <v>14.502339339247703</v>
      </c>
      <c r="D37">
        <f t="shared" si="8"/>
        <v>-18467.447418082229</v>
      </c>
      <c r="E37">
        <f t="shared" si="8"/>
        <v>2.5604667725874535</v>
      </c>
      <c r="F37">
        <f t="shared" si="8"/>
        <v>9.5665541140192172</v>
      </c>
    </row>
    <row r="38" spans="1:9" x14ac:dyDescent="0.25">
      <c r="A38" s="6">
        <v>5</v>
      </c>
      <c r="B38">
        <f t="shared" si="9"/>
        <v>15292.724480883833</v>
      </c>
      <c r="C38">
        <f t="shared" si="8"/>
        <v>15.694607324936522</v>
      </c>
      <c r="D38">
        <f t="shared" si="8"/>
        <v>-18844.94847386191</v>
      </c>
      <c r="E38">
        <f t="shared" si="8"/>
        <v>3.3594587652329024</v>
      </c>
      <c r="F38">
        <f t="shared" si="8"/>
        <v>10.148391346210961</v>
      </c>
    </row>
    <row r="39" spans="1:9" x14ac:dyDescent="0.25">
      <c r="A39" s="7">
        <v>6</v>
      </c>
      <c r="B39">
        <f t="shared" si="9"/>
        <v>14439.002997205231</v>
      </c>
      <c r="C39">
        <f t="shared" si="8"/>
        <v>15.54455109421299</v>
      </c>
      <c r="D39">
        <f t="shared" si="8"/>
        <v>-19135.154524715472</v>
      </c>
      <c r="E39">
        <f t="shared" si="8"/>
        <v>3.469334320713092</v>
      </c>
      <c r="F39">
        <f t="shared" si="8"/>
        <v>10.025332641401679</v>
      </c>
    </row>
    <row r="40" spans="1:9" x14ac:dyDescent="0.25">
      <c r="A40" s="6">
        <v>7</v>
      </c>
      <c r="B40">
        <f t="shared" si="9"/>
        <v>13750.308487966206</v>
      </c>
      <c r="C40">
        <f t="shared" si="8"/>
        <v>15.037444043026214</v>
      </c>
      <c r="D40">
        <f t="shared" si="8"/>
        <v>-19366.021317710725</v>
      </c>
      <c r="E40">
        <f t="shared" si="8"/>
        <v>3.0723763390267496</v>
      </c>
      <c r="F40">
        <f t="shared" si="8"/>
        <v>9.6537511308542214</v>
      </c>
    </row>
    <row r="41" spans="1:9" x14ac:dyDescent="0.25">
      <c r="A41" s="7">
        <v>9</v>
      </c>
      <c r="B41">
        <f t="shared" si="9"/>
        <v>12684.298438147043</v>
      </c>
      <c r="C41">
        <f t="shared" si="8"/>
        <v>14.860747426053834</v>
      </c>
      <c r="D41">
        <f t="shared" si="8"/>
        <v>-19708.853087287964</v>
      </c>
      <c r="E41">
        <f t="shared" si="8"/>
        <v>3.7823820925227416</v>
      </c>
      <c r="F41">
        <f t="shared" si="8"/>
        <v>9.9100690353412482</v>
      </c>
    </row>
    <row r="42" spans="1:9" x14ac:dyDescent="0.25">
      <c r="A42" s="6">
        <v>13</v>
      </c>
      <c r="B42">
        <f t="shared" si="9"/>
        <v>11239.914839519355</v>
      </c>
      <c r="C42">
        <f t="shared" si="8"/>
        <v>14.556214503934902</v>
      </c>
      <c r="D42">
        <f t="shared" si="8"/>
        <v>-20124.605790673249</v>
      </c>
      <c r="E42">
        <f t="shared" si="8"/>
        <v>4.0733590866417542</v>
      </c>
      <c r="F42">
        <f t="shared" si="8"/>
        <v>9.7902573498013794</v>
      </c>
    </row>
    <row r="44" spans="1:9" x14ac:dyDescent="0.25">
      <c r="A44" s="6">
        <v>1</v>
      </c>
      <c r="B44">
        <f>B34^2</f>
        <v>646459852.14650893</v>
      </c>
      <c r="C44">
        <f t="shared" ref="C44:F44" si="10">C34^2</f>
        <v>527.23065596494041</v>
      </c>
      <c r="D44">
        <f t="shared" si="10"/>
        <v>248629370.02686664</v>
      </c>
      <c r="E44">
        <f t="shared" si="10"/>
        <v>5.1570444914121424E-2</v>
      </c>
      <c r="F44">
        <f t="shared" si="10"/>
        <v>71.68648861982831</v>
      </c>
    </row>
    <row r="45" spans="1:9" x14ac:dyDescent="0.25">
      <c r="A45" s="7">
        <v>2</v>
      </c>
      <c r="B45">
        <f t="shared" ref="B45:F52" si="11">B35^2</f>
        <v>417047292.17592031</v>
      </c>
      <c r="C45">
        <f t="shared" si="11"/>
        <v>332.27207542185101</v>
      </c>
      <c r="D45">
        <f t="shared" si="11"/>
        <v>294999745.30430245</v>
      </c>
      <c r="E45">
        <f t="shared" si="11"/>
        <v>5.3368249686374741E-2</v>
      </c>
      <c r="F45">
        <f t="shared" si="11"/>
        <v>52.944272222204404</v>
      </c>
      <c r="I45" t="s">
        <v>17</v>
      </c>
    </row>
    <row r="46" spans="1:9" x14ac:dyDescent="0.25">
      <c r="A46" s="6">
        <v>3</v>
      </c>
      <c r="B46">
        <f t="shared" si="11"/>
        <v>322657225.42592031</v>
      </c>
      <c r="C46">
        <f t="shared" si="11"/>
        <v>243.62753013345161</v>
      </c>
      <c r="D46">
        <f t="shared" si="11"/>
        <v>322206156.16686726</v>
      </c>
      <c r="E46">
        <f t="shared" si="11"/>
        <v>0.3843123859037445</v>
      </c>
      <c r="F46">
        <f t="shared" si="11"/>
        <v>58.391176187691109</v>
      </c>
      <c r="I46">
        <f>SUM(B44:F52)</f>
        <v>5670434949.6482153</v>
      </c>
    </row>
    <row r="47" spans="1:9" x14ac:dyDescent="0.25">
      <c r="A47" s="7">
        <v>4</v>
      </c>
      <c r="B47">
        <f t="shared" si="11"/>
        <v>268967420.83823556</v>
      </c>
      <c r="C47">
        <f t="shared" si="11"/>
        <v>210.31784631069149</v>
      </c>
      <c r="D47">
        <f t="shared" si="11"/>
        <v>341046614.13963199</v>
      </c>
      <c r="E47">
        <f t="shared" si="11"/>
        <v>6.55599009352441</v>
      </c>
      <c r="F47">
        <f t="shared" si="11"/>
        <v>91.51895761645801</v>
      </c>
    </row>
    <row r="48" spans="1:9" x14ac:dyDescent="0.25">
      <c r="A48" s="6">
        <v>5</v>
      </c>
      <c r="B48">
        <f t="shared" si="11"/>
        <v>233867422.0482237</v>
      </c>
      <c r="C48">
        <f t="shared" si="11"/>
        <v>246.32069908395113</v>
      </c>
      <c r="D48">
        <f t="shared" si="11"/>
        <v>355132082.98251033</v>
      </c>
      <c r="E48">
        <f t="shared" si="11"/>
        <v>11.285963195300177</v>
      </c>
      <c r="F48">
        <f t="shared" si="11"/>
        <v>102.98984691584951</v>
      </c>
    </row>
    <row r="49" spans="1:6" x14ac:dyDescent="0.25">
      <c r="A49" s="7">
        <v>6</v>
      </c>
      <c r="B49">
        <f t="shared" si="11"/>
        <v>208484807.55330163</v>
      </c>
      <c r="C49">
        <f t="shared" si="11"/>
        <v>241.63306872059826</v>
      </c>
      <c r="D49">
        <f t="shared" si="11"/>
        <v>366154138.68473899</v>
      </c>
      <c r="E49">
        <f t="shared" si="11"/>
        <v>12.036280628877771</v>
      </c>
      <c r="F49">
        <f t="shared" si="11"/>
        <v>100.50729457075397</v>
      </c>
    </row>
    <row r="50" spans="1:6" x14ac:dyDescent="0.25">
      <c r="A50" s="6">
        <v>7</v>
      </c>
      <c r="B50">
        <f t="shared" si="11"/>
        <v>189070983.51423547</v>
      </c>
      <c r="C50">
        <f t="shared" si="11"/>
        <v>226.1247233471446</v>
      </c>
      <c r="D50">
        <f t="shared" si="11"/>
        <v>375042781.67802626</v>
      </c>
      <c r="E50">
        <f t="shared" si="11"/>
        <v>9.4394963686114117</v>
      </c>
      <c r="F50">
        <f t="shared" si="11"/>
        <v>93.194910896469153</v>
      </c>
    </row>
    <row r="51" spans="1:6" x14ac:dyDescent="0.25">
      <c r="A51" s="7">
        <v>9</v>
      </c>
      <c r="B51">
        <f t="shared" si="11"/>
        <v>160891426.86797953</v>
      </c>
      <c r="C51">
        <f t="shared" si="11"/>
        <v>220.84181406096565</v>
      </c>
      <c r="D51">
        <f t="shared" si="11"/>
        <v>388438890.01630032</v>
      </c>
      <c r="E51">
        <f t="shared" si="11"/>
        <v>14.306414293836713</v>
      </c>
      <c r="F51">
        <f t="shared" si="11"/>
        <v>98.20946828522942</v>
      </c>
    </row>
    <row r="52" spans="1:6" x14ac:dyDescent="0.25">
      <c r="A52" s="6">
        <v>13</v>
      </c>
      <c r="B52">
        <f t="shared" si="11"/>
        <v>126335685.59964742</v>
      </c>
      <c r="C52">
        <f t="shared" si="11"/>
        <v>211.8833806845648</v>
      </c>
      <c r="D52">
        <f t="shared" si="11"/>
        <v>404999758.2299993</v>
      </c>
      <c r="E52">
        <f t="shared" si="11"/>
        <v>16.592254248726945</v>
      </c>
      <c r="F52">
        <f t="shared" si="11"/>
        <v>95.849138975339926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747F-D984-4662-A06D-33897F258D48}">
  <dimension ref="A1:D46"/>
  <sheetViews>
    <sheetView topLeftCell="A14" workbookViewId="0">
      <selection activeCell="C38" sqref="C38:C46"/>
    </sheetView>
  </sheetViews>
  <sheetFormatPr defaultRowHeight="15" x14ac:dyDescent="0.25"/>
  <cols>
    <col min="1" max="1" width="15" bestFit="1" customWidth="1"/>
    <col min="2" max="2" width="24" bestFit="1" customWidth="1"/>
    <col min="3" max="3" width="16" bestFit="1" customWidth="1"/>
    <col min="4" max="4" width="7.42578125" bestFit="1" customWidth="1"/>
  </cols>
  <sheetData>
    <row r="1" spans="1:4" x14ac:dyDescent="0.25">
      <c r="A1" t="s">
        <v>8</v>
      </c>
      <c r="B1" t="s">
        <v>9</v>
      </c>
      <c r="C1" t="s">
        <v>10</v>
      </c>
      <c r="D1" t="s">
        <v>1</v>
      </c>
    </row>
    <row r="2" spans="1:4" x14ac:dyDescent="0.25">
      <c r="A2" s="1" t="s">
        <v>11</v>
      </c>
      <c r="B2" s="1" t="s">
        <v>12</v>
      </c>
      <c r="C2">
        <v>1316.666667</v>
      </c>
      <c r="D2">
        <v>1</v>
      </c>
    </row>
    <row r="3" spans="1:4" x14ac:dyDescent="0.25">
      <c r="A3" s="1" t="s">
        <v>11</v>
      </c>
      <c r="B3" s="1" t="s">
        <v>12</v>
      </c>
      <c r="C3">
        <v>2746.666667</v>
      </c>
      <c r="D3">
        <v>2</v>
      </c>
    </row>
    <row r="4" spans="1:4" x14ac:dyDescent="0.25">
      <c r="A4" s="1" t="s">
        <v>11</v>
      </c>
      <c r="B4" s="1" t="s">
        <v>12</v>
      </c>
      <c r="C4">
        <v>4880</v>
      </c>
      <c r="D4">
        <v>3</v>
      </c>
    </row>
    <row r="5" spans="1:4" x14ac:dyDescent="0.25">
      <c r="A5" s="1" t="s">
        <v>11</v>
      </c>
      <c r="B5" s="1" t="s">
        <v>12</v>
      </c>
      <c r="C5">
        <v>11400</v>
      </c>
      <c r="D5">
        <v>4</v>
      </c>
    </row>
    <row r="6" spans="1:4" x14ac:dyDescent="0.25">
      <c r="A6" s="1" t="s">
        <v>11</v>
      </c>
      <c r="B6" s="1" t="s">
        <v>12</v>
      </c>
      <c r="C6">
        <v>39150</v>
      </c>
      <c r="D6">
        <v>5</v>
      </c>
    </row>
    <row r="7" spans="1:4" x14ac:dyDescent="0.25">
      <c r="A7" s="1" t="s">
        <v>11</v>
      </c>
      <c r="B7" s="1" t="s">
        <v>12</v>
      </c>
      <c r="C7">
        <v>88890</v>
      </c>
      <c r="D7">
        <v>6</v>
      </c>
    </row>
    <row r="8" spans="1:4" x14ac:dyDescent="0.25">
      <c r="A8" s="1" t="s">
        <v>11</v>
      </c>
      <c r="B8" s="1" t="s">
        <v>12</v>
      </c>
      <c r="C8">
        <v>95805</v>
      </c>
      <c r="D8">
        <v>7</v>
      </c>
    </row>
    <row r="9" spans="1:4" x14ac:dyDescent="0.25">
      <c r="A9" s="1" t="s">
        <v>11</v>
      </c>
      <c r="B9" s="1" t="s">
        <v>12</v>
      </c>
      <c r="C9">
        <v>245146.6667</v>
      </c>
      <c r="D9">
        <v>9</v>
      </c>
    </row>
    <row r="10" spans="1:4" x14ac:dyDescent="0.25">
      <c r="A10" s="1" t="s">
        <v>11</v>
      </c>
      <c r="B10" s="1" t="s">
        <v>12</v>
      </c>
      <c r="C10">
        <v>426266.6667</v>
      </c>
      <c r="D10">
        <v>13</v>
      </c>
    </row>
    <row r="11" spans="1:4" x14ac:dyDescent="0.25">
      <c r="A11" s="1" t="s">
        <v>13</v>
      </c>
      <c r="B11" s="1" t="s">
        <v>12</v>
      </c>
      <c r="C11">
        <v>4363.3333329999996</v>
      </c>
      <c r="D11">
        <v>1</v>
      </c>
    </row>
    <row r="12" spans="1:4" x14ac:dyDescent="0.25">
      <c r="A12" s="1" t="s">
        <v>13</v>
      </c>
      <c r="B12" s="1" t="s">
        <v>12</v>
      </c>
      <c r="C12">
        <v>4326.6666670000004</v>
      </c>
      <c r="D12">
        <v>2</v>
      </c>
    </row>
    <row r="13" spans="1:4" x14ac:dyDescent="0.25">
      <c r="A13" s="1" t="s">
        <v>13</v>
      </c>
      <c r="B13" s="1" t="s">
        <v>12</v>
      </c>
      <c r="C13">
        <v>7953.3333329999996</v>
      </c>
      <c r="D13">
        <v>3</v>
      </c>
    </row>
    <row r="14" spans="1:4" x14ac:dyDescent="0.25">
      <c r="A14" s="1" t="s">
        <v>13</v>
      </c>
      <c r="B14" s="1" t="s">
        <v>12</v>
      </c>
      <c r="C14">
        <v>884363.33330000006</v>
      </c>
      <c r="D14">
        <v>4</v>
      </c>
    </row>
    <row r="15" spans="1:4" x14ac:dyDescent="0.25">
      <c r="A15" s="1" t="s">
        <v>13</v>
      </c>
      <c r="B15" s="1" t="s">
        <v>12</v>
      </c>
      <c r="C15">
        <v>13786186.67</v>
      </c>
      <c r="D15">
        <v>5</v>
      </c>
    </row>
    <row r="16" spans="1:4" x14ac:dyDescent="0.25">
      <c r="A16" s="1" t="s">
        <v>13</v>
      </c>
      <c r="B16" s="1" t="s">
        <v>12</v>
      </c>
      <c r="C16">
        <v>14462796.67</v>
      </c>
      <c r="D16">
        <v>6</v>
      </c>
    </row>
    <row r="17" spans="1:4" x14ac:dyDescent="0.25">
      <c r="A17" s="1" t="s">
        <v>13</v>
      </c>
      <c r="B17" s="1" t="s">
        <v>12</v>
      </c>
      <c r="C17">
        <v>37504253.329999998</v>
      </c>
      <c r="D17">
        <v>7</v>
      </c>
    </row>
    <row r="18" spans="1:4" x14ac:dyDescent="0.25">
      <c r="A18" s="1" t="s">
        <v>13</v>
      </c>
      <c r="B18" s="1" t="s">
        <v>12</v>
      </c>
      <c r="C18">
        <v>51014173.329999998</v>
      </c>
      <c r="D18">
        <v>9</v>
      </c>
    </row>
    <row r="19" spans="1:4" x14ac:dyDescent="0.25">
      <c r="A19" s="1" t="s">
        <v>13</v>
      </c>
      <c r="B19" s="1" t="s">
        <v>12</v>
      </c>
      <c r="C19">
        <v>302167400</v>
      </c>
      <c r="D19">
        <v>13</v>
      </c>
    </row>
    <row r="20" spans="1:4" x14ac:dyDescent="0.25">
      <c r="A20" s="1" t="s">
        <v>14</v>
      </c>
      <c r="B20" s="1" t="s">
        <v>12</v>
      </c>
      <c r="C20">
        <v>2.964</v>
      </c>
      <c r="D20">
        <v>1</v>
      </c>
    </row>
    <row r="21" spans="1:4" x14ac:dyDescent="0.25">
      <c r="A21" s="1" t="s">
        <v>14</v>
      </c>
      <c r="B21" s="1" t="s">
        <v>12</v>
      </c>
      <c r="C21">
        <v>2.9373333330000002</v>
      </c>
      <c r="D21">
        <v>2</v>
      </c>
    </row>
    <row r="22" spans="1:4" x14ac:dyDescent="0.25">
      <c r="A22" s="1" t="s">
        <v>14</v>
      </c>
      <c r="B22" s="1" t="s">
        <v>12</v>
      </c>
      <c r="C22">
        <v>20.84</v>
      </c>
      <c r="D22">
        <v>3</v>
      </c>
    </row>
    <row r="23" spans="1:4" x14ac:dyDescent="0.25">
      <c r="A23" s="1" t="s">
        <v>14</v>
      </c>
      <c r="B23" s="1" t="s">
        <v>12</v>
      </c>
      <c r="C23">
        <v>1817.333333</v>
      </c>
      <c r="D23">
        <v>4</v>
      </c>
    </row>
    <row r="24" spans="1:4" x14ac:dyDescent="0.25">
      <c r="A24" s="1" t="s">
        <v>14</v>
      </c>
      <c r="B24" s="1" t="s">
        <v>12</v>
      </c>
      <c r="C24">
        <v>11440</v>
      </c>
      <c r="D24">
        <v>5</v>
      </c>
    </row>
    <row r="25" spans="1:4" x14ac:dyDescent="0.25">
      <c r="A25" s="1" t="s">
        <v>14</v>
      </c>
      <c r="B25" s="1" t="s">
        <v>12</v>
      </c>
      <c r="C25">
        <v>14733.333329999999</v>
      </c>
      <c r="D25">
        <v>6</v>
      </c>
    </row>
    <row r="26" spans="1:4" x14ac:dyDescent="0.25">
      <c r="A26" s="1" t="s">
        <v>14</v>
      </c>
      <c r="B26" s="1" t="s">
        <v>12</v>
      </c>
      <c r="C26">
        <v>5906.6666670000004</v>
      </c>
      <c r="D26">
        <v>7</v>
      </c>
    </row>
    <row r="27" spans="1:4" x14ac:dyDescent="0.25">
      <c r="A27" s="1" t="s">
        <v>14</v>
      </c>
      <c r="B27" s="1" t="s">
        <v>12</v>
      </c>
      <c r="C27">
        <v>30293.333330000001</v>
      </c>
      <c r="D27">
        <v>9</v>
      </c>
    </row>
    <row r="28" spans="1:4" x14ac:dyDescent="0.25">
      <c r="A28" s="1" t="s">
        <v>14</v>
      </c>
      <c r="B28" s="1" t="s">
        <v>12</v>
      </c>
      <c r="C28">
        <v>59200</v>
      </c>
      <c r="D28">
        <v>13</v>
      </c>
    </row>
    <row r="29" spans="1:4" x14ac:dyDescent="0.25">
      <c r="A29" s="1" t="s">
        <v>15</v>
      </c>
      <c r="B29" s="1" t="s">
        <v>12</v>
      </c>
      <c r="C29">
        <v>6.5733333329999999</v>
      </c>
      <c r="D29">
        <v>1</v>
      </c>
    </row>
    <row r="30" spans="1:4" x14ac:dyDescent="0.25">
      <c r="A30" s="1" t="s">
        <v>15</v>
      </c>
      <c r="B30" s="1" t="s">
        <v>12</v>
      </c>
      <c r="C30">
        <v>6.36</v>
      </c>
      <c r="D30">
        <v>2</v>
      </c>
    </row>
    <row r="31" spans="1:4" x14ac:dyDescent="0.25">
      <c r="A31" s="1" t="s">
        <v>15</v>
      </c>
      <c r="B31" s="1" t="s">
        <v>12</v>
      </c>
      <c r="C31">
        <v>54.48</v>
      </c>
      <c r="D31">
        <v>3</v>
      </c>
    </row>
    <row r="32" spans="1:4" x14ac:dyDescent="0.25">
      <c r="A32" s="1" t="s">
        <v>15</v>
      </c>
      <c r="B32" s="1" t="s">
        <v>12</v>
      </c>
      <c r="C32">
        <v>10320</v>
      </c>
      <c r="D32">
        <v>4</v>
      </c>
    </row>
    <row r="33" spans="1:4" x14ac:dyDescent="0.25">
      <c r="A33" s="1" t="s">
        <v>15</v>
      </c>
      <c r="B33" s="1" t="s">
        <v>12</v>
      </c>
      <c r="C33">
        <v>71200</v>
      </c>
      <c r="D33">
        <v>5</v>
      </c>
    </row>
    <row r="34" spans="1:4" x14ac:dyDescent="0.25">
      <c r="A34" s="1" t="s">
        <v>15</v>
      </c>
      <c r="B34" s="1" t="s">
        <v>12</v>
      </c>
      <c r="C34">
        <v>85733.333329999994</v>
      </c>
      <c r="D34">
        <v>6</v>
      </c>
    </row>
    <row r="35" spans="1:4" x14ac:dyDescent="0.25">
      <c r="A35" s="1" t="s">
        <v>15</v>
      </c>
      <c r="B35" s="1" t="s">
        <v>12</v>
      </c>
      <c r="C35">
        <v>53333.333330000001</v>
      </c>
      <c r="D35">
        <v>7</v>
      </c>
    </row>
    <row r="36" spans="1:4" x14ac:dyDescent="0.25">
      <c r="A36" s="1" t="s">
        <v>15</v>
      </c>
      <c r="B36" s="1" t="s">
        <v>12</v>
      </c>
      <c r="C36">
        <v>175200</v>
      </c>
      <c r="D36">
        <v>9</v>
      </c>
    </row>
    <row r="37" spans="1:4" x14ac:dyDescent="0.25">
      <c r="A37" s="1" t="s">
        <v>15</v>
      </c>
      <c r="B37" s="1" t="s">
        <v>12</v>
      </c>
      <c r="C37">
        <v>307066.6667</v>
      </c>
      <c r="D37">
        <v>13</v>
      </c>
    </row>
    <row r="38" spans="1:4" x14ac:dyDescent="0.25">
      <c r="A38" s="1" t="s">
        <v>16</v>
      </c>
      <c r="B38" s="1" t="s">
        <v>12</v>
      </c>
      <c r="C38">
        <v>7.4999999999999997E-2</v>
      </c>
      <c r="D38">
        <v>1</v>
      </c>
    </row>
    <row r="39" spans="1:4" x14ac:dyDescent="0.25">
      <c r="A39" s="1" t="s">
        <v>16</v>
      </c>
      <c r="B39" s="1" t="s">
        <v>12</v>
      </c>
      <c r="C39">
        <v>0.19</v>
      </c>
      <c r="D39">
        <v>2</v>
      </c>
    </row>
    <row r="40" spans="1:4" x14ac:dyDescent="0.25">
      <c r="A40" s="1" t="s">
        <v>16</v>
      </c>
      <c r="B40" s="1" t="s">
        <v>12</v>
      </c>
      <c r="C40">
        <v>0.116666667</v>
      </c>
      <c r="D40">
        <v>3</v>
      </c>
    </row>
    <row r="41" spans="1:4" x14ac:dyDescent="0.25">
      <c r="A41" s="1" t="s">
        <v>16</v>
      </c>
      <c r="B41" s="1" t="s">
        <v>12</v>
      </c>
      <c r="C41">
        <v>0.32</v>
      </c>
      <c r="D41">
        <v>4</v>
      </c>
    </row>
    <row r="42" spans="1:4" x14ac:dyDescent="0.25">
      <c r="A42" s="1" t="s">
        <v>16</v>
      </c>
      <c r="B42" s="1" t="s">
        <v>12</v>
      </c>
      <c r="C42">
        <v>62</v>
      </c>
      <c r="D42">
        <v>5</v>
      </c>
    </row>
    <row r="43" spans="1:4" x14ac:dyDescent="0.25">
      <c r="A43" s="1" t="s">
        <v>16</v>
      </c>
      <c r="B43" s="1" t="s">
        <v>12</v>
      </c>
      <c r="C43">
        <v>293.33333329999999</v>
      </c>
      <c r="D43">
        <v>6</v>
      </c>
    </row>
    <row r="44" spans="1:4" x14ac:dyDescent="0.25">
      <c r="A44" s="1" t="s">
        <v>16</v>
      </c>
      <c r="B44" s="1" t="s">
        <v>12</v>
      </c>
      <c r="C44">
        <v>400</v>
      </c>
      <c r="D44">
        <v>7</v>
      </c>
    </row>
    <row r="45" spans="1:4" x14ac:dyDescent="0.25">
      <c r="A45" s="1" t="s">
        <v>16</v>
      </c>
      <c r="B45" s="1" t="s">
        <v>12</v>
      </c>
      <c r="C45">
        <v>2100</v>
      </c>
      <c r="D45">
        <v>9</v>
      </c>
    </row>
    <row r="46" spans="1:4" x14ac:dyDescent="0.25">
      <c r="A46" s="1" t="s">
        <v>16</v>
      </c>
      <c r="B46" s="1" t="s">
        <v>12</v>
      </c>
      <c r="C46">
        <v>7900</v>
      </c>
      <c r="D46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3D49-ED82-4DD6-AF79-E5C05A3C4129}">
  <dimension ref="A1:L44"/>
  <sheetViews>
    <sheetView tabSelected="1" topLeftCell="A19" workbookViewId="0">
      <selection activeCell="H33" sqref="H33"/>
    </sheetView>
  </sheetViews>
  <sheetFormatPr defaultRowHeight="15" x14ac:dyDescent="0.25"/>
  <cols>
    <col min="1" max="1" width="7.42578125" bestFit="1" customWidth="1"/>
    <col min="2" max="2" width="12.28515625" bestFit="1" customWidth="1"/>
    <col min="3" max="3" width="12.7109375" bestFit="1" customWidth="1"/>
    <col min="4" max="6" width="12" bestFit="1" customWidth="1"/>
    <col min="8" max="8" width="11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s="2" t="s">
        <v>2</v>
      </c>
      <c r="I1" s="2" t="s">
        <v>3</v>
      </c>
      <c r="J1" s="2" t="s">
        <v>4</v>
      </c>
      <c r="K1" s="2" t="s">
        <v>5</v>
      </c>
      <c r="L1" s="5" t="s">
        <v>6</v>
      </c>
    </row>
    <row r="2" spans="1:12" x14ac:dyDescent="0.25">
      <c r="A2">
        <v>1</v>
      </c>
      <c r="B2">
        <v>7.6588245283979997E-8</v>
      </c>
      <c r="C2">
        <v>9.8104257966070002E-3</v>
      </c>
      <c r="D2">
        <v>2028.5917648130001</v>
      </c>
      <c r="E2">
        <v>4.9980067544300004</v>
      </c>
      <c r="F2">
        <v>6.9554369392109999E-7</v>
      </c>
      <c r="H2" s="4">
        <v>4363.3333329999996</v>
      </c>
      <c r="I2" s="3">
        <v>7.4999999999999997E-2</v>
      </c>
      <c r="J2" s="3">
        <v>1316.666667</v>
      </c>
      <c r="K2" s="3">
        <v>2.964</v>
      </c>
      <c r="L2" s="4">
        <v>6.5733333329999999</v>
      </c>
    </row>
    <row r="3" spans="1:12" x14ac:dyDescent="0.25">
      <c r="A3">
        <v>2</v>
      </c>
      <c r="B3">
        <v>3.232808042676E-6</v>
      </c>
      <c r="C3">
        <v>9.6244454310730008E-3</v>
      </c>
      <c r="D3">
        <v>3626.369788337</v>
      </c>
      <c r="E3">
        <v>4.9927950000039996</v>
      </c>
      <c r="F3">
        <v>1.0574261307129999E-5</v>
      </c>
      <c r="H3" s="3">
        <v>4326.6666670000004</v>
      </c>
      <c r="I3" s="4">
        <v>0.19</v>
      </c>
      <c r="J3" s="4">
        <v>2746.666667</v>
      </c>
      <c r="K3" s="4">
        <v>2.9373333330000002</v>
      </c>
      <c r="L3" s="3">
        <v>6.36</v>
      </c>
    </row>
    <row r="4" spans="1:12" x14ac:dyDescent="0.25">
      <c r="A4">
        <v>3</v>
      </c>
      <c r="B4">
        <v>2.2514156726520001E-5</v>
      </c>
      <c r="C4">
        <v>9.4419907735030003E-3</v>
      </c>
      <c r="D4">
        <v>4873.907986106</v>
      </c>
      <c r="E4">
        <v>4.9851954009270001</v>
      </c>
      <c r="F4">
        <v>4.3678588330610003E-5</v>
      </c>
      <c r="H4" s="4">
        <v>7953.3333329999996</v>
      </c>
      <c r="I4" s="3">
        <v>0.116666667</v>
      </c>
      <c r="J4" s="3">
        <v>4880</v>
      </c>
      <c r="K4" s="3">
        <v>20.84</v>
      </c>
      <c r="L4" s="4">
        <v>54.48</v>
      </c>
    </row>
    <row r="5" spans="1:12" x14ac:dyDescent="0.25">
      <c r="A5">
        <v>4</v>
      </c>
      <c r="B5">
        <v>7.9784616855659997E-5</v>
      </c>
      <c r="C5">
        <v>9.2629949855700007E-3</v>
      </c>
      <c r="D5">
        <v>5846.7074211440004</v>
      </c>
      <c r="E5">
        <v>4.9758328424740004</v>
      </c>
      <c r="F5">
        <v>1.097272558221E-4</v>
      </c>
      <c r="H5" s="3">
        <v>884363.33330000006</v>
      </c>
      <c r="I5" s="4">
        <v>0.32</v>
      </c>
      <c r="J5" s="4">
        <v>11400</v>
      </c>
      <c r="K5" s="4">
        <v>1817.333333</v>
      </c>
      <c r="L5" s="3">
        <v>10320</v>
      </c>
    </row>
    <row r="6" spans="1:12" x14ac:dyDescent="0.25">
      <c r="A6">
        <v>5</v>
      </c>
      <c r="B6">
        <v>1.9886176978490001E-4</v>
      </c>
      <c r="C6">
        <v>9.0873924960290006E-3</v>
      </c>
      <c r="D6">
        <v>6603.9913129500001</v>
      </c>
      <c r="E6">
        <v>4.9651813850769999</v>
      </c>
      <c r="F6">
        <v>2.1243150191709999E-4</v>
      </c>
      <c r="H6" s="4">
        <v>13786186.67</v>
      </c>
      <c r="I6" s="3">
        <v>62</v>
      </c>
      <c r="J6" s="3">
        <v>39150</v>
      </c>
      <c r="K6" s="3">
        <v>11440</v>
      </c>
      <c r="L6" s="4">
        <v>71200</v>
      </c>
    </row>
    <row r="7" spans="1:12" x14ac:dyDescent="0.25">
      <c r="A7">
        <v>6</v>
      </c>
      <c r="B7">
        <v>4.00064722482E-4</v>
      </c>
      <c r="C7">
        <v>8.9151189767029994E-3</v>
      </c>
      <c r="D7">
        <v>7192.2163636340001</v>
      </c>
      <c r="E7">
        <v>4.9536037560399997</v>
      </c>
      <c r="F7">
        <v>3.5102470804719999E-4</v>
      </c>
      <c r="H7" s="3">
        <v>14462796.67</v>
      </c>
      <c r="I7" s="4">
        <v>293.33333329999999</v>
      </c>
      <c r="J7" s="4">
        <v>88890</v>
      </c>
      <c r="K7" s="4">
        <v>14733.333329999999</v>
      </c>
      <c r="L7" s="3">
        <v>85733.333329999994</v>
      </c>
    </row>
    <row r="8" spans="1:12" x14ac:dyDescent="0.25">
      <c r="A8">
        <v>7</v>
      </c>
      <c r="B8">
        <v>6.9756578378839999E-4</v>
      </c>
      <c r="C8">
        <v>8.7461113189409995E-3</v>
      </c>
      <c r="D8">
        <v>7647.825970162</v>
      </c>
      <c r="E8">
        <v>4.9413796108300003</v>
      </c>
      <c r="F8">
        <v>5.22148297394E-4</v>
      </c>
      <c r="H8" s="4">
        <v>37504253.329999998</v>
      </c>
      <c r="I8" s="3">
        <v>400</v>
      </c>
      <c r="J8" s="3">
        <v>95805</v>
      </c>
      <c r="K8" s="3">
        <v>5906.6666670000004</v>
      </c>
      <c r="L8" s="4">
        <v>53333.333330000001</v>
      </c>
    </row>
    <row r="9" spans="1:12" x14ac:dyDescent="0.25">
      <c r="A9">
        <v>9</v>
      </c>
      <c r="B9">
        <v>1.6057041210579999E-3</v>
      </c>
      <c r="C9">
        <v>8.4176471132E-3</v>
      </c>
      <c r="D9">
        <v>8269.3947997680007</v>
      </c>
      <c r="E9">
        <v>4.9158116298249999</v>
      </c>
      <c r="F9">
        <v>9.4371555758899996E-4</v>
      </c>
      <c r="H9" s="3">
        <v>51014173.329999998</v>
      </c>
      <c r="I9" s="4">
        <v>2100</v>
      </c>
      <c r="J9" s="4">
        <v>245146.6667</v>
      </c>
      <c r="K9" s="4">
        <v>30293.333330000001</v>
      </c>
      <c r="L9" s="3">
        <v>175200</v>
      </c>
    </row>
    <row r="10" spans="1:12" x14ac:dyDescent="0.25">
      <c r="A10">
        <v>13</v>
      </c>
      <c r="B10">
        <v>4.5853589230529998E-3</v>
      </c>
      <c r="C10">
        <v>7.7972623319629997E-3</v>
      </c>
      <c r="D10">
        <v>8833.1255541789997</v>
      </c>
      <c r="E10">
        <v>4.8637940486589999</v>
      </c>
      <c r="F10">
        <v>1.98462926645E-3</v>
      </c>
      <c r="H10" s="4">
        <v>302167400</v>
      </c>
      <c r="I10" s="3">
        <v>7900</v>
      </c>
      <c r="J10" s="3">
        <v>426266.6667</v>
      </c>
      <c r="K10" s="3">
        <v>59200</v>
      </c>
      <c r="L10" s="4">
        <v>307066.6667</v>
      </c>
    </row>
    <row r="12" spans="1:12" x14ac:dyDescent="0.25">
      <c r="B12" s="8" t="s">
        <v>2</v>
      </c>
      <c r="C12" s="8" t="s">
        <v>3</v>
      </c>
      <c r="D12" s="8" t="s">
        <v>4</v>
      </c>
      <c r="E12" s="8" t="s">
        <v>5</v>
      </c>
      <c r="F12" s="8" t="s">
        <v>6</v>
      </c>
      <c r="H12" s="9"/>
      <c r="I12" s="9"/>
      <c r="J12" s="9"/>
      <c r="K12" s="9"/>
      <c r="L12" s="10"/>
    </row>
    <row r="13" spans="1:12" x14ac:dyDescent="0.25">
      <c r="A13" s="6">
        <v>1</v>
      </c>
      <c r="B13">
        <f>B2*229.161084072504</f>
        <v>1.7551045316487699E-5</v>
      </c>
      <c r="C13">
        <f>C2</f>
        <v>9.8104257966070002E-3</v>
      </c>
      <c r="D13">
        <f>D2*4920.72309421756</f>
        <v>9982138.3458548859</v>
      </c>
      <c r="E13">
        <f>E2</f>
        <v>4.9980067544300004</v>
      </c>
      <c r="F13">
        <f>F2</f>
        <v>6.9554369392109999E-7</v>
      </c>
    </row>
    <row r="14" spans="1:12" x14ac:dyDescent="0.25">
      <c r="A14" s="7">
        <v>2</v>
      </c>
      <c r="B14">
        <f t="shared" ref="B14:B21" si="0">B3*229.161084072504</f>
        <v>7.4083379565794197E-4</v>
      </c>
      <c r="C14">
        <f t="shared" ref="C14:C21" si="1">C3</f>
        <v>9.6244454310730008E-3</v>
      </c>
      <c r="D14">
        <f t="shared" ref="D14:D21" si="2">D3*4920.72309421756</f>
        <v>17844361.565642722</v>
      </c>
      <c r="E14">
        <f t="shared" ref="E14:F21" si="3">E3</f>
        <v>4.9927950000039996</v>
      </c>
      <c r="F14">
        <f t="shared" si="3"/>
        <v>1.0574261307129999E-5</v>
      </c>
    </row>
    <row r="15" spans="1:12" x14ac:dyDescent="0.25">
      <c r="A15" s="6">
        <v>3</v>
      </c>
      <c r="B15">
        <f t="shared" si="0"/>
        <v>5.1593685624275812E-3</v>
      </c>
      <c r="C15">
        <f t="shared" si="1"/>
        <v>9.4419907735030003E-3</v>
      </c>
      <c r="D15">
        <f t="shared" si="2"/>
        <v>23983151.586323194</v>
      </c>
      <c r="E15">
        <f t="shared" si="3"/>
        <v>4.9851954009270001</v>
      </c>
      <c r="F15">
        <f t="shared" si="3"/>
        <v>4.3678588330610003E-5</v>
      </c>
    </row>
    <row r="16" spans="1:12" x14ac:dyDescent="0.25">
      <c r="A16" s="7">
        <v>4</v>
      </c>
      <c r="B16">
        <f t="shared" si="0"/>
        <v>1.8283529290952422E-2</v>
      </c>
      <c r="C16">
        <f t="shared" si="1"/>
        <v>9.2629949855700007E-3</v>
      </c>
      <c r="D16">
        <f t="shared" si="2"/>
        <v>28770028.232356478</v>
      </c>
      <c r="E16">
        <f t="shared" si="3"/>
        <v>4.9758328424740004</v>
      </c>
      <c r="F16">
        <f t="shared" si="3"/>
        <v>1.097272558221E-4</v>
      </c>
    </row>
    <row r="17" spans="1:12" x14ac:dyDescent="0.25">
      <c r="A17" s="6">
        <v>5</v>
      </c>
      <c r="B17">
        <f t="shared" si="0"/>
        <v>4.5571378744484407E-2</v>
      </c>
      <c r="C17">
        <f t="shared" si="1"/>
        <v>9.0873924960290006E-3</v>
      </c>
      <c r="D17">
        <f t="shared" si="2"/>
        <v>32496412.567645211</v>
      </c>
      <c r="E17">
        <f t="shared" si="3"/>
        <v>4.9651813850769999</v>
      </c>
      <c r="F17">
        <f t="shared" si="3"/>
        <v>2.1243150191709999E-4</v>
      </c>
    </row>
    <row r="18" spans="1:12" x14ac:dyDescent="0.25">
      <c r="A18" s="7">
        <v>6</v>
      </c>
      <c r="B18">
        <f t="shared" si="0"/>
        <v>9.1679265503140581E-2</v>
      </c>
      <c r="C18">
        <f t="shared" si="1"/>
        <v>8.9151189767029994E-3</v>
      </c>
      <c r="D18">
        <f t="shared" si="2"/>
        <v>35390905.159143269</v>
      </c>
      <c r="E18">
        <f t="shared" si="3"/>
        <v>4.9536037560399997</v>
      </c>
      <c r="F18">
        <f t="shared" si="3"/>
        <v>3.5102470804719999E-4</v>
      </c>
    </row>
    <row r="19" spans="1:12" x14ac:dyDescent="0.25">
      <c r="A19" s="6">
        <v>7</v>
      </c>
      <c r="B19">
        <f t="shared" si="0"/>
        <v>0.15985493122483568</v>
      </c>
      <c r="C19">
        <f t="shared" si="1"/>
        <v>8.7461113189409995E-3</v>
      </c>
      <c r="D19">
        <f t="shared" si="2"/>
        <v>37632833.871932968</v>
      </c>
      <c r="E19">
        <f t="shared" si="3"/>
        <v>4.9413796108300003</v>
      </c>
      <c r="F19">
        <f t="shared" si="3"/>
        <v>5.22148297394E-4</v>
      </c>
    </row>
    <row r="20" spans="1:12" x14ac:dyDescent="0.25">
      <c r="A20" s="7">
        <v>9</v>
      </c>
      <c r="B20">
        <f t="shared" si="0"/>
        <v>0.36796489708133845</v>
      </c>
      <c r="C20">
        <f t="shared" si="1"/>
        <v>8.4176471132E-3</v>
      </c>
      <c r="D20">
        <f t="shared" si="2"/>
        <v>40691401.966421001</v>
      </c>
      <c r="E20">
        <f t="shared" si="3"/>
        <v>4.9158116298249999</v>
      </c>
      <c r="F20">
        <f t="shared" si="3"/>
        <v>9.4371555758899996E-4</v>
      </c>
    </row>
    <row r="21" spans="1:12" x14ac:dyDescent="0.25">
      <c r="A21" s="6">
        <v>13</v>
      </c>
      <c r="B21">
        <f t="shared" si="0"/>
        <v>1.0507858216683548</v>
      </c>
      <c r="C21">
        <f t="shared" si="1"/>
        <v>7.7972623319629997E-3</v>
      </c>
      <c r="D21">
        <f t="shared" si="2"/>
        <v>43465364.908571891</v>
      </c>
      <c r="E21">
        <f t="shared" si="3"/>
        <v>4.8637940486589999</v>
      </c>
      <c r="F21">
        <f t="shared" si="3"/>
        <v>1.98462926645E-3</v>
      </c>
    </row>
    <row r="23" spans="1:12" x14ac:dyDescent="0.25">
      <c r="A23" s="6">
        <v>1</v>
      </c>
      <c r="B23">
        <f>H2-B13</f>
        <v>4363.3333154489546</v>
      </c>
      <c r="C23">
        <f t="shared" ref="C23:F31" si="4">I2-C13</f>
        <v>6.5189574203392997E-2</v>
      </c>
      <c r="D23">
        <f t="shared" si="4"/>
        <v>-9980821.6791878864</v>
      </c>
      <c r="E23">
        <f t="shared" si="4"/>
        <v>-2.0340067544300005</v>
      </c>
      <c r="F23">
        <f t="shared" si="4"/>
        <v>6.5733326374563061</v>
      </c>
      <c r="H23">
        <f>LOG(2*3.14159)</f>
        <v>0.79817950152510442</v>
      </c>
      <c r="I23">
        <f t="shared" ref="I23:L31" si="5">LOG(2*3.14159)</f>
        <v>0.79817950152510442</v>
      </c>
      <c r="J23">
        <f t="shared" si="5"/>
        <v>0.79817950152510442</v>
      </c>
      <c r="K23">
        <f t="shared" si="5"/>
        <v>0.79817950152510442</v>
      </c>
      <c r="L23">
        <f t="shared" si="5"/>
        <v>0.79817950152510442</v>
      </c>
    </row>
    <row r="24" spans="1:12" x14ac:dyDescent="0.25">
      <c r="A24" s="7">
        <v>2</v>
      </c>
      <c r="B24">
        <f t="shared" ref="B24:B31" si="6">H3-B14</f>
        <v>4326.6659261662044</v>
      </c>
      <c r="C24">
        <f t="shared" si="4"/>
        <v>0.18037555456892701</v>
      </c>
      <c r="D24">
        <f t="shared" si="4"/>
        <v>-17841614.898975722</v>
      </c>
      <c r="E24">
        <f t="shared" si="4"/>
        <v>-2.0554616670039993</v>
      </c>
      <c r="F24">
        <f t="shared" si="4"/>
        <v>6.3599894257386929</v>
      </c>
      <c r="H24">
        <f t="shared" ref="H24:H31" si="7">LOG(2*3.14159)</f>
        <v>0.79817950152510442</v>
      </c>
      <c r="I24">
        <f t="shared" si="5"/>
        <v>0.79817950152510442</v>
      </c>
      <c r="J24">
        <f t="shared" si="5"/>
        <v>0.79817950152510442</v>
      </c>
      <c r="K24">
        <f t="shared" si="5"/>
        <v>0.79817950152510442</v>
      </c>
      <c r="L24">
        <f t="shared" si="5"/>
        <v>0.79817950152510442</v>
      </c>
    </row>
    <row r="25" spans="1:12" x14ac:dyDescent="0.25">
      <c r="A25" s="6">
        <v>3</v>
      </c>
      <c r="B25">
        <f t="shared" si="6"/>
        <v>7953.3281736314375</v>
      </c>
      <c r="C25">
        <f t="shared" si="4"/>
        <v>0.10722467622649701</v>
      </c>
      <c r="D25">
        <f t="shared" si="4"/>
        <v>-23978271.586323194</v>
      </c>
      <c r="E25">
        <f t="shared" si="4"/>
        <v>15.854804599072999</v>
      </c>
      <c r="F25">
        <f t="shared" si="4"/>
        <v>54.479956321411663</v>
      </c>
      <c r="H25">
        <f t="shared" si="7"/>
        <v>0.79817950152510442</v>
      </c>
      <c r="I25">
        <f t="shared" si="5"/>
        <v>0.79817950152510442</v>
      </c>
      <c r="J25">
        <f t="shared" si="5"/>
        <v>0.79817950152510442</v>
      </c>
      <c r="K25">
        <f t="shared" si="5"/>
        <v>0.79817950152510442</v>
      </c>
      <c r="L25">
        <f t="shared" si="5"/>
        <v>0.79817950152510442</v>
      </c>
    </row>
    <row r="26" spans="1:12" x14ac:dyDescent="0.25">
      <c r="A26" s="7">
        <v>4</v>
      </c>
      <c r="B26">
        <f t="shared" si="6"/>
        <v>884363.31501647073</v>
      </c>
      <c r="C26">
        <f t="shared" si="4"/>
        <v>0.31073700501443002</v>
      </c>
      <c r="D26">
        <f t="shared" si="4"/>
        <v>-28758628.232356478</v>
      </c>
      <c r="E26">
        <f t="shared" si="4"/>
        <v>1812.3575001575261</v>
      </c>
      <c r="F26">
        <f t="shared" si="4"/>
        <v>10319.999890272744</v>
      </c>
      <c r="H26">
        <f t="shared" si="7"/>
        <v>0.79817950152510442</v>
      </c>
      <c r="I26">
        <f t="shared" si="5"/>
        <v>0.79817950152510442</v>
      </c>
      <c r="J26">
        <f t="shared" si="5"/>
        <v>0.79817950152510442</v>
      </c>
      <c r="K26">
        <f t="shared" si="5"/>
        <v>0.79817950152510442</v>
      </c>
      <c r="L26">
        <f t="shared" si="5"/>
        <v>0.79817950152510442</v>
      </c>
    </row>
    <row r="27" spans="1:12" x14ac:dyDescent="0.25">
      <c r="A27" s="6">
        <v>5</v>
      </c>
      <c r="B27">
        <f t="shared" si="6"/>
        <v>13786186.624428621</v>
      </c>
      <c r="C27">
        <f t="shared" si="4"/>
        <v>61.990912607503972</v>
      </c>
      <c r="D27">
        <f t="shared" si="4"/>
        <v>-32457262.567645211</v>
      </c>
      <c r="E27">
        <f t="shared" si="4"/>
        <v>11435.034818614922</v>
      </c>
      <c r="F27">
        <f t="shared" si="4"/>
        <v>71199.999787568493</v>
      </c>
      <c r="H27">
        <f t="shared" si="7"/>
        <v>0.79817950152510442</v>
      </c>
      <c r="I27">
        <f t="shared" si="5"/>
        <v>0.79817950152510442</v>
      </c>
      <c r="J27">
        <f t="shared" si="5"/>
        <v>0.79817950152510442</v>
      </c>
      <c r="K27">
        <f t="shared" si="5"/>
        <v>0.79817950152510442</v>
      </c>
      <c r="L27">
        <f t="shared" si="5"/>
        <v>0.79817950152510442</v>
      </c>
    </row>
    <row r="28" spans="1:12" x14ac:dyDescent="0.25">
      <c r="A28" s="7">
        <v>6</v>
      </c>
      <c r="B28">
        <f t="shared" si="6"/>
        <v>14462796.578320734</v>
      </c>
      <c r="C28">
        <f t="shared" si="4"/>
        <v>293.3244181810233</v>
      </c>
      <c r="D28">
        <f t="shared" si="4"/>
        <v>-35302015.159143269</v>
      </c>
      <c r="E28">
        <f t="shared" si="4"/>
        <v>14728.37972624396</v>
      </c>
      <c r="F28">
        <f t="shared" si="4"/>
        <v>85733.33297897529</v>
      </c>
      <c r="H28">
        <f t="shared" si="7"/>
        <v>0.79817950152510442</v>
      </c>
      <c r="I28">
        <f t="shared" si="5"/>
        <v>0.79817950152510442</v>
      </c>
      <c r="J28">
        <f t="shared" si="5"/>
        <v>0.79817950152510442</v>
      </c>
      <c r="K28">
        <f t="shared" si="5"/>
        <v>0.79817950152510442</v>
      </c>
      <c r="L28">
        <f t="shared" si="5"/>
        <v>0.79817950152510442</v>
      </c>
    </row>
    <row r="29" spans="1:12" x14ac:dyDescent="0.25">
      <c r="A29" s="6">
        <v>7</v>
      </c>
      <c r="B29">
        <f t="shared" si="6"/>
        <v>37504253.170145065</v>
      </c>
      <c r="C29">
        <f t="shared" si="4"/>
        <v>399.99125388868106</v>
      </c>
      <c r="D29">
        <f t="shared" si="4"/>
        <v>-37537028.871932968</v>
      </c>
      <c r="E29">
        <f t="shared" si="4"/>
        <v>5901.7252873891703</v>
      </c>
      <c r="F29">
        <f t="shared" si="4"/>
        <v>53333.332807851701</v>
      </c>
      <c r="H29">
        <f t="shared" si="7"/>
        <v>0.79817950152510442</v>
      </c>
      <c r="I29">
        <f t="shared" si="5"/>
        <v>0.79817950152510442</v>
      </c>
      <c r="J29">
        <f t="shared" si="5"/>
        <v>0.79817950152510442</v>
      </c>
      <c r="K29">
        <f t="shared" si="5"/>
        <v>0.79817950152510442</v>
      </c>
      <c r="L29">
        <f t="shared" si="5"/>
        <v>0.79817950152510442</v>
      </c>
    </row>
    <row r="30" spans="1:12" x14ac:dyDescent="0.25">
      <c r="A30" s="7">
        <v>9</v>
      </c>
      <c r="B30">
        <f t="shared" si="6"/>
        <v>51014172.962035105</v>
      </c>
      <c r="C30">
        <f t="shared" si="4"/>
        <v>2099.9915823528868</v>
      </c>
      <c r="D30">
        <f t="shared" si="4"/>
        <v>-40446255.299721003</v>
      </c>
      <c r="E30">
        <f t="shared" si="4"/>
        <v>30288.417518370177</v>
      </c>
      <c r="F30">
        <f t="shared" si="4"/>
        <v>175199.99905628443</v>
      </c>
      <c r="H30">
        <f t="shared" si="7"/>
        <v>0.79817950152510442</v>
      </c>
      <c r="I30">
        <f t="shared" si="5"/>
        <v>0.79817950152510442</v>
      </c>
      <c r="J30">
        <f t="shared" si="5"/>
        <v>0.79817950152510442</v>
      </c>
      <c r="K30">
        <f t="shared" si="5"/>
        <v>0.79817950152510442</v>
      </c>
      <c r="L30">
        <f t="shared" si="5"/>
        <v>0.79817950152510442</v>
      </c>
    </row>
    <row r="31" spans="1:12" x14ac:dyDescent="0.25">
      <c r="A31" s="6">
        <v>13</v>
      </c>
      <c r="B31">
        <f t="shared" si="6"/>
        <v>302167398.94921416</v>
      </c>
      <c r="C31">
        <f t="shared" si="4"/>
        <v>7899.9922027376679</v>
      </c>
      <c r="D31">
        <f t="shared" si="4"/>
        <v>-43039098.241871893</v>
      </c>
      <c r="E31">
        <f t="shared" si="4"/>
        <v>59195.136205951341</v>
      </c>
      <c r="F31">
        <f t="shared" si="4"/>
        <v>307066.66471537075</v>
      </c>
      <c r="H31">
        <f t="shared" si="7"/>
        <v>0.79817950152510442</v>
      </c>
      <c r="I31">
        <f t="shared" si="5"/>
        <v>0.79817950152510442</v>
      </c>
      <c r="J31">
        <f t="shared" si="5"/>
        <v>0.79817950152510442</v>
      </c>
      <c r="K31">
        <f t="shared" si="5"/>
        <v>0.79817950152510442</v>
      </c>
      <c r="L31">
        <f t="shared" si="5"/>
        <v>0.79817950152510442</v>
      </c>
    </row>
    <row r="33" spans="1:12" x14ac:dyDescent="0.25">
      <c r="A33" s="6">
        <v>1</v>
      </c>
      <c r="B33">
        <f>B23^2</f>
        <v>19038677.621706765</v>
      </c>
      <c r="C33">
        <f t="shared" ref="C33:F33" si="8">C23^2</f>
        <v>4.2496805848196819E-3</v>
      </c>
      <c r="D33">
        <f t="shared" si="8"/>
        <v>99616801391746.906</v>
      </c>
      <c r="E33">
        <f t="shared" si="8"/>
        <v>4.1371834770668645</v>
      </c>
      <c r="F33">
        <f t="shared" si="8"/>
        <v>43.208701962648277</v>
      </c>
      <c r="H33">
        <f>-0.5*(B33+H23)</f>
        <v>-9519339.2099431325</v>
      </c>
      <c r="I33">
        <f t="shared" ref="I33:L41" si="9">-0.5*(C33+I23)</f>
        <v>-0.40121459105496204</v>
      </c>
      <c r="J33">
        <f t="shared" si="9"/>
        <v>-49808400695873.852</v>
      </c>
      <c r="K33">
        <f t="shared" si="9"/>
        <v>-2.4676814892959844</v>
      </c>
      <c r="L33">
        <f t="shared" si="9"/>
        <v>-22.003440732086691</v>
      </c>
    </row>
    <row r="34" spans="1:12" x14ac:dyDescent="0.25">
      <c r="A34" s="7">
        <v>2</v>
      </c>
      <c r="B34">
        <f t="shared" ref="B34:F41" si="10">B24^2</f>
        <v>18720038.036647659</v>
      </c>
      <c r="C34">
        <f t="shared" si="10"/>
        <v>3.2535340686047964E-2</v>
      </c>
      <c r="D34">
        <f t="shared" si="10"/>
        <v>318323222203352.5</v>
      </c>
      <c r="E34">
        <f t="shared" si="10"/>
        <v>4.2249226645228601</v>
      </c>
      <c r="F34">
        <f t="shared" si="10"/>
        <v>40.449465495507987</v>
      </c>
      <c r="H34">
        <f t="shared" ref="H34:H41" si="11">-0.5*(B34+H24)</f>
        <v>-9360019.4174135793</v>
      </c>
      <c r="I34">
        <f t="shared" si="9"/>
        <v>-0.41535742110557616</v>
      </c>
      <c r="J34">
        <f t="shared" si="9"/>
        <v>-159161611101676.66</v>
      </c>
      <c r="K34">
        <f t="shared" si="9"/>
        <v>-2.5115510830239822</v>
      </c>
      <c r="L34">
        <f t="shared" si="9"/>
        <v>-20.623822498516546</v>
      </c>
    </row>
    <row r="35" spans="1:12" x14ac:dyDescent="0.25">
      <c r="A35" s="6">
        <v>3</v>
      </c>
      <c r="B35">
        <f t="shared" si="10"/>
        <v>63255429.037479579</v>
      </c>
      <c r="C35">
        <f t="shared" si="10"/>
        <v>1.1497131191877112E-2</v>
      </c>
      <c r="D35">
        <f t="shared" si="10"/>
        <v>574957508267474.25</v>
      </c>
      <c r="E35">
        <f t="shared" si="10"/>
        <v>251.37482887478632</v>
      </c>
      <c r="F35">
        <f t="shared" si="10"/>
        <v>2968.0656407829229</v>
      </c>
      <c r="H35">
        <f t="shared" si="11"/>
        <v>-31627714.91782954</v>
      </c>
      <c r="I35">
        <f t="shared" si="9"/>
        <v>-0.40483831635849077</v>
      </c>
      <c r="J35">
        <f t="shared" si="9"/>
        <v>-287478754133737.5</v>
      </c>
      <c r="K35">
        <f t="shared" si="9"/>
        <v>-126.08650418815571</v>
      </c>
      <c r="L35">
        <f t="shared" si="9"/>
        <v>-1484.4319101422241</v>
      </c>
    </row>
    <row r="36" spans="1:12" x14ac:dyDescent="0.25">
      <c r="A36" s="7">
        <v>4</v>
      </c>
      <c r="B36">
        <f t="shared" si="10"/>
        <v>782098472946.92151</v>
      </c>
      <c r="C36">
        <f t="shared" si="10"/>
        <v>9.6557486285337904E-2</v>
      </c>
      <c r="D36">
        <f t="shared" si="10"/>
        <v>827058697806891</v>
      </c>
      <c r="E36">
        <f t="shared" si="10"/>
        <v>3284639.7083772374</v>
      </c>
      <c r="F36">
        <f t="shared" si="10"/>
        <v>106502397.73522945</v>
      </c>
      <c r="H36">
        <f t="shared" si="11"/>
        <v>-391049236473.85986</v>
      </c>
      <c r="I36">
        <f t="shared" si="9"/>
        <v>-0.44736849390522115</v>
      </c>
      <c r="J36">
        <f t="shared" si="9"/>
        <v>-413529348903445.88</v>
      </c>
      <c r="K36">
        <f t="shared" si="9"/>
        <v>-1642320.2532783695</v>
      </c>
      <c r="L36">
        <f t="shared" si="9"/>
        <v>-53251199.266704477</v>
      </c>
    </row>
    <row r="37" spans="1:12" x14ac:dyDescent="0.25">
      <c r="A37" s="6">
        <v>5</v>
      </c>
      <c r="B37">
        <f t="shared" si="10"/>
        <v>190058941643574.59</v>
      </c>
      <c r="C37">
        <f t="shared" si="10"/>
        <v>3842.8732459111948</v>
      </c>
      <c r="D37">
        <f t="shared" si="10"/>
        <v>1053473893385063</v>
      </c>
      <c r="E37">
        <f t="shared" si="10"/>
        <v>130760021.3029356</v>
      </c>
      <c r="F37">
        <f t="shared" si="10"/>
        <v>5069439969.749753</v>
      </c>
      <c r="H37">
        <f t="shared" si="11"/>
        <v>-95029470821787.703</v>
      </c>
      <c r="I37">
        <f t="shared" si="9"/>
        <v>-1921.83571270636</v>
      </c>
      <c r="J37">
        <f t="shared" si="9"/>
        <v>-526736946692531.88</v>
      </c>
      <c r="K37">
        <f t="shared" si="9"/>
        <v>-65380011.050557554</v>
      </c>
      <c r="L37">
        <f t="shared" si="9"/>
        <v>-2534719985.2739663</v>
      </c>
    </row>
    <row r="38" spans="1:12" x14ac:dyDescent="0.25">
      <c r="A38" s="7">
        <v>6</v>
      </c>
      <c r="B38">
        <f t="shared" si="10"/>
        <v>209172484865885.94</v>
      </c>
      <c r="C38">
        <f t="shared" si="10"/>
        <v>86039.214301235828</v>
      </c>
      <c r="D38">
        <f t="shared" si="10"/>
        <v>1246232274296381.3</v>
      </c>
      <c r="E38">
        <f t="shared" si="10"/>
        <v>216925169.36043411</v>
      </c>
      <c r="F38">
        <f t="shared" si="10"/>
        <v>7350204383.6838522</v>
      </c>
      <c r="H38">
        <f t="shared" si="11"/>
        <v>-104586242432943.38</v>
      </c>
      <c r="I38">
        <f t="shared" si="9"/>
        <v>-43020.006240368675</v>
      </c>
      <c r="J38">
        <f t="shared" si="9"/>
        <v>-623116137148191</v>
      </c>
      <c r="K38">
        <f t="shared" si="9"/>
        <v>-108462585.07930681</v>
      </c>
      <c r="L38">
        <f t="shared" si="9"/>
        <v>-3675102192.2410159</v>
      </c>
    </row>
    <row r="39" spans="1:12" x14ac:dyDescent="0.25">
      <c r="A39" s="6">
        <v>7</v>
      </c>
      <c r="B39">
        <f t="shared" si="10"/>
        <v>1406569005850336.3</v>
      </c>
      <c r="C39">
        <f t="shared" si="10"/>
        <v>159993.00318743932</v>
      </c>
      <c r="D39">
        <f t="shared" si="10"/>
        <v>1409028536532329.3</v>
      </c>
      <c r="E39">
        <f t="shared" si="10"/>
        <v>34830361.367808782</v>
      </c>
      <c r="F39">
        <f t="shared" si="10"/>
        <v>2844444388.3930707</v>
      </c>
      <c r="H39">
        <f t="shared" si="11"/>
        <v>-703284502925168.5</v>
      </c>
      <c r="I39">
        <f t="shared" si="9"/>
        <v>-79996.90068347042</v>
      </c>
      <c r="J39">
        <f t="shared" si="9"/>
        <v>-704514268266165</v>
      </c>
      <c r="K39">
        <f t="shared" si="9"/>
        <v>-17415181.082994141</v>
      </c>
      <c r="L39">
        <f t="shared" si="9"/>
        <v>-1422222194.5956252</v>
      </c>
    </row>
    <row r="40" spans="1:12" x14ac:dyDescent="0.25">
      <c r="A40" s="7">
        <v>9</v>
      </c>
      <c r="B40">
        <f t="shared" si="10"/>
        <v>2602445843000433.5</v>
      </c>
      <c r="C40">
        <f t="shared" si="10"/>
        <v>4409964.645952981</v>
      </c>
      <c r="D40">
        <f t="shared" si="10"/>
        <v>1635899567770209.3</v>
      </c>
      <c r="E40">
        <f t="shared" si="10"/>
        <v>917388235.76711345</v>
      </c>
      <c r="F40">
        <f t="shared" si="10"/>
        <v>30695039669.322067</v>
      </c>
      <c r="H40">
        <f t="shared" si="11"/>
        <v>-1301222921500217.3</v>
      </c>
      <c r="I40">
        <f t="shared" si="9"/>
        <v>-2204982.7220662413</v>
      </c>
      <c r="J40">
        <f t="shared" si="9"/>
        <v>-817949783885105</v>
      </c>
      <c r="K40">
        <f t="shared" si="9"/>
        <v>-458694118.28264648</v>
      </c>
      <c r="L40">
        <f t="shared" si="9"/>
        <v>-15347519835.060123</v>
      </c>
    </row>
    <row r="41" spans="1:12" x14ac:dyDescent="0.25">
      <c r="A41" s="6">
        <v>13</v>
      </c>
      <c r="B41">
        <f t="shared" si="10"/>
        <v>9.1305136987733552E+16</v>
      </c>
      <c r="C41">
        <f t="shared" si="10"/>
        <v>62409876.803315952</v>
      </c>
      <c r="D41">
        <f t="shared" si="10"/>
        <v>1852363977473500.3</v>
      </c>
      <c r="E41">
        <f t="shared" si="10"/>
        <v>3504064150.4411311</v>
      </c>
      <c r="F41">
        <f t="shared" si="10"/>
        <v>94289936579.421906</v>
      </c>
      <c r="H41">
        <f t="shared" si="11"/>
        <v>-4.5652568493866776E+16</v>
      </c>
      <c r="I41">
        <f t="shared" si="9"/>
        <v>-31204938.800747726</v>
      </c>
      <c r="J41">
        <f t="shared" si="9"/>
        <v>-926181988736750.5</v>
      </c>
      <c r="K41">
        <f t="shared" si="9"/>
        <v>-1752032075.6196554</v>
      </c>
      <c r="L41">
        <f t="shared" si="9"/>
        <v>-47144968290.110039</v>
      </c>
    </row>
    <row r="43" spans="1:12" x14ac:dyDescent="0.25">
      <c r="H43">
        <f>SUM(H33:L41)</f>
        <v>-5.2365632585800416E+16</v>
      </c>
    </row>
    <row r="44" spans="1:12" x14ac:dyDescent="0.25">
      <c r="H44">
        <f>H43*0.5</f>
        <v>-2.6182816292900208E+16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7669-116A-4150-BA4B-21C6EDD6ACA3}">
  <dimension ref="A1:G11"/>
  <sheetViews>
    <sheetView workbookViewId="0">
      <selection activeCell="B3" sqref="B3:G11"/>
    </sheetView>
  </sheetViews>
  <sheetFormatPr defaultRowHeight="15" x14ac:dyDescent="0.25"/>
  <cols>
    <col min="1" max="1" width="4.28515625" bestFit="1" customWidth="1"/>
    <col min="2" max="2" width="7.42578125" bestFit="1" customWidth="1"/>
    <col min="3" max="3" width="12.28515625" bestFit="1" customWidth="1"/>
    <col min="4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0</v>
      </c>
      <c r="C2">
        <v>0</v>
      </c>
      <c r="D2">
        <v>0.01</v>
      </c>
      <c r="E2">
        <v>0</v>
      </c>
      <c r="F2">
        <v>0</v>
      </c>
      <c r="G2">
        <v>0</v>
      </c>
    </row>
    <row r="3" spans="1:7" x14ac:dyDescent="0.25">
      <c r="A3" s="1" t="s">
        <v>7</v>
      </c>
      <c r="B3">
        <v>1</v>
      </c>
      <c r="C3">
        <v>7.6588245283979997E-8</v>
      </c>
      <c r="D3">
        <v>9.8104257966070002E-3</v>
      </c>
      <c r="E3">
        <v>2028.5917648130001</v>
      </c>
      <c r="F3">
        <v>4.9980067544300004</v>
      </c>
      <c r="G3">
        <v>6.9554369392109999E-7</v>
      </c>
    </row>
    <row r="4" spans="1:7" x14ac:dyDescent="0.25">
      <c r="A4" s="1" t="s">
        <v>7</v>
      </c>
      <c r="B4">
        <v>2</v>
      </c>
      <c r="C4">
        <v>3.232808042676E-6</v>
      </c>
      <c r="D4">
        <v>9.6244454310730008E-3</v>
      </c>
      <c r="E4">
        <v>3626.369788337</v>
      </c>
      <c r="F4">
        <v>4.9927950000039996</v>
      </c>
      <c r="G4">
        <v>1.0574261307129999E-5</v>
      </c>
    </row>
    <row r="5" spans="1:7" x14ac:dyDescent="0.25">
      <c r="A5" s="1" t="s">
        <v>7</v>
      </c>
      <c r="B5">
        <v>3</v>
      </c>
      <c r="C5">
        <v>2.2514156726520001E-5</v>
      </c>
      <c r="D5">
        <v>9.4419907735030003E-3</v>
      </c>
      <c r="E5">
        <v>4873.907986106</v>
      </c>
      <c r="F5">
        <v>4.9851954009270001</v>
      </c>
      <c r="G5">
        <v>4.3678588330610003E-5</v>
      </c>
    </row>
    <row r="6" spans="1:7" x14ac:dyDescent="0.25">
      <c r="A6" s="1" t="s">
        <v>7</v>
      </c>
      <c r="B6">
        <v>4</v>
      </c>
      <c r="C6">
        <v>7.9784616855659997E-5</v>
      </c>
      <c r="D6">
        <v>9.2629949855700007E-3</v>
      </c>
      <c r="E6">
        <v>5846.7074211440004</v>
      </c>
      <c r="F6">
        <v>4.9758328424740004</v>
      </c>
      <c r="G6">
        <v>1.097272558221E-4</v>
      </c>
    </row>
    <row r="7" spans="1:7" x14ac:dyDescent="0.25">
      <c r="A7" s="1" t="s">
        <v>7</v>
      </c>
      <c r="B7">
        <v>5</v>
      </c>
      <c r="C7">
        <v>1.9886176978490001E-4</v>
      </c>
      <c r="D7">
        <v>9.0873924960290006E-3</v>
      </c>
      <c r="E7">
        <v>6603.9913129500001</v>
      </c>
      <c r="F7">
        <v>4.9651813850769999</v>
      </c>
      <c r="G7">
        <v>2.1243150191709999E-4</v>
      </c>
    </row>
    <row r="8" spans="1:7" x14ac:dyDescent="0.25">
      <c r="A8" s="1" t="s">
        <v>7</v>
      </c>
      <c r="B8">
        <v>6</v>
      </c>
      <c r="C8">
        <v>4.00064722482E-4</v>
      </c>
      <c r="D8">
        <v>8.9151189767029994E-3</v>
      </c>
      <c r="E8">
        <v>7192.2163636340001</v>
      </c>
      <c r="F8">
        <v>4.9536037560399997</v>
      </c>
      <c r="G8">
        <v>3.5102470804719999E-4</v>
      </c>
    </row>
    <row r="9" spans="1:7" x14ac:dyDescent="0.25">
      <c r="A9" s="1" t="s">
        <v>7</v>
      </c>
      <c r="B9">
        <v>7</v>
      </c>
      <c r="C9">
        <v>6.9756578378839999E-4</v>
      </c>
      <c r="D9">
        <v>8.7461113189409995E-3</v>
      </c>
      <c r="E9">
        <v>7647.825970162</v>
      </c>
      <c r="F9">
        <v>4.9413796108300003</v>
      </c>
      <c r="G9">
        <v>5.22148297394E-4</v>
      </c>
    </row>
    <row r="10" spans="1:7" x14ac:dyDescent="0.25">
      <c r="A10" s="1" t="s">
        <v>7</v>
      </c>
      <c r="B10">
        <v>9</v>
      </c>
      <c r="C10">
        <v>1.6057041210579999E-3</v>
      </c>
      <c r="D10">
        <v>8.4176471132E-3</v>
      </c>
      <c r="E10">
        <v>8269.3947997680007</v>
      </c>
      <c r="F10">
        <v>4.9158116298249999</v>
      </c>
      <c r="G10">
        <v>9.4371555758899996E-4</v>
      </c>
    </row>
    <row r="11" spans="1:7" x14ac:dyDescent="0.25">
      <c r="A11" s="1" t="s">
        <v>7</v>
      </c>
      <c r="B11">
        <v>13</v>
      </c>
      <c r="C11">
        <v>4.5853589230529998E-3</v>
      </c>
      <c r="D11">
        <v>7.7972623319629997E-3</v>
      </c>
      <c r="E11">
        <v>8833.1255541789997</v>
      </c>
      <c r="F11">
        <v>4.8637940486589999</v>
      </c>
      <c r="G11">
        <v>1.98462926645E-3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2B8C-D302-49BC-B43A-40BDDA6206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G A A B Q S w M E F A A C A A g A O G p y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O G p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h q c l m f L u C X H Q M A A F w i A A A T A B w A R m 9 y b X V s Y X M v U 2 V j d G l v b j E u b S C i G A A o o B Q A A A A A A A A A A A A A A A A A A A A A A A A A A A D t V l F v 2 j A Q f h 5 S / 0 O U v o A U o S a E t t v E Q 0 u Z h l Z V D F p e y m S Z 5 I B o j o 1 s p y u q + t / n Q F v o e o Z q 2 k O r m R f g + 8 7 n 8 + W c 7 1 O Q 6 E x w b 7 D 6 D j / v V f Y q a k Y l p J 4 G p U G S Y S Y p I 3 2 Y s y y h Z R A R K X g t j 4 H e q 3 j m M x C F T E q k r W 7 q Z y I p c u C 6 + i V j U G 8 L r s 0 f V f X b n 0 Z X C q Q a t a k U L O M w e o x U o 3 O R U N Y H B V Q m s 9 E p 8 G S W U / l z d E o X o D L K 1 8 i L W k a 2 I k f R Q R S T M C T h M S F h R M I m a T a s 0 e W R 6 t O U a r 8 W N I 8 C 3 w 8 6 t 1 r S I W U F q H p 3 y o W E I I y a U S 1 Y n X n f 7 0 m R C 2 3 a 9 B V o a g 7 m m w Z c 0 r E 5 9 A P z g F d X 7 Q m 8 6 w f 8 h L G B O S + V q q V l A T / W K d s z y q c m 4 + V i D u t 0 l 5 J y N R E y b w t W 5 L w k V R X Z P 7 i 7 8 / f 9 w N M m w D y 7 W 3 0 f e H e + z n J 4 B H m R j 0 E u Y T 5 E w D 7 p n O L w F Q p 3 8 e g u F j 0 T S h O Z j Q X C 6 f K E j G o g i c j n D G 6 R m F 4 Y N S x w b M E J R r Q t C + Z C 9 S 9 O E C K 1 4 B y m O K E s u N m B y N X I K S C x W Y 9 n 3 Q w y a 3 Y H K S x R q n b n e R 6 D p k k W W h B r b 5 a s t R F L 1 t Y + N S W v e e z K b M 4 W C M G K J J u A N J V j O 9 O 5 y l K E k J w S K 9 n r R I f f O q G d I Z 0 + T h J 0 l Q 2 n S k F u b j Z W w x M 3 P O 9 h e 3 3 B 7 h Y e S x m 7 U H O c G F j w H j o n Z S Z 0 W s t M F r w 3 K b D J X b 4 C C D r 5 K w q d w v W k W F 4 D z w O w + 7 2 O w E 6 4 Z B N T A J B J w d j 2 C L R E I k 3 u c / q r u Y U 7 2 s I d b + E + b u H i g 2 3 k n + N 3 X 9 u r Z B z V m 0 3 l z 4 G q Q k K p z m d U 0 5 d 6 + W b k f 2 e l d a 1 u j K h f n w H L 8 s y I f 8 v / Y J q y 0 l L V i g O v w x O R Z n z a K v U 9 8 L 4 X R l U H e s G g t f 5 Z v x B 8 U 6 n f p P i L s e n w T b m s + / R q e f I B K s s L t u y I e S h p V v 5 A o j b a i d 2 B l Z f o c n 0 Y 1 8 t S X j t P + / 5 W L 1 m N a v 6 b m S h n K J 2 h d I b S G U p n K J 2 h d I b y H x n K X Q a g 8 Q 4 N Q B y T x u H / a w A 2 X K D T f 6 f / T v + d / j v 9 d / r / d / o f v z v 9 b 5 D w i E S x 0 3 + n / 0 7 / n f 4 7 / X f 6 7 / T / u f 7 / B l B L A Q I t A B Q A A g A I A D h q c l m G V K h z p A A A A P Y A A A A S A A A A A A A A A A A A A A A A A A A A A A B D b 2 5 m a W c v U G F j a 2 F n Z S 5 4 b W x Q S w E C L Q A U A A I A C A A 4 a n J Z D 8 r p q 6 Q A A A D p A A A A E w A A A A A A A A A A A A A A A A D w A A A A W 0 N v b n R l b n R f V H l w Z X N d L n h t b F B L A Q I t A B Q A A g A I A D h q c l m f L u C X H Q M A A F w i A A A T A A A A A A A A A A A A A A A A A O E B A A B G b 3 J t d W x h c y 9 T Z W N 0 a W 9 u M S 5 t U E s F B g A A A A A D A A M A w g A A A E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D W A A A A A A A A T t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J f V m l y Y W x f U m V w b G l j Y X R p b 2 5 f b 2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I w M T B i N D I t Z D k x Z i 0 0 M j R m L W I 5 O T E t M G U 4 Z W F j M G Q 3 Y 2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a X J h b F 9 S Z X B s a W N h d G l v b l 9 v Z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E 3 O j E 2 O j U 3 L j Q 2 M D Q 1 O T l a I i A v P j x F b n R y e S B U e X B l P S J G a W x s Q 2 9 s d W 1 u V H l w Z X M i I F Z h b H V l P S J z Q m d V R k J R V U Z C U V V G Q l F V R k J R V U Z C U V V G Q l F V R k J R V U Z C U V V G Q l F V R k J R V U Z C U V V G Q l F V R k J R V U Z C U V V G Q l F V R k J R V U Z C U V V G Q l F V R i I g L z 4 8 R W 5 0 c n k g V H l w Z T 0 i R m l s b E N v b H V t b k 5 h b W V z I i B W Y W x 1 Z T 0 i c 1 s m c X V v d D s j J n F 1 b 3 Q 7 L C Z x d W 9 0 O 3 R p b W U m c X V v d D s s J n F 1 b 3 Q 7 b l Y m c X V v d D s s J n F 1 b 3 Q 7 U l 9 F Q i Z x d W 9 0 O y w m c X V v d D t S X 0 V V J n F 1 b 3 Q 7 L C Z x d W 9 0 O 1 J f S U I m c X V v d D s s J n F 1 b 3 Q 7 U l 9 J V S Z x d W 9 0 O y w m c X V v d D t o b 3 N 0 X 3 J p Y m 8 m c X V v d D s s J n F 1 b 3 Q 7 d H J h b n N s Y X R l X 2 N v b X B s Z X g m c X V v d D s s J n F 1 b 3 Q 7 U D E y M y Z x d W 9 0 O y w m c X V v d D t Q M T I z N C Z x d W 9 0 O y w m c X V v d D t Q M T I z X z Q m c X V v d D s s J n F 1 b 3 Q 7 Q z E y M z Q m c X V v d D s s J n F 1 b 3 Q 7 c G 9 z U k 5 B J n F 1 b 3 Q 7 L C Z x d W 9 0 O 2 R z U k 5 B J n F 1 b 3 Q 7 L C Z x d W 9 0 O 2 5 l Z 1 J O Q S Z x d W 9 0 O y w m c X V v d D t z Z 1 J O Q S Z x d W 9 0 O y w m c X V v d D t w b 3 N f c m V w b G l j Y X N l X z R u Z W c m c X V v d D s s J n F 1 b 3 Q 7 b m V n X 3 J l c G x p Y 2 F z Z V 8 0 c G 9 z J n F 1 b 3 Q 7 L C Z x d W 9 0 O 2 5 l Z 1 9 y Z X B s a W N h c 2 V f N H N n J n F 1 b 3 Q 7 L C Z x d W 9 0 O 2 R z X 3 J l c G x p Y 2 F z Z V 8 0 c G 9 z J n F 1 b 3 Q 7 L C Z x d W 9 0 O 2 R z X 3 J l c G x p Y 2 F z Z V 8 0 c 2 c m c X V v d D s s J n F 1 b 3 Q 7 Y 3 l 0 b 1 9 w b 3 N S T k E m c X V v d D s s J n F 1 b 3 Q 7 Y 3 l 0 b 1 9 u Z W d S T k E m c X V v d D s s J n F 1 b 3 Q 7 Y 3 l 0 b 1 9 k c 1 J O Q S Z x d W 9 0 O y w m c X V v d D t z Z 1 9 0 c m F u c 2 x h d G V f Y 2 9 t c G x l e C Z x d W 9 0 O y w m c X V v d D t z X 3 B v b H k m c X V v d D s s J n F 1 b 3 Q 7 b H V j a W Z l c m F z Z S Z x d W 9 0 O y w m c X V v d D t j Y X B z a W Q m c X V v d D s s J n F 1 b 3 Q 7 c m 5 h X 2 N h c H N p Z C Z x d W 9 0 O y w m c X V v d D t Q R T I 2 S 0 U x J n F 1 b 3 Q 7 L C Z x d W 9 0 O 1 B F M j Z L R T F f R V I m c X V v d D s s J n F 1 b 3 Q 7 U E U y X 0 U x J n F 1 b 3 Q 7 L C Z x d W 9 0 O 0 U y X 0 U x J n F 1 b 3 Q 7 L C Z x d W 9 0 O 2 F z c 2 V t Y m x l Z C Z x d W 9 0 O y w m c X V v d D t h c 3 N l b W J s Z W R W T F A m c X V v d D s s J n F 1 b 3 Q 7 U E Z V J n F 1 b 3 Q 7 L C Z x d W 9 0 O 1 Z M U C Z x d W 9 0 O y w m c X V v d D t h b G x O c 3 A m c X V v d D s s J n F 1 b 3 Q 7 Y W x s U 3 A m c X V v d D s s J n F 1 b 3 Q 7 Y W x s U G 9 z J n F 1 b 3 Q 7 L C Z x d W 9 0 O 2 F s b E 5 l Z y Z x d W 9 0 O y w m c X V v d D t h b G x T Z y Z x d W 9 0 O y w m c X V v d D t h b G x Q Z n U m c X V v d D s s J n F 1 b 3 Q 7 b l 9 y a W J v X 2 c m c X V v d D s s J n F 1 b 3 Q 7 b l 9 y a W J v X 3 N n J n F 1 b 3 Q 7 L C Z x d W 9 0 O 3 R y Y W 5 z b G F 0 Z V 9 Q M T I z J n F 1 b 3 Q 7 L C Z x d W 9 0 O 3 R y Y W 5 z b G F 0 Z V 9 Q M T I z N C Z x d W 9 0 O y w m c X V v d D t 0 c m F u c 2 x h d G V f c y Z x d W 9 0 O y w m c X V v d D t 0 c m F u c 2 N y a W J l X 2 Z 1 b G w m c X V v d D s s J n F 1 b 3 Q 7 d H J h b n N j c m l i Z V 9 z Z y Z x d W 9 0 O y w m c X V v d D t f c m F 0 Z U x h d z U m c X V v d D s s J n F 1 b 3 Q 7 X 3 J h d G V M Y X c 3 J n F 1 b 3 Q 7 L C Z x d W 9 0 O 1 9 y Y X R l T G F 3 O C Z x d W 9 0 O y w m c X V v d D t f c m F 0 Z U x h d z k m c X V v d D s s J n F 1 b 3 Q 7 X 3 J h d G V M Y X c 0 M C Z x d W 9 0 O y w m c X V v d D t f c m F 0 Z U x h d z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l 9 W a X J h b F 9 S Z X B s a W N h d G l v b l 9 v Z G U v Q X V 0 b 1 J l b W 9 2 Z W R D b 2 x 1 b W 5 z M S 5 7 I y w w f S Z x d W 9 0 O y w m c X V v d D t T Z W N 0 a W 9 u M S 9 0 Z X N 0 Z X J f V m l y Y W x f U m V w b G l j Y X R p b 2 5 f b 2 R l L 0 F 1 d G 9 S Z W 1 v d m V k Q 2 9 s d W 1 u c z E u e 3 R p b W U s M X 0 m c X V v d D s s J n F 1 b 3 Q 7 U 2 V j d G l v b j E v d G V z d G V y X 1 Z p c m F s X 1 J l c G x p Y 2 F 0 a W 9 u X 2 9 k Z S 9 B d X R v U m V t b 3 Z l Z E N v b H V t b n M x L n t u V i w y f S Z x d W 9 0 O y w m c X V v d D t T Z W N 0 a W 9 u M S 9 0 Z X N 0 Z X J f V m l y Y W x f U m V w b G l j Y X R p b 2 5 f b 2 R l L 0 F 1 d G 9 S Z W 1 v d m V k Q 2 9 s d W 1 u c z E u e 1 J f R U I s M 3 0 m c X V v d D s s J n F 1 b 3 Q 7 U 2 V j d G l v b j E v d G V z d G V y X 1 Z p c m F s X 1 J l c G x p Y 2 F 0 a W 9 u X 2 9 k Z S 9 B d X R v U m V t b 3 Z l Z E N v b H V t b n M x L n t S X 0 V V L D R 9 J n F 1 b 3 Q 7 L C Z x d W 9 0 O 1 N l Y 3 R p b 2 4 x L 3 R l c 3 R l c l 9 W a X J h b F 9 S Z X B s a W N h d G l v b l 9 v Z G U v Q X V 0 b 1 J l b W 9 2 Z W R D b 2 x 1 b W 5 z M S 5 7 U l 9 J Q i w 1 f S Z x d W 9 0 O y w m c X V v d D t T Z W N 0 a W 9 u M S 9 0 Z X N 0 Z X J f V m l y Y W x f U m V w b G l j Y X R p b 2 5 f b 2 R l L 0 F 1 d G 9 S Z W 1 v d m V k Q 2 9 s d W 1 u c z E u e 1 J f S V U s N n 0 m c X V v d D s s J n F 1 b 3 Q 7 U 2 V j d G l v b j E v d G V z d G V y X 1 Z p c m F s X 1 J l c G x p Y 2 F 0 a W 9 u X 2 9 k Z S 9 B d X R v U m V t b 3 Z l Z E N v b H V t b n M x L n t o b 3 N 0 X 3 J p Y m 8 s N 3 0 m c X V v d D s s J n F 1 b 3 Q 7 U 2 V j d G l v b j E v d G V z d G V y X 1 Z p c m F s X 1 J l c G x p Y 2 F 0 a W 9 u X 2 9 k Z S 9 B d X R v U m V t b 3 Z l Z E N v b H V t b n M x L n t 0 c m F u c 2 x h d G V f Y 2 9 t c G x l e C w 4 f S Z x d W 9 0 O y w m c X V v d D t T Z W N 0 a W 9 u M S 9 0 Z X N 0 Z X J f V m l y Y W x f U m V w b G l j Y X R p b 2 5 f b 2 R l L 0 F 1 d G 9 S Z W 1 v d m V k Q 2 9 s d W 1 u c z E u e 1 A x M j M s O X 0 m c X V v d D s s J n F 1 b 3 Q 7 U 2 V j d G l v b j E v d G V z d G V y X 1 Z p c m F s X 1 J l c G x p Y 2 F 0 a W 9 u X 2 9 k Z S 9 B d X R v U m V t b 3 Z l Z E N v b H V t b n M x L n t Q M T I z N C w x M H 0 m c X V v d D s s J n F 1 b 3 Q 7 U 2 V j d G l v b j E v d G V z d G V y X 1 Z p c m F s X 1 J l c G x p Y 2 F 0 a W 9 u X 2 9 k Z S 9 B d X R v U m V t b 3 Z l Z E N v b H V t b n M x L n t Q M T I z X z Q s M T F 9 J n F 1 b 3 Q 7 L C Z x d W 9 0 O 1 N l Y 3 R p b 2 4 x L 3 R l c 3 R l c l 9 W a X J h b F 9 S Z X B s a W N h d G l v b l 9 v Z G U v Q X V 0 b 1 J l b W 9 2 Z W R D b 2 x 1 b W 5 z M S 5 7 Q z E y M z Q s M T J 9 J n F 1 b 3 Q 7 L C Z x d W 9 0 O 1 N l Y 3 R p b 2 4 x L 3 R l c 3 R l c l 9 W a X J h b F 9 S Z X B s a W N h d G l v b l 9 v Z G U v Q X V 0 b 1 J l b W 9 2 Z W R D b 2 x 1 b W 5 z M S 5 7 c G 9 z U k 5 B L D E z f S Z x d W 9 0 O y w m c X V v d D t T Z W N 0 a W 9 u M S 9 0 Z X N 0 Z X J f V m l y Y W x f U m V w b G l j Y X R p b 2 5 f b 2 R l L 0 F 1 d G 9 S Z W 1 v d m V k Q 2 9 s d W 1 u c z E u e 2 R z U k 5 B L D E 0 f S Z x d W 9 0 O y w m c X V v d D t T Z W N 0 a W 9 u M S 9 0 Z X N 0 Z X J f V m l y Y W x f U m V w b G l j Y X R p b 2 5 f b 2 R l L 0 F 1 d G 9 S Z W 1 v d m V k Q 2 9 s d W 1 u c z E u e 2 5 l Z 1 J O Q S w x N X 0 m c X V v d D s s J n F 1 b 3 Q 7 U 2 V j d G l v b j E v d G V z d G V y X 1 Z p c m F s X 1 J l c G x p Y 2 F 0 a W 9 u X 2 9 k Z S 9 B d X R v U m V t b 3 Z l Z E N v b H V t b n M x L n t z Z 1 J O Q S w x N n 0 m c X V v d D s s J n F 1 b 3 Q 7 U 2 V j d G l v b j E v d G V z d G V y X 1 Z p c m F s X 1 J l c G x p Y 2 F 0 a W 9 u X 2 9 k Z S 9 B d X R v U m V t b 3 Z l Z E N v b H V t b n M x L n t w b 3 N f c m V w b G l j Y X N l X z R u Z W c s M T d 9 J n F 1 b 3 Q 7 L C Z x d W 9 0 O 1 N l Y 3 R p b 2 4 x L 3 R l c 3 R l c l 9 W a X J h b F 9 S Z X B s a W N h d G l v b l 9 v Z G U v Q X V 0 b 1 J l b W 9 2 Z W R D b 2 x 1 b W 5 z M S 5 7 b m V n X 3 J l c G x p Y 2 F z Z V 8 0 c G 9 z L D E 4 f S Z x d W 9 0 O y w m c X V v d D t T Z W N 0 a W 9 u M S 9 0 Z X N 0 Z X J f V m l y Y W x f U m V w b G l j Y X R p b 2 5 f b 2 R l L 0 F 1 d G 9 S Z W 1 v d m V k Q 2 9 s d W 1 u c z E u e 2 5 l Z 1 9 y Z X B s a W N h c 2 V f N H N n L D E 5 f S Z x d W 9 0 O y w m c X V v d D t T Z W N 0 a W 9 u M S 9 0 Z X N 0 Z X J f V m l y Y W x f U m V w b G l j Y X R p b 2 5 f b 2 R l L 0 F 1 d G 9 S Z W 1 v d m V k Q 2 9 s d W 1 u c z E u e 2 R z X 3 J l c G x p Y 2 F z Z V 8 0 c G 9 z L D I w f S Z x d W 9 0 O y w m c X V v d D t T Z W N 0 a W 9 u M S 9 0 Z X N 0 Z X J f V m l y Y W x f U m V w b G l j Y X R p b 2 5 f b 2 R l L 0 F 1 d G 9 S Z W 1 v d m V k Q 2 9 s d W 1 u c z E u e 2 R z X 3 J l c G x p Y 2 F z Z V 8 0 c 2 c s M j F 9 J n F 1 b 3 Q 7 L C Z x d W 9 0 O 1 N l Y 3 R p b 2 4 x L 3 R l c 3 R l c l 9 W a X J h b F 9 S Z X B s a W N h d G l v b l 9 v Z G U v Q X V 0 b 1 J l b W 9 2 Z W R D b 2 x 1 b W 5 z M S 5 7 Y 3 l 0 b 1 9 w b 3 N S T k E s M j J 9 J n F 1 b 3 Q 7 L C Z x d W 9 0 O 1 N l Y 3 R p b 2 4 x L 3 R l c 3 R l c l 9 W a X J h b F 9 S Z X B s a W N h d G l v b l 9 v Z G U v Q X V 0 b 1 J l b W 9 2 Z W R D b 2 x 1 b W 5 z M S 5 7 Y 3 l 0 b 1 9 u Z W d S T k E s M j N 9 J n F 1 b 3 Q 7 L C Z x d W 9 0 O 1 N l Y 3 R p b 2 4 x L 3 R l c 3 R l c l 9 W a X J h b F 9 S Z X B s a W N h d G l v b l 9 v Z G U v Q X V 0 b 1 J l b W 9 2 Z W R D b 2 x 1 b W 5 z M S 5 7 Y 3 l 0 b 1 9 k c 1 J O Q S w y N H 0 m c X V v d D s s J n F 1 b 3 Q 7 U 2 V j d G l v b j E v d G V z d G V y X 1 Z p c m F s X 1 J l c G x p Y 2 F 0 a W 9 u X 2 9 k Z S 9 B d X R v U m V t b 3 Z l Z E N v b H V t b n M x L n t z Z 1 9 0 c m F u c 2 x h d G V f Y 2 9 t c G x l e C w y N X 0 m c X V v d D s s J n F 1 b 3 Q 7 U 2 V j d G l v b j E v d G V z d G V y X 1 Z p c m F s X 1 J l c G x p Y 2 F 0 a W 9 u X 2 9 k Z S 9 B d X R v U m V t b 3 Z l Z E N v b H V t b n M x L n t z X 3 B v b H k s M j Z 9 J n F 1 b 3 Q 7 L C Z x d W 9 0 O 1 N l Y 3 R p b 2 4 x L 3 R l c 3 R l c l 9 W a X J h b F 9 S Z X B s a W N h d G l v b l 9 v Z G U v Q X V 0 b 1 J l b W 9 2 Z W R D b 2 x 1 b W 5 z M S 5 7 b H V j a W Z l c m F z Z S w y N 3 0 m c X V v d D s s J n F 1 b 3 Q 7 U 2 V j d G l v b j E v d G V z d G V y X 1 Z p c m F s X 1 J l c G x p Y 2 F 0 a W 9 u X 2 9 k Z S 9 B d X R v U m V t b 3 Z l Z E N v b H V t b n M x L n t j Y X B z a W Q s M j h 9 J n F 1 b 3 Q 7 L C Z x d W 9 0 O 1 N l Y 3 R p b 2 4 x L 3 R l c 3 R l c l 9 W a X J h b F 9 S Z X B s a W N h d G l v b l 9 v Z G U v Q X V 0 b 1 J l b W 9 2 Z W R D b 2 x 1 b W 5 z M S 5 7 c m 5 h X 2 N h c H N p Z C w y O X 0 m c X V v d D s s J n F 1 b 3 Q 7 U 2 V j d G l v b j E v d G V z d G V y X 1 Z p c m F s X 1 J l c G x p Y 2 F 0 a W 9 u X 2 9 k Z S 9 B d X R v U m V t b 3 Z l Z E N v b H V t b n M x L n t Q R T I 2 S 0 U x L D M w f S Z x d W 9 0 O y w m c X V v d D t T Z W N 0 a W 9 u M S 9 0 Z X N 0 Z X J f V m l y Y W x f U m V w b G l j Y X R p b 2 5 f b 2 R l L 0 F 1 d G 9 S Z W 1 v d m V k Q 2 9 s d W 1 u c z E u e 1 B F M j Z L R T F f R V I s M z F 9 J n F 1 b 3 Q 7 L C Z x d W 9 0 O 1 N l Y 3 R p b 2 4 x L 3 R l c 3 R l c l 9 W a X J h b F 9 S Z X B s a W N h d G l v b l 9 v Z G U v Q X V 0 b 1 J l b W 9 2 Z W R D b 2 x 1 b W 5 z M S 5 7 U E U y X 0 U x L D M y f S Z x d W 9 0 O y w m c X V v d D t T Z W N 0 a W 9 u M S 9 0 Z X N 0 Z X J f V m l y Y W x f U m V w b G l j Y X R p b 2 5 f b 2 R l L 0 F 1 d G 9 S Z W 1 v d m V k Q 2 9 s d W 1 u c z E u e 0 U y X 0 U x L D M z f S Z x d W 9 0 O y w m c X V v d D t T Z W N 0 a W 9 u M S 9 0 Z X N 0 Z X J f V m l y Y W x f U m V w b G l j Y X R p b 2 5 f b 2 R l L 0 F 1 d G 9 S Z W 1 v d m V k Q 2 9 s d W 1 u c z E u e 2 F z c 2 V t Y m x l Z C w z N H 0 m c X V v d D s s J n F 1 b 3 Q 7 U 2 V j d G l v b j E v d G V z d G V y X 1 Z p c m F s X 1 J l c G x p Y 2 F 0 a W 9 u X 2 9 k Z S 9 B d X R v U m V t b 3 Z l Z E N v b H V t b n M x L n t h c 3 N l b W J s Z W R W T F A s M z V 9 J n F 1 b 3 Q 7 L C Z x d W 9 0 O 1 N l Y 3 R p b 2 4 x L 3 R l c 3 R l c l 9 W a X J h b F 9 S Z X B s a W N h d G l v b l 9 v Z G U v Q X V 0 b 1 J l b W 9 2 Z W R D b 2 x 1 b W 5 z M S 5 7 U E Z V L D M 2 f S Z x d W 9 0 O y w m c X V v d D t T Z W N 0 a W 9 u M S 9 0 Z X N 0 Z X J f V m l y Y W x f U m V w b G l j Y X R p b 2 5 f b 2 R l L 0 F 1 d G 9 S Z W 1 v d m V k Q 2 9 s d W 1 u c z E u e 1 Z M U C w z N 3 0 m c X V v d D s s J n F 1 b 3 Q 7 U 2 V j d G l v b j E v d G V z d G V y X 1 Z p c m F s X 1 J l c G x p Y 2 F 0 a W 9 u X 2 9 k Z S 9 B d X R v U m V t b 3 Z l Z E N v b H V t b n M x L n t h b G x O c 3 A s M z h 9 J n F 1 b 3 Q 7 L C Z x d W 9 0 O 1 N l Y 3 R p b 2 4 x L 3 R l c 3 R l c l 9 W a X J h b F 9 S Z X B s a W N h d G l v b l 9 v Z G U v Q X V 0 b 1 J l b W 9 2 Z W R D b 2 x 1 b W 5 z M S 5 7 Y W x s U 3 A s M z l 9 J n F 1 b 3 Q 7 L C Z x d W 9 0 O 1 N l Y 3 R p b 2 4 x L 3 R l c 3 R l c l 9 W a X J h b F 9 S Z X B s a W N h d G l v b l 9 v Z G U v Q X V 0 b 1 J l b W 9 2 Z W R D b 2 x 1 b W 5 z M S 5 7 Y W x s U G 9 z L D Q w f S Z x d W 9 0 O y w m c X V v d D t T Z W N 0 a W 9 u M S 9 0 Z X N 0 Z X J f V m l y Y W x f U m V w b G l j Y X R p b 2 5 f b 2 R l L 0 F 1 d G 9 S Z W 1 v d m V k Q 2 9 s d W 1 u c z E u e 2 F s b E 5 l Z y w 0 M X 0 m c X V v d D s s J n F 1 b 3 Q 7 U 2 V j d G l v b j E v d G V z d G V y X 1 Z p c m F s X 1 J l c G x p Y 2 F 0 a W 9 u X 2 9 k Z S 9 B d X R v U m V t b 3 Z l Z E N v b H V t b n M x L n t h b G x T Z y w 0 M n 0 m c X V v d D s s J n F 1 b 3 Q 7 U 2 V j d G l v b j E v d G V z d G V y X 1 Z p c m F s X 1 J l c G x p Y 2 F 0 a W 9 u X 2 9 k Z S 9 B d X R v U m V t b 3 Z l Z E N v b H V t b n M x L n t h b G x Q Z n U s N D N 9 J n F 1 b 3 Q 7 L C Z x d W 9 0 O 1 N l Y 3 R p b 2 4 x L 3 R l c 3 R l c l 9 W a X J h b F 9 S Z X B s a W N h d G l v b l 9 v Z G U v Q X V 0 b 1 J l b W 9 2 Z W R D b 2 x 1 b W 5 z M S 5 7 b l 9 y a W J v X 2 c s N D R 9 J n F 1 b 3 Q 7 L C Z x d W 9 0 O 1 N l Y 3 R p b 2 4 x L 3 R l c 3 R l c l 9 W a X J h b F 9 S Z X B s a W N h d G l v b l 9 v Z G U v Q X V 0 b 1 J l b W 9 2 Z W R D b 2 x 1 b W 5 z M S 5 7 b l 9 y a W J v X 3 N n L D Q 1 f S Z x d W 9 0 O y w m c X V v d D t T Z W N 0 a W 9 u M S 9 0 Z X N 0 Z X J f V m l y Y W x f U m V w b G l j Y X R p b 2 5 f b 2 R l L 0 F 1 d G 9 S Z W 1 v d m V k Q 2 9 s d W 1 u c z E u e 3 R y Y W 5 z b G F 0 Z V 9 Q M T I z L D Q 2 f S Z x d W 9 0 O y w m c X V v d D t T Z W N 0 a W 9 u M S 9 0 Z X N 0 Z X J f V m l y Y W x f U m V w b G l j Y X R p b 2 5 f b 2 R l L 0 F 1 d G 9 S Z W 1 v d m V k Q 2 9 s d W 1 u c z E u e 3 R y Y W 5 z b G F 0 Z V 9 Q M T I z N C w 0 N 3 0 m c X V v d D s s J n F 1 b 3 Q 7 U 2 V j d G l v b j E v d G V z d G V y X 1 Z p c m F s X 1 J l c G x p Y 2 F 0 a W 9 u X 2 9 k Z S 9 B d X R v U m V t b 3 Z l Z E N v b H V t b n M x L n t 0 c m F u c 2 x h d G V f c y w 0 O H 0 m c X V v d D s s J n F 1 b 3 Q 7 U 2 V j d G l v b j E v d G V z d G V y X 1 Z p c m F s X 1 J l c G x p Y 2 F 0 a W 9 u X 2 9 k Z S 9 B d X R v U m V t b 3 Z l Z E N v b H V t b n M x L n t 0 c m F u c 2 N y a W J l X 2 Z 1 b G w s N D l 9 J n F 1 b 3 Q 7 L C Z x d W 9 0 O 1 N l Y 3 R p b 2 4 x L 3 R l c 3 R l c l 9 W a X J h b F 9 S Z X B s a W N h d G l v b l 9 v Z G U v Q X V 0 b 1 J l b W 9 2 Z W R D b 2 x 1 b W 5 z M S 5 7 d H J h b n N j c m l i Z V 9 z Z y w 1 M H 0 m c X V v d D s s J n F 1 b 3 Q 7 U 2 V j d G l v b j E v d G V z d G V y X 1 Z p c m F s X 1 J l c G x p Y 2 F 0 a W 9 u X 2 9 k Z S 9 B d X R v U m V t b 3 Z l Z E N v b H V t b n M x L n t f c m F 0 Z U x h d z U s N T F 9 J n F 1 b 3 Q 7 L C Z x d W 9 0 O 1 N l Y 3 R p b 2 4 x L 3 R l c 3 R l c l 9 W a X J h b F 9 S Z X B s a W N h d G l v b l 9 v Z G U v Q X V 0 b 1 J l b W 9 2 Z W R D b 2 x 1 b W 5 z M S 5 7 X 3 J h d G V M Y X c 3 L D U y f S Z x d W 9 0 O y w m c X V v d D t T Z W N 0 a W 9 u M S 9 0 Z X N 0 Z X J f V m l y Y W x f U m V w b G l j Y X R p b 2 5 f b 2 R l L 0 F 1 d G 9 S Z W 1 v d m V k Q 2 9 s d W 1 u c z E u e 1 9 y Y X R l T G F 3 O C w 1 M 3 0 m c X V v d D s s J n F 1 b 3 Q 7 U 2 V j d G l v b j E v d G V z d G V y X 1 Z p c m F s X 1 J l c G x p Y 2 F 0 a W 9 u X 2 9 k Z S 9 B d X R v U m V t b 3 Z l Z E N v b H V t b n M x L n t f c m F 0 Z U x h d z k s N T R 9 J n F 1 b 3 Q 7 L C Z x d W 9 0 O 1 N l Y 3 R p b 2 4 x L 3 R l c 3 R l c l 9 W a X J h b F 9 S Z X B s a W N h d G l v b l 9 v Z G U v Q X V 0 b 1 J l b W 9 2 Z W R D b 2 x 1 b W 5 z M S 5 7 X 3 J h d G V M Y X c 0 M C w 1 N X 0 m c X V v d D s s J n F 1 b 3 Q 7 U 2 V j d G l v b j E v d G V z d G V y X 1 Z p c m F s X 1 J l c G x p Y 2 F 0 a W 9 u X 2 9 k Z S 9 B d X R v U m V t b 3 Z l Z E N v b H V t b n M x L n t f c m F 0 Z U x h d z Q x L D U 2 f S Z x d W 9 0 O 1 0 s J n F 1 b 3 Q 7 Q 2 9 s d W 1 u Q 2 9 1 b n Q m c X V v d D s 6 N T c s J n F 1 b 3 Q 7 S 2 V 5 Q 2 9 s d W 1 u T m F t Z X M m c X V v d D s 6 W 1 0 s J n F 1 b 3 Q 7 Q 2 9 s d W 1 u S W R l b n R p d G l l c y Z x d W 9 0 O z p b J n F 1 b 3 Q 7 U 2 V j d G l v b j E v d G V z d G V y X 1 Z p c m F s X 1 J l c G x p Y 2 F 0 a W 9 u X 2 9 k Z S 9 B d X R v U m V t b 3 Z l Z E N v b H V t b n M x L n s j L D B 9 J n F 1 b 3 Q 7 L C Z x d W 9 0 O 1 N l Y 3 R p b 2 4 x L 3 R l c 3 R l c l 9 W a X J h b F 9 S Z X B s a W N h d G l v b l 9 v Z G U v Q X V 0 b 1 J l b W 9 2 Z W R D b 2 x 1 b W 5 z M S 5 7 d G l t Z S w x f S Z x d W 9 0 O y w m c X V v d D t T Z W N 0 a W 9 u M S 9 0 Z X N 0 Z X J f V m l y Y W x f U m V w b G l j Y X R p b 2 5 f b 2 R l L 0 F 1 d G 9 S Z W 1 v d m V k Q 2 9 s d W 1 u c z E u e 2 5 W L D J 9 J n F 1 b 3 Q 7 L C Z x d W 9 0 O 1 N l Y 3 R p b 2 4 x L 3 R l c 3 R l c l 9 W a X J h b F 9 S Z X B s a W N h d G l v b l 9 v Z G U v Q X V 0 b 1 J l b W 9 2 Z W R D b 2 x 1 b W 5 z M S 5 7 U l 9 F Q i w z f S Z x d W 9 0 O y w m c X V v d D t T Z W N 0 a W 9 u M S 9 0 Z X N 0 Z X J f V m l y Y W x f U m V w b G l j Y X R p b 2 5 f b 2 R l L 0 F 1 d G 9 S Z W 1 v d m V k Q 2 9 s d W 1 u c z E u e 1 J f R V U s N H 0 m c X V v d D s s J n F 1 b 3 Q 7 U 2 V j d G l v b j E v d G V z d G V y X 1 Z p c m F s X 1 J l c G x p Y 2 F 0 a W 9 u X 2 9 k Z S 9 B d X R v U m V t b 3 Z l Z E N v b H V t b n M x L n t S X 0 l C L D V 9 J n F 1 b 3 Q 7 L C Z x d W 9 0 O 1 N l Y 3 R p b 2 4 x L 3 R l c 3 R l c l 9 W a X J h b F 9 S Z X B s a W N h d G l v b l 9 v Z G U v Q X V 0 b 1 J l b W 9 2 Z W R D b 2 x 1 b W 5 z M S 5 7 U l 9 J V S w 2 f S Z x d W 9 0 O y w m c X V v d D t T Z W N 0 a W 9 u M S 9 0 Z X N 0 Z X J f V m l y Y W x f U m V w b G l j Y X R p b 2 5 f b 2 R l L 0 F 1 d G 9 S Z W 1 v d m V k Q 2 9 s d W 1 u c z E u e 2 h v c 3 R f c m l i b y w 3 f S Z x d W 9 0 O y w m c X V v d D t T Z W N 0 a W 9 u M S 9 0 Z X N 0 Z X J f V m l y Y W x f U m V w b G l j Y X R p b 2 5 f b 2 R l L 0 F 1 d G 9 S Z W 1 v d m V k Q 2 9 s d W 1 u c z E u e 3 R y Y W 5 z b G F 0 Z V 9 j b 2 1 w b G V 4 L D h 9 J n F 1 b 3 Q 7 L C Z x d W 9 0 O 1 N l Y 3 R p b 2 4 x L 3 R l c 3 R l c l 9 W a X J h b F 9 S Z X B s a W N h d G l v b l 9 v Z G U v Q X V 0 b 1 J l b W 9 2 Z W R D b 2 x 1 b W 5 z M S 5 7 U D E y M y w 5 f S Z x d W 9 0 O y w m c X V v d D t T Z W N 0 a W 9 u M S 9 0 Z X N 0 Z X J f V m l y Y W x f U m V w b G l j Y X R p b 2 5 f b 2 R l L 0 F 1 d G 9 S Z W 1 v d m V k Q 2 9 s d W 1 u c z E u e 1 A x M j M 0 L D E w f S Z x d W 9 0 O y w m c X V v d D t T Z W N 0 a W 9 u M S 9 0 Z X N 0 Z X J f V m l y Y W x f U m V w b G l j Y X R p b 2 5 f b 2 R l L 0 F 1 d G 9 S Z W 1 v d m V k Q 2 9 s d W 1 u c z E u e 1 A x M j N f N C w x M X 0 m c X V v d D s s J n F 1 b 3 Q 7 U 2 V j d G l v b j E v d G V z d G V y X 1 Z p c m F s X 1 J l c G x p Y 2 F 0 a W 9 u X 2 9 k Z S 9 B d X R v U m V t b 3 Z l Z E N v b H V t b n M x L n t D M T I z N C w x M n 0 m c X V v d D s s J n F 1 b 3 Q 7 U 2 V j d G l v b j E v d G V z d G V y X 1 Z p c m F s X 1 J l c G x p Y 2 F 0 a W 9 u X 2 9 k Z S 9 B d X R v U m V t b 3 Z l Z E N v b H V t b n M x L n t w b 3 N S T k E s M T N 9 J n F 1 b 3 Q 7 L C Z x d W 9 0 O 1 N l Y 3 R p b 2 4 x L 3 R l c 3 R l c l 9 W a X J h b F 9 S Z X B s a W N h d G l v b l 9 v Z G U v Q X V 0 b 1 J l b W 9 2 Z W R D b 2 x 1 b W 5 z M S 5 7 Z H N S T k E s M T R 9 J n F 1 b 3 Q 7 L C Z x d W 9 0 O 1 N l Y 3 R p b 2 4 x L 3 R l c 3 R l c l 9 W a X J h b F 9 S Z X B s a W N h d G l v b l 9 v Z G U v Q X V 0 b 1 J l b W 9 2 Z W R D b 2 x 1 b W 5 z M S 5 7 b m V n U k 5 B L D E 1 f S Z x d W 9 0 O y w m c X V v d D t T Z W N 0 a W 9 u M S 9 0 Z X N 0 Z X J f V m l y Y W x f U m V w b G l j Y X R p b 2 5 f b 2 R l L 0 F 1 d G 9 S Z W 1 v d m V k Q 2 9 s d W 1 u c z E u e 3 N n U k 5 B L D E 2 f S Z x d W 9 0 O y w m c X V v d D t T Z W N 0 a W 9 u M S 9 0 Z X N 0 Z X J f V m l y Y W x f U m V w b G l j Y X R p b 2 5 f b 2 R l L 0 F 1 d G 9 S Z W 1 v d m V k Q 2 9 s d W 1 u c z E u e 3 B v c 1 9 y Z X B s a W N h c 2 V f N G 5 l Z y w x N 3 0 m c X V v d D s s J n F 1 b 3 Q 7 U 2 V j d G l v b j E v d G V z d G V y X 1 Z p c m F s X 1 J l c G x p Y 2 F 0 a W 9 u X 2 9 k Z S 9 B d X R v U m V t b 3 Z l Z E N v b H V t b n M x L n t u Z W d f c m V w b G l j Y X N l X z R w b 3 M s M T h 9 J n F 1 b 3 Q 7 L C Z x d W 9 0 O 1 N l Y 3 R p b 2 4 x L 3 R l c 3 R l c l 9 W a X J h b F 9 S Z X B s a W N h d G l v b l 9 v Z G U v Q X V 0 b 1 J l b W 9 2 Z W R D b 2 x 1 b W 5 z M S 5 7 b m V n X 3 J l c G x p Y 2 F z Z V 8 0 c 2 c s M T l 9 J n F 1 b 3 Q 7 L C Z x d W 9 0 O 1 N l Y 3 R p b 2 4 x L 3 R l c 3 R l c l 9 W a X J h b F 9 S Z X B s a W N h d G l v b l 9 v Z G U v Q X V 0 b 1 J l b W 9 2 Z W R D b 2 x 1 b W 5 z M S 5 7 Z H N f c m V w b G l j Y X N l X z R w b 3 M s M j B 9 J n F 1 b 3 Q 7 L C Z x d W 9 0 O 1 N l Y 3 R p b 2 4 x L 3 R l c 3 R l c l 9 W a X J h b F 9 S Z X B s a W N h d G l v b l 9 v Z G U v Q X V 0 b 1 J l b W 9 2 Z W R D b 2 x 1 b W 5 z M S 5 7 Z H N f c m V w b G l j Y X N l X z R z Z y w y M X 0 m c X V v d D s s J n F 1 b 3 Q 7 U 2 V j d G l v b j E v d G V z d G V y X 1 Z p c m F s X 1 J l c G x p Y 2 F 0 a W 9 u X 2 9 k Z S 9 B d X R v U m V t b 3 Z l Z E N v b H V t b n M x L n t j e X R v X 3 B v c 1 J O Q S w y M n 0 m c X V v d D s s J n F 1 b 3 Q 7 U 2 V j d G l v b j E v d G V z d G V y X 1 Z p c m F s X 1 J l c G x p Y 2 F 0 a W 9 u X 2 9 k Z S 9 B d X R v U m V t b 3 Z l Z E N v b H V t b n M x L n t j e X R v X 2 5 l Z 1 J O Q S w y M 3 0 m c X V v d D s s J n F 1 b 3 Q 7 U 2 V j d G l v b j E v d G V z d G V y X 1 Z p c m F s X 1 J l c G x p Y 2 F 0 a W 9 u X 2 9 k Z S 9 B d X R v U m V t b 3 Z l Z E N v b H V t b n M x L n t j e X R v X 2 R z U k 5 B L D I 0 f S Z x d W 9 0 O y w m c X V v d D t T Z W N 0 a W 9 u M S 9 0 Z X N 0 Z X J f V m l y Y W x f U m V w b G l j Y X R p b 2 5 f b 2 R l L 0 F 1 d G 9 S Z W 1 v d m V k Q 2 9 s d W 1 u c z E u e 3 N n X 3 R y Y W 5 z b G F 0 Z V 9 j b 2 1 w b G V 4 L D I 1 f S Z x d W 9 0 O y w m c X V v d D t T Z W N 0 a W 9 u M S 9 0 Z X N 0 Z X J f V m l y Y W x f U m V w b G l j Y X R p b 2 5 f b 2 R l L 0 F 1 d G 9 S Z W 1 v d m V k Q 2 9 s d W 1 u c z E u e 3 N f c G 9 s e S w y N n 0 m c X V v d D s s J n F 1 b 3 Q 7 U 2 V j d G l v b j E v d G V z d G V y X 1 Z p c m F s X 1 J l c G x p Y 2 F 0 a W 9 u X 2 9 k Z S 9 B d X R v U m V t b 3 Z l Z E N v b H V t b n M x L n t s d W N p Z m V y Y X N l L D I 3 f S Z x d W 9 0 O y w m c X V v d D t T Z W N 0 a W 9 u M S 9 0 Z X N 0 Z X J f V m l y Y W x f U m V w b G l j Y X R p b 2 5 f b 2 R l L 0 F 1 d G 9 S Z W 1 v d m V k Q 2 9 s d W 1 u c z E u e 2 N h c H N p Z C w y O H 0 m c X V v d D s s J n F 1 b 3 Q 7 U 2 V j d G l v b j E v d G V z d G V y X 1 Z p c m F s X 1 J l c G x p Y 2 F 0 a W 9 u X 2 9 k Z S 9 B d X R v U m V t b 3 Z l Z E N v b H V t b n M x L n t y b m F f Y 2 F w c 2 l k L D I 5 f S Z x d W 9 0 O y w m c X V v d D t T Z W N 0 a W 9 u M S 9 0 Z X N 0 Z X J f V m l y Y W x f U m V w b G l j Y X R p b 2 5 f b 2 R l L 0 F 1 d G 9 S Z W 1 v d m V k Q 2 9 s d W 1 u c z E u e 1 B F M j Z L R T E s M z B 9 J n F 1 b 3 Q 7 L C Z x d W 9 0 O 1 N l Y 3 R p b 2 4 x L 3 R l c 3 R l c l 9 W a X J h b F 9 S Z X B s a W N h d G l v b l 9 v Z G U v Q X V 0 b 1 J l b W 9 2 Z W R D b 2 x 1 b W 5 z M S 5 7 U E U y N k t F M V 9 F U i w z M X 0 m c X V v d D s s J n F 1 b 3 Q 7 U 2 V j d G l v b j E v d G V z d G V y X 1 Z p c m F s X 1 J l c G x p Y 2 F 0 a W 9 u X 2 9 k Z S 9 B d X R v U m V t b 3 Z l Z E N v b H V t b n M x L n t Q R T J f R T E s M z J 9 J n F 1 b 3 Q 7 L C Z x d W 9 0 O 1 N l Y 3 R p b 2 4 x L 3 R l c 3 R l c l 9 W a X J h b F 9 S Z X B s a W N h d G l v b l 9 v Z G U v Q X V 0 b 1 J l b W 9 2 Z W R D b 2 x 1 b W 5 z M S 5 7 R T J f R T E s M z N 9 J n F 1 b 3 Q 7 L C Z x d W 9 0 O 1 N l Y 3 R p b 2 4 x L 3 R l c 3 R l c l 9 W a X J h b F 9 S Z X B s a W N h d G l v b l 9 v Z G U v Q X V 0 b 1 J l b W 9 2 Z W R D b 2 x 1 b W 5 z M S 5 7 Y X N z Z W 1 i b G V k L D M 0 f S Z x d W 9 0 O y w m c X V v d D t T Z W N 0 a W 9 u M S 9 0 Z X N 0 Z X J f V m l y Y W x f U m V w b G l j Y X R p b 2 5 f b 2 R l L 0 F 1 d G 9 S Z W 1 v d m V k Q 2 9 s d W 1 u c z E u e 2 F z c 2 V t Y m x l Z F Z M U C w z N X 0 m c X V v d D s s J n F 1 b 3 Q 7 U 2 V j d G l v b j E v d G V z d G V y X 1 Z p c m F s X 1 J l c G x p Y 2 F 0 a W 9 u X 2 9 k Z S 9 B d X R v U m V t b 3 Z l Z E N v b H V t b n M x L n t Q R l U s M z Z 9 J n F 1 b 3 Q 7 L C Z x d W 9 0 O 1 N l Y 3 R p b 2 4 x L 3 R l c 3 R l c l 9 W a X J h b F 9 S Z X B s a W N h d G l v b l 9 v Z G U v Q X V 0 b 1 J l b W 9 2 Z W R D b 2 x 1 b W 5 z M S 5 7 V k x Q L D M 3 f S Z x d W 9 0 O y w m c X V v d D t T Z W N 0 a W 9 u M S 9 0 Z X N 0 Z X J f V m l y Y W x f U m V w b G l j Y X R p b 2 5 f b 2 R l L 0 F 1 d G 9 S Z W 1 v d m V k Q 2 9 s d W 1 u c z E u e 2 F s b E 5 z c C w z O H 0 m c X V v d D s s J n F 1 b 3 Q 7 U 2 V j d G l v b j E v d G V z d G V y X 1 Z p c m F s X 1 J l c G x p Y 2 F 0 a W 9 u X 2 9 k Z S 9 B d X R v U m V t b 3 Z l Z E N v b H V t b n M x L n t h b G x T c C w z O X 0 m c X V v d D s s J n F 1 b 3 Q 7 U 2 V j d G l v b j E v d G V z d G V y X 1 Z p c m F s X 1 J l c G x p Y 2 F 0 a W 9 u X 2 9 k Z S 9 B d X R v U m V t b 3 Z l Z E N v b H V t b n M x L n t h b G x Q b 3 M s N D B 9 J n F 1 b 3 Q 7 L C Z x d W 9 0 O 1 N l Y 3 R p b 2 4 x L 3 R l c 3 R l c l 9 W a X J h b F 9 S Z X B s a W N h d G l v b l 9 v Z G U v Q X V 0 b 1 J l b W 9 2 Z W R D b 2 x 1 b W 5 z M S 5 7 Y W x s T m V n L D Q x f S Z x d W 9 0 O y w m c X V v d D t T Z W N 0 a W 9 u M S 9 0 Z X N 0 Z X J f V m l y Y W x f U m V w b G l j Y X R p b 2 5 f b 2 R l L 0 F 1 d G 9 S Z W 1 v d m V k Q 2 9 s d W 1 u c z E u e 2 F s b F N n L D Q y f S Z x d W 9 0 O y w m c X V v d D t T Z W N 0 a W 9 u M S 9 0 Z X N 0 Z X J f V m l y Y W x f U m V w b G l j Y X R p b 2 5 f b 2 R l L 0 F 1 d G 9 S Z W 1 v d m V k Q 2 9 s d W 1 u c z E u e 2 F s b F B m d S w 0 M 3 0 m c X V v d D s s J n F 1 b 3 Q 7 U 2 V j d G l v b j E v d G V z d G V y X 1 Z p c m F s X 1 J l c G x p Y 2 F 0 a W 9 u X 2 9 k Z S 9 B d X R v U m V t b 3 Z l Z E N v b H V t b n M x L n t u X 3 J p Y m 9 f Z y w 0 N H 0 m c X V v d D s s J n F 1 b 3 Q 7 U 2 V j d G l v b j E v d G V z d G V y X 1 Z p c m F s X 1 J l c G x p Y 2 F 0 a W 9 u X 2 9 k Z S 9 B d X R v U m V t b 3 Z l Z E N v b H V t b n M x L n t u X 3 J p Y m 9 f c 2 c s N D V 9 J n F 1 b 3 Q 7 L C Z x d W 9 0 O 1 N l Y 3 R p b 2 4 x L 3 R l c 3 R l c l 9 W a X J h b F 9 S Z X B s a W N h d G l v b l 9 v Z G U v Q X V 0 b 1 J l b W 9 2 Z W R D b 2 x 1 b W 5 z M S 5 7 d H J h b n N s Y X R l X 1 A x M j M s N D Z 9 J n F 1 b 3 Q 7 L C Z x d W 9 0 O 1 N l Y 3 R p b 2 4 x L 3 R l c 3 R l c l 9 W a X J h b F 9 S Z X B s a W N h d G l v b l 9 v Z G U v Q X V 0 b 1 J l b W 9 2 Z W R D b 2 x 1 b W 5 z M S 5 7 d H J h b n N s Y X R l X 1 A x M j M 0 L D Q 3 f S Z x d W 9 0 O y w m c X V v d D t T Z W N 0 a W 9 u M S 9 0 Z X N 0 Z X J f V m l y Y W x f U m V w b G l j Y X R p b 2 5 f b 2 R l L 0 F 1 d G 9 S Z W 1 v d m V k Q 2 9 s d W 1 u c z E u e 3 R y Y W 5 z b G F 0 Z V 9 z L D Q 4 f S Z x d W 9 0 O y w m c X V v d D t T Z W N 0 a W 9 u M S 9 0 Z X N 0 Z X J f V m l y Y W x f U m V w b G l j Y X R p b 2 5 f b 2 R l L 0 F 1 d G 9 S Z W 1 v d m V k Q 2 9 s d W 1 u c z E u e 3 R y Y W 5 z Y 3 J p Y m V f Z n V s b C w 0 O X 0 m c X V v d D s s J n F 1 b 3 Q 7 U 2 V j d G l v b j E v d G V z d G V y X 1 Z p c m F s X 1 J l c G x p Y 2 F 0 a W 9 u X 2 9 k Z S 9 B d X R v U m V t b 3 Z l Z E N v b H V t b n M x L n t 0 c m F u c 2 N y a W J l X 3 N n L D U w f S Z x d W 9 0 O y w m c X V v d D t T Z W N 0 a W 9 u M S 9 0 Z X N 0 Z X J f V m l y Y W x f U m V w b G l j Y X R p b 2 5 f b 2 R l L 0 F 1 d G 9 S Z W 1 v d m V k Q 2 9 s d W 1 u c z E u e 1 9 y Y X R l T G F 3 N S w 1 M X 0 m c X V v d D s s J n F 1 b 3 Q 7 U 2 V j d G l v b j E v d G V z d G V y X 1 Z p c m F s X 1 J l c G x p Y 2 F 0 a W 9 u X 2 9 k Z S 9 B d X R v U m V t b 3 Z l Z E N v b H V t b n M x L n t f c m F 0 Z U x h d z c s N T J 9 J n F 1 b 3 Q 7 L C Z x d W 9 0 O 1 N l Y 3 R p b 2 4 x L 3 R l c 3 R l c l 9 W a X J h b F 9 S Z X B s a W N h d G l v b l 9 v Z G U v Q X V 0 b 1 J l b W 9 2 Z W R D b 2 x 1 b W 5 z M S 5 7 X 3 J h d G V M Y X c 4 L D U z f S Z x d W 9 0 O y w m c X V v d D t T Z W N 0 a W 9 u M S 9 0 Z X N 0 Z X J f V m l y Y W x f U m V w b G l j Y X R p b 2 5 f b 2 R l L 0 F 1 d G 9 S Z W 1 v d m V k Q 2 9 s d W 1 u c z E u e 1 9 y Y X R l T G F 3 O S w 1 N H 0 m c X V v d D s s J n F 1 b 3 Q 7 U 2 V j d G l v b j E v d G V z d G V y X 1 Z p c m F s X 1 J l c G x p Y 2 F 0 a W 9 u X 2 9 k Z S 9 B d X R v U m V t b 3 Z l Z E N v b H V t b n M x L n t f c m F 0 Z U x h d z Q w L D U 1 f S Z x d W 9 0 O y w m c X V v d D t T Z W N 0 a W 9 u M S 9 0 Z X N 0 Z X J f V m l y Y W x f U m V w b G l j Y X R p b 2 5 f b 2 R l L 0 F 1 d G 9 S Z W 1 v d m V k Q 2 9 s d W 1 u c z E u e 1 9 y Y X R l T G F 3 N D E s N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J f V m l y Y W x f U m V w b G l j Y X R p b 2 5 f b 2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l 9 W a X J h b F 9 S Z X B s a W N h d G l v b l 9 v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X 1 Z p c m F s X 1 J l c G x p Y 2 F 0 a W 9 u X 2 9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V t Z W 5 0 R G F 0 Y V 9 W a X J h b F 9 S Z X B s a W N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0 N D Q 1 N T h k L T M y M m U t N D N l Y y 1 i M D k 5 L W F l M z V j M m R i M T N m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F z d X J l b W V u d E R h d G F f V m l y Y W x f U m V w b G l j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T c 6 M z I 6 M T Y u M j k w M j Y 4 N F o i I C 8 + P E V u d H J 5 I F R 5 c G U 9 I k Z p b G x D b 2 x 1 b W 5 U e X B l c y I g V m F s d W U 9 I n N C Z 1 l G Q X c 9 P S I g L z 4 8 R W 5 0 c n k g V H l w Z T 0 i R m l s b E N v b H V t b k 5 h b W V z I i B W Y W x 1 Z T 0 i c 1 s m c X V v d D t v Y n N l c n Z h Y m x l S W Q m c X V v d D s s J n F 1 b 3 Q 7 c 2 l t d W x h d G l v b k N v b m R p d G l v b k l k J n F 1 b 3 Q 7 L C Z x d W 9 0 O 2 1 l Y X N 1 c m V t Z W 5 0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z d X J l b W V u d E R h d G F f V m l y Y W x f U m V w b G l j Y X R p b 2 4 v Q X V 0 b 1 J l b W 9 2 Z W R D b 2 x 1 b W 5 z M S 5 7 b 2 J z Z X J 2 Y W J s Z U l k L D B 9 J n F 1 b 3 Q 7 L C Z x d W 9 0 O 1 N l Y 3 R p b 2 4 x L 2 1 l Y X N 1 c m V t Z W 5 0 R G F 0 Y V 9 W a X J h b F 9 S Z X B s a W N h d G l v b i 9 B d X R v U m V t b 3 Z l Z E N v b H V t b n M x L n t z a W 1 1 b G F 0 a W 9 u Q 2 9 u Z G l 0 a W 9 u S W Q s M X 0 m c X V v d D s s J n F 1 b 3 Q 7 U 2 V j d G l v b j E v b W V h c 3 V y Z W 1 l b n R E Y X R h X 1 Z p c m F s X 1 J l c G x p Y 2 F 0 a W 9 u L 0 F 1 d G 9 S Z W 1 v d m V k Q 2 9 s d W 1 u c z E u e 2 1 l Y X N 1 c m V t Z W 5 0 L D J 9 J n F 1 b 3 Q 7 L C Z x d W 9 0 O 1 N l Y 3 R p b 2 4 x L 2 1 l Y X N 1 c m V t Z W 5 0 R G F 0 Y V 9 W a X J h b F 9 S Z X B s a W N h d G l v b i 9 B d X R v U m V t b 3 Z l Z E N v b H V t b n M x L n t 0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l Y X N 1 c m V t Z W 5 0 R G F 0 Y V 9 W a X J h b F 9 S Z X B s a W N h d G l v b i 9 B d X R v U m V t b 3 Z l Z E N v b H V t b n M x L n t v Y n N l c n Z h Y m x l S W Q s M H 0 m c X V v d D s s J n F 1 b 3 Q 7 U 2 V j d G l v b j E v b W V h c 3 V y Z W 1 l b n R E Y X R h X 1 Z p c m F s X 1 J l c G x p Y 2 F 0 a W 9 u L 0 F 1 d G 9 S Z W 1 v d m V k Q 2 9 s d W 1 u c z E u e 3 N p b X V s Y X R p b 2 5 D b 2 5 k a X R p b 2 5 J Z C w x f S Z x d W 9 0 O y w m c X V v d D t T Z W N 0 a W 9 u M S 9 t Z W F z d X J l b W V u d E R h d G F f V m l y Y W x f U m V w b G l j Y X R p b 2 4 v Q X V 0 b 1 J l b W 9 2 Z W R D b 2 x 1 b W 5 z M S 5 7 b W V h c 3 V y Z W 1 l b n Q s M n 0 m c X V v d D s s J n F 1 b 3 Q 7 U 2 V j d G l v b j E v b W V h c 3 V y Z W 1 l b n R E Y X R h X 1 Z p c m F s X 1 J l c G x p Y 2 F 0 a W 9 u L 0 F 1 d G 9 S Z W 1 v d m V k Q 2 9 s d W 1 u c z E u e 3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X N 1 c m V t Z W 5 0 R G F 0 Y V 9 W a X J h b F 9 S Z X B s a W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d X J l b W V u d E R h d G F f V m l y Y W x f U m V w b G l j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W 1 l b n R E Y X R h X 1 Z p c m F s X 1 J l c G x p Y 2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X 1 Z p c m F s X 1 J l c G x p Y 2 F 0 a W 9 u X 2 9 k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j M z g 5 Y z Q 5 L W N l M j M t N D U 0 M C 0 4 N j c 2 L T Y 0 Z T k y Z W I z M j g w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X N 0 Z X J f V m l y Y W x f U m V w b G l j Y X R p b 2 5 f b 2 R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T c 6 M T Y 6 N T c u N D Y w N D U 5 O V o i I C 8 + P E V u d H J 5 I F R 5 c G U 9 I k Z p b G x D b 2 x 1 b W 5 U e X B l c y I g V m F s d W U 9 I n N C Z 1 V G Q l F V R k J R V U Z C U V V G Q l F V R k J R V U Z C U V V G Q l F V R k J R V U Z C U V V G Q l F V R k J R V U Z C U V V G Q l F V R k J R V U Z C U V V G Q l F V R k J R V U Z C U V V G I i A v P j x F b n R y e S B U e X B l P S J G a W x s Q 2 9 s d W 1 u T m F t Z X M i I F Z h b H V l P S J z W y Z x d W 9 0 O y M m c X V v d D s s J n F 1 b 3 Q 7 d G l t Z S Z x d W 9 0 O y w m c X V v d D t u V i Z x d W 9 0 O y w m c X V v d D t S X 0 V C J n F 1 b 3 Q 7 L C Z x d W 9 0 O 1 J f R V U m c X V v d D s s J n F 1 b 3 Q 7 U l 9 J Q i Z x d W 9 0 O y w m c X V v d D t S X 0 l V J n F 1 b 3 Q 7 L C Z x d W 9 0 O 2 h v c 3 R f c m l i b y Z x d W 9 0 O y w m c X V v d D t 0 c m F u c 2 x h d G V f Y 2 9 t c G x l e C Z x d W 9 0 O y w m c X V v d D t Q M T I z J n F 1 b 3 Q 7 L C Z x d W 9 0 O 1 A x M j M 0 J n F 1 b 3 Q 7 L C Z x d W 9 0 O 1 A x M j N f N C Z x d W 9 0 O y w m c X V v d D t D M T I z N C Z x d W 9 0 O y w m c X V v d D t w b 3 N S T k E m c X V v d D s s J n F 1 b 3 Q 7 Z H N S T k E m c X V v d D s s J n F 1 b 3 Q 7 b m V n U k 5 B J n F 1 b 3 Q 7 L C Z x d W 9 0 O 3 N n U k 5 B J n F 1 b 3 Q 7 L C Z x d W 9 0 O 3 B v c 1 9 y Z X B s a W N h c 2 V f N G 5 l Z y Z x d W 9 0 O y w m c X V v d D t u Z W d f c m V w b G l j Y X N l X z R w b 3 M m c X V v d D s s J n F 1 b 3 Q 7 b m V n X 3 J l c G x p Y 2 F z Z V 8 0 c 2 c m c X V v d D s s J n F 1 b 3 Q 7 Z H N f c m V w b G l j Y X N l X z R w b 3 M m c X V v d D s s J n F 1 b 3 Q 7 Z H N f c m V w b G l j Y X N l X z R z Z y Z x d W 9 0 O y w m c X V v d D t j e X R v X 3 B v c 1 J O Q S Z x d W 9 0 O y w m c X V v d D t j e X R v X 2 5 l Z 1 J O Q S Z x d W 9 0 O y w m c X V v d D t j e X R v X 2 R z U k 5 B J n F 1 b 3 Q 7 L C Z x d W 9 0 O 3 N n X 3 R y Y W 5 z b G F 0 Z V 9 j b 2 1 w b G V 4 J n F 1 b 3 Q 7 L C Z x d W 9 0 O 3 N f c G 9 s e S Z x d W 9 0 O y w m c X V v d D t s d W N p Z m V y Y X N l J n F 1 b 3 Q 7 L C Z x d W 9 0 O 2 N h c H N p Z C Z x d W 9 0 O y w m c X V v d D t y b m F f Y 2 F w c 2 l k J n F 1 b 3 Q 7 L C Z x d W 9 0 O 1 B F M j Z L R T E m c X V v d D s s J n F 1 b 3 Q 7 U E U y N k t F M V 9 F U i Z x d W 9 0 O y w m c X V v d D t Q R T J f R T E m c X V v d D s s J n F 1 b 3 Q 7 R T J f R T E m c X V v d D s s J n F 1 b 3 Q 7 Y X N z Z W 1 i b G V k J n F 1 b 3 Q 7 L C Z x d W 9 0 O 2 F z c 2 V t Y m x l Z F Z M U C Z x d W 9 0 O y w m c X V v d D t Q R l U m c X V v d D s s J n F 1 b 3 Q 7 V k x Q J n F 1 b 3 Q 7 L C Z x d W 9 0 O 2 F s b E 5 z c C Z x d W 9 0 O y w m c X V v d D t h b G x T c C Z x d W 9 0 O y w m c X V v d D t h b G x Q b 3 M m c X V v d D s s J n F 1 b 3 Q 7 Y W x s T m V n J n F 1 b 3 Q 7 L C Z x d W 9 0 O 2 F s b F N n J n F 1 b 3 Q 7 L C Z x d W 9 0 O 2 F s b F B m d S Z x d W 9 0 O y w m c X V v d D t u X 3 J p Y m 9 f Z y Z x d W 9 0 O y w m c X V v d D t u X 3 J p Y m 9 f c 2 c m c X V v d D s s J n F 1 b 3 Q 7 d H J h b n N s Y X R l X 1 A x M j M m c X V v d D s s J n F 1 b 3 Q 7 d H J h b n N s Y X R l X 1 A x M j M 0 J n F 1 b 3 Q 7 L C Z x d W 9 0 O 3 R y Y W 5 z b G F 0 Z V 9 z J n F 1 b 3 Q 7 L C Z x d W 9 0 O 3 R y Y W 5 z Y 3 J p Y m V f Z n V s b C Z x d W 9 0 O y w m c X V v d D t 0 c m F u c 2 N y a W J l X 3 N n J n F 1 b 3 Q 7 L C Z x d W 9 0 O 1 9 y Y X R l T G F 3 N S Z x d W 9 0 O y w m c X V v d D t f c m F 0 Z U x h d z c m c X V v d D s s J n F 1 b 3 Q 7 X 3 J h d G V M Y X c 4 J n F 1 b 3 Q 7 L C Z x d W 9 0 O 1 9 y Y X R l T G F 3 O S Z x d W 9 0 O y w m c X V v d D t f c m F 0 Z U x h d z Q w J n F 1 b 3 Q 7 L C Z x d W 9 0 O 1 9 y Y X R l T G F 3 N D E m c X V v d D t d I i A v P j x F b n R y e S B U e X B l P S J G a W x s U 3 R h d H V z I i B W Y W x 1 Z T 0 i c 0 N v b X B s Z X R l I i A v P j x F b n R y e S B U e X B l P S J G a W x s Q 2 9 1 b n Q i I F Z h b H V l P S J s M j Q x I i A v P j x F b n R y e S B U e X B l P S J S Z W x h d G l v b n N o a X B J b m Z v Q 2 9 u d G F p b m V y I i B W Y W x 1 Z T 0 i c 3 s m c X V v d D t j b 2 x 1 b W 5 D b 3 V u d C Z x d W 9 0 O z o 1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X 1 Z p c m F s X 1 J l c G x p Y 2 F 0 a W 9 u X 2 9 k Z S 9 B d X R v U m V t b 3 Z l Z E N v b H V t b n M x L n s j L D B 9 J n F 1 b 3 Q 7 L C Z x d W 9 0 O 1 N l Y 3 R p b 2 4 x L 3 R l c 3 R l c l 9 W a X J h b F 9 S Z X B s a W N h d G l v b l 9 v Z G U v Q X V 0 b 1 J l b W 9 2 Z W R D b 2 x 1 b W 5 z M S 5 7 d G l t Z S w x f S Z x d W 9 0 O y w m c X V v d D t T Z W N 0 a W 9 u M S 9 0 Z X N 0 Z X J f V m l y Y W x f U m V w b G l j Y X R p b 2 5 f b 2 R l L 0 F 1 d G 9 S Z W 1 v d m V k Q 2 9 s d W 1 u c z E u e 2 5 W L D J 9 J n F 1 b 3 Q 7 L C Z x d W 9 0 O 1 N l Y 3 R p b 2 4 x L 3 R l c 3 R l c l 9 W a X J h b F 9 S Z X B s a W N h d G l v b l 9 v Z G U v Q X V 0 b 1 J l b W 9 2 Z W R D b 2 x 1 b W 5 z M S 5 7 U l 9 F Q i w z f S Z x d W 9 0 O y w m c X V v d D t T Z W N 0 a W 9 u M S 9 0 Z X N 0 Z X J f V m l y Y W x f U m V w b G l j Y X R p b 2 5 f b 2 R l L 0 F 1 d G 9 S Z W 1 v d m V k Q 2 9 s d W 1 u c z E u e 1 J f R V U s N H 0 m c X V v d D s s J n F 1 b 3 Q 7 U 2 V j d G l v b j E v d G V z d G V y X 1 Z p c m F s X 1 J l c G x p Y 2 F 0 a W 9 u X 2 9 k Z S 9 B d X R v U m V t b 3 Z l Z E N v b H V t b n M x L n t S X 0 l C L D V 9 J n F 1 b 3 Q 7 L C Z x d W 9 0 O 1 N l Y 3 R p b 2 4 x L 3 R l c 3 R l c l 9 W a X J h b F 9 S Z X B s a W N h d G l v b l 9 v Z G U v Q X V 0 b 1 J l b W 9 2 Z W R D b 2 x 1 b W 5 z M S 5 7 U l 9 J V S w 2 f S Z x d W 9 0 O y w m c X V v d D t T Z W N 0 a W 9 u M S 9 0 Z X N 0 Z X J f V m l y Y W x f U m V w b G l j Y X R p b 2 5 f b 2 R l L 0 F 1 d G 9 S Z W 1 v d m V k Q 2 9 s d W 1 u c z E u e 2 h v c 3 R f c m l i b y w 3 f S Z x d W 9 0 O y w m c X V v d D t T Z W N 0 a W 9 u M S 9 0 Z X N 0 Z X J f V m l y Y W x f U m V w b G l j Y X R p b 2 5 f b 2 R l L 0 F 1 d G 9 S Z W 1 v d m V k Q 2 9 s d W 1 u c z E u e 3 R y Y W 5 z b G F 0 Z V 9 j b 2 1 w b G V 4 L D h 9 J n F 1 b 3 Q 7 L C Z x d W 9 0 O 1 N l Y 3 R p b 2 4 x L 3 R l c 3 R l c l 9 W a X J h b F 9 S Z X B s a W N h d G l v b l 9 v Z G U v Q X V 0 b 1 J l b W 9 2 Z W R D b 2 x 1 b W 5 z M S 5 7 U D E y M y w 5 f S Z x d W 9 0 O y w m c X V v d D t T Z W N 0 a W 9 u M S 9 0 Z X N 0 Z X J f V m l y Y W x f U m V w b G l j Y X R p b 2 5 f b 2 R l L 0 F 1 d G 9 S Z W 1 v d m V k Q 2 9 s d W 1 u c z E u e 1 A x M j M 0 L D E w f S Z x d W 9 0 O y w m c X V v d D t T Z W N 0 a W 9 u M S 9 0 Z X N 0 Z X J f V m l y Y W x f U m V w b G l j Y X R p b 2 5 f b 2 R l L 0 F 1 d G 9 S Z W 1 v d m V k Q 2 9 s d W 1 u c z E u e 1 A x M j N f N C w x M X 0 m c X V v d D s s J n F 1 b 3 Q 7 U 2 V j d G l v b j E v d G V z d G V y X 1 Z p c m F s X 1 J l c G x p Y 2 F 0 a W 9 u X 2 9 k Z S 9 B d X R v U m V t b 3 Z l Z E N v b H V t b n M x L n t D M T I z N C w x M n 0 m c X V v d D s s J n F 1 b 3 Q 7 U 2 V j d G l v b j E v d G V z d G V y X 1 Z p c m F s X 1 J l c G x p Y 2 F 0 a W 9 u X 2 9 k Z S 9 B d X R v U m V t b 3 Z l Z E N v b H V t b n M x L n t w b 3 N S T k E s M T N 9 J n F 1 b 3 Q 7 L C Z x d W 9 0 O 1 N l Y 3 R p b 2 4 x L 3 R l c 3 R l c l 9 W a X J h b F 9 S Z X B s a W N h d G l v b l 9 v Z G U v Q X V 0 b 1 J l b W 9 2 Z W R D b 2 x 1 b W 5 z M S 5 7 Z H N S T k E s M T R 9 J n F 1 b 3 Q 7 L C Z x d W 9 0 O 1 N l Y 3 R p b 2 4 x L 3 R l c 3 R l c l 9 W a X J h b F 9 S Z X B s a W N h d G l v b l 9 v Z G U v Q X V 0 b 1 J l b W 9 2 Z W R D b 2 x 1 b W 5 z M S 5 7 b m V n U k 5 B L D E 1 f S Z x d W 9 0 O y w m c X V v d D t T Z W N 0 a W 9 u M S 9 0 Z X N 0 Z X J f V m l y Y W x f U m V w b G l j Y X R p b 2 5 f b 2 R l L 0 F 1 d G 9 S Z W 1 v d m V k Q 2 9 s d W 1 u c z E u e 3 N n U k 5 B L D E 2 f S Z x d W 9 0 O y w m c X V v d D t T Z W N 0 a W 9 u M S 9 0 Z X N 0 Z X J f V m l y Y W x f U m V w b G l j Y X R p b 2 5 f b 2 R l L 0 F 1 d G 9 S Z W 1 v d m V k Q 2 9 s d W 1 u c z E u e 3 B v c 1 9 y Z X B s a W N h c 2 V f N G 5 l Z y w x N 3 0 m c X V v d D s s J n F 1 b 3 Q 7 U 2 V j d G l v b j E v d G V z d G V y X 1 Z p c m F s X 1 J l c G x p Y 2 F 0 a W 9 u X 2 9 k Z S 9 B d X R v U m V t b 3 Z l Z E N v b H V t b n M x L n t u Z W d f c m V w b G l j Y X N l X z R w b 3 M s M T h 9 J n F 1 b 3 Q 7 L C Z x d W 9 0 O 1 N l Y 3 R p b 2 4 x L 3 R l c 3 R l c l 9 W a X J h b F 9 S Z X B s a W N h d G l v b l 9 v Z G U v Q X V 0 b 1 J l b W 9 2 Z W R D b 2 x 1 b W 5 z M S 5 7 b m V n X 3 J l c G x p Y 2 F z Z V 8 0 c 2 c s M T l 9 J n F 1 b 3 Q 7 L C Z x d W 9 0 O 1 N l Y 3 R p b 2 4 x L 3 R l c 3 R l c l 9 W a X J h b F 9 S Z X B s a W N h d G l v b l 9 v Z G U v Q X V 0 b 1 J l b W 9 2 Z W R D b 2 x 1 b W 5 z M S 5 7 Z H N f c m V w b G l j Y X N l X z R w b 3 M s M j B 9 J n F 1 b 3 Q 7 L C Z x d W 9 0 O 1 N l Y 3 R p b 2 4 x L 3 R l c 3 R l c l 9 W a X J h b F 9 S Z X B s a W N h d G l v b l 9 v Z G U v Q X V 0 b 1 J l b W 9 2 Z W R D b 2 x 1 b W 5 z M S 5 7 Z H N f c m V w b G l j Y X N l X z R z Z y w y M X 0 m c X V v d D s s J n F 1 b 3 Q 7 U 2 V j d G l v b j E v d G V z d G V y X 1 Z p c m F s X 1 J l c G x p Y 2 F 0 a W 9 u X 2 9 k Z S 9 B d X R v U m V t b 3 Z l Z E N v b H V t b n M x L n t j e X R v X 3 B v c 1 J O Q S w y M n 0 m c X V v d D s s J n F 1 b 3 Q 7 U 2 V j d G l v b j E v d G V z d G V y X 1 Z p c m F s X 1 J l c G x p Y 2 F 0 a W 9 u X 2 9 k Z S 9 B d X R v U m V t b 3 Z l Z E N v b H V t b n M x L n t j e X R v X 2 5 l Z 1 J O Q S w y M 3 0 m c X V v d D s s J n F 1 b 3 Q 7 U 2 V j d G l v b j E v d G V z d G V y X 1 Z p c m F s X 1 J l c G x p Y 2 F 0 a W 9 u X 2 9 k Z S 9 B d X R v U m V t b 3 Z l Z E N v b H V t b n M x L n t j e X R v X 2 R z U k 5 B L D I 0 f S Z x d W 9 0 O y w m c X V v d D t T Z W N 0 a W 9 u M S 9 0 Z X N 0 Z X J f V m l y Y W x f U m V w b G l j Y X R p b 2 5 f b 2 R l L 0 F 1 d G 9 S Z W 1 v d m V k Q 2 9 s d W 1 u c z E u e 3 N n X 3 R y Y W 5 z b G F 0 Z V 9 j b 2 1 w b G V 4 L D I 1 f S Z x d W 9 0 O y w m c X V v d D t T Z W N 0 a W 9 u M S 9 0 Z X N 0 Z X J f V m l y Y W x f U m V w b G l j Y X R p b 2 5 f b 2 R l L 0 F 1 d G 9 S Z W 1 v d m V k Q 2 9 s d W 1 u c z E u e 3 N f c G 9 s e S w y N n 0 m c X V v d D s s J n F 1 b 3 Q 7 U 2 V j d G l v b j E v d G V z d G V y X 1 Z p c m F s X 1 J l c G x p Y 2 F 0 a W 9 u X 2 9 k Z S 9 B d X R v U m V t b 3 Z l Z E N v b H V t b n M x L n t s d W N p Z m V y Y X N l L D I 3 f S Z x d W 9 0 O y w m c X V v d D t T Z W N 0 a W 9 u M S 9 0 Z X N 0 Z X J f V m l y Y W x f U m V w b G l j Y X R p b 2 5 f b 2 R l L 0 F 1 d G 9 S Z W 1 v d m V k Q 2 9 s d W 1 u c z E u e 2 N h c H N p Z C w y O H 0 m c X V v d D s s J n F 1 b 3 Q 7 U 2 V j d G l v b j E v d G V z d G V y X 1 Z p c m F s X 1 J l c G x p Y 2 F 0 a W 9 u X 2 9 k Z S 9 B d X R v U m V t b 3 Z l Z E N v b H V t b n M x L n t y b m F f Y 2 F w c 2 l k L D I 5 f S Z x d W 9 0 O y w m c X V v d D t T Z W N 0 a W 9 u M S 9 0 Z X N 0 Z X J f V m l y Y W x f U m V w b G l j Y X R p b 2 5 f b 2 R l L 0 F 1 d G 9 S Z W 1 v d m V k Q 2 9 s d W 1 u c z E u e 1 B F M j Z L R T E s M z B 9 J n F 1 b 3 Q 7 L C Z x d W 9 0 O 1 N l Y 3 R p b 2 4 x L 3 R l c 3 R l c l 9 W a X J h b F 9 S Z X B s a W N h d G l v b l 9 v Z G U v Q X V 0 b 1 J l b W 9 2 Z W R D b 2 x 1 b W 5 z M S 5 7 U E U y N k t F M V 9 F U i w z M X 0 m c X V v d D s s J n F 1 b 3 Q 7 U 2 V j d G l v b j E v d G V z d G V y X 1 Z p c m F s X 1 J l c G x p Y 2 F 0 a W 9 u X 2 9 k Z S 9 B d X R v U m V t b 3 Z l Z E N v b H V t b n M x L n t Q R T J f R T E s M z J 9 J n F 1 b 3 Q 7 L C Z x d W 9 0 O 1 N l Y 3 R p b 2 4 x L 3 R l c 3 R l c l 9 W a X J h b F 9 S Z X B s a W N h d G l v b l 9 v Z G U v Q X V 0 b 1 J l b W 9 2 Z W R D b 2 x 1 b W 5 z M S 5 7 R T J f R T E s M z N 9 J n F 1 b 3 Q 7 L C Z x d W 9 0 O 1 N l Y 3 R p b 2 4 x L 3 R l c 3 R l c l 9 W a X J h b F 9 S Z X B s a W N h d G l v b l 9 v Z G U v Q X V 0 b 1 J l b W 9 2 Z W R D b 2 x 1 b W 5 z M S 5 7 Y X N z Z W 1 i b G V k L D M 0 f S Z x d W 9 0 O y w m c X V v d D t T Z W N 0 a W 9 u M S 9 0 Z X N 0 Z X J f V m l y Y W x f U m V w b G l j Y X R p b 2 5 f b 2 R l L 0 F 1 d G 9 S Z W 1 v d m V k Q 2 9 s d W 1 u c z E u e 2 F z c 2 V t Y m x l Z F Z M U C w z N X 0 m c X V v d D s s J n F 1 b 3 Q 7 U 2 V j d G l v b j E v d G V z d G V y X 1 Z p c m F s X 1 J l c G x p Y 2 F 0 a W 9 u X 2 9 k Z S 9 B d X R v U m V t b 3 Z l Z E N v b H V t b n M x L n t Q R l U s M z Z 9 J n F 1 b 3 Q 7 L C Z x d W 9 0 O 1 N l Y 3 R p b 2 4 x L 3 R l c 3 R l c l 9 W a X J h b F 9 S Z X B s a W N h d G l v b l 9 v Z G U v Q X V 0 b 1 J l b W 9 2 Z W R D b 2 x 1 b W 5 z M S 5 7 V k x Q L D M 3 f S Z x d W 9 0 O y w m c X V v d D t T Z W N 0 a W 9 u M S 9 0 Z X N 0 Z X J f V m l y Y W x f U m V w b G l j Y X R p b 2 5 f b 2 R l L 0 F 1 d G 9 S Z W 1 v d m V k Q 2 9 s d W 1 u c z E u e 2 F s b E 5 z c C w z O H 0 m c X V v d D s s J n F 1 b 3 Q 7 U 2 V j d G l v b j E v d G V z d G V y X 1 Z p c m F s X 1 J l c G x p Y 2 F 0 a W 9 u X 2 9 k Z S 9 B d X R v U m V t b 3 Z l Z E N v b H V t b n M x L n t h b G x T c C w z O X 0 m c X V v d D s s J n F 1 b 3 Q 7 U 2 V j d G l v b j E v d G V z d G V y X 1 Z p c m F s X 1 J l c G x p Y 2 F 0 a W 9 u X 2 9 k Z S 9 B d X R v U m V t b 3 Z l Z E N v b H V t b n M x L n t h b G x Q b 3 M s N D B 9 J n F 1 b 3 Q 7 L C Z x d W 9 0 O 1 N l Y 3 R p b 2 4 x L 3 R l c 3 R l c l 9 W a X J h b F 9 S Z X B s a W N h d G l v b l 9 v Z G U v Q X V 0 b 1 J l b W 9 2 Z W R D b 2 x 1 b W 5 z M S 5 7 Y W x s T m V n L D Q x f S Z x d W 9 0 O y w m c X V v d D t T Z W N 0 a W 9 u M S 9 0 Z X N 0 Z X J f V m l y Y W x f U m V w b G l j Y X R p b 2 5 f b 2 R l L 0 F 1 d G 9 S Z W 1 v d m V k Q 2 9 s d W 1 u c z E u e 2 F s b F N n L D Q y f S Z x d W 9 0 O y w m c X V v d D t T Z W N 0 a W 9 u M S 9 0 Z X N 0 Z X J f V m l y Y W x f U m V w b G l j Y X R p b 2 5 f b 2 R l L 0 F 1 d G 9 S Z W 1 v d m V k Q 2 9 s d W 1 u c z E u e 2 F s b F B m d S w 0 M 3 0 m c X V v d D s s J n F 1 b 3 Q 7 U 2 V j d G l v b j E v d G V z d G V y X 1 Z p c m F s X 1 J l c G x p Y 2 F 0 a W 9 u X 2 9 k Z S 9 B d X R v U m V t b 3 Z l Z E N v b H V t b n M x L n t u X 3 J p Y m 9 f Z y w 0 N H 0 m c X V v d D s s J n F 1 b 3 Q 7 U 2 V j d G l v b j E v d G V z d G V y X 1 Z p c m F s X 1 J l c G x p Y 2 F 0 a W 9 u X 2 9 k Z S 9 B d X R v U m V t b 3 Z l Z E N v b H V t b n M x L n t u X 3 J p Y m 9 f c 2 c s N D V 9 J n F 1 b 3 Q 7 L C Z x d W 9 0 O 1 N l Y 3 R p b 2 4 x L 3 R l c 3 R l c l 9 W a X J h b F 9 S Z X B s a W N h d G l v b l 9 v Z G U v Q X V 0 b 1 J l b W 9 2 Z W R D b 2 x 1 b W 5 z M S 5 7 d H J h b n N s Y X R l X 1 A x M j M s N D Z 9 J n F 1 b 3 Q 7 L C Z x d W 9 0 O 1 N l Y 3 R p b 2 4 x L 3 R l c 3 R l c l 9 W a X J h b F 9 S Z X B s a W N h d G l v b l 9 v Z G U v Q X V 0 b 1 J l b W 9 2 Z W R D b 2 x 1 b W 5 z M S 5 7 d H J h b n N s Y X R l X 1 A x M j M 0 L D Q 3 f S Z x d W 9 0 O y w m c X V v d D t T Z W N 0 a W 9 u M S 9 0 Z X N 0 Z X J f V m l y Y W x f U m V w b G l j Y X R p b 2 5 f b 2 R l L 0 F 1 d G 9 S Z W 1 v d m V k Q 2 9 s d W 1 u c z E u e 3 R y Y W 5 z b G F 0 Z V 9 z L D Q 4 f S Z x d W 9 0 O y w m c X V v d D t T Z W N 0 a W 9 u M S 9 0 Z X N 0 Z X J f V m l y Y W x f U m V w b G l j Y X R p b 2 5 f b 2 R l L 0 F 1 d G 9 S Z W 1 v d m V k Q 2 9 s d W 1 u c z E u e 3 R y Y W 5 z Y 3 J p Y m V f Z n V s b C w 0 O X 0 m c X V v d D s s J n F 1 b 3 Q 7 U 2 V j d G l v b j E v d G V z d G V y X 1 Z p c m F s X 1 J l c G x p Y 2 F 0 a W 9 u X 2 9 k Z S 9 B d X R v U m V t b 3 Z l Z E N v b H V t b n M x L n t 0 c m F u c 2 N y a W J l X 3 N n L D U w f S Z x d W 9 0 O y w m c X V v d D t T Z W N 0 a W 9 u M S 9 0 Z X N 0 Z X J f V m l y Y W x f U m V w b G l j Y X R p b 2 5 f b 2 R l L 0 F 1 d G 9 S Z W 1 v d m V k Q 2 9 s d W 1 u c z E u e 1 9 y Y X R l T G F 3 N S w 1 M X 0 m c X V v d D s s J n F 1 b 3 Q 7 U 2 V j d G l v b j E v d G V z d G V y X 1 Z p c m F s X 1 J l c G x p Y 2 F 0 a W 9 u X 2 9 k Z S 9 B d X R v U m V t b 3 Z l Z E N v b H V t b n M x L n t f c m F 0 Z U x h d z c s N T J 9 J n F 1 b 3 Q 7 L C Z x d W 9 0 O 1 N l Y 3 R p b 2 4 x L 3 R l c 3 R l c l 9 W a X J h b F 9 S Z X B s a W N h d G l v b l 9 v Z G U v Q X V 0 b 1 J l b W 9 2 Z W R D b 2 x 1 b W 5 z M S 5 7 X 3 J h d G V M Y X c 4 L D U z f S Z x d W 9 0 O y w m c X V v d D t T Z W N 0 a W 9 u M S 9 0 Z X N 0 Z X J f V m l y Y W x f U m V w b G l j Y X R p b 2 5 f b 2 R l L 0 F 1 d G 9 S Z W 1 v d m V k Q 2 9 s d W 1 u c z E u e 1 9 y Y X R l T G F 3 O S w 1 N H 0 m c X V v d D s s J n F 1 b 3 Q 7 U 2 V j d G l v b j E v d G V z d G V y X 1 Z p c m F s X 1 J l c G x p Y 2 F 0 a W 9 u X 2 9 k Z S 9 B d X R v U m V t b 3 Z l Z E N v b H V t b n M x L n t f c m F 0 Z U x h d z Q w L D U 1 f S Z x d W 9 0 O y w m c X V v d D t T Z W N 0 a W 9 u M S 9 0 Z X N 0 Z X J f V m l y Y W x f U m V w b G l j Y X R p b 2 5 f b 2 R l L 0 F 1 d G 9 S Z W 1 v d m V k Q 2 9 s d W 1 u c z E u e 1 9 y Y X R l T G F 3 N D E s N T Z 9 J n F 1 b 3 Q 7 X S w m c X V v d D t D b 2 x 1 b W 5 D b 3 V u d C Z x d W 9 0 O z o 1 N y w m c X V v d D t L Z X l D b 2 x 1 b W 5 O Y W 1 l c y Z x d W 9 0 O z p b X S w m c X V v d D t D b 2 x 1 b W 5 J Z G V u d G l 0 a W V z J n F 1 b 3 Q 7 O l s m c X V v d D t T Z W N 0 a W 9 u M S 9 0 Z X N 0 Z X J f V m l y Y W x f U m V w b G l j Y X R p b 2 5 f b 2 R l L 0 F 1 d G 9 S Z W 1 v d m V k Q 2 9 s d W 1 u c z E u e y M s M H 0 m c X V v d D s s J n F 1 b 3 Q 7 U 2 V j d G l v b j E v d G V z d G V y X 1 Z p c m F s X 1 J l c G x p Y 2 F 0 a W 9 u X 2 9 k Z S 9 B d X R v U m V t b 3 Z l Z E N v b H V t b n M x L n t 0 a W 1 l L D F 9 J n F 1 b 3 Q 7 L C Z x d W 9 0 O 1 N l Y 3 R p b 2 4 x L 3 R l c 3 R l c l 9 W a X J h b F 9 S Z X B s a W N h d G l v b l 9 v Z G U v Q X V 0 b 1 J l b W 9 2 Z W R D b 2 x 1 b W 5 z M S 5 7 b l Y s M n 0 m c X V v d D s s J n F 1 b 3 Q 7 U 2 V j d G l v b j E v d G V z d G V y X 1 Z p c m F s X 1 J l c G x p Y 2 F 0 a W 9 u X 2 9 k Z S 9 B d X R v U m V t b 3 Z l Z E N v b H V t b n M x L n t S X 0 V C L D N 9 J n F 1 b 3 Q 7 L C Z x d W 9 0 O 1 N l Y 3 R p b 2 4 x L 3 R l c 3 R l c l 9 W a X J h b F 9 S Z X B s a W N h d G l v b l 9 v Z G U v Q X V 0 b 1 J l b W 9 2 Z W R D b 2 x 1 b W 5 z M S 5 7 U l 9 F V S w 0 f S Z x d W 9 0 O y w m c X V v d D t T Z W N 0 a W 9 u M S 9 0 Z X N 0 Z X J f V m l y Y W x f U m V w b G l j Y X R p b 2 5 f b 2 R l L 0 F 1 d G 9 S Z W 1 v d m V k Q 2 9 s d W 1 u c z E u e 1 J f S U I s N X 0 m c X V v d D s s J n F 1 b 3 Q 7 U 2 V j d G l v b j E v d G V z d G V y X 1 Z p c m F s X 1 J l c G x p Y 2 F 0 a W 9 u X 2 9 k Z S 9 B d X R v U m V t b 3 Z l Z E N v b H V t b n M x L n t S X 0 l V L D Z 9 J n F 1 b 3 Q 7 L C Z x d W 9 0 O 1 N l Y 3 R p b 2 4 x L 3 R l c 3 R l c l 9 W a X J h b F 9 S Z X B s a W N h d G l v b l 9 v Z G U v Q X V 0 b 1 J l b W 9 2 Z W R D b 2 x 1 b W 5 z M S 5 7 a G 9 z d F 9 y a W J v L D d 9 J n F 1 b 3 Q 7 L C Z x d W 9 0 O 1 N l Y 3 R p b 2 4 x L 3 R l c 3 R l c l 9 W a X J h b F 9 S Z X B s a W N h d G l v b l 9 v Z G U v Q X V 0 b 1 J l b W 9 2 Z W R D b 2 x 1 b W 5 z M S 5 7 d H J h b n N s Y X R l X 2 N v b X B s Z X g s O H 0 m c X V v d D s s J n F 1 b 3 Q 7 U 2 V j d G l v b j E v d G V z d G V y X 1 Z p c m F s X 1 J l c G x p Y 2 F 0 a W 9 u X 2 9 k Z S 9 B d X R v U m V t b 3 Z l Z E N v b H V t b n M x L n t Q M T I z L D l 9 J n F 1 b 3 Q 7 L C Z x d W 9 0 O 1 N l Y 3 R p b 2 4 x L 3 R l c 3 R l c l 9 W a X J h b F 9 S Z X B s a W N h d G l v b l 9 v Z G U v Q X V 0 b 1 J l b W 9 2 Z W R D b 2 x 1 b W 5 z M S 5 7 U D E y M z Q s M T B 9 J n F 1 b 3 Q 7 L C Z x d W 9 0 O 1 N l Y 3 R p b 2 4 x L 3 R l c 3 R l c l 9 W a X J h b F 9 S Z X B s a W N h d G l v b l 9 v Z G U v Q X V 0 b 1 J l b W 9 2 Z W R D b 2 x 1 b W 5 z M S 5 7 U D E y M 1 8 0 L D E x f S Z x d W 9 0 O y w m c X V v d D t T Z W N 0 a W 9 u M S 9 0 Z X N 0 Z X J f V m l y Y W x f U m V w b G l j Y X R p b 2 5 f b 2 R l L 0 F 1 d G 9 S Z W 1 v d m V k Q 2 9 s d W 1 u c z E u e 0 M x M j M 0 L D E y f S Z x d W 9 0 O y w m c X V v d D t T Z W N 0 a W 9 u M S 9 0 Z X N 0 Z X J f V m l y Y W x f U m V w b G l j Y X R p b 2 5 f b 2 R l L 0 F 1 d G 9 S Z W 1 v d m V k Q 2 9 s d W 1 u c z E u e 3 B v c 1 J O Q S w x M 3 0 m c X V v d D s s J n F 1 b 3 Q 7 U 2 V j d G l v b j E v d G V z d G V y X 1 Z p c m F s X 1 J l c G x p Y 2 F 0 a W 9 u X 2 9 k Z S 9 B d X R v U m V t b 3 Z l Z E N v b H V t b n M x L n t k c 1 J O Q S w x N H 0 m c X V v d D s s J n F 1 b 3 Q 7 U 2 V j d G l v b j E v d G V z d G V y X 1 Z p c m F s X 1 J l c G x p Y 2 F 0 a W 9 u X 2 9 k Z S 9 B d X R v U m V t b 3 Z l Z E N v b H V t b n M x L n t u Z W d S T k E s M T V 9 J n F 1 b 3 Q 7 L C Z x d W 9 0 O 1 N l Y 3 R p b 2 4 x L 3 R l c 3 R l c l 9 W a X J h b F 9 S Z X B s a W N h d G l v b l 9 v Z G U v Q X V 0 b 1 J l b W 9 2 Z W R D b 2 x 1 b W 5 z M S 5 7 c 2 d S T k E s M T Z 9 J n F 1 b 3 Q 7 L C Z x d W 9 0 O 1 N l Y 3 R p b 2 4 x L 3 R l c 3 R l c l 9 W a X J h b F 9 S Z X B s a W N h d G l v b l 9 v Z G U v Q X V 0 b 1 J l b W 9 2 Z W R D b 2 x 1 b W 5 z M S 5 7 c G 9 z X 3 J l c G x p Y 2 F z Z V 8 0 b m V n L D E 3 f S Z x d W 9 0 O y w m c X V v d D t T Z W N 0 a W 9 u M S 9 0 Z X N 0 Z X J f V m l y Y W x f U m V w b G l j Y X R p b 2 5 f b 2 R l L 0 F 1 d G 9 S Z W 1 v d m V k Q 2 9 s d W 1 u c z E u e 2 5 l Z 1 9 y Z X B s a W N h c 2 V f N H B v c y w x O H 0 m c X V v d D s s J n F 1 b 3 Q 7 U 2 V j d G l v b j E v d G V z d G V y X 1 Z p c m F s X 1 J l c G x p Y 2 F 0 a W 9 u X 2 9 k Z S 9 B d X R v U m V t b 3 Z l Z E N v b H V t b n M x L n t u Z W d f c m V w b G l j Y X N l X z R z Z y w x O X 0 m c X V v d D s s J n F 1 b 3 Q 7 U 2 V j d G l v b j E v d G V z d G V y X 1 Z p c m F s X 1 J l c G x p Y 2 F 0 a W 9 u X 2 9 k Z S 9 B d X R v U m V t b 3 Z l Z E N v b H V t b n M x L n t k c 1 9 y Z X B s a W N h c 2 V f N H B v c y w y M H 0 m c X V v d D s s J n F 1 b 3 Q 7 U 2 V j d G l v b j E v d G V z d G V y X 1 Z p c m F s X 1 J l c G x p Y 2 F 0 a W 9 u X 2 9 k Z S 9 B d X R v U m V t b 3 Z l Z E N v b H V t b n M x L n t k c 1 9 y Z X B s a W N h c 2 V f N H N n L D I x f S Z x d W 9 0 O y w m c X V v d D t T Z W N 0 a W 9 u M S 9 0 Z X N 0 Z X J f V m l y Y W x f U m V w b G l j Y X R p b 2 5 f b 2 R l L 0 F 1 d G 9 S Z W 1 v d m V k Q 2 9 s d W 1 u c z E u e 2 N 5 d G 9 f c G 9 z U k 5 B L D I y f S Z x d W 9 0 O y w m c X V v d D t T Z W N 0 a W 9 u M S 9 0 Z X N 0 Z X J f V m l y Y W x f U m V w b G l j Y X R p b 2 5 f b 2 R l L 0 F 1 d G 9 S Z W 1 v d m V k Q 2 9 s d W 1 u c z E u e 2 N 5 d G 9 f b m V n U k 5 B L D I z f S Z x d W 9 0 O y w m c X V v d D t T Z W N 0 a W 9 u M S 9 0 Z X N 0 Z X J f V m l y Y W x f U m V w b G l j Y X R p b 2 5 f b 2 R l L 0 F 1 d G 9 S Z W 1 v d m V k Q 2 9 s d W 1 u c z E u e 2 N 5 d G 9 f Z H N S T k E s M j R 9 J n F 1 b 3 Q 7 L C Z x d W 9 0 O 1 N l Y 3 R p b 2 4 x L 3 R l c 3 R l c l 9 W a X J h b F 9 S Z X B s a W N h d G l v b l 9 v Z G U v Q X V 0 b 1 J l b W 9 2 Z W R D b 2 x 1 b W 5 z M S 5 7 c 2 d f d H J h b n N s Y X R l X 2 N v b X B s Z X g s M j V 9 J n F 1 b 3 Q 7 L C Z x d W 9 0 O 1 N l Y 3 R p b 2 4 x L 3 R l c 3 R l c l 9 W a X J h b F 9 S Z X B s a W N h d G l v b l 9 v Z G U v Q X V 0 b 1 J l b W 9 2 Z W R D b 2 x 1 b W 5 z M S 5 7 c 1 9 w b 2 x 5 L D I 2 f S Z x d W 9 0 O y w m c X V v d D t T Z W N 0 a W 9 u M S 9 0 Z X N 0 Z X J f V m l y Y W x f U m V w b G l j Y X R p b 2 5 f b 2 R l L 0 F 1 d G 9 S Z W 1 v d m V k Q 2 9 s d W 1 u c z E u e 2 x 1 Y 2 l m Z X J h c 2 U s M j d 9 J n F 1 b 3 Q 7 L C Z x d W 9 0 O 1 N l Y 3 R p b 2 4 x L 3 R l c 3 R l c l 9 W a X J h b F 9 S Z X B s a W N h d G l v b l 9 v Z G U v Q X V 0 b 1 J l b W 9 2 Z W R D b 2 x 1 b W 5 z M S 5 7 Y 2 F w c 2 l k L D I 4 f S Z x d W 9 0 O y w m c X V v d D t T Z W N 0 a W 9 u M S 9 0 Z X N 0 Z X J f V m l y Y W x f U m V w b G l j Y X R p b 2 5 f b 2 R l L 0 F 1 d G 9 S Z W 1 v d m V k Q 2 9 s d W 1 u c z E u e 3 J u Y V 9 j Y X B z a W Q s M j l 9 J n F 1 b 3 Q 7 L C Z x d W 9 0 O 1 N l Y 3 R p b 2 4 x L 3 R l c 3 R l c l 9 W a X J h b F 9 S Z X B s a W N h d G l v b l 9 v Z G U v Q X V 0 b 1 J l b W 9 2 Z W R D b 2 x 1 b W 5 z M S 5 7 U E U y N k t F M S w z M H 0 m c X V v d D s s J n F 1 b 3 Q 7 U 2 V j d G l v b j E v d G V z d G V y X 1 Z p c m F s X 1 J l c G x p Y 2 F 0 a W 9 u X 2 9 k Z S 9 B d X R v U m V t b 3 Z l Z E N v b H V t b n M x L n t Q R T I 2 S 0 U x X 0 V S L D M x f S Z x d W 9 0 O y w m c X V v d D t T Z W N 0 a W 9 u M S 9 0 Z X N 0 Z X J f V m l y Y W x f U m V w b G l j Y X R p b 2 5 f b 2 R l L 0 F 1 d G 9 S Z W 1 v d m V k Q 2 9 s d W 1 u c z E u e 1 B F M l 9 F M S w z M n 0 m c X V v d D s s J n F 1 b 3 Q 7 U 2 V j d G l v b j E v d G V z d G V y X 1 Z p c m F s X 1 J l c G x p Y 2 F 0 a W 9 u X 2 9 k Z S 9 B d X R v U m V t b 3 Z l Z E N v b H V t b n M x L n t F M l 9 F M S w z M 3 0 m c X V v d D s s J n F 1 b 3 Q 7 U 2 V j d G l v b j E v d G V z d G V y X 1 Z p c m F s X 1 J l c G x p Y 2 F 0 a W 9 u X 2 9 k Z S 9 B d X R v U m V t b 3 Z l Z E N v b H V t b n M x L n t h c 3 N l b W J s Z W Q s M z R 9 J n F 1 b 3 Q 7 L C Z x d W 9 0 O 1 N l Y 3 R p b 2 4 x L 3 R l c 3 R l c l 9 W a X J h b F 9 S Z X B s a W N h d G l v b l 9 v Z G U v Q X V 0 b 1 J l b W 9 2 Z W R D b 2 x 1 b W 5 z M S 5 7 Y X N z Z W 1 i b G V k V k x Q L D M 1 f S Z x d W 9 0 O y w m c X V v d D t T Z W N 0 a W 9 u M S 9 0 Z X N 0 Z X J f V m l y Y W x f U m V w b G l j Y X R p b 2 5 f b 2 R l L 0 F 1 d G 9 S Z W 1 v d m V k Q 2 9 s d W 1 u c z E u e 1 B G V S w z N n 0 m c X V v d D s s J n F 1 b 3 Q 7 U 2 V j d G l v b j E v d G V z d G V y X 1 Z p c m F s X 1 J l c G x p Y 2 F 0 a W 9 u X 2 9 k Z S 9 B d X R v U m V t b 3 Z l Z E N v b H V t b n M x L n t W T F A s M z d 9 J n F 1 b 3 Q 7 L C Z x d W 9 0 O 1 N l Y 3 R p b 2 4 x L 3 R l c 3 R l c l 9 W a X J h b F 9 S Z X B s a W N h d G l v b l 9 v Z G U v Q X V 0 b 1 J l b W 9 2 Z W R D b 2 x 1 b W 5 z M S 5 7 Y W x s T n N w L D M 4 f S Z x d W 9 0 O y w m c X V v d D t T Z W N 0 a W 9 u M S 9 0 Z X N 0 Z X J f V m l y Y W x f U m V w b G l j Y X R p b 2 5 f b 2 R l L 0 F 1 d G 9 S Z W 1 v d m V k Q 2 9 s d W 1 u c z E u e 2 F s b F N w L D M 5 f S Z x d W 9 0 O y w m c X V v d D t T Z W N 0 a W 9 u M S 9 0 Z X N 0 Z X J f V m l y Y W x f U m V w b G l j Y X R p b 2 5 f b 2 R l L 0 F 1 d G 9 S Z W 1 v d m V k Q 2 9 s d W 1 u c z E u e 2 F s b F B v c y w 0 M H 0 m c X V v d D s s J n F 1 b 3 Q 7 U 2 V j d G l v b j E v d G V z d G V y X 1 Z p c m F s X 1 J l c G x p Y 2 F 0 a W 9 u X 2 9 k Z S 9 B d X R v U m V t b 3 Z l Z E N v b H V t b n M x L n t h b G x O Z W c s N D F 9 J n F 1 b 3 Q 7 L C Z x d W 9 0 O 1 N l Y 3 R p b 2 4 x L 3 R l c 3 R l c l 9 W a X J h b F 9 S Z X B s a W N h d G l v b l 9 v Z G U v Q X V 0 b 1 J l b W 9 2 Z W R D b 2 x 1 b W 5 z M S 5 7 Y W x s U 2 c s N D J 9 J n F 1 b 3 Q 7 L C Z x d W 9 0 O 1 N l Y 3 R p b 2 4 x L 3 R l c 3 R l c l 9 W a X J h b F 9 S Z X B s a W N h d G l v b l 9 v Z G U v Q X V 0 b 1 J l b W 9 2 Z W R D b 2 x 1 b W 5 z M S 5 7 Y W x s U G Z 1 L D Q z f S Z x d W 9 0 O y w m c X V v d D t T Z W N 0 a W 9 u M S 9 0 Z X N 0 Z X J f V m l y Y W x f U m V w b G l j Y X R p b 2 5 f b 2 R l L 0 F 1 d G 9 S Z W 1 v d m V k Q 2 9 s d W 1 u c z E u e 2 5 f c m l i b 1 9 n L D Q 0 f S Z x d W 9 0 O y w m c X V v d D t T Z W N 0 a W 9 u M S 9 0 Z X N 0 Z X J f V m l y Y W x f U m V w b G l j Y X R p b 2 5 f b 2 R l L 0 F 1 d G 9 S Z W 1 v d m V k Q 2 9 s d W 1 u c z E u e 2 5 f c m l i b 1 9 z Z y w 0 N X 0 m c X V v d D s s J n F 1 b 3 Q 7 U 2 V j d G l v b j E v d G V z d G V y X 1 Z p c m F s X 1 J l c G x p Y 2 F 0 a W 9 u X 2 9 k Z S 9 B d X R v U m V t b 3 Z l Z E N v b H V t b n M x L n t 0 c m F u c 2 x h d G V f U D E y M y w 0 N n 0 m c X V v d D s s J n F 1 b 3 Q 7 U 2 V j d G l v b j E v d G V z d G V y X 1 Z p c m F s X 1 J l c G x p Y 2 F 0 a W 9 u X 2 9 k Z S 9 B d X R v U m V t b 3 Z l Z E N v b H V t b n M x L n t 0 c m F u c 2 x h d G V f U D E y M z Q s N D d 9 J n F 1 b 3 Q 7 L C Z x d W 9 0 O 1 N l Y 3 R p b 2 4 x L 3 R l c 3 R l c l 9 W a X J h b F 9 S Z X B s a W N h d G l v b l 9 v Z G U v Q X V 0 b 1 J l b W 9 2 Z W R D b 2 x 1 b W 5 z M S 5 7 d H J h b n N s Y X R l X 3 M s N D h 9 J n F 1 b 3 Q 7 L C Z x d W 9 0 O 1 N l Y 3 R p b 2 4 x L 3 R l c 3 R l c l 9 W a X J h b F 9 S Z X B s a W N h d G l v b l 9 v Z G U v Q X V 0 b 1 J l b W 9 2 Z W R D b 2 x 1 b W 5 z M S 5 7 d H J h b n N j c m l i Z V 9 m d W x s L D Q 5 f S Z x d W 9 0 O y w m c X V v d D t T Z W N 0 a W 9 u M S 9 0 Z X N 0 Z X J f V m l y Y W x f U m V w b G l j Y X R p b 2 5 f b 2 R l L 0 F 1 d G 9 S Z W 1 v d m V k Q 2 9 s d W 1 u c z E u e 3 R y Y W 5 z Y 3 J p Y m V f c 2 c s N T B 9 J n F 1 b 3 Q 7 L C Z x d W 9 0 O 1 N l Y 3 R p b 2 4 x L 3 R l c 3 R l c l 9 W a X J h b F 9 S Z X B s a W N h d G l v b l 9 v Z G U v Q X V 0 b 1 J l b W 9 2 Z W R D b 2 x 1 b W 5 z M S 5 7 X 3 J h d G V M Y X c 1 L D U x f S Z x d W 9 0 O y w m c X V v d D t T Z W N 0 a W 9 u M S 9 0 Z X N 0 Z X J f V m l y Y W x f U m V w b G l j Y X R p b 2 5 f b 2 R l L 0 F 1 d G 9 S Z W 1 v d m V k Q 2 9 s d W 1 u c z E u e 1 9 y Y X R l T G F 3 N y w 1 M n 0 m c X V v d D s s J n F 1 b 3 Q 7 U 2 V j d G l v b j E v d G V z d G V y X 1 Z p c m F s X 1 J l c G x p Y 2 F 0 a W 9 u X 2 9 k Z S 9 B d X R v U m V t b 3 Z l Z E N v b H V t b n M x L n t f c m F 0 Z U x h d z g s N T N 9 J n F 1 b 3 Q 7 L C Z x d W 9 0 O 1 N l Y 3 R p b 2 4 x L 3 R l c 3 R l c l 9 W a X J h b F 9 S Z X B s a W N h d G l v b l 9 v Z G U v Q X V 0 b 1 J l b W 9 2 Z W R D b 2 x 1 b W 5 z M S 5 7 X 3 J h d G V M Y X c 5 L D U 0 f S Z x d W 9 0 O y w m c X V v d D t T Z W N 0 a W 9 u M S 9 0 Z X N 0 Z X J f V m l y Y W x f U m V w b G l j Y X R p b 2 5 f b 2 R l L 0 F 1 d G 9 S Z W 1 v d m V k Q 2 9 s d W 1 u c z E u e 1 9 y Y X R l T G F 3 N D A s N T V 9 J n F 1 b 3 Q 7 L C Z x d W 9 0 O 1 N l Y 3 R p b 2 4 x L 3 R l c 3 R l c l 9 W a X J h b F 9 S Z X B s a W N h d G l v b l 9 v Z G U v Q X V 0 b 1 J l b W 9 2 Z W R D b 2 x 1 b W 5 z M S 5 7 X 3 J h d G V M Y X c 0 M S w 1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Z X J f V m l y Y W x f U m V w b G l j Y X R p b 2 5 f b 2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l 9 W a X J h b F 9 S Z X B s a W N h d G l v b l 9 v Z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X 1 Z p c m F s X 1 J l c G x p Y 2 F 0 a W 9 u X 2 9 k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l 9 W a X J h b F 9 S Z X B s a W N h d G l v b l 9 v Z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N D g 3 Z G E w Z C 0 1 Y z g 2 L T Q 1 Y j Q t Y j J i M C 1 m Z G U y Z D M y M D N l N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T c 6 N D U 6 N D E u N j k 0 O T I z M 1 o i I C 8 + P E V u d H J 5 I F R 5 c G U 9 I k Z p b G x D b 2 x 1 b W 5 U e X B l c y I g V m F s d W U 9 I n N C Z 0 1 G Q l F V R k J R V U Z C U V V G Q l F V R k J R V U Z C U V V G Q l F V R k J R V U Z C U V V G Q l F V R k J R V U Z C U V V G Q l F V R k J R V U Z C U V V G Q l F V R k J R V U Z C U V V G I i A v P j x F b n R y e S B U e X B l P S J G a W x s Q 2 9 s d W 1 u T m F t Z X M i I F Z h b H V l P S J z W y Z x d W 9 0 O y M m c X V v d D s s J n F 1 b 3 Q 7 d G l t Z S Z x d W 9 0 O y w m c X V v d D t u V i Z x d W 9 0 O y w m c X V v d D t S X 0 V C J n F 1 b 3 Q 7 L C Z x d W 9 0 O 1 J f R V U m c X V v d D s s J n F 1 b 3 Q 7 U l 9 J Q i Z x d W 9 0 O y w m c X V v d D t S X 0 l V J n F 1 b 3 Q 7 L C Z x d W 9 0 O 2 h v c 3 R f c m l i b y Z x d W 9 0 O y w m c X V v d D t 0 c m F u c 2 x h d G V f Y 2 9 t c G x l e C Z x d W 9 0 O y w m c X V v d D t Q M T I z J n F 1 b 3 Q 7 L C Z x d W 9 0 O 1 A x M j M 0 J n F 1 b 3 Q 7 L C Z x d W 9 0 O 1 A x M j N f N C Z x d W 9 0 O y w m c X V v d D t D M T I z N C Z x d W 9 0 O y w m c X V v d D t w b 3 N S T k E m c X V v d D s s J n F 1 b 3 Q 7 Z H N S T k E m c X V v d D s s J n F 1 b 3 Q 7 b m V n U k 5 B J n F 1 b 3 Q 7 L C Z x d W 9 0 O 3 N n U k 5 B J n F 1 b 3 Q 7 L C Z x d W 9 0 O 3 B v c 1 9 y Z X B s a W N h c 2 V f N G 5 l Z y Z x d W 9 0 O y w m c X V v d D t u Z W d f c m V w b G l j Y X N l X z R w b 3 M m c X V v d D s s J n F 1 b 3 Q 7 b m V n X 3 J l c G x p Y 2 F z Z V 8 0 c 2 c m c X V v d D s s J n F 1 b 3 Q 7 Z H N f c m V w b G l j Y X N l X z R w b 3 M m c X V v d D s s J n F 1 b 3 Q 7 Z H N f c m V w b G l j Y X N l X z R z Z y Z x d W 9 0 O y w m c X V v d D t j e X R v X 3 B v c 1 J O Q S Z x d W 9 0 O y w m c X V v d D t j e X R v X 2 5 l Z 1 J O Q S Z x d W 9 0 O y w m c X V v d D t j e X R v X 2 R z U k 5 B J n F 1 b 3 Q 7 L C Z x d W 9 0 O 3 N n X 3 R y Y W 5 z b G F 0 Z V 9 j b 2 1 w b G V 4 J n F 1 b 3 Q 7 L C Z x d W 9 0 O 3 N f c G 9 s e S Z x d W 9 0 O y w m c X V v d D t s d W N p Z m V y Y X N l J n F 1 b 3 Q 7 L C Z x d W 9 0 O 2 N h c H N p Z C Z x d W 9 0 O y w m c X V v d D t y b m F f Y 2 F w c 2 l k J n F 1 b 3 Q 7 L C Z x d W 9 0 O 1 B F M j Z L R T E m c X V v d D s s J n F 1 b 3 Q 7 U E U y N k t F M V 9 F U i Z x d W 9 0 O y w m c X V v d D t Q R T J f R T E m c X V v d D s s J n F 1 b 3 Q 7 R T J f R T E m c X V v d D s s J n F 1 b 3 Q 7 Y X N z Z W 1 i b G V k J n F 1 b 3 Q 7 L C Z x d W 9 0 O 2 F z c 2 V t Y m x l Z F Z M U C Z x d W 9 0 O y w m c X V v d D t Q R l U m c X V v d D s s J n F 1 b 3 Q 7 V k x Q J n F 1 b 3 Q 7 L C Z x d W 9 0 O 2 F s b E 5 z c C Z x d W 9 0 O y w m c X V v d D t h b G x T c C Z x d W 9 0 O y w m c X V v d D t h b G x Q b 3 M m c X V v d D s s J n F 1 b 3 Q 7 Y W x s T m V n J n F 1 b 3 Q 7 L C Z x d W 9 0 O 2 F s b F N n J n F 1 b 3 Q 7 L C Z x d W 9 0 O 2 F s b F B m d S Z x d W 9 0 O y w m c X V v d D t u X 3 J p Y m 9 f Z y Z x d W 9 0 O y w m c X V v d D t u X 3 J p Y m 9 f c 2 c m c X V v d D s s J n F 1 b 3 Q 7 d H J h b n N s Y X R l X 1 A x M j M m c X V v d D s s J n F 1 b 3 Q 7 d H J h b n N s Y X R l X 1 A x M j M 0 J n F 1 b 3 Q 7 L C Z x d W 9 0 O 3 R y Y W 5 z b G F 0 Z V 9 z J n F 1 b 3 Q 7 L C Z x d W 9 0 O 3 R y Y W 5 z Y 3 J p Y m V f Z n V s b C Z x d W 9 0 O y w m c X V v d D t 0 c m F u c 2 N y a W J l X 3 N n J n F 1 b 3 Q 7 L C Z x d W 9 0 O 1 9 y Y X R l T G F 3 N S Z x d W 9 0 O y w m c X V v d D t f c m F 0 Z U x h d z c m c X V v d D s s J n F 1 b 3 Q 7 X 3 J h d G V M Y X c 4 J n F 1 b 3 Q 7 L C Z x d W 9 0 O 1 9 y Y X R l T G F 3 O S Z x d W 9 0 O y w m c X V v d D t f c m F 0 Z U x h d z Q w J n F 1 b 3 Q 7 L C Z x d W 9 0 O 1 9 y Y X R l T G F 3 N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X 1 Z p c m F s X 1 J l c G x p Y 2 F 0 a W 9 u X 2 9 k Z S A o M y k v Q X V 0 b 1 J l b W 9 2 Z W R D b 2 x 1 b W 5 z M S 5 7 I y w w f S Z x d W 9 0 O y w m c X V v d D t T Z W N 0 a W 9 u M S 9 0 Z X N 0 Z X J f V m l y Y W x f U m V w b G l j Y X R p b 2 5 f b 2 R l I C g z K S 9 B d X R v U m V t b 3 Z l Z E N v b H V t b n M x L n t 0 a W 1 l L D F 9 J n F 1 b 3 Q 7 L C Z x d W 9 0 O 1 N l Y 3 R p b 2 4 x L 3 R l c 3 R l c l 9 W a X J h b F 9 S Z X B s a W N h d G l v b l 9 v Z G U g K D M p L 0 F 1 d G 9 S Z W 1 v d m V k Q 2 9 s d W 1 u c z E u e 2 5 W L D J 9 J n F 1 b 3 Q 7 L C Z x d W 9 0 O 1 N l Y 3 R p b 2 4 x L 3 R l c 3 R l c l 9 W a X J h b F 9 S Z X B s a W N h d G l v b l 9 v Z G U g K D M p L 0 F 1 d G 9 S Z W 1 v d m V k Q 2 9 s d W 1 u c z E u e 1 J f R U I s M 3 0 m c X V v d D s s J n F 1 b 3 Q 7 U 2 V j d G l v b j E v d G V z d G V y X 1 Z p c m F s X 1 J l c G x p Y 2 F 0 a W 9 u X 2 9 k Z S A o M y k v Q X V 0 b 1 J l b W 9 2 Z W R D b 2 x 1 b W 5 z M S 5 7 U l 9 F V S w 0 f S Z x d W 9 0 O y w m c X V v d D t T Z W N 0 a W 9 u M S 9 0 Z X N 0 Z X J f V m l y Y W x f U m V w b G l j Y X R p b 2 5 f b 2 R l I C g z K S 9 B d X R v U m V t b 3 Z l Z E N v b H V t b n M x L n t S X 0 l C L D V 9 J n F 1 b 3 Q 7 L C Z x d W 9 0 O 1 N l Y 3 R p b 2 4 x L 3 R l c 3 R l c l 9 W a X J h b F 9 S Z X B s a W N h d G l v b l 9 v Z G U g K D M p L 0 F 1 d G 9 S Z W 1 v d m V k Q 2 9 s d W 1 u c z E u e 1 J f S V U s N n 0 m c X V v d D s s J n F 1 b 3 Q 7 U 2 V j d G l v b j E v d G V z d G V y X 1 Z p c m F s X 1 J l c G x p Y 2 F 0 a W 9 u X 2 9 k Z S A o M y k v Q X V 0 b 1 J l b W 9 2 Z W R D b 2 x 1 b W 5 z M S 5 7 a G 9 z d F 9 y a W J v L D d 9 J n F 1 b 3 Q 7 L C Z x d W 9 0 O 1 N l Y 3 R p b 2 4 x L 3 R l c 3 R l c l 9 W a X J h b F 9 S Z X B s a W N h d G l v b l 9 v Z G U g K D M p L 0 F 1 d G 9 S Z W 1 v d m V k Q 2 9 s d W 1 u c z E u e 3 R y Y W 5 z b G F 0 Z V 9 j b 2 1 w b G V 4 L D h 9 J n F 1 b 3 Q 7 L C Z x d W 9 0 O 1 N l Y 3 R p b 2 4 x L 3 R l c 3 R l c l 9 W a X J h b F 9 S Z X B s a W N h d G l v b l 9 v Z G U g K D M p L 0 F 1 d G 9 S Z W 1 v d m V k Q 2 9 s d W 1 u c z E u e 1 A x M j M s O X 0 m c X V v d D s s J n F 1 b 3 Q 7 U 2 V j d G l v b j E v d G V z d G V y X 1 Z p c m F s X 1 J l c G x p Y 2 F 0 a W 9 u X 2 9 k Z S A o M y k v Q X V 0 b 1 J l b W 9 2 Z W R D b 2 x 1 b W 5 z M S 5 7 U D E y M z Q s M T B 9 J n F 1 b 3 Q 7 L C Z x d W 9 0 O 1 N l Y 3 R p b 2 4 x L 3 R l c 3 R l c l 9 W a X J h b F 9 S Z X B s a W N h d G l v b l 9 v Z G U g K D M p L 0 F 1 d G 9 S Z W 1 v d m V k Q 2 9 s d W 1 u c z E u e 1 A x M j N f N C w x M X 0 m c X V v d D s s J n F 1 b 3 Q 7 U 2 V j d G l v b j E v d G V z d G V y X 1 Z p c m F s X 1 J l c G x p Y 2 F 0 a W 9 u X 2 9 k Z S A o M y k v Q X V 0 b 1 J l b W 9 2 Z W R D b 2 x 1 b W 5 z M S 5 7 Q z E y M z Q s M T J 9 J n F 1 b 3 Q 7 L C Z x d W 9 0 O 1 N l Y 3 R p b 2 4 x L 3 R l c 3 R l c l 9 W a X J h b F 9 S Z X B s a W N h d G l v b l 9 v Z G U g K D M p L 0 F 1 d G 9 S Z W 1 v d m V k Q 2 9 s d W 1 u c z E u e 3 B v c 1 J O Q S w x M 3 0 m c X V v d D s s J n F 1 b 3 Q 7 U 2 V j d G l v b j E v d G V z d G V y X 1 Z p c m F s X 1 J l c G x p Y 2 F 0 a W 9 u X 2 9 k Z S A o M y k v Q X V 0 b 1 J l b W 9 2 Z W R D b 2 x 1 b W 5 z M S 5 7 Z H N S T k E s M T R 9 J n F 1 b 3 Q 7 L C Z x d W 9 0 O 1 N l Y 3 R p b 2 4 x L 3 R l c 3 R l c l 9 W a X J h b F 9 S Z X B s a W N h d G l v b l 9 v Z G U g K D M p L 0 F 1 d G 9 S Z W 1 v d m V k Q 2 9 s d W 1 u c z E u e 2 5 l Z 1 J O Q S w x N X 0 m c X V v d D s s J n F 1 b 3 Q 7 U 2 V j d G l v b j E v d G V z d G V y X 1 Z p c m F s X 1 J l c G x p Y 2 F 0 a W 9 u X 2 9 k Z S A o M y k v Q X V 0 b 1 J l b W 9 2 Z W R D b 2 x 1 b W 5 z M S 5 7 c 2 d S T k E s M T Z 9 J n F 1 b 3 Q 7 L C Z x d W 9 0 O 1 N l Y 3 R p b 2 4 x L 3 R l c 3 R l c l 9 W a X J h b F 9 S Z X B s a W N h d G l v b l 9 v Z G U g K D M p L 0 F 1 d G 9 S Z W 1 v d m V k Q 2 9 s d W 1 u c z E u e 3 B v c 1 9 y Z X B s a W N h c 2 V f N G 5 l Z y w x N 3 0 m c X V v d D s s J n F 1 b 3 Q 7 U 2 V j d G l v b j E v d G V z d G V y X 1 Z p c m F s X 1 J l c G x p Y 2 F 0 a W 9 u X 2 9 k Z S A o M y k v Q X V 0 b 1 J l b W 9 2 Z W R D b 2 x 1 b W 5 z M S 5 7 b m V n X 3 J l c G x p Y 2 F z Z V 8 0 c G 9 z L D E 4 f S Z x d W 9 0 O y w m c X V v d D t T Z W N 0 a W 9 u M S 9 0 Z X N 0 Z X J f V m l y Y W x f U m V w b G l j Y X R p b 2 5 f b 2 R l I C g z K S 9 B d X R v U m V t b 3 Z l Z E N v b H V t b n M x L n t u Z W d f c m V w b G l j Y X N l X z R z Z y w x O X 0 m c X V v d D s s J n F 1 b 3 Q 7 U 2 V j d G l v b j E v d G V z d G V y X 1 Z p c m F s X 1 J l c G x p Y 2 F 0 a W 9 u X 2 9 k Z S A o M y k v Q X V 0 b 1 J l b W 9 2 Z W R D b 2 x 1 b W 5 z M S 5 7 Z H N f c m V w b G l j Y X N l X z R w b 3 M s M j B 9 J n F 1 b 3 Q 7 L C Z x d W 9 0 O 1 N l Y 3 R p b 2 4 x L 3 R l c 3 R l c l 9 W a X J h b F 9 S Z X B s a W N h d G l v b l 9 v Z G U g K D M p L 0 F 1 d G 9 S Z W 1 v d m V k Q 2 9 s d W 1 u c z E u e 2 R z X 3 J l c G x p Y 2 F z Z V 8 0 c 2 c s M j F 9 J n F 1 b 3 Q 7 L C Z x d W 9 0 O 1 N l Y 3 R p b 2 4 x L 3 R l c 3 R l c l 9 W a X J h b F 9 S Z X B s a W N h d G l v b l 9 v Z G U g K D M p L 0 F 1 d G 9 S Z W 1 v d m V k Q 2 9 s d W 1 u c z E u e 2 N 5 d G 9 f c G 9 z U k 5 B L D I y f S Z x d W 9 0 O y w m c X V v d D t T Z W N 0 a W 9 u M S 9 0 Z X N 0 Z X J f V m l y Y W x f U m V w b G l j Y X R p b 2 5 f b 2 R l I C g z K S 9 B d X R v U m V t b 3 Z l Z E N v b H V t b n M x L n t j e X R v X 2 5 l Z 1 J O Q S w y M 3 0 m c X V v d D s s J n F 1 b 3 Q 7 U 2 V j d G l v b j E v d G V z d G V y X 1 Z p c m F s X 1 J l c G x p Y 2 F 0 a W 9 u X 2 9 k Z S A o M y k v Q X V 0 b 1 J l b W 9 2 Z W R D b 2 x 1 b W 5 z M S 5 7 Y 3 l 0 b 1 9 k c 1 J O Q S w y N H 0 m c X V v d D s s J n F 1 b 3 Q 7 U 2 V j d G l v b j E v d G V z d G V y X 1 Z p c m F s X 1 J l c G x p Y 2 F 0 a W 9 u X 2 9 k Z S A o M y k v Q X V 0 b 1 J l b W 9 2 Z W R D b 2 x 1 b W 5 z M S 5 7 c 2 d f d H J h b n N s Y X R l X 2 N v b X B s Z X g s M j V 9 J n F 1 b 3 Q 7 L C Z x d W 9 0 O 1 N l Y 3 R p b 2 4 x L 3 R l c 3 R l c l 9 W a X J h b F 9 S Z X B s a W N h d G l v b l 9 v Z G U g K D M p L 0 F 1 d G 9 S Z W 1 v d m V k Q 2 9 s d W 1 u c z E u e 3 N f c G 9 s e S w y N n 0 m c X V v d D s s J n F 1 b 3 Q 7 U 2 V j d G l v b j E v d G V z d G V y X 1 Z p c m F s X 1 J l c G x p Y 2 F 0 a W 9 u X 2 9 k Z S A o M y k v Q X V 0 b 1 J l b W 9 2 Z W R D b 2 x 1 b W 5 z M S 5 7 b H V j a W Z l c m F z Z S w y N 3 0 m c X V v d D s s J n F 1 b 3 Q 7 U 2 V j d G l v b j E v d G V z d G V y X 1 Z p c m F s X 1 J l c G x p Y 2 F 0 a W 9 u X 2 9 k Z S A o M y k v Q X V 0 b 1 J l b W 9 2 Z W R D b 2 x 1 b W 5 z M S 5 7 Y 2 F w c 2 l k L D I 4 f S Z x d W 9 0 O y w m c X V v d D t T Z W N 0 a W 9 u M S 9 0 Z X N 0 Z X J f V m l y Y W x f U m V w b G l j Y X R p b 2 5 f b 2 R l I C g z K S 9 B d X R v U m V t b 3 Z l Z E N v b H V t b n M x L n t y b m F f Y 2 F w c 2 l k L D I 5 f S Z x d W 9 0 O y w m c X V v d D t T Z W N 0 a W 9 u M S 9 0 Z X N 0 Z X J f V m l y Y W x f U m V w b G l j Y X R p b 2 5 f b 2 R l I C g z K S 9 B d X R v U m V t b 3 Z l Z E N v b H V t b n M x L n t Q R T I 2 S 0 U x L D M w f S Z x d W 9 0 O y w m c X V v d D t T Z W N 0 a W 9 u M S 9 0 Z X N 0 Z X J f V m l y Y W x f U m V w b G l j Y X R p b 2 5 f b 2 R l I C g z K S 9 B d X R v U m V t b 3 Z l Z E N v b H V t b n M x L n t Q R T I 2 S 0 U x X 0 V S L D M x f S Z x d W 9 0 O y w m c X V v d D t T Z W N 0 a W 9 u M S 9 0 Z X N 0 Z X J f V m l y Y W x f U m V w b G l j Y X R p b 2 5 f b 2 R l I C g z K S 9 B d X R v U m V t b 3 Z l Z E N v b H V t b n M x L n t Q R T J f R T E s M z J 9 J n F 1 b 3 Q 7 L C Z x d W 9 0 O 1 N l Y 3 R p b 2 4 x L 3 R l c 3 R l c l 9 W a X J h b F 9 S Z X B s a W N h d G l v b l 9 v Z G U g K D M p L 0 F 1 d G 9 S Z W 1 v d m V k Q 2 9 s d W 1 u c z E u e 0 U y X 0 U x L D M z f S Z x d W 9 0 O y w m c X V v d D t T Z W N 0 a W 9 u M S 9 0 Z X N 0 Z X J f V m l y Y W x f U m V w b G l j Y X R p b 2 5 f b 2 R l I C g z K S 9 B d X R v U m V t b 3 Z l Z E N v b H V t b n M x L n t h c 3 N l b W J s Z W Q s M z R 9 J n F 1 b 3 Q 7 L C Z x d W 9 0 O 1 N l Y 3 R p b 2 4 x L 3 R l c 3 R l c l 9 W a X J h b F 9 S Z X B s a W N h d G l v b l 9 v Z G U g K D M p L 0 F 1 d G 9 S Z W 1 v d m V k Q 2 9 s d W 1 u c z E u e 2 F z c 2 V t Y m x l Z F Z M U C w z N X 0 m c X V v d D s s J n F 1 b 3 Q 7 U 2 V j d G l v b j E v d G V z d G V y X 1 Z p c m F s X 1 J l c G x p Y 2 F 0 a W 9 u X 2 9 k Z S A o M y k v Q X V 0 b 1 J l b W 9 2 Z W R D b 2 x 1 b W 5 z M S 5 7 U E Z V L D M 2 f S Z x d W 9 0 O y w m c X V v d D t T Z W N 0 a W 9 u M S 9 0 Z X N 0 Z X J f V m l y Y W x f U m V w b G l j Y X R p b 2 5 f b 2 R l I C g z K S 9 B d X R v U m V t b 3 Z l Z E N v b H V t b n M x L n t W T F A s M z d 9 J n F 1 b 3 Q 7 L C Z x d W 9 0 O 1 N l Y 3 R p b 2 4 x L 3 R l c 3 R l c l 9 W a X J h b F 9 S Z X B s a W N h d G l v b l 9 v Z G U g K D M p L 0 F 1 d G 9 S Z W 1 v d m V k Q 2 9 s d W 1 u c z E u e 2 F s b E 5 z c C w z O H 0 m c X V v d D s s J n F 1 b 3 Q 7 U 2 V j d G l v b j E v d G V z d G V y X 1 Z p c m F s X 1 J l c G x p Y 2 F 0 a W 9 u X 2 9 k Z S A o M y k v Q X V 0 b 1 J l b W 9 2 Z W R D b 2 x 1 b W 5 z M S 5 7 Y W x s U 3 A s M z l 9 J n F 1 b 3 Q 7 L C Z x d W 9 0 O 1 N l Y 3 R p b 2 4 x L 3 R l c 3 R l c l 9 W a X J h b F 9 S Z X B s a W N h d G l v b l 9 v Z G U g K D M p L 0 F 1 d G 9 S Z W 1 v d m V k Q 2 9 s d W 1 u c z E u e 2 F s b F B v c y w 0 M H 0 m c X V v d D s s J n F 1 b 3 Q 7 U 2 V j d G l v b j E v d G V z d G V y X 1 Z p c m F s X 1 J l c G x p Y 2 F 0 a W 9 u X 2 9 k Z S A o M y k v Q X V 0 b 1 J l b W 9 2 Z W R D b 2 x 1 b W 5 z M S 5 7 Y W x s T m V n L D Q x f S Z x d W 9 0 O y w m c X V v d D t T Z W N 0 a W 9 u M S 9 0 Z X N 0 Z X J f V m l y Y W x f U m V w b G l j Y X R p b 2 5 f b 2 R l I C g z K S 9 B d X R v U m V t b 3 Z l Z E N v b H V t b n M x L n t h b G x T Z y w 0 M n 0 m c X V v d D s s J n F 1 b 3 Q 7 U 2 V j d G l v b j E v d G V z d G V y X 1 Z p c m F s X 1 J l c G x p Y 2 F 0 a W 9 u X 2 9 k Z S A o M y k v Q X V 0 b 1 J l b W 9 2 Z W R D b 2 x 1 b W 5 z M S 5 7 Y W x s U G Z 1 L D Q z f S Z x d W 9 0 O y w m c X V v d D t T Z W N 0 a W 9 u M S 9 0 Z X N 0 Z X J f V m l y Y W x f U m V w b G l j Y X R p b 2 5 f b 2 R l I C g z K S 9 B d X R v U m V t b 3 Z l Z E N v b H V t b n M x L n t u X 3 J p Y m 9 f Z y w 0 N H 0 m c X V v d D s s J n F 1 b 3 Q 7 U 2 V j d G l v b j E v d G V z d G V y X 1 Z p c m F s X 1 J l c G x p Y 2 F 0 a W 9 u X 2 9 k Z S A o M y k v Q X V 0 b 1 J l b W 9 2 Z W R D b 2 x 1 b W 5 z M S 5 7 b l 9 y a W J v X 3 N n L D Q 1 f S Z x d W 9 0 O y w m c X V v d D t T Z W N 0 a W 9 u M S 9 0 Z X N 0 Z X J f V m l y Y W x f U m V w b G l j Y X R p b 2 5 f b 2 R l I C g z K S 9 B d X R v U m V t b 3 Z l Z E N v b H V t b n M x L n t 0 c m F u c 2 x h d G V f U D E y M y w 0 N n 0 m c X V v d D s s J n F 1 b 3 Q 7 U 2 V j d G l v b j E v d G V z d G V y X 1 Z p c m F s X 1 J l c G x p Y 2 F 0 a W 9 u X 2 9 k Z S A o M y k v Q X V 0 b 1 J l b W 9 2 Z W R D b 2 x 1 b W 5 z M S 5 7 d H J h b n N s Y X R l X 1 A x M j M 0 L D Q 3 f S Z x d W 9 0 O y w m c X V v d D t T Z W N 0 a W 9 u M S 9 0 Z X N 0 Z X J f V m l y Y W x f U m V w b G l j Y X R p b 2 5 f b 2 R l I C g z K S 9 B d X R v U m V t b 3 Z l Z E N v b H V t b n M x L n t 0 c m F u c 2 x h d G V f c y w 0 O H 0 m c X V v d D s s J n F 1 b 3 Q 7 U 2 V j d G l v b j E v d G V z d G V y X 1 Z p c m F s X 1 J l c G x p Y 2 F 0 a W 9 u X 2 9 k Z S A o M y k v Q X V 0 b 1 J l b W 9 2 Z W R D b 2 x 1 b W 5 z M S 5 7 d H J h b n N j c m l i Z V 9 m d W x s L D Q 5 f S Z x d W 9 0 O y w m c X V v d D t T Z W N 0 a W 9 u M S 9 0 Z X N 0 Z X J f V m l y Y W x f U m V w b G l j Y X R p b 2 5 f b 2 R l I C g z K S 9 B d X R v U m V t b 3 Z l Z E N v b H V t b n M x L n t 0 c m F u c 2 N y a W J l X 3 N n L D U w f S Z x d W 9 0 O y w m c X V v d D t T Z W N 0 a W 9 u M S 9 0 Z X N 0 Z X J f V m l y Y W x f U m V w b G l j Y X R p b 2 5 f b 2 R l I C g z K S 9 B d X R v U m V t b 3 Z l Z E N v b H V t b n M x L n t f c m F 0 Z U x h d z U s N T F 9 J n F 1 b 3 Q 7 L C Z x d W 9 0 O 1 N l Y 3 R p b 2 4 x L 3 R l c 3 R l c l 9 W a X J h b F 9 S Z X B s a W N h d G l v b l 9 v Z G U g K D M p L 0 F 1 d G 9 S Z W 1 v d m V k Q 2 9 s d W 1 u c z E u e 1 9 y Y X R l T G F 3 N y w 1 M n 0 m c X V v d D s s J n F 1 b 3 Q 7 U 2 V j d G l v b j E v d G V z d G V y X 1 Z p c m F s X 1 J l c G x p Y 2 F 0 a W 9 u X 2 9 k Z S A o M y k v Q X V 0 b 1 J l b W 9 2 Z W R D b 2 x 1 b W 5 z M S 5 7 X 3 J h d G V M Y X c 4 L D U z f S Z x d W 9 0 O y w m c X V v d D t T Z W N 0 a W 9 u M S 9 0 Z X N 0 Z X J f V m l y Y W x f U m V w b G l j Y X R p b 2 5 f b 2 R l I C g z K S 9 B d X R v U m V t b 3 Z l Z E N v b H V t b n M x L n t f c m F 0 Z U x h d z k s N T R 9 J n F 1 b 3 Q 7 L C Z x d W 9 0 O 1 N l Y 3 R p b 2 4 x L 3 R l c 3 R l c l 9 W a X J h b F 9 S Z X B s a W N h d G l v b l 9 v Z G U g K D M p L 0 F 1 d G 9 S Z W 1 v d m V k Q 2 9 s d W 1 u c z E u e 1 9 y Y X R l T G F 3 N D A s N T V 9 J n F 1 b 3 Q 7 L C Z x d W 9 0 O 1 N l Y 3 R p b 2 4 x L 3 R l c 3 R l c l 9 W a X J h b F 9 S Z X B s a W N h d G l v b l 9 v Z G U g K D M p L 0 F 1 d G 9 S Z W 1 v d m V k Q 2 9 s d W 1 u c z E u e 1 9 y Y X R l T G F 3 N D E s N T Z 9 J n F 1 b 3 Q 7 X S w m c X V v d D t D b 2 x 1 b W 5 D b 3 V u d C Z x d W 9 0 O z o 1 N y w m c X V v d D t L Z X l D b 2 x 1 b W 5 O Y W 1 l c y Z x d W 9 0 O z p b X S w m c X V v d D t D b 2 x 1 b W 5 J Z G V u d G l 0 a W V z J n F 1 b 3 Q 7 O l s m c X V v d D t T Z W N 0 a W 9 u M S 9 0 Z X N 0 Z X J f V m l y Y W x f U m V w b G l j Y X R p b 2 5 f b 2 R l I C g z K S 9 B d X R v U m V t b 3 Z l Z E N v b H V t b n M x L n s j L D B 9 J n F 1 b 3 Q 7 L C Z x d W 9 0 O 1 N l Y 3 R p b 2 4 x L 3 R l c 3 R l c l 9 W a X J h b F 9 S Z X B s a W N h d G l v b l 9 v Z G U g K D M p L 0 F 1 d G 9 S Z W 1 v d m V k Q 2 9 s d W 1 u c z E u e 3 R p b W U s M X 0 m c X V v d D s s J n F 1 b 3 Q 7 U 2 V j d G l v b j E v d G V z d G V y X 1 Z p c m F s X 1 J l c G x p Y 2 F 0 a W 9 u X 2 9 k Z S A o M y k v Q X V 0 b 1 J l b W 9 2 Z W R D b 2 x 1 b W 5 z M S 5 7 b l Y s M n 0 m c X V v d D s s J n F 1 b 3 Q 7 U 2 V j d G l v b j E v d G V z d G V y X 1 Z p c m F s X 1 J l c G x p Y 2 F 0 a W 9 u X 2 9 k Z S A o M y k v Q X V 0 b 1 J l b W 9 2 Z W R D b 2 x 1 b W 5 z M S 5 7 U l 9 F Q i w z f S Z x d W 9 0 O y w m c X V v d D t T Z W N 0 a W 9 u M S 9 0 Z X N 0 Z X J f V m l y Y W x f U m V w b G l j Y X R p b 2 5 f b 2 R l I C g z K S 9 B d X R v U m V t b 3 Z l Z E N v b H V t b n M x L n t S X 0 V V L D R 9 J n F 1 b 3 Q 7 L C Z x d W 9 0 O 1 N l Y 3 R p b 2 4 x L 3 R l c 3 R l c l 9 W a X J h b F 9 S Z X B s a W N h d G l v b l 9 v Z G U g K D M p L 0 F 1 d G 9 S Z W 1 v d m V k Q 2 9 s d W 1 u c z E u e 1 J f S U I s N X 0 m c X V v d D s s J n F 1 b 3 Q 7 U 2 V j d G l v b j E v d G V z d G V y X 1 Z p c m F s X 1 J l c G x p Y 2 F 0 a W 9 u X 2 9 k Z S A o M y k v Q X V 0 b 1 J l b W 9 2 Z W R D b 2 x 1 b W 5 z M S 5 7 U l 9 J V S w 2 f S Z x d W 9 0 O y w m c X V v d D t T Z W N 0 a W 9 u M S 9 0 Z X N 0 Z X J f V m l y Y W x f U m V w b G l j Y X R p b 2 5 f b 2 R l I C g z K S 9 B d X R v U m V t b 3 Z l Z E N v b H V t b n M x L n t o b 3 N 0 X 3 J p Y m 8 s N 3 0 m c X V v d D s s J n F 1 b 3 Q 7 U 2 V j d G l v b j E v d G V z d G V y X 1 Z p c m F s X 1 J l c G x p Y 2 F 0 a W 9 u X 2 9 k Z S A o M y k v Q X V 0 b 1 J l b W 9 2 Z W R D b 2 x 1 b W 5 z M S 5 7 d H J h b n N s Y X R l X 2 N v b X B s Z X g s O H 0 m c X V v d D s s J n F 1 b 3 Q 7 U 2 V j d G l v b j E v d G V z d G V y X 1 Z p c m F s X 1 J l c G x p Y 2 F 0 a W 9 u X 2 9 k Z S A o M y k v Q X V 0 b 1 J l b W 9 2 Z W R D b 2 x 1 b W 5 z M S 5 7 U D E y M y w 5 f S Z x d W 9 0 O y w m c X V v d D t T Z W N 0 a W 9 u M S 9 0 Z X N 0 Z X J f V m l y Y W x f U m V w b G l j Y X R p b 2 5 f b 2 R l I C g z K S 9 B d X R v U m V t b 3 Z l Z E N v b H V t b n M x L n t Q M T I z N C w x M H 0 m c X V v d D s s J n F 1 b 3 Q 7 U 2 V j d G l v b j E v d G V z d G V y X 1 Z p c m F s X 1 J l c G x p Y 2 F 0 a W 9 u X 2 9 k Z S A o M y k v Q X V 0 b 1 J l b W 9 2 Z W R D b 2 x 1 b W 5 z M S 5 7 U D E y M 1 8 0 L D E x f S Z x d W 9 0 O y w m c X V v d D t T Z W N 0 a W 9 u M S 9 0 Z X N 0 Z X J f V m l y Y W x f U m V w b G l j Y X R p b 2 5 f b 2 R l I C g z K S 9 B d X R v U m V t b 3 Z l Z E N v b H V t b n M x L n t D M T I z N C w x M n 0 m c X V v d D s s J n F 1 b 3 Q 7 U 2 V j d G l v b j E v d G V z d G V y X 1 Z p c m F s X 1 J l c G x p Y 2 F 0 a W 9 u X 2 9 k Z S A o M y k v Q X V 0 b 1 J l b W 9 2 Z W R D b 2 x 1 b W 5 z M S 5 7 c G 9 z U k 5 B L D E z f S Z x d W 9 0 O y w m c X V v d D t T Z W N 0 a W 9 u M S 9 0 Z X N 0 Z X J f V m l y Y W x f U m V w b G l j Y X R p b 2 5 f b 2 R l I C g z K S 9 B d X R v U m V t b 3 Z l Z E N v b H V t b n M x L n t k c 1 J O Q S w x N H 0 m c X V v d D s s J n F 1 b 3 Q 7 U 2 V j d G l v b j E v d G V z d G V y X 1 Z p c m F s X 1 J l c G x p Y 2 F 0 a W 9 u X 2 9 k Z S A o M y k v Q X V 0 b 1 J l b W 9 2 Z W R D b 2 x 1 b W 5 z M S 5 7 b m V n U k 5 B L D E 1 f S Z x d W 9 0 O y w m c X V v d D t T Z W N 0 a W 9 u M S 9 0 Z X N 0 Z X J f V m l y Y W x f U m V w b G l j Y X R p b 2 5 f b 2 R l I C g z K S 9 B d X R v U m V t b 3 Z l Z E N v b H V t b n M x L n t z Z 1 J O Q S w x N n 0 m c X V v d D s s J n F 1 b 3 Q 7 U 2 V j d G l v b j E v d G V z d G V y X 1 Z p c m F s X 1 J l c G x p Y 2 F 0 a W 9 u X 2 9 k Z S A o M y k v Q X V 0 b 1 J l b W 9 2 Z W R D b 2 x 1 b W 5 z M S 5 7 c G 9 z X 3 J l c G x p Y 2 F z Z V 8 0 b m V n L D E 3 f S Z x d W 9 0 O y w m c X V v d D t T Z W N 0 a W 9 u M S 9 0 Z X N 0 Z X J f V m l y Y W x f U m V w b G l j Y X R p b 2 5 f b 2 R l I C g z K S 9 B d X R v U m V t b 3 Z l Z E N v b H V t b n M x L n t u Z W d f c m V w b G l j Y X N l X z R w b 3 M s M T h 9 J n F 1 b 3 Q 7 L C Z x d W 9 0 O 1 N l Y 3 R p b 2 4 x L 3 R l c 3 R l c l 9 W a X J h b F 9 S Z X B s a W N h d G l v b l 9 v Z G U g K D M p L 0 F 1 d G 9 S Z W 1 v d m V k Q 2 9 s d W 1 u c z E u e 2 5 l Z 1 9 y Z X B s a W N h c 2 V f N H N n L D E 5 f S Z x d W 9 0 O y w m c X V v d D t T Z W N 0 a W 9 u M S 9 0 Z X N 0 Z X J f V m l y Y W x f U m V w b G l j Y X R p b 2 5 f b 2 R l I C g z K S 9 B d X R v U m V t b 3 Z l Z E N v b H V t b n M x L n t k c 1 9 y Z X B s a W N h c 2 V f N H B v c y w y M H 0 m c X V v d D s s J n F 1 b 3 Q 7 U 2 V j d G l v b j E v d G V z d G V y X 1 Z p c m F s X 1 J l c G x p Y 2 F 0 a W 9 u X 2 9 k Z S A o M y k v Q X V 0 b 1 J l b W 9 2 Z W R D b 2 x 1 b W 5 z M S 5 7 Z H N f c m V w b G l j Y X N l X z R z Z y w y M X 0 m c X V v d D s s J n F 1 b 3 Q 7 U 2 V j d G l v b j E v d G V z d G V y X 1 Z p c m F s X 1 J l c G x p Y 2 F 0 a W 9 u X 2 9 k Z S A o M y k v Q X V 0 b 1 J l b W 9 2 Z W R D b 2 x 1 b W 5 z M S 5 7 Y 3 l 0 b 1 9 w b 3 N S T k E s M j J 9 J n F 1 b 3 Q 7 L C Z x d W 9 0 O 1 N l Y 3 R p b 2 4 x L 3 R l c 3 R l c l 9 W a X J h b F 9 S Z X B s a W N h d G l v b l 9 v Z G U g K D M p L 0 F 1 d G 9 S Z W 1 v d m V k Q 2 9 s d W 1 u c z E u e 2 N 5 d G 9 f b m V n U k 5 B L D I z f S Z x d W 9 0 O y w m c X V v d D t T Z W N 0 a W 9 u M S 9 0 Z X N 0 Z X J f V m l y Y W x f U m V w b G l j Y X R p b 2 5 f b 2 R l I C g z K S 9 B d X R v U m V t b 3 Z l Z E N v b H V t b n M x L n t j e X R v X 2 R z U k 5 B L D I 0 f S Z x d W 9 0 O y w m c X V v d D t T Z W N 0 a W 9 u M S 9 0 Z X N 0 Z X J f V m l y Y W x f U m V w b G l j Y X R p b 2 5 f b 2 R l I C g z K S 9 B d X R v U m V t b 3 Z l Z E N v b H V t b n M x L n t z Z 1 9 0 c m F u c 2 x h d G V f Y 2 9 t c G x l e C w y N X 0 m c X V v d D s s J n F 1 b 3 Q 7 U 2 V j d G l v b j E v d G V z d G V y X 1 Z p c m F s X 1 J l c G x p Y 2 F 0 a W 9 u X 2 9 k Z S A o M y k v Q X V 0 b 1 J l b W 9 2 Z W R D b 2 x 1 b W 5 z M S 5 7 c 1 9 w b 2 x 5 L D I 2 f S Z x d W 9 0 O y w m c X V v d D t T Z W N 0 a W 9 u M S 9 0 Z X N 0 Z X J f V m l y Y W x f U m V w b G l j Y X R p b 2 5 f b 2 R l I C g z K S 9 B d X R v U m V t b 3 Z l Z E N v b H V t b n M x L n t s d W N p Z m V y Y X N l L D I 3 f S Z x d W 9 0 O y w m c X V v d D t T Z W N 0 a W 9 u M S 9 0 Z X N 0 Z X J f V m l y Y W x f U m V w b G l j Y X R p b 2 5 f b 2 R l I C g z K S 9 B d X R v U m V t b 3 Z l Z E N v b H V t b n M x L n t j Y X B z a W Q s M j h 9 J n F 1 b 3 Q 7 L C Z x d W 9 0 O 1 N l Y 3 R p b 2 4 x L 3 R l c 3 R l c l 9 W a X J h b F 9 S Z X B s a W N h d G l v b l 9 v Z G U g K D M p L 0 F 1 d G 9 S Z W 1 v d m V k Q 2 9 s d W 1 u c z E u e 3 J u Y V 9 j Y X B z a W Q s M j l 9 J n F 1 b 3 Q 7 L C Z x d W 9 0 O 1 N l Y 3 R p b 2 4 x L 3 R l c 3 R l c l 9 W a X J h b F 9 S Z X B s a W N h d G l v b l 9 v Z G U g K D M p L 0 F 1 d G 9 S Z W 1 v d m V k Q 2 9 s d W 1 u c z E u e 1 B F M j Z L R T E s M z B 9 J n F 1 b 3 Q 7 L C Z x d W 9 0 O 1 N l Y 3 R p b 2 4 x L 3 R l c 3 R l c l 9 W a X J h b F 9 S Z X B s a W N h d G l v b l 9 v Z G U g K D M p L 0 F 1 d G 9 S Z W 1 v d m V k Q 2 9 s d W 1 u c z E u e 1 B F M j Z L R T F f R V I s M z F 9 J n F 1 b 3 Q 7 L C Z x d W 9 0 O 1 N l Y 3 R p b 2 4 x L 3 R l c 3 R l c l 9 W a X J h b F 9 S Z X B s a W N h d G l v b l 9 v Z G U g K D M p L 0 F 1 d G 9 S Z W 1 v d m V k Q 2 9 s d W 1 u c z E u e 1 B F M l 9 F M S w z M n 0 m c X V v d D s s J n F 1 b 3 Q 7 U 2 V j d G l v b j E v d G V z d G V y X 1 Z p c m F s X 1 J l c G x p Y 2 F 0 a W 9 u X 2 9 k Z S A o M y k v Q X V 0 b 1 J l b W 9 2 Z W R D b 2 x 1 b W 5 z M S 5 7 R T J f R T E s M z N 9 J n F 1 b 3 Q 7 L C Z x d W 9 0 O 1 N l Y 3 R p b 2 4 x L 3 R l c 3 R l c l 9 W a X J h b F 9 S Z X B s a W N h d G l v b l 9 v Z G U g K D M p L 0 F 1 d G 9 S Z W 1 v d m V k Q 2 9 s d W 1 u c z E u e 2 F z c 2 V t Y m x l Z C w z N H 0 m c X V v d D s s J n F 1 b 3 Q 7 U 2 V j d G l v b j E v d G V z d G V y X 1 Z p c m F s X 1 J l c G x p Y 2 F 0 a W 9 u X 2 9 k Z S A o M y k v Q X V 0 b 1 J l b W 9 2 Z W R D b 2 x 1 b W 5 z M S 5 7 Y X N z Z W 1 i b G V k V k x Q L D M 1 f S Z x d W 9 0 O y w m c X V v d D t T Z W N 0 a W 9 u M S 9 0 Z X N 0 Z X J f V m l y Y W x f U m V w b G l j Y X R p b 2 5 f b 2 R l I C g z K S 9 B d X R v U m V t b 3 Z l Z E N v b H V t b n M x L n t Q R l U s M z Z 9 J n F 1 b 3 Q 7 L C Z x d W 9 0 O 1 N l Y 3 R p b 2 4 x L 3 R l c 3 R l c l 9 W a X J h b F 9 S Z X B s a W N h d G l v b l 9 v Z G U g K D M p L 0 F 1 d G 9 S Z W 1 v d m V k Q 2 9 s d W 1 u c z E u e 1 Z M U C w z N 3 0 m c X V v d D s s J n F 1 b 3 Q 7 U 2 V j d G l v b j E v d G V z d G V y X 1 Z p c m F s X 1 J l c G x p Y 2 F 0 a W 9 u X 2 9 k Z S A o M y k v Q X V 0 b 1 J l b W 9 2 Z W R D b 2 x 1 b W 5 z M S 5 7 Y W x s T n N w L D M 4 f S Z x d W 9 0 O y w m c X V v d D t T Z W N 0 a W 9 u M S 9 0 Z X N 0 Z X J f V m l y Y W x f U m V w b G l j Y X R p b 2 5 f b 2 R l I C g z K S 9 B d X R v U m V t b 3 Z l Z E N v b H V t b n M x L n t h b G x T c C w z O X 0 m c X V v d D s s J n F 1 b 3 Q 7 U 2 V j d G l v b j E v d G V z d G V y X 1 Z p c m F s X 1 J l c G x p Y 2 F 0 a W 9 u X 2 9 k Z S A o M y k v Q X V 0 b 1 J l b W 9 2 Z W R D b 2 x 1 b W 5 z M S 5 7 Y W x s U G 9 z L D Q w f S Z x d W 9 0 O y w m c X V v d D t T Z W N 0 a W 9 u M S 9 0 Z X N 0 Z X J f V m l y Y W x f U m V w b G l j Y X R p b 2 5 f b 2 R l I C g z K S 9 B d X R v U m V t b 3 Z l Z E N v b H V t b n M x L n t h b G x O Z W c s N D F 9 J n F 1 b 3 Q 7 L C Z x d W 9 0 O 1 N l Y 3 R p b 2 4 x L 3 R l c 3 R l c l 9 W a X J h b F 9 S Z X B s a W N h d G l v b l 9 v Z G U g K D M p L 0 F 1 d G 9 S Z W 1 v d m V k Q 2 9 s d W 1 u c z E u e 2 F s b F N n L D Q y f S Z x d W 9 0 O y w m c X V v d D t T Z W N 0 a W 9 u M S 9 0 Z X N 0 Z X J f V m l y Y W x f U m V w b G l j Y X R p b 2 5 f b 2 R l I C g z K S 9 B d X R v U m V t b 3 Z l Z E N v b H V t b n M x L n t h b G x Q Z n U s N D N 9 J n F 1 b 3 Q 7 L C Z x d W 9 0 O 1 N l Y 3 R p b 2 4 x L 3 R l c 3 R l c l 9 W a X J h b F 9 S Z X B s a W N h d G l v b l 9 v Z G U g K D M p L 0 F 1 d G 9 S Z W 1 v d m V k Q 2 9 s d W 1 u c z E u e 2 5 f c m l i b 1 9 n L D Q 0 f S Z x d W 9 0 O y w m c X V v d D t T Z W N 0 a W 9 u M S 9 0 Z X N 0 Z X J f V m l y Y W x f U m V w b G l j Y X R p b 2 5 f b 2 R l I C g z K S 9 B d X R v U m V t b 3 Z l Z E N v b H V t b n M x L n t u X 3 J p Y m 9 f c 2 c s N D V 9 J n F 1 b 3 Q 7 L C Z x d W 9 0 O 1 N l Y 3 R p b 2 4 x L 3 R l c 3 R l c l 9 W a X J h b F 9 S Z X B s a W N h d G l v b l 9 v Z G U g K D M p L 0 F 1 d G 9 S Z W 1 v d m V k Q 2 9 s d W 1 u c z E u e 3 R y Y W 5 z b G F 0 Z V 9 Q M T I z L D Q 2 f S Z x d W 9 0 O y w m c X V v d D t T Z W N 0 a W 9 u M S 9 0 Z X N 0 Z X J f V m l y Y W x f U m V w b G l j Y X R p b 2 5 f b 2 R l I C g z K S 9 B d X R v U m V t b 3 Z l Z E N v b H V t b n M x L n t 0 c m F u c 2 x h d G V f U D E y M z Q s N D d 9 J n F 1 b 3 Q 7 L C Z x d W 9 0 O 1 N l Y 3 R p b 2 4 x L 3 R l c 3 R l c l 9 W a X J h b F 9 S Z X B s a W N h d G l v b l 9 v Z G U g K D M p L 0 F 1 d G 9 S Z W 1 v d m V k Q 2 9 s d W 1 u c z E u e 3 R y Y W 5 z b G F 0 Z V 9 z L D Q 4 f S Z x d W 9 0 O y w m c X V v d D t T Z W N 0 a W 9 u M S 9 0 Z X N 0 Z X J f V m l y Y W x f U m V w b G l j Y X R p b 2 5 f b 2 R l I C g z K S 9 B d X R v U m V t b 3 Z l Z E N v b H V t b n M x L n t 0 c m F u c 2 N y a W J l X 2 Z 1 b G w s N D l 9 J n F 1 b 3 Q 7 L C Z x d W 9 0 O 1 N l Y 3 R p b 2 4 x L 3 R l c 3 R l c l 9 W a X J h b F 9 S Z X B s a W N h d G l v b l 9 v Z G U g K D M p L 0 F 1 d G 9 S Z W 1 v d m V k Q 2 9 s d W 1 u c z E u e 3 R y Y W 5 z Y 3 J p Y m V f c 2 c s N T B 9 J n F 1 b 3 Q 7 L C Z x d W 9 0 O 1 N l Y 3 R p b 2 4 x L 3 R l c 3 R l c l 9 W a X J h b F 9 S Z X B s a W N h d G l v b l 9 v Z G U g K D M p L 0 F 1 d G 9 S Z W 1 v d m V k Q 2 9 s d W 1 u c z E u e 1 9 y Y X R l T G F 3 N S w 1 M X 0 m c X V v d D s s J n F 1 b 3 Q 7 U 2 V j d G l v b j E v d G V z d G V y X 1 Z p c m F s X 1 J l c G x p Y 2 F 0 a W 9 u X 2 9 k Z S A o M y k v Q X V 0 b 1 J l b W 9 2 Z W R D b 2 x 1 b W 5 z M S 5 7 X 3 J h d G V M Y X c 3 L D U y f S Z x d W 9 0 O y w m c X V v d D t T Z W N 0 a W 9 u M S 9 0 Z X N 0 Z X J f V m l y Y W x f U m V w b G l j Y X R p b 2 5 f b 2 R l I C g z K S 9 B d X R v U m V t b 3 Z l Z E N v b H V t b n M x L n t f c m F 0 Z U x h d z g s N T N 9 J n F 1 b 3 Q 7 L C Z x d W 9 0 O 1 N l Y 3 R p b 2 4 x L 3 R l c 3 R l c l 9 W a X J h b F 9 S Z X B s a W N h d G l v b l 9 v Z G U g K D M p L 0 F 1 d G 9 S Z W 1 v d m V k Q 2 9 s d W 1 u c z E u e 1 9 y Y X R l T G F 3 O S w 1 N H 0 m c X V v d D s s J n F 1 b 3 Q 7 U 2 V j d G l v b j E v d G V z d G V y X 1 Z p c m F s X 1 J l c G x p Y 2 F 0 a W 9 u X 2 9 k Z S A o M y k v Q X V 0 b 1 J l b W 9 2 Z W R D b 2 x 1 b W 5 z M S 5 7 X 3 J h d G V M Y X c 0 M C w 1 N X 0 m c X V v d D s s J n F 1 b 3 Q 7 U 2 V j d G l v b j E v d G V z d G V y X 1 Z p c m F s X 1 J l c G x p Y 2 F 0 a W 9 u X 2 9 k Z S A o M y k v Q X V 0 b 1 J l b W 9 2 Z W R D b 2 x 1 b W 5 z M S 5 7 X 3 J h d G V M Y X c 0 M S w 1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l 9 W a X J h b F 9 S Z X B s a W N h d G l v b l 9 v Z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X 1 Z p c m F s X 1 J l c G x p Y 2 F 0 a W 9 u X 2 9 k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J f V m l y Y W x f U m V w b G l j Y X R p b 2 5 f b 2 R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X 1 Z p c m F s X 1 J l c G x p Y 2 F 0 a W 9 u X 2 9 k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z N G Y z O T I 1 L T k 5 O G U t N G V i M i 0 4 Z T l k L W Y 5 N W R l N D R k M 2 F h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V m l y Y W x f U m V w b G l j Y X R p b 2 5 f b 2 R l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E 4 O j E 3 O j Q 4 L j E w M z c w O D J a I i A v P j x F b n R y e S B U e X B l P S J G a W x s Q 2 9 s d W 1 u V H l w Z X M i I F Z h b H V l P S J z Q m d N R k J R V U Z C U V V G Q l F V R k J R V U Z C U V V G Q l F V R k J R V U Z C U V V G Q l F V R k J R V U Z C U V V G Q l F V R k J R V U Z C U V V G Q l F V R k J R V U Z C U V V G Q l F V R i I g L z 4 8 R W 5 0 c n k g V H l w Z T 0 i R m l s b E N v b H V t b k 5 h b W V z I i B W Y W x 1 Z T 0 i c 1 s m c X V v d D s j J n F 1 b 3 Q 7 L C Z x d W 9 0 O 3 R p b W U m c X V v d D s s J n F 1 b 3 Q 7 b l Y m c X V v d D s s J n F 1 b 3 Q 7 U l 9 F Q i Z x d W 9 0 O y w m c X V v d D t S X 0 V V J n F 1 b 3 Q 7 L C Z x d W 9 0 O 1 J f S U I m c X V v d D s s J n F 1 b 3 Q 7 U l 9 J V S Z x d W 9 0 O y w m c X V v d D t o b 3 N 0 X 3 J p Y m 8 m c X V v d D s s J n F 1 b 3 Q 7 d H J h b n N s Y X R l X 2 N v b X B s Z X g m c X V v d D s s J n F 1 b 3 Q 7 U D E y M y Z x d W 9 0 O y w m c X V v d D t Q M T I z N C Z x d W 9 0 O y w m c X V v d D t Q M T I z X z Q m c X V v d D s s J n F 1 b 3 Q 7 Q z E y M z Q m c X V v d D s s J n F 1 b 3 Q 7 c G 9 z U k 5 B J n F 1 b 3 Q 7 L C Z x d W 9 0 O 2 R z U k 5 B J n F 1 b 3 Q 7 L C Z x d W 9 0 O 2 5 l Z 1 J O Q S Z x d W 9 0 O y w m c X V v d D t z Z 1 J O Q S Z x d W 9 0 O y w m c X V v d D t w b 3 N f c m V w b G l j Y X N l X z R u Z W c m c X V v d D s s J n F 1 b 3 Q 7 b m V n X 3 J l c G x p Y 2 F z Z V 8 0 c G 9 z J n F 1 b 3 Q 7 L C Z x d W 9 0 O 2 5 l Z 1 9 y Z X B s a W N h c 2 V f N H N n J n F 1 b 3 Q 7 L C Z x d W 9 0 O 2 R z X 3 J l c G x p Y 2 F z Z V 8 0 c G 9 z J n F 1 b 3 Q 7 L C Z x d W 9 0 O 2 R z X 3 J l c G x p Y 2 F z Z V 8 0 c 2 c m c X V v d D s s J n F 1 b 3 Q 7 Y 3 l 0 b 1 9 w b 3 N S T k E m c X V v d D s s J n F 1 b 3 Q 7 Y 3 l 0 b 1 9 u Z W d S T k E m c X V v d D s s J n F 1 b 3 Q 7 Y 3 l 0 b 1 9 k c 1 J O Q S Z x d W 9 0 O y w m c X V v d D t z Z 1 9 0 c m F u c 2 x h d G V f Y 2 9 t c G x l e C Z x d W 9 0 O y w m c X V v d D t z X 3 B v b H k m c X V v d D s s J n F 1 b 3 Q 7 b H V j a W Z l c m F z Z S Z x d W 9 0 O y w m c X V v d D t j Y X B z a W Q m c X V v d D s s J n F 1 b 3 Q 7 c m 5 h X 2 N h c H N p Z C Z x d W 9 0 O y w m c X V v d D t Q R T I 2 S 0 U x J n F 1 b 3 Q 7 L C Z x d W 9 0 O 1 B F M j Z L R T F f R V I m c X V v d D s s J n F 1 b 3 Q 7 U E U y X 0 U x J n F 1 b 3 Q 7 L C Z x d W 9 0 O 0 U y X 0 U x J n F 1 b 3 Q 7 L C Z x d W 9 0 O 2 F z c 2 V t Y m x l Z C Z x d W 9 0 O y w m c X V v d D t h c 3 N l b W J s Z W R W T F A m c X V v d D s s J n F 1 b 3 Q 7 U E Z V J n F 1 b 3 Q 7 L C Z x d W 9 0 O 1 Z M U C Z x d W 9 0 O y w m c X V v d D t h b G x O c 3 A m c X V v d D s s J n F 1 b 3 Q 7 Y W x s U 3 A m c X V v d D s s J n F 1 b 3 Q 7 Y W x s U G 9 z J n F 1 b 3 Q 7 L C Z x d W 9 0 O 2 F s b E 5 l Z y Z x d W 9 0 O y w m c X V v d D t h b G x T Z y Z x d W 9 0 O y w m c X V v d D t h b G x Q Z n U m c X V v d D s s J n F 1 b 3 Q 7 b l 9 y a W J v X 2 c m c X V v d D s s J n F 1 b 3 Q 7 b l 9 y a W J v X 3 N n J n F 1 b 3 Q 7 L C Z x d W 9 0 O 3 R y Y W 5 z b G F 0 Z V 9 Q M T I z J n F 1 b 3 Q 7 L C Z x d W 9 0 O 3 R y Y W 5 z b G F 0 Z V 9 Q M T I z N C Z x d W 9 0 O y w m c X V v d D t 0 c m F u c 2 x h d G V f c y Z x d W 9 0 O y w m c X V v d D t 0 c m F u c 2 N y a W J l X 2 Z 1 b G w m c X V v d D s s J n F 1 b 3 Q 7 d H J h b n N j c m l i Z V 9 z Z y Z x d W 9 0 O y w m c X V v d D t f c m F 0 Z U x h d z U m c X V v d D s s J n F 1 b 3 Q 7 X 3 J h d G V M Y X c 3 J n F 1 b 3 Q 7 L C Z x d W 9 0 O 1 9 y Y X R l T G F 3 O C Z x d W 9 0 O y w m c X V v d D t f c m F 0 Z U x h d z k m c X V v d D s s J n F 1 b 3 Q 7 X 3 J h d G V M Y X c 0 M C Z x d W 9 0 O y w m c X V v d D t f c m F 0 Z U x h d z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l 9 W a X J h b F 9 S Z X B s a W N h d G l v b l 9 v Z G U g K D Q p L 0 F 1 d G 9 S Z W 1 v d m V k Q 2 9 s d W 1 u c z E u e y M s M H 0 m c X V v d D s s J n F 1 b 3 Q 7 U 2 V j d G l v b j E v d G V z d G V y X 1 Z p c m F s X 1 J l c G x p Y 2 F 0 a W 9 u X 2 9 k Z S A o N C k v Q X V 0 b 1 J l b W 9 2 Z W R D b 2 x 1 b W 5 z M S 5 7 d G l t Z S w x f S Z x d W 9 0 O y w m c X V v d D t T Z W N 0 a W 9 u M S 9 0 Z X N 0 Z X J f V m l y Y W x f U m V w b G l j Y X R p b 2 5 f b 2 R l I C g 0 K S 9 B d X R v U m V t b 3 Z l Z E N v b H V t b n M x L n t u V i w y f S Z x d W 9 0 O y w m c X V v d D t T Z W N 0 a W 9 u M S 9 0 Z X N 0 Z X J f V m l y Y W x f U m V w b G l j Y X R p b 2 5 f b 2 R l I C g 0 K S 9 B d X R v U m V t b 3 Z l Z E N v b H V t b n M x L n t S X 0 V C L D N 9 J n F 1 b 3 Q 7 L C Z x d W 9 0 O 1 N l Y 3 R p b 2 4 x L 3 R l c 3 R l c l 9 W a X J h b F 9 S Z X B s a W N h d G l v b l 9 v Z G U g K D Q p L 0 F 1 d G 9 S Z W 1 v d m V k Q 2 9 s d W 1 u c z E u e 1 J f R V U s N H 0 m c X V v d D s s J n F 1 b 3 Q 7 U 2 V j d G l v b j E v d G V z d G V y X 1 Z p c m F s X 1 J l c G x p Y 2 F 0 a W 9 u X 2 9 k Z S A o N C k v Q X V 0 b 1 J l b W 9 2 Z W R D b 2 x 1 b W 5 z M S 5 7 U l 9 J Q i w 1 f S Z x d W 9 0 O y w m c X V v d D t T Z W N 0 a W 9 u M S 9 0 Z X N 0 Z X J f V m l y Y W x f U m V w b G l j Y X R p b 2 5 f b 2 R l I C g 0 K S 9 B d X R v U m V t b 3 Z l Z E N v b H V t b n M x L n t S X 0 l V L D Z 9 J n F 1 b 3 Q 7 L C Z x d W 9 0 O 1 N l Y 3 R p b 2 4 x L 3 R l c 3 R l c l 9 W a X J h b F 9 S Z X B s a W N h d G l v b l 9 v Z G U g K D Q p L 0 F 1 d G 9 S Z W 1 v d m V k Q 2 9 s d W 1 u c z E u e 2 h v c 3 R f c m l i b y w 3 f S Z x d W 9 0 O y w m c X V v d D t T Z W N 0 a W 9 u M S 9 0 Z X N 0 Z X J f V m l y Y W x f U m V w b G l j Y X R p b 2 5 f b 2 R l I C g 0 K S 9 B d X R v U m V t b 3 Z l Z E N v b H V t b n M x L n t 0 c m F u c 2 x h d G V f Y 2 9 t c G x l e C w 4 f S Z x d W 9 0 O y w m c X V v d D t T Z W N 0 a W 9 u M S 9 0 Z X N 0 Z X J f V m l y Y W x f U m V w b G l j Y X R p b 2 5 f b 2 R l I C g 0 K S 9 B d X R v U m V t b 3 Z l Z E N v b H V t b n M x L n t Q M T I z L D l 9 J n F 1 b 3 Q 7 L C Z x d W 9 0 O 1 N l Y 3 R p b 2 4 x L 3 R l c 3 R l c l 9 W a X J h b F 9 S Z X B s a W N h d G l v b l 9 v Z G U g K D Q p L 0 F 1 d G 9 S Z W 1 v d m V k Q 2 9 s d W 1 u c z E u e 1 A x M j M 0 L D E w f S Z x d W 9 0 O y w m c X V v d D t T Z W N 0 a W 9 u M S 9 0 Z X N 0 Z X J f V m l y Y W x f U m V w b G l j Y X R p b 2 5 f b 2 R l I C g 0 K S 9 B d X R v U m V t b 3 Z l Z E N v b H V t b n M x L n t Q M T I z X z Q s M T F 9 J n F 1 b 3 Q 7 L C Z x d W 9 0 O 1 N l Y 3 R p b 2 4 x L 3 R l c 3 R l c l 9 W a X J h b F 9 S Z X B s a W N h d G l v b l 9 v Z G U g K D Q p L 0 F 1 d G 9 S Z W 1 v d m V k Q 2 9 s d W 1 u c z E u e 0 M x M j M 0 L D E y f S Z x d W 9 0 O y w m c X V v d D t T Z W N 0 a W 9 u M S 9 0 Z X N 0 Z X J f V m l y Y W x f U m V w b G l j Y X R p b 2 5 f b 2 R l I C g 0 K S 9 B d X R v U m V t b 3 Z l Z E N v b H V t b n M x L n t w b 3 N S T k E s M T N 9 J n F 1 b 3 Q 7 L C Z x d W 9 0 O 1 N l Y 3 R p b 2 4 x L 3 R l c 3 R l c l 9 W a X J h b F 9 S Z X B s a W N h d G l v b l 9 v Z G U g K D Q p L 0 F 1 d G 9 S Z W 1 v d m V k Q 2 9 s d W 1 u c z E u e 2 R z U k 5 B L D E 0 f S Z x d W 9 0 O y w m c X V v d D t T Z W N 0 a W 9 u M S 9 0 Z X N 0 Z X J f V m l y Y W x f U m V w b G l j Y X R p b 2 5 f b 2 R l I C g 0 K S 9 B d X R v U m V t b 3 Z l Z E N v b H V t b n M x L n t u Z W d S T k E s M T V 9 J n F 1 b 3 Q 7 L C Z x d W 9 0 O 1 N l Y 3 R p b 2 4 x L 3 R l c 3 R l c l 9 W a X J h b F 9 S Z X B s a W N h d G l v b l 9 v Z G U g K D Q p L 0 F 1 d G 9 S Z W 1 v d m V k Q 2 9 s d W 1 u c z E u e 3 N n U k 5 B L D E 2 f S Z x d W 9 0 O y w m c X V v d D t T Z W N 0 a W 9 u M S 9 0 Z X N 0 Z X J f V m l y Y W x f U m V w b G l j Y X R p b 2 5 f b 2 R l I C g 0 K S 9 B d X R v U m V t b 3 Z l Z E N v b H V t b n M x L n t w b 3 N f c m V w b G l j Y X N l X z R u Z W c s M T d 9 J n F 1 b 3 Q 7 L C Z x d W 9 0 O 1 N l Y 3 R p b 2 4 x L 3 R l c 3 R l c l 9 W a X J h b F 9 S Z X B s a W N h d G l v b l 9 v Z G U g K D Q p L 0 F 1 d G 9 S Z W 1 v d m V k Q 2 9 s d W 1 u c z E u e 2 5 l Z 1 9 y Z X B s a W N h c 2 V f N H B v c y w x O H 0 m c X V v d D s s J n F 1 b 3 Q 7 U 2 V j d G l v b j E v d G V z d G V y X 1 Z p c m F s X 1 J l c G x p Y 2 F 0 a W 9 u X 2 9 k Z S A o N C k v Q X V 0 b 1 J l b W 9 2 Z W R D b 2 x 1 b W 5 z M S 5 7 b m V n X 3 J l c G x p Y 2 F z Z V 8 0 c 2 c s M T l 9 J n F 1 b 3 Q 7 L C Z x d W 9 0 O 1 N l Y 3 R p b 2 4 x L 3 R l c 3 R l c l 9 W a X J h b F 9 S Z X B s a W N h d G l v b l 9 v Z G U g K D Q p L 0 F 1 d G 9 S Z W 1 v d m V k Q 2 9 s d W 1 u c z E u e 2 R z X 3 J l c G x p Y 2 F z Z V 8 0 c G 9 z L D I w f S Z x d W 9 0 O y w m c X V v d D t T Z W N 0 a W 9 u M S 9 0 Z X N 0 Z X J f V m l y Y W x f U m V w b G l j Y X R p b 2 5 f b 2 R l I C g 0 K S 9 B d X R v U m V t b 3 Z l Z E N v b H V t b n M x L n t k c 1 9 y Z X B s a W N h c 2 V f N H N n L D I x f S Z x d W 9 0 O y w m c X V v d D t T Z W N 0 a W 9 u M S 9 0 Z X N 0 Z X J f V m l y Y W x f U m V w b G l j Y X R p b 2 5 f b 2 R l I C g 0 K S 9 B d X R v U m V t b 3 Z l Z E N v b H V t b n M x L n t j e X R v X 3 B v c 1 J O Q S w y M n 0 m c X V v d D s s J n F 1 b 3 Q 7 U 2 V j d G l v b j E v d G V z d G V y X 1 Z p c m F s X 1 J l c G x p Y 2 F 0 a W 9 u X 2 9 k Z S A o N C k v Q X V 0 b 1 J l b W 9 2 Z W R D b 2 x 1 b W 5 z M S 5 7 Y 3 l 0 b 1 9 u Z W d S T k E s M j N 9 J n F 1 b 3 Q 7 L C Z x d W 9 0 O 1 N l Y 3 R p b 2 4 x L 3 R l c 3 R l c l 9 W a X J h b F 9 S Z X B s a W N h d G l v b l 9 v Z G U g K D Q p L 0 F 1 d G 9 S Z W 1 v d m V k Q 2 9 s d W 1 u c z E u e 2 N 5 d G 9 f Z H N S T k E s M j R 9 J n F 1 b 3 Q 7 L C Z x d W 9 0 O 1 N l Y 3 R p b 2 4 x L 3 R l c 3 R l c l 9 W a X J h b F 9 S Z X B s a W N h d G l v b l 9 v Z G U g K D Q p L 0 F 1 d G 9 S Z W 1 v d m V k Q 2 9 s d W 1 u c z E u e 3 N n X 3 R y Y W 5 z b G F 0 Z V 9 j b 2 1 w b G V 4 L D I 1 f S Z x d W 9 0 O y w m c X V v d D t T Z W N 0 a W 9 u M S 9 0 Z X N 0 Z X J f V m l y Y W x f U m V w b G l j Y X R p b 2 5 f b 2 R l I C g 0 K S 9 B d X R v U m V t b 3 Z l Z E N v b H V t b n M x L n t z X 3 B v b H k s M j Z 9 J n F 1 b 3 Q 7 L C Z x d W 9 0 O 1 N l Y 3 R p b 2 4 x L 3 R l c 3 R l c l 9 W a X J h b F 9 S Z X B s a W N h d G l v b l 9 v Z G U g K D Q p L 0 F 1 d G 9 S Z W 1 v d m V k Q 2 9 s d W 1 u c z E u e 2 x 1 Y 2 l m Z X J h c 2 U s M j d 9 J n F 1 b 3 Q 7 L C Z x d W 9 0 O 1 N l Y 3 R p b 2 4 x L 3 R l c 3 R l c l 9 W a X J h b F 9 S Z X B s a W N h d G l v b l 9 v Z G U g K D Q p L 0 F 1 d G 9 S Z W 1 v d m V k Q 2 9 s d W 1 u c z E u e 2 N h c H N p Z C w y O H 0 m c X V v d D s s J n F 1 b 3 Q 7 U 2 V j d G l v b j E v d G V z d G V y X 1 Z p c m F s X 1 J l c G x p Y 2 F 0 a W 9 u X 2 9 k Z S A o N C k v Q X V 0 b 1 J l b W 9 2 Z W R D b 2 x 1 b W 5 z M S 5 7 c m 5 h X 2 N h c H N p Z C w y O X 0 m c X V v d D s s J n F 1 b 3 Q 7 U 2 V j d G l v b j E v d G V z d G V y X 1 Z p c m F s X 1 J l c G x p Y 2 F 0 a W 9 u X 2 9 k Z S A o N C k v Q X V 0 b 1 J l b W 9 2 Z W R D b 2 x 1 b W 5 z M S 5 7 U E U y N k t F M S w z M H 0 m c X V v d D s s J n F 1 b 3 Q 7 U 2 V j d G l v b j E v d G V z d G V y X 1 Z p c m F s X 1 J l c G x p Y 2 F 0 a W 9 u X 2 9 k Z S A o N C k v Q X V 0 b 1 J l b W 9 2 Z W R D b 2 x 1 b W 5 z M S 5 7 U E U y N k t F M V 9 F U i w z M X 0 m c X V v d D s s J n F 1 b 3 Q 7 U 2 V j d G l v b j E v d G V z d G V y X 1 Z p c m F s X 1 J l c G x p Y 2 F 0 a W 9 u X 2 9 k Z S A o N C k v Q X V 0 b 1 J l b W 9 2 Z W R D b 2 x 1 b W 5 z M S 5 7 U E U y X 0 U x L D M y f S Z x d W 9 0 O y w m c X V v d D t T Z W N 0 a W 9 u M S 9 0 Z X N 0 Z X J f V m l y Y W x f U m V w b G l j Y X R p b 2 5 f b 2 R l I C g 0 K S 9 B d X R v U m V t b 3 Z l Z E N v b H V t b n M x L n t F M l 9 F M S w z M 3 0 m c X V v d D s s J n F 1 b 3 Q 7 U 2 V j d G l v b j E v d G V z d G V y X 1 Z p c m F s X 1 J l c G x p Y 2 F 0 a W 9 u X 2 9 k Z S A o N C k v Q X V 0 b 1 J l b W 9 2 Z W R D b 2 x 1 b W 5 z M S 5 7 Y X N z Z W 1 i b G V k L D M 0 f S Z x d W 9 0 O y w m c X V v d D t T Z W N 0 a W 9 u M S 9 0 Z X N 0 Z X J f V m l y Y W x f U m V w b G l j Y X R p b 2 5 f b 2 R l I C g 0 K S 9 B d X R v U m V t b 3 Z l Z E N v b H V t b n M x L n t h c 3 N l b W J s Z W R W T F A s M z V 9 J n F 1 b 3 Q 7 L C Z x d W 9 0 O 1 N l Y 3 R p b 2 4 x L 3 R l c 3 R l c l 9 W a X J h b F 9 S Z X B s a W N h d G l v b l 9 v Z G U g K D Q p L 0 F 1 d G 9 S Z W 1 v d m V k Q 2 9 s d W 1 u c z E u e 1 B G V S w z N n 0 m c X V v d D s s J n F 1 b 3 Q 7 U 2 V j d G l v b j E v d G V z d G V y X 1 Z p c m F s X 1 J l c G x p Y 2 F 0 a W 9 u X 2 9 k Z S A o N C k v Q X V 0 b 1 J l b W 9 2 Z W R D b 2 x 1 b W 5 z M S 5 7 V k x Q L D M 3 f S Z x d W 9 0 O y w m c X V v d D t T Z W N 0 a W 9 u M S 9 0 Z X N 0 Z X J f V m l y Y W x f U m V w b G l j Y X R p b 2 5 f b 2 R l I C g 0 K S 9 B d X R v U m V t b 3 Z l Z E N v b H V t b n M x L n t h b G x O c 3 A s M z h 9 J n F 1 b 3 Q 7 L C Z x d W 9 0 O 1 N l Y 3 R p b 2 4 x L 3 R l c 3 R l c l 9 W a X J h b F 9 S Z X B s a W N h d G l v b l 9 v Z G U g K D Q p L 0 F 1 d G 9 S Z W 1 v d m V k Q 2 9 s d W 1 u c z E u e 2 F s b F N w L D M 5 f S Z x d W 9 0 O y w m c X V v d D t T Z W N 0 a W 9 u M S 9 0 Z X N 0 Z X J f V m l y Y W x f U m V w b G l j Y X R p b 2 5 f b 2 R l I C g 0 K S 9 B d X R v U m V t b 3 Z l Z E N v b H V t b n M x L n t h b G x Q b 3 M s N D B 9 J n F 1 b 3 Q 7 L C Z x d W 9 0 O 1 N l Y 3 R p b 2 4 x L 3 R l c 3 R l c l 9 W a X J h b F 9 S Z X B s a W N h d G l v b l 9 v Z G U g K D Q p L 0 F 1 d G 9 S Z W 1 v d m V k Q 2 9 s d W 1 u c z E u e 2 F s b E 5 l Z y w 0 M X 0 m c X V v d D s s J n F 1 b 3 Q 7 U 2 V j d G l v b j E v d G V z d G V y X 1 Z p c m F s X 1 J l c G x p Y 2 F 0 a W 9 u X 2 9 k Z S A o N C k v Q X V 0 b 1 J l b W 9 2 Z W R D b 2 x 1 b W 5 z M S 5 7 Y W x s U 2 c s N D J 9 J n F 1 b 3 Q 7 L C Z x d W 9 0 O 1 N l Y 3 R p b 2 4 x L 3 R l c 3 R l c l 9 W a X J h b F 9 S Z X B s a W N h d G l v b l 9 v Z G U g K D Q p L 0 F 1 d G 9 S Z W 1 v d m V k Q 2 9 s d W 1 u c z E u e 2 F s b F B m d S w 0 M 3 0 m c X V v d D s s J n F 1 b 3 Q 7 U 2 V j d G l v b j E v d G V z d G V y X 1 Z p c m F s X 1 J l c G x p Y 2 F 0 a W 9 u X 2 9 k Z S A o N C k v Q X V 0 b 1 J l b W 9 2 Z W R D b 2 x 1 b W 5 z M S 5 7 b l 9 y a W J v X 2 c s N D R 9 J n F 1 b 3 Q 7 L C Z x d W 9 0 O 1 N l Y 3 R p b 2 4 x L 3 R l c 3 R l c l 9 W a X J h b F 9 S Z X B s a W N h d G l v b l 9 v Z G U g K D Q p L 0 F 1 d G 9 S Z W 1 v d m V k Q 2 9 s d W 1 u c z E u e 2 5 f c m l i b 1 9 z Z y w 0 N X 0 m c X V v d D s s J n F 1 b 3 Q 7 U 2 V j d G l v b j E v d G V z d G V y X 1 Z p c m F s X 1 J l c G x p Y 2 F 0 a W 9 u X 2 9 k Z S A o N C k v Q X V 0 b 1 J l b W 9 2 Z W R D b 2 x 1 b W 5 z M S 5 7 d H J h b n N s Y X R l X 1 A x M j M s N D Z 9 J n F 1 b 3 Q 7 L C Z x d W 9 0 O 1 N l Y 3 R p b 2 4 x L 3 R l c 3 R l c l 9 W a X J h b F 9 S Z X B s a W N h d G l v b l 9 v Z G U g K D Q p L 0 F 1 d G 9 S Z W 1 v d m V k Q 2 9 s d W 1 u c z E u e 3 R y Y W 5 z b G F 0 Z V 9 Q M T I z N C w 0 N 3 0 m c X V v d D s s J n F 1 b 3 Q 7 U 2 V j d G l v b j E v d G V z d G V y X 1 Z p c m F s X 1 J l c G x p Y 2 F 0 a W 9 u X 2 9 k Z S A o N C k v Q X V 0 b 1 J l b W 9 2 Z W R D b 2 x 1 b W 5 z M S 5 7 d H J h b n N s Y X R l X 3 M s N D h 9 J n F 1 b 3 Q 7 L C Z x d W 9 0 O 1 N l Y 3 R p b 2 4 x L 3 R l c 3 R l c l 9 W a X J h b F 9 S Z X B s a W N h d G l v b l 9 v Z G U g K D Q p L 0 F 1 d G 9 S Z W 1 v d m V k Q 2 9 s d W 1 u c z E u e 3 R y Y W 5 z Y 3 J p Y m V f Z n V s b C w 0 O X 0 m c X V v d D s s J n F 1 b 3 Q 7 U 2 V j d G l v b j E v d G V z d G V y X 1 Z p c m F s X 1 J l c G x p Y 2 F 0 a W 9 u X 2 9 k Z S A o N C k v Q X V 0 b 1 J l b W 9 2 Z W R D b 2 x 1 b W 5 z M S 5 7 d H J h b n N j c m l i Z V 9 z Z y w 1 M H 0 m c X V v d D s s J n F 1 b 3 Q 7 U 2 V j d G l v b j E v d G V z d G V y X 1 Z p c m F s X 1 J l c G x p Y 2 F 0 a W 9 u X 2 9 k Z S A o N C k v Q X V 0 b 1 J l b W 9 2 Z W R D b 2 x 1 b W 5 z M S 5 7 X 3 J h d G V M Y X c 1 L D U x f S Z x d W 9 0 O y w m c X V v d D t T Z W N 0 a W 9 u M S 9 0 Z X N 0 Z X J f V m l y Y W x f U m V w b G l j Y X R p b 2 5 f b 2 R l I C g 0 K S 9 B d X R v U m V t b 3 Z l Z E N v b H V t b n M x L n t f c m F 0 Z U x h d z c s N T J 9 J n F 1 b 3 Q 7 L C Z x d W 9 0 O 1 N l Y 3 R p b 2 4 x L 3 R l c 3 R l c l 9 W a X J h b F 9 S Z X B s a W N h d G l v b l 9 v Z G U g K D Q p L 0 F 1 d G 9 S Z W 1 v d m V k Q 2 9 s d W 1 u c z E u e 1 9 y Y X R l T G F 3 O C w 1 M 3 0 m c X V v d D s s J n F 1 b 3 Q 7 U 2 V j d G l v b j E v d G V z d G V y X 1 Z p c m F s X 1 J l c G x p Y 2 F 0 a W 9 u X 2 9 k Z S A o N C k v Q X V 0 b 1 J l b W 9 2 Z W R D b 2 x 1 b W 5 z M S 5 7 X 3 J h d G V M Y X c 5 L D U 0 f S Z x d W 9 0 O y w m c X V v d D t T Z W N 0 a W 9 u M S 9 0 Z X N 0 Z X J f V m l y Y W x f U m V w b G l j Y X R p b 2 5 f b 2 R l I C g 0 K S 9 B d X R v U m V t b 3 Z l Z E N v b H V t b n M x L n t f c m F 0 Z U x h d z Q w L D U 1 f S Z x d W 9 0 O y w m c X V v d D t T Z W N 0 a W 9 u M S 9 0 Z X N 0 Z X J f V m l y Y W x f U m V w b G l j Y X R p b 2 5 f b 2 R l I C g 0 K S 9 B d X R v U m V t b 3 Z l Z E N v b H V t b n M x L n t f c m F 0 Z U x h d z Q x L D U 2 f S Z x d W 9 0 O 1 0 s J n F 1 b 3 Q 7 Q 2 9 s d W 1 u Q 2 9 1 b n Q m c X V v d D s 6 N T c s J n F 1 b 3 Q 7 S 2 V 5 Q 2 9 s d W 1 u T m F t Z X M m c X V v d D s 6 W 1 0 s J n F 1 b 3 Q 7 Q 2 9 s d W 1 u S W R l b n R p d G l l c y Z x d W 9 0 O z p b J n F 1 b 3 Q 7 U 2 V j d G l v b j E v d G V z d G V y X 1 Z p c m F s X 1 J l c G x p Y 2 F 0 a W 9 u X 2 9 k Z S A o N C k v Q X V 0 b 1 J l b W 9 2 Z W R D b 2 x 1 b W 5 z M S 5 7 I y w w f S Z x d W 9 0 O y w m c X V v d D t T Z W N 0 a W 9 u M S 9 0 Z X N 0 Z X J f V m l y Y W x f U m V w b G l j Y X R p b 2 5 f b 2 R l I C g 0 K S 9 B d X R v U m V t b 3 Z l Z E N v b H V t b n M x L n t 0 a W 1 l L D F 9 J n F 1 b 3 Q 7 L C Z x d W 9 0 O 1 N l Y 3 R p b 2 4 x L 3 R l c 3 R l c l 9 W a X J h b F 9 S Z X B s a W N h d G l v b l 9 v Z G U g K D Q p L 0 F 1 d G 9 S Z W 1 v d m V k Q 2 9 s d W 1 u c z E u e 2 5 W L D J 9 J n F 1 b 3 Q 7 L C Z x d W 9 0 O 1 N l Y 3 R p b 2 4 x L 3 R l c 3 R l c l 9 W a X J h b F 9 S Z X B s a W N h d G l v b l 9 v Z G U g K D Q p L 0 F 1 d G 9 S Z W 1 v d m V k Q 2 9 s d W 1 u c z E u e 1 J f R U I s M 3 0 m c X V v d D s s J n F 1 b 3 Q 7 U 2 V j d G l v b j E v d G V z d G V y X 1 Z p c m F s X 1 J l c G x p Y 2 F 0 a W 9 u X 2 9 k Z S A o N C k v Q X V 0 b 1 J l b W 9 2 Z W R D b 2 x 1 b W 5 z M S 5 7 U l 9 F V S w 0 f S Z x d W 9 0 O y w m c X V v d D t T Z W N 0 a W 9 u M S 9 0 Z X N 0 Z X J f V m l y Y W x f U m V w b G l j Y X R p b 2 5 f b 2 R l I C g 0 K S 9 B d X R v U m V t b 3 Z l Z E N v b H V t b n M x L n t S X 0 l C L D V 9 J n F 1 b 3 Q 7 L C Z x d W 9 0 O 1 N l Y 3 R p b 2 4 x L 3 R l c 3 R l c l 9 W a X J h b F 9 S Z X B s a W N h d G l v b l 9 v Z G U g K D Q p L 0 F 1 d G 9 S Z W 1 v d m V k Q 2 9 s d W 1 u c z E u e 1 J f S V U s N n 0 m c X V v d D s s J n F 1 b 3 Q 7 U 2 V j d G l v b j E v d G V z d G V y X 1 Z p c m F s X 1 J l c G x p Y 2 F 0 a W 9 u X 2 9 k Z S A o N C k v Q X V 0 b 1 J l b W 9 2 Z W R D b 2 x 1 b W 5 z M S 5 7 a G 9 z d F 9 y a W J v L D d 9 J n F 1 b 3 Q 7 L C Z x d W 9 0 O 1 N l Y 3 R p b 2 4 x L 3 R l c 3 R l c l 9 W a X J h b F 9 S Z X B s a W N h d G l v b l 9 v Z G U g K D Q p L 0 F 1 d G 9 S Z W 1 v d m V k Q 2 9 s d W 1 u c z E u e 3 R y Y W 5 z b G F 0 Z V 9 j b 2 1 w b G V 4 L D h 9 J n F 1 b 3 Q 7 L C Z x d W 9 0 O 1 N l Y 3 R p b 2 4 x L 3 R l c 3 R l c l 9 W a X J h b F 9 S Z X B s a W N h d G l v b l 9 v Z G U g K D Q p L 0 F 1 d G 9 S Z W 1 v d m V k Q 2 9 s d W 1 u c z E u e 1 A x M j M s O X 0 m c X V v d D s s J n F 1 b 3 Q 7 U 2 V j d G l v b j E v d G V z d G V y X 1 Z p c m F s X 1 J l c G x p Y 2 F 0 a W 9 u X 2 9 k Z S A o N C k v Q X V 0 b 1 J l b W 9 2 Z W R D b 2 x 1 b W 5 z M S 5 7 U D E y M z Q s M T B 9 J n F 1 b 3 Q 7 L C Z x d W 9 0 O 1 N l Y 3 R p b 2 4 x L 3 R l c 3 R l c l 9 W a X J h b F 9 S Z X B s a W N h d G l v b l 9 v Z G U g K D Q p L 0 F 1 d G 9 S Z W 1 v d m V k Q 2 9 s d W 1 u c z E u e 1 A x M j N f N C w x M X 0 m c X V v d D s s J n F 1 b 3 Q 7 U 2 V j d G l v b j E v d G V z d G V y X 1 Z p c m F s X 1 J l c G x p Y 2 F 0 a W 9 u X 2 9 k Z S A o N C k v Q X V 0 b 1 J l b W 9 2 Z W R D b 2 x 1 b W 5 z M S 5 7 Q z E y M z Q s M T J 9 J n F 1 b 3 Q 7 L C Z x d W 9 0 O 1 N l Y 3 R p b 2 4 x L 3 R l c 3 R l c l 9 W a X J h b F 9 S Z X B s a W N h d G l v b l 9 v Z G U g K D Q p L 0 F 1 d G 9 S Z W 1 v d m V k Q 2 9 s d W 1 u c z E u e 3 B v c 1 J O Q S w x M 3 0 m c X V v d D s s J n F 1 b 3 Q 7 U 2 V j d G l v b j E v d G V z d G V y X 1 Z p c m F s X 1 J l c G x p Y 2 F 0 a W 9 u X 2 9 k Z S A o N C k v Q X V 0 b 1 J l b W 9 2 Z W R D b 2 x 1 b W 5 z M S 5 7 Z H N S T k E s M T R 9 J n F 1 b 3 Q 7 L C Z x d W 9 0 O 1 N l Y 3 R p b 2 4 x L 3 R l c 3 R l c l 9 W a X J h b F 9 S Z X B s a W N h d G l v b l 9 v Z G U g K D Q p L 0 F 1 d G 9 S Z W 1 v d m V k Q 2 9 s d W 1 u c z E u e 2 5 l Z 1 J O Q S w x N X 0 m c X V v d D s s J n F 1 b 3 Q 7 U 2 V j d G l v b j E v d G V z d G V y X 1 Z p c m F s X 1 J l c G x p Y 2 F 0 a W 9 u X 2 9 k Z S A o N C k v Q X V 0 b 1 J l b W 9 2 Z W R D b 2 x 1 b W 5 z M S 5 7 c 2 d S T k E s M T Z 9 J n F 1 b 3 Q 7 L C Z x d W 9 0 O 1 N l Y 3 R p b 2 4 x L 3 R l c 3 R l c l 9 W a X J h b F 9 S Z X B s a W N h d G l v b l 9 v Z G U g K D Q p L 0 F 1 d G 9 S Z W 1 v d m V k Q 2 9 s d W 1 u c z E u e 3 B v c 1 9 y Z X B s a W N h c 2 V f N G 5 l Z y w x N 3 0 m c X V v d D s s J n F 1 b 3 Q 7 U 2 V j d G l v b j E v d G V z d G V y X 1 Z p c m F s X 1 J l c G x p Y 2 F 0 a W 9 u X 2 9 k Z S A o N C k v Q X V 0 b 1 J l b W 9 2 Z W R D b 2 x 1 b W 5 z M S 5 7 b m V n X 3 J l c G x p Y 2 F z Z V 8 0 c G 9 z L D E 4 f S Z x d W 9 0 O y w m c X V v d D t T Z W N 0 a W 9 u M S 9 0 Z X N 0 Z X J f V m l y Y W x f U m V w b G l j Y X R p b 2 5 f b 2 R l I C g 0 K S 9 B d X R v U m V t b 3 Z l Z E N v b H V t b n M x L n t u Z W d f c m V w b G l j Y X N l X z R z Z y w x O X 0 m c X V v d D s s J n F 1 b 3 Q 7 U 2 V j d G l v b j E v d G V z d G V y X 1 Z p c m F s X 1 J l c G x p Y 2 F 0 a W 9 u X 2 9 k Z S A o N C k v Q X V 0 b 1 J l b W 9 2 Z W R D b 2 x 1 b W 5 z M S 5 7 Z H N f c m V w b G l j Y X N l X z R w b 3 M s M j B 9 J n F 1 b 3 Q 7 L C Z x d W 9 0 O 1 N l Y 3 R p b 2 4 x L 3 R l c 3 R l c l 9 W a X J h b F 9 S Z X B s a W N h d G l v b l 9 v Z G U g K D Q p L 0 F 1 d G 9 S Z W 1 v d m V k Q 2 9 s d W 1 u c z E u e 2 R z X 3 J l c G x p Y 2 F z Z V 8 0 c 2 c s M j F 9 J n F 1 b 3 Q 7 L C Z x d W 9 0 O 1 N l Y 3 R p b 2 4 x L 3 R l c 3 R l c l 9 W a X J h b F 9 S Z X B s a W N h d G l v b l 9 v Z G U g K D Q p L 0 F 1 d G 9 S Z W 1 v d m V k Q 2 9 s d W 1 u c z E u e 2 N 5 d G 9 f c G 9 z U k 5 B L D I y f S Z x d W 9 0 O y w m c X V v d D t T Z W N 0 a W 9 u M S 9 0 Z X N 0 Z X J f V m l y Y W x f U m V w b G l j Y X R p b 2 5 f b 2 R l I C g 0 K S 9 B d X R v U m V t b 3 Z l Z E N v b H V t b n M x L n t j e X R v X 2 5 l Z 1 J O Q S w y M 3 0 m c X V v d D s s J n F 1 b 3 Q 7 U 2 V j d G l v b j E v d G V z d G V y X 1 Z p c m F s X 1 J l c G x p Y 2 F 0 a W 9 u X 2 9 k Z S A o N C k v Q X V 0 b 1 J l b W 9 2 Z W R D b 2 x 1 b W 5 z M S 5 7 Y 3 l 0 b 1 9 k c 1 J O Q S w y N H 0 m c X V v d D s s J n F 1 b 3 Q 7 U 2 V j d G l v b j E v d G V z d G V y X 1 Z p c m F s X 1 J l c G x p Y 2 F 0 a W 9 u X 2 9 k Z S A o N C k v Q X V 0 b 1 J l b W 9 2 Z W R D b 2 x 1 b W 5 z M S 5 7 c 2 d f d H J h b n N s Y X R l X 2 N v b X B s Z X g s M j V 9 J n F 1 b 3 Q 7 L C Z x d W 9 0 O 1 N l Y 3 R p b 2 4 x L 3 R l c 3 R l c l 9 W a X J h b F 9 S Z X B s a W N h d G l v b l 9 v Z G U g K D Q p L 0 F 1 d G 9 S Z W 1 v d m V k Q 2 9 s d W 1 u c z E u e 3 N f c G 9 s e S w y N n 0 m c X V v d D s s J n F 1 b 3 Q 7 U 2 V j d G l v b j E v d G V z d G V y X 1 Z p c m F s X 1 J l c G x p Y 2 F 0 a W 9 u X 2 9 k Z S A o N C k v Q X V 0 b 1 J l b W 9 2 Z W R D b 2 x 1 b W 5 z M S 5 7 b H V j a W Z l c m F z Z S w y N 3 0 m c X V v d D s s J n F 1 b 3 Q 7 U 2 V j d G l v b j E v d G V z d G V y X 1 Z p c m F s X 1 J l c G x p Y 2 F 0 a W 9 u X 2 9 k Z S A o N C k v Q X V 0 b 1 J l b W 9 2 Z W R D b 2 x 1 b W 5 z M S 5 7 Y 2 F w c 2 l k L D I 4 f S Z x d W 9 0 O y w m c X V v d D t T Z W N 0 a W 9 u M S 9 0 Z X N 0 Z X J f V m l y Y W x f U m V w b G l j Y X R p b 2 5 f b 2 R l I C g 0 K S 9 B d X R v U m V t b 3 Z l Z E N v b H V t b n M x L n t y b m F f Y 2 F w c 2 l k L D I 5 f S Z x d W 9 0 O y w m c X V v d D t T Z W N 0 a W 9 u M S 9 0 Z X N 0 Z X J f V m l y Y W x f U m V w b G l j Y X R p b 2 5 f b 2 R l I C g 0 K S 9 B d X R v U m V t b 3 Z l Z E N v b H V t b n M x L n t Q R T I 2 S 0 U x L D M w f S Z x d W 9 0 O y w m c X V v d D t T Z W N 0 a W 9 u M S 9 0 Z X N 0 Z X J f V m l y Y W x f U m V w b G l j Y X R p b 2 5 f b 2 R l I C g 0 K S 9 B d X R v U m V t b 3 Z l Z E N v b H V t b n M x L n t Q R T I 2 S 0 U x X 0 V S L D M x f S Z x d W 9 0 O y w m c X V v d D t T Z W N 0 a W 9 u M S 9 0 Z X N 0 Z X J f V m l y Y W x f U m V w b G l j Y X R p b 2 5 f b 2 R l I C g 0 K S 9 B d X R v U m V t b 3 Z l Z E N v b H V t b n M x L n t Q R T J f R T E s M z J 9 J n F 1 b 3 Q 7 L C Z x d W 9 0 O 1 N l Y 3 R p b 2 4 x L 3 R l c 3 R l c l 9 W a X J h b F 9 S Z X B s a W N h d G l v b l 9 v Z G U g K D Q p L 0 F 1 d G 9 S Z W 1 v d m V k Q 2 9 s d W 1 u c z E u e 0 U y X 0 U x L D M z f S Z x d W 9 0 O y w m c X V v d D t T Z W N 0 a W 9 u M S 9 0 Z X N 0 Z X J f V m l y Y W x f U m V w b G l j Y X R p b 2 5 f b 2 R l I C g 0 K S 9 B d X R v U m V t b 3 Z l Z E N v b H V t b n M x L n t h c 3 N l b W J s Z W Q s M z R 9 J n F 1 b 3 Q 7 L C Z x d W 9 0 O 1 N l Y 3 R p b 2 4 x L 3 R l c 3 R l c l 9 W a X J h b F 9 S Z X B s a W N h d G l v b l 9 v Z G U g K D Q p L 0 F 1 d G 9 S Z W 1 v d m V k Q 2 9 s d W 1 u c z E u e 2 F z c 2 V t Y m x l Z F Z M U C w z N X 0 m c X V v d D s s J n F 1 b 3 Q 7 U 2 V j d G l v b j E v d G V z d G V y X 1 Z p c m F s X 1 J l c G x p Y 2 F 0 a W 9 u X 2 9 k Z S A o N C k v Q X V 0 b 1 J l b W 9 2 Z W R D b 2 x 1 b W 5 z M S 5 7 U E Z V L D M 2 f S Z x d W 9 0 O y w m c X V v d D t T Z W N 0 a W 9 u M S 9 0 Z X N 0 Z X J f V m l y Y W x f U m V w b G l j Y X R p b 2 5 f b 2 R l I C g 0 K S 9 B d X R v U m V t b 3 Z l Z E N v b H V t b n M x L n t W T F A s M z d 9 J n F 1 b 3 Q 7 L C Z x d W 9 0 O 1 N l Y 3 R p b 2 4 x L 3 R l c 3 R l c l 9 W a X J h b F 9 S Z X B s a W N h d G l v b l 9 v Z G U g K D Q p L 0 F 1 d G 9 S Z W 1 v d m V k Q 2 9 s d W 1 u c z E u e 2 F s b E 5 z c C w z O H 0 m c X V v d D s s J n F 1 b 3 Q 7 U 2 V j d G l v b j E v d G V z d G V y X 1 Z p c m F s X 1 J l c G x p Y 2 F 0 a W 9 u X 2 9 k Z S A o N C k v Q X V 0 b 1 J l b W 9 2 Z W R D b 2 x 1 b W 5 z M S 5 7 Y W x s U 3 A s M z l 9 J n F 1 b 3 Q 7 L C Z x d W 9 0 O 1 N l Y 3 R p b 2 4 x L 3 R l c 3 R l c l 9 W a X J h b F 9 S Z X B s a W N h d G l v b l 9 v Z G U g K D Q p L 0 F 1 d G 9 S Z W 1 v d m V k Q 2 9 s d W 1 u c z E u e 2 F s b F B v c y w 0 M H 0 m c X V v d D s s J n F 1 b 3 Q 7 U 2 V j d G l v b j E v d G V z d G V y X 1 Z p c m F s X 1 J l c G x p Y 2 F 0 a W 9 u X 2 9 k Z S A o N C k v Q X V 0 b 1 J l b W 9 2 Z W R D b 2 x 1 b W 5 z M S 5 7 Y W x s T m V n L D Q x f S Z x d W 9 0 O y w m c X V v d D t T Z W N 0 a W 9 u M S 9 0 Z X N 0 Z X J f V m l y Y W x f U m V w b G l j Y X R p b 2 5 f b 2 R l I C g 0 K S 9 B d X R v U m V t b 3 Z l Z E N v b H V t b n M x L n t h b G x T Z y w 0 M n 0 m c X V v d D s s J n F 1 b 3 Q 7 U 2 V j d G l v b j E v d G V z d G V y X 1 Z p c m F s X 1 J l c G x p Y 2 F 0 a W 9 u X 2 9 k Z S A o N C k v Q X V 0 b 1 J l b W 9 2 Z W R D b 2 x 1 b W 5 z M S 5 7 Y W x s U G Z 1 L D Q z f S Z x d W 9 0 O y w m c X V v d D t T Z W N 0 a W 9 u M S 9 0 Z X N 0 Z X J f V m l y Y W x f U m V w b G l j Y X R p b 2 5 f b 2 R l I C g 0 K S 9 B d X R v U m V t b 3 Z l Z E N v b H V t b n M x L n t u X 3 J p Y m 9 f Z y w 0 N H 0 m c X V v d D s s J n F 1 b 3 Q 7 U 2 V j d G l v b j E v d G V z d G V y X 1 Z p c m F s X 1 J l c G x p Y 2 F 0 a W 9 u X 2 9 k Z S A o N C k v Q X V 0 b 1 J l b W 9 2 Z W R D b 2 x 1 b W 5 z M S 5 7 b l 9 y a W J v X 3 N n L D Q 1 f S Z x d W 9 0 O y w m c X V v d D t T Z W N 0 a W 9 u M S 9 0 Z X N 0 Z X J f V m l y Y W x f U m V w b G l j Y X R p b 2 5 f b 2 R l I C g 0 K S 9 B d X R v U m V t b 3 Z l Z E N v b H V t b n M x L n t 0 c m F u c 2 x h d G V f U D E y M y w 0 N n 0 m c X V v d D s s J n F 1 b 3 Q 7 U 2 V j d G l v b j E v d G V z d G V y X 1 Z p c m F s X 1 J l c G x p Y 2 F 0 a W 9 u X 2 9 k Z S A o N C k v Q X V 0 b 1 J l b W 9 2 Z W R D b 2 x 1 b W 5 z M S 5 7 d H J h b n N s Y X R l X 1 A x M j M 0 L D Q 3 f S Z x d W 9 0 O y w m c X V v d D t T Z W N 0 a W 9 u M S 9 0 Z X N 0 Z X J f V m l y Y W x f U m V w b G l j Y X R p b 2 5 f b 2 R l I C g 0 K S 9 B d X R v U m V t b 3 Z l Z E N v b H V t b n M x L n t 0 c m F u c 2 x h d G V f c y w 0 O H 0 m c X V v d D s s J n F 1 b 3 Q 7 U 2 V j d G l v b j E v d G V z d G V y X 1 Z p c m F s X 1 J l c G x p Y 2 F 0 a W 9 u X 2 9 k Z S A o N C k v Q X V 0 b 1 J l b W 9 2 Z W R D b 2 x 1 b W 5 z M S 5 7 d H J h b n N j c m l i Z V 9 m d W x s L D Q 5 f S Z x d W 9 0 O y w m c X V v d D t T Z W N 0 a W 9 u M S 9 0 Z X N 0 Z X J f V m l y Y W x f U m V w b G l j Y X R p b 2 5 f b 2 R l I C g 0 K S 9 B d X R v U m V t b 3 Z l Z E N v b H V t b n M x L n t 0 c m F u c 2 N y a W J l X 3 N n L D U w f S Z x d W 9 0 O y w m c X V v d D t T Z W N 0 a W 9 u M S 9 0 Z X N 0 Z X J f V m l y Y W x f U m V w b G l j Y X R p b 2 5 f b 2 R l I C g 0 K S 9 B d X R v U m V t b 3 Z l Z E N v b H V t b n M x L n t f c m F 0 Z U x h d z U s N T F 9 J n F 1 b 3 Q 7 L C Z x d W 9 0 O 1 N l Y 3 R p b 2 4 x L 3 R l c 3 R l c l 9 W a X J h b F 9 S Z X B s a W N h d G l v b l 9 v Z G U g K D Q p L 0 F 1 d G 9 S Z W 1 v d m V k Q 2 9 s d W 1 u c z E u e 1 9 y Y X R l T G F 3 N y w 1 M n 0 m c X V v d D s s J n F 1 b 3 Q 7 U 2 V j d G l v b j E v d G V z d G V y X 1 Z p c m F s X 1 J l c G x p Y 2 F 0 a W 9 u X 2 9 k Z S A o N C k v Q X V 0 b 1 J l b W 9 2 Z W R D b 2 x 1 b W 5 z M S 5 7 X 3 J h d G V M Y X c 4 L D U z f S Z x d W 9 0 O y w m c X V v d D t T Z W N 0 a W 9 u M S 9 0 Z X N 0 Z X J f V m l y Y W x f U m V w b G l j Y X R p b 2 5 f b 2 R l I C g 0 K S 9 B d X R v U m V t b 3 Z l Z E N v b H V t b n M x L n t f c m F 0 Z U x h d z k s N T R 9 J n F 1 b 3 Q 7 L C Z x d W 9 0 O 1 N l Y 3 R p b 2 4 x L 3 R l c 3 R l c l 9 W a X J h b F 9 S Z X B s a W N h d G l v b l 9 v Z G U g K D Q p L 0 F 1 d G 9 S Z W 1 v d m V k Q 2 9 s d W 1 u c z E u e 1 9 y Y X R l T G F 3 N D A s N T V 9 J n F 1 b 3 Q 7 L C Z x d W 9 0 O 1 N l Y 3 R p b 2 4 x L 3 R l c 3 R l c l 9 W a X J h b F 9 S Z X B s a W N h d G l v b l 9 v Z G U g K D Q p L 0 F 1 d G 9 S Z W 1 v d m V k Q 2 9 s d W 1 u c z E u e 1 9 y Y X R l T G F 3 N D E s N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J f V m l y Y W x f U m V w b G l j Y X R p b 2 5 f b 2 R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l 9 W a X J h b F 9 S Z X B s a W N h d G l v b l 9 v Z G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X 1 Z p c m F s X 1 J l c G x p Y 2 F 0 a W 9 u X 2 9 k Z S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8 8 H U u t L C T q 1 t r P O 0 p 5 6 4 A A A A A A I A A A A A A B B m A A A A A Q A A I A A A A A P l m n M c S L Q Z a o V D K r S i I Q K Q C s h b u K K y l E 6 p j + p W k c w 5 A A A A A A 6 A A A A A A g A A I A A A A O 2 R T z 7 n W Q 2 C 4 h u m D n B N k r P 5 C 2 r D / c 6 k Q R 8 M p t 9 H T i t 7 U A A A A F x 6 8 1 u q j 8 r E p 3 o a W 9 u o J u f u n h R N G N q L 6 4 T P h r S a H A G r e n p F Z C Y P 3 D l T Y W X t g f G h b z y 1 f D t E f I y 2 l j Z X b a 8 Y g M S m H 1 l F W Q n 5 P Y 7 I J 6 G 7 t y a e Q A A A A M c M 3 M q g r N 6 d I m x 6 K w z U 7 0 4 c U X C 8 a x B e R j f v v 9 + Y g 7 r A G Q J v H h I F 5 w K j I 6 6 k T m N l d Q N X 2 l h i d p y a m A O 1 e 7 h c w 4 U = < / D a t a M a s h u p > 
</file>

<file path=customXml/itemProps1.xml><?xml version="1.0" encoding="utf-8"?>
<ds:datastoreItem xmlns:ds="http://schemas.openxmlformats.org/officeDocument/2006/customXml" ds:itemID="{4B4C9D4D-F9FE-4513-931B-15B78E0851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tester_Viral_Replication_ode</vt:lpstr>
      <vt:lpstr>measurementData_Viral_Replicati</vt:lpstr>
      <vt:lpstr>calc_error2</vt:lpstr>
      <vt:lpstr>tester_Viral_Replication_ode (4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Larkin</dc:creator>
  <cp:lastModifiedBy>Caroline Larkin</cp:lastModifiedBy>
  <dcterms:created xsi:type="dcterms:W3CDTF">2024-11-18T17:07:58Z</dcterms:created>
  <dcterms:modified xsi:type="dcterms:W3CDTF">2024-11-19T01:17:53Z</dcterms:modified>
</cp:coreProperties>
</file>