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rycui/Library/Mobile Documents/com~apple~CloudDocs/Goldsmiths UoL/Mathematical Statistics/"/>
    </mc:Choice>
  </mc:AlternateContent>
  <xr:revisionPtr revIDLastSave="0" documentId="13_ncr:1_{C13EDE68-74B3-BB46-B544-BEC9E4BD41E8}" xr6:coauthVersionLast="36" xr6:coauthVersionMax="36" xr10:uidLastSave="{00000000-0000-0000-0000-000000000000}"/>
  <bookViews>
    <workbookView xWindow="380" yWindow="500" windowWidth="28040" windowHeight="17500" xr2:uid="{2EF96171-EE33-DE43-9C0D-7E476FB3972C}"/>
  </bookViews>
  <sheets>
    <sheet name="Sheet1" sheetId="1" r:id="rId1"/>
  </sheets>
  <definedNames>
    <definedName name="_xlchart.v1.0" hidden="1">Sheet1!$F$84:$F$100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6" i="1" l="1"/>
  <c r="F104" i="1"/>
  <c r="F105" i="1"/>
  <c r="F102" i="1"/>
  <c r="F103" i="1"/>
  <c r="F101" i="1"/>
  <c r="F93" i="1"/>
  <c r="F94" i="1"/>
  <c r="F95" i="1"/>
  <c r="F96" i="1"/>
  <c r="F97" i="1"/>
  <c r="F98" i="1"/>
  <c r="F99" i="1"/>
  <c r="F100" i="1"/>
  <c r="F88" i="1"/>
  <c r="F89" i="1"/>
  <c r="F90" i="1"/>
  <c r="F91" i="1"/>
  <c r="F92" i="1"/>
  <c r="F85" i="1"/>
  <c r="F86" i="1"/>
  <c r="F87" i="1"/>
  <c r="F84" i="1"/>
  <c r="F83" i="1"/>
  <c r="F81" i="1"/>
  <c r="F82" i="1"/>
  <c r="F80" i="1"/>
  <c r="F78" i="1"/>
  <c r="F77" i="1"/>
  <c r="F79" i="1" s="1"/>
  <c r="F76" i="1"/>
  <c r="F75" i="1"/>
  <c r="F73" i="1"/>
  <c r="F74" i="1"/>
  <c r="F72" i="1"/>
  <c r="F70" i="1"/>
  <c r="F71" i="1"/>
  <c r="F69" i="1"/>
  <c r="F68" i="1"/>
  <c r="F61" i="1"/>
  <c r="F62" i="1"/>
  <c r="F63" i="1"/>
  <c r="F64" i="1"/>
  <c r="F65" i="1"/>
  <c r="F66" i="1"/>
  <c r="F67" i="1"/>
  <c r="F60" i="1"/>
  <c r="D68" i="1"/>
  <c r="D61" i="1"/>
  <c r="D62" i="1"/>
  <c r="D63" i="1"/>
  <c r="D64" i="1"/>
  <c r="D65" i="1"/>
  <c r="D66" i="1"/>
  <c r="D67" i="1"/>
  <c r="D60" i="1"/>
  <c r="C68" i="1"/>
  <c r="C61" i="1"/>
  <c r="C62" i="1"/>
  <c r="C63" i="1"/>
  <c r="C64" i="1"/>
  <c r="C65" i="1"/>
  <c r="C66" i="1"/>
  <c r="C67" i="1"/>
  <c r="C60" i="1"/>
  <c r="B68" i="1"/>
  <c r="F59" i="1"/>
  <c r="F50" i="1"/>
  <c r="F51" i="1"/>
  <c r="F52" i="1"/>
  <c r="F53" i="1"/>
  <c r="F54" i="1"/>
  <c r="F55" i="1"/>
  <c r="F56" i="1"/>
  <c r="F57" i="1"/>
  <c r="F58" i="1"/>
  <c r="F49" i="1"/>
  <c r="D59" i="1"/>
  <c r="D50" i="1"/>
  <c r="D51" i="1"/>
  <c r="D52" i="1"/>
  <c r="D53" i="1"/>
  <c r="D54" i="1"/>
  <c r="D55" i="1"/>
  <c r="D56" i="1"/>
  <c r="D57" i="1"/>
  <c r="D58" i="1"/>
  <c r="D49" i="1"/>
  <c r="C59" i="1"/>
  <c r="C50" i="1"/>
  <c r="C51" i="1"/>
  <c r="C52" i="1"/>
  <c r="C53" i="1"/>
  <c r="C54" i="1"/>
  <c r="C55" i="1"/>
  <c r="C56" i="1"/>
  <c r="C57" i="1"/>
  <c r="C58" i="1"/>
  <c r="C49" i="1"/>
  <c r="B59" i="1"/>
  <c r="F44" i="1"/>
  <c r="F45" i="1"/>
  <c r="F46" i="1"/>
  <c r="F47" i="1"/>
  <c r="F43" i="1"/>
  <c r="D48" i="1"/>
  <c r="D44" i="1"/>
  <c r="D45" i="1"/>
  <c r="D46" i="1"/>
  <c r="D47" i="1"/>
  <c r="D43" i="1"/>
  <c r="C48" i="1"/>
  <c r="C44" i="1"/>
  <c r="C45" i="1"/>
  <c r="C46" i="1"/>
  <c r="C47" i="1"/>
  <c r="C43" i="1"/>
  <c r="B48" i="1"/>
  <c r="F42" i="1"/>
  <c r="F37" i="1"/>
  <c r="F38" i="1"/>
  <c r="F39" i="1"/>
  <c r="F40" i="1"/>
  <c r="F41" i="1"/>
  <c r="F36" i="1"/>
  <c r="D42" i="1"/>
  <c r="D37" i="1"/>
  <c r="D38" i="1"/>
  <c r="D39" i="1"/>
  <c r="D40" i="1"/>
  <c r="D41" i="1"/>
  <c r="D36" i="1"/>
  <c r="C42" i="1"/>
  <c r="C37" i="1"/>
  <c r="C38" i="1"/>
  <c r="C39" i="1"/>
  <c r="C40" i="1"/>
  <c r="C41" i="1"/>
  <c r="C36" i="1"/>
  <c r="B42" i="1"/>
  <c r="C35" i="1"/>
  <c r="F35" i="1"/>
  <c r="F32" i="1"/>
  <c r="F33" i="1"/>
  <c r="F34" i="1"/>
  <c r="F31" i="1"/>
  <c r="D35" i="1"/>
  <c r="D32" i="1"/>
  <c r="D33" i="1"/>
  <c r="D34" i="1"/>
  <c r="D31" i="1"/>
  <c r="C32" i="1"/>
  <c r="C33" i="1"/>
  <c r="C34" i="1"/>
  <c r="C31" i="1"/>
  <c r="B35" i="1"/>
  <c r="D30" i="1"/>
  <c r="D29" i="1"/>
  <c r="D28" i="1"/>
  <c r="D27" i="1"/>
  <c r="D26" i="1"/>
  <c r="F26" i="1"/>
  <c r="D22" i="1"/>
  <c r="D23" i="1"/>
  <c r="D24" i="1"/>
  <c r="D25" i="1"/>
  <c r="D21" i="1"/>
  <c r="B26" i="1"/>
  <c r="F48" i="1" l="1"/>
  <c r="F27" i="1"/>
  <c r="F28" i="1"/>
  <c r="C20" i="1"/>
  <c r="D20" i="1"/>
  <c r="F20" i="1" s="1"/>
  <c r="C18" i="1"/>
  <c r="C19" i="1"/>
  <c r="D17" i="1"/>
  <c r="F17" i="1" s="1"/>
  <c r="D18" i="1"/>
  <c r="F18" i="1" s="1"/>
  <c r="D19" i="1"/>
  <c r="F19" i="1" s="1"/>
  <c r="C17" i="1"/>
  <c r="C16" i="1"/>
  <c r="D16" i="1" s="1"/>
  <c r="F16" i="1" s="1"/>
  <c r="D15" i="1"/>
  <c r="F15" i="1" s="1"/>
  <c r="C15" i="1"/>
  <c r="C13" i="1"/>
  <c r="D13" i="1"/>
  <c r="F13" i="1" s="1"/>
  <c r="C14" i="1"/>
  <c r="D14" i="1"/>
  <c r="F14" i="1" s="1"/>
  <c r="F12" i="1"/>
  <c r="C12" i="1"/>
  <c r="D12" i="1" s="1"/>
  <c r="D11" i="1"/>
  <c r="F11" i="1" s="1"/>
  <c r="C11" i="1"/>
  <c r="C7" i="1"/>
  <c r="D7" i="1"/>
  <c r="F7" i="1"/>
  <c r="C8" i="1"/>
  <c r="D8" i="1" s="1"/>
  <c r="F8" i="1" s="1"/>
  <c r="C9" i="1"/>
  <c r="D9" i="1" s="1"/>
  <c r="F9" i="1" s="1"/>
  <c r="C10" i="1"/>
  <c r="D10" i="1"/>
  <c r="F10" i="1"/>
  <c r="F6" i="1"/>
  <c r="D6" i="1"/>
  <c r="C6" i="1"/>
  <c r="C5" i="1"/>
  <c r="D5" i="1" s="1"/>
  <c r="F5" i="1" s="1"/>
  <c r="F4" i="1"/>
  <c r="D4" i="1"/>
  <c r="C4" i="1"/>
  <c r="C3" i="1"/>
  <c r="D3" i="1" s="1"/>
  <c r="F3" i="1" s="1"/>
  <c r="D2" i="1"/>
  <c r="F2" i="1" s="1"/>
  <c r="C2" i="1"/>
  <c r="F29" i="1" l="1"/>
  <c r="F30" i="1" l="1"/>
</calcChain>
</file>

<file path=xl/sharedStrings.xml><?xml version="1.0" encoding="utf-8"?>
<sst xmlns="http://schemas.openxmlformats.org/spreadsheetml/2006/main" count="25" uniqueCount="25">
  <si>
    <t>n</t>
  </si>
  <si>
    <t>p</t>
  </si>
  <si>
    <t>lamda(np)</t>
  </si>
  <si>
    <t>Poisson Distribution Approximation</t>
  </si>
  <si>
    <t>k</t>
  </si>
  <si>
    <t>4.2.1</t>
  </si>
  <si>
    <t>4.2.2</t>
  </si>
  <si>
    <t>4.2.3</t>
  </si>
  <si>
    <t>4.2.4</t>
  </si>
  <si>
    <t>4.2.5</t>
  </si>
  <si>
    <t>4.2.6</t>
  </si>
  <si>
    <t>4.2.7</t>
  </si>
  <si>
    <t>4.2.8</t>
  </si>
  <si>
    <t>4.2.9</t>
  </si>
  <si>
    <t>4.2.10</t>
  </si>
  <si>
    <t>4.2.11</t>
  </si>
  <si>
    <t>4.2.12</t>
  </si>
  <si>
    <t>4.2.13</t>
  </si>
  <si>
    <t>4.2.14</t>
  </si>
  <si>
    <t>4.2.15</t>
  </si>
  <si>
    <t>4.2.16</t>
  </si>
  <si>
    <t>4.2.19</t>
  </si>
  <si>
    <t>4.2.20</t>
  </si>
  <si>
    <t>4.2.21</t>
  </si>
  <si>
    <t>4.2.22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</si>
</sst>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"/>
    <numFmt numFmtId="165" formatCode="#,##0.0000000000"/>
    <numFmt numFmtId="166" formatCode="#,##0.0000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66" fontId="0" fillId="0" borderId="0" xfId="0" applyNumberFormat="1"/>
    <xf numFmtId="164" fontId="0" fillId="0" borderId="0" xfId="0" applyNumberFormat="1" applyAlignment="1">
      <alignment horizontal="right"/>
    </xf>
    <xf numFmtId="166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Sheet1!$C$43:$C$47</c:f>
              <c:numCache>
                <c:formatCode>#,##0.0000000000</c:formatCode>
                <c:ptCount val="5"/>
                <c:pt idx="0">
                  <c:v>0.72566371681415931</c:v>
                </c:pt>
                <c:pt idx="1">
                  <c:v>0.22123893805309736</c:v>
                </c:pt>
                <c:pt idx="2">
                  <c:v>3.5398230088495575E-2</c:v>
                </c:pt>
                <c:pt idx="3">
                  <c:v>0</c:v>
                </c:pt>
                <c:pt idx="4">
                  <c:v>1.7699115044247787E-2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C7-8B40-B64D-80A5845811E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Sheet1!$F$43:$F$47</c:f>
              <c:numCache>
                <c:formatCode>#,##0.0000</c:formatCode>
                <c:ptCount val="5"/>
                <c:pt idx="0">
                  <c:v>0.69570340034325751</c:v>
                </c:pt>
                <c:pt idx="1">
                  <c:v>0.25242335764666868</c:v>
                </c:pt>
                <c:pt idx="2">
                  <c:v>4.579361798014786E-2</c:v>
                </c:pt>
                <c:pt idx="3">
                  <c:v>5.5384611716403015E-3</c:v>
                </c:pt>
                <c:pt idx="4">
                  <c:v>5.023825399054256E-4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C7-8B40-B64D-80A5845811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7571152"/>
        <c:axId val="494375120"/>
      </c:lineChart>
      <c:catAx>
        <c:axId val="437571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375120"/>
        <c:crosses val="autoZero"/>
        <c:auto val="1"/>
        <c:lblAlgn val="ctr"/>
        <c:lblOffset val="100"/>
        <c:noMultiLvlLbl val="0"/>
      </c:catAx>
      <c:valAx>
        <c:axId val="494375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571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Sheet1!$C$49:$C$58</c:f>
              <c:numCache>
                <c:formatCode>#,##0.0000000000</c:formatCode>
                <c:ptCount val="10"/>
                <c:pt idx="0">
                  <c:v>0.1478102189781022</c:v>
                </c:pt>
                <c:pt idx="1">
                  <c:v>0.24361313868613138</c:v>
                </c:pt>
                <c:pt idx="2">
                  <c:v>0.24726277372262773</c:v>
                </c:pt>
                <c:pt idx="3">
                  <c:v>0.16879562043795621</c:v>
                </c:pt>
                <c:pt idx="4">
                  <c:v>0.10127737226277372</c:v>
                </c:pt>
                <c:pt idx="5">
                  <c:v>5.5656934306569344E-2</c:v>
                </c:pt>
                <c:pt idx="6">
                  <c:v>2.4635036496350366E-2</c:v>
                </c:pt>
                <c:pt idx="7">
                  <c:v>7.2992700729927005E-3</c:v>
                </c:pt>
                <c:pt idx="8">
                  <c:v>2.7372262773722629E-3</c:v>
                </c:pt>
                <c:pt idx="9">
                  <c:v>9.1240875912408756E-4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24-5841-88F6-C75690662FD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Sheet1!$F$49:$F$58</c:f>
              <c:numCache>
                <c:formatCode>#,##0.0000</c:formatCode>
                <c:ptCount val="10"/>
                <c:pt idx="0">
                  <c:v>0.1156792149984541</c:v>
                </c:pt>
                <c:pt idx="1">
                  <c:v>0.24951246738717658</c:v>
                </c:pt>
                <c:pt idx="2">
                  <c:v>0.26909100041208278</c:v>
                </c:pt>
                <c:pt idx="3">
                  <c:v>0.19347053679262891</c:v>
                </c:pt>
                <c:pt idx="4">
                  <c:v>0.1043258095296019</c:v>
                </c:pt>
                <c:pt idx="5">
                  <c:v>4.5004783527003447E-2</c:v>
                </c:pt>
                <c:pt idx="6">
                  <c:v>1.6178726924853431E-2</c:v>
                </c:pt>
                <c:pt idx="7">
                  <c:v>4.985207305833358E-3</c:v>
                </c:pt>
                <c:pt idx="8">
                  <c:v>1.344095582914012E-3</c:v>
                </c:pt>
                <c:pt idx="9">
                  <c:v>3.2212509712172796E-4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24-5841-88F6-C75690662F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4147312"/>
        <c:axId val="262864416"/>
      </c:lineChart>
      <c:catAx>
        <c:axId val="494147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64416"/>
        <c:crosses val="autoZero"/>
        <c:auto val="1"/>
        <c:lblAlgn val="ctr"/>
        <c:lblOffset val="100"/>
        <c:noMultiLvlLbl val="0"/>
      </c:catAx>
      <c:valAx>
        <c:axId val="26286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147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Sheet1!$C$60:$C$67</c:f>
              <c:numCache>
                <c:formatCode>#,##0.0000000000</c:formatCode>
                <c:ptCount val="8"/>
                <c:pt idx="0">
                  <c:v>0.55000000000000004</c:v>
                </c:pt>
                <c:pt idx="1">
                  <c:v>0.2</c:v>
                </c:pt>
                <c:pt idx="2">
                  <c:v>0.21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</c:v>
                </c:pt>
                <c:pt idx="7">
                  <c:v>0.01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53-B54D-8275-18A4DB32B4F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Sheet1!$F$60:$F$67</c:f>
              <c:numCache>
                <c:formatCode>#,##0.0000</c:formatCode>
                <c:ptCount val="8"/>
                <c:pt idx="0">
                  <c:v>0.44485806622294111</c:v>
                </c:pt>
                <c:pt idx="1">
                  <c:v>0.36033503364058234</c:v>
                </c:pt>
                <c:pt idx="2">
                  <c:v>0.14593568862443587</c:v>
                </c:pt>
                <c:pt idx="3">
                  <c:v>3.9402635928597683E-2</c:v>
                </c:pt>
                <c:pt idx="4">
                  <c:v>7.9790337755410324E-3</c:v>
                </c:pt>
                <c:pt idx="5">
                  <c:v>1.2926034716376474E-3</c:v>
                </c:pt>
                <c:pt idx="6">
                  <c:v>1.7450146867108239E-4</c:v>
                </c:pt>
                <c:pt idx="7">
                  <c:v>2.019231280336811E-5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53-B54D-8275-18A4DB32B4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6299872"/>
        <c:axId val="494151872"/>
      </c:lineChart>
      <c:catAx>
        <c:axId val="526299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151872"/>
        <c:crosses val="autoZero"/>
        <c:auto val="1"/>
        <c:lblAlgn val="ctr"/>
        <c:lblOffset val="100"/>
        <c:noMultiLvlLbl val="0"/>
      </c:catAx>
      <c:valAx>
        <c:axId val="49415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299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Sheet1!$F$84:$F$100</c:f>
              <c:numCache>
                <c:formatCode>#,##0.0000</c:formatCode>
                <c:ptCount val="17"/>
                <c:pt idx="0">
                  <c:v>3.2554820892043796E-4</c:v>
                </c:pt>
                <c:pt idx="1">
                  <c:v>2.6141521176311164E-3</c:v>
                </c:pt>
                <c:pt idx="2">
                  <c:v>1.0495820752288932E-2</c:v>
                </c:pt>
                <c:pt idx="3">
                  <c:v>2.8093813546960038E-2</c:v>
                </c:pt>
                <c:pt idx="4">
                  <c:v>5.6398330695522275E-2</c:v>
                </c:pt>
                <c:pt idx="5">
                  <c:v>9.0575719097008761E-2</c:v>
                </c:pt>
                <c:pt idx="6">
                  <c:v>0.1212205040581634</c:v>
                </c:pt>
                <c:pt idx="7">
                  <c:v>0.13905723536957884</c:v>
                </c:pt>
                <c:pt idx="8">
                  <c:v>0.13957870000221476</c:v>
                </c:pt>
                <c:pt idx="9">
                  <c:v>0.12453521789086495</c:v>
                </c:pt>
                <c:pt idx="10">
                  <c:v>0.10000177996636454</c:v>
                </c:pt>
                <c:pt idx="11">
                  <c:v>7.3001299375446096E-2</c:v>
                </c:pt>
                <c:pt idx="12">
                  <c:v>4.8850036165402684E-2</c:v>
                </c:pt>
                <c:pt idx="13">
                  <c:v>3.0174291569860276E-2</c:v>
                </c:pt>
                <c:pt idx="14">
                  <c:v>1.7307111521855569E-2</c:v>
                </c:pt>
                <c:pt idx="15">
                  <c:v>9.2650737013666787E-3</c:v>
                </c:pt>
                <c:pt idx="16">
                  <c:v>4.649908863873402E-3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8A-ED46-9413-56D1BD23F3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9386688"/>
        <c:axId val="499437792"/>
      </c:scatterChart>
      <c:valAx>
        <c:axId val="499386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437792"/>
        <c:crosses val="autoZero"/>
        <c:crossBetween val="midCat"/>
      </c:valAx>
      <c:valAx>
        <c:axId val="499437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386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446593</xdr:colOff>
      <xdr:row>35</xdr:row>
      <xdr:rowOff>41868</xdr:rowOff>
    </xdr:from>
    <xdr:to>
      <xdr:col>10</xdr:col>
      <xdr:colOff>153516</xdr:colOff>
      <xdr:row>46</xdr:row>
      <xdr:rowOff>111649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7EDF1E5-2709-3144-BCB7-64DB624B39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104670</xdr:colOff>
      <xdr:row>48</xdr:row>
      <xdr:rowOff>27911</xdr:rowOff>
    </xdr:from>
    <xdr:to>
      <xdr:col>10</xdr:col>
      <xdr:colOff>111648</xdr:colOff>
      <xdr:row>58</xdr:row>
      <xdr:rowOff>132582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3E2D70F-235F-2346-9C17-5AECF2BB0F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48846</xdr:colOff>
      <xdr:row>59</xdr:row>
      <xdr:rowOff>6978</xdr:rowOff>
    </xdr:from>
    <xdr:to>
      <xdr:col>9</xdr:col>
      <xdr:colOff>590339</xdr:colOff>
      <xdr:row>68</xdr:row>
      <xdr:rowOff>52755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A5210CD-1ED7-0C4C-BF79-5830FEB291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69779</xdr:colOff>
      <xdr:row>84</xdr:row>
      <xdr:rowOff>125602</xdr:rowOff>
    </xdr:from>
    <xdr:to>
      <xdr:col>8</xdr:col>
      <xdr:colOff>748042</xdr:colOff>
      <xdr:row>92</xdr:row>
      <xdr:rowOff>38796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1215EFE-E594-3942-AFAC-9B02213479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0385A-87E0-4944-B86B-C63127FF7CE6}">
  <dimension ref="A1:F106"/>
  <sheetViews>
    <sheetView tabSelected="1" topLeftCell="A89" zoomScale="182" workbookViewId="0">
      <selection activeCell="F107" sqref="F107"/>
    </sheetView>
  </sheetViews>
  <sheetFormatPr baseColWidth="10" defaultRowHeight="16" x14ac:dyDescent="0.2"/>
  <cols>
    <col min="1" max="1" width="8.5" style="5" customWidth="1"/>
    <col min="2" max="2" width="17.5" style="2" customWidth="1"/>
    <col min="3" max="3" width="14.5" style="3" customWidth="1"/>
    <col min="4" max="4" width="12.33203125" style="9" customWidth="1"/>
    <col min="5" max="5" width="8.1640625" style="2" customWidth="1"/>
    <col min="6" max="6" width="32.1640625" style="1" customWidth="1"/>
  </cols>
  <sheetData>
    <row r="1" spans="1:6" x14ac:dyDescent="0.2">
      <c r="B1" s="6" t="s">
        <v>0</v>
      </c>
      <c r="C1" s="7" t="s">
        <v>1</v>
      </c>
      <c r="D1" s="8" t="s">
        <v>2</v>
      </c>
      <c r="E1" s="6" t="s">
        <v>4</v>
      </c>
      <c r="F1" s="10" t="s">
        <v>3</v>
      </c>
    </row>
    <row r="2" spans="1:6" x14ac:dyDescent="0.2">
      <c r="A2" s="4" t="s">
        <v>5</v>
      </c>
      <c r="B2" s="2">
        <v>6000</v>
      </c>
      <c r="C2" s="3">
        <f>1/3250</f>
        <v>3.076923076923077E-4</v>
      </c>
      <c r="D2" s="9">
        <f>B2*C2</f>
        <v>1.8461538461538463</v>
      </c>
      <c r="E2" s="2">
        <v>0</v>
      </c>
      <c r="F2" s="1">
        <f>EXP(-D2)*(D2)^E2/FACT(E2)</f>
        <v>0.15784308913485165</v>
      </c>
    </row>
    <row r="3" spans="1:6" x14ac:dyDescent="0.2">
      <c r="A3" s="5" t="s">
        <v>6</v>
      </c>
      <c r="B3" s="2">
        <v>10</v>
      </c>
      <c r="C3" s="3">
        <f>905/289411</f>
        <v>3.1270407828313368E-3</v>
      </c>
      <c r="D3" s="9">
        <f>B3*C3</f>
        <v>3.1270407828313369E-2</v>
      </c>
      <c r="E3" s="2">
        <v>0</v>
      </c>
      <c r="F3" s="1">
        <f>EXP(-D3)*(D3)^E3/FACT(E3)</f>
        <v>0.96921345473273079</v>
      </c>
    </row>
    <row r="4" spans="1:6" x14ac:dyDescent="0.2">
      <c r="A4" s="5" t="s">
        <v>7</v>
      </c>
      <c r="B4" s="2">
        <v>500</v>
      </c>
      <c r="C4" s="3">
        <f>1/365</f>
        <v>2.7397260273972603E-3</v>
      </c>
      <c r="D4" s="9">
        <f>B4*C4</f>
        <v>1.3698630136986301</v>
      </c>
      <c r="E4" s="2">
        <v>0</v>
      </c>
      <c r="F4" s="1">
        <f>EXP(-D4)*(D4)^E4/FACT(E4)</f>
        <v>0.25414177110964059</v>
      </c>
    </row>
    <row r="5" spans="1:6" x14ac:dyDescent="0.2">
      <c r="B5" s="2">
        <v>500</v>
      </c>
      <c r="C5" s="3">
        <f>1/365</f>
        <v>2.7397260273972603E-3</v>
      </c>
      <c r="D5" s="9">
        <f>B5*C5</f>
        <v>1.3698630136986301</v>
      </c>
      <c r="E5" s="2">
        <v>1</v>
      </c>
      <c r="F5" s="1">
        <f>EXP(-D5)*(D5)^E5/FACT(E5)</f>
        <v>0.34813941247895969</v>
      </c>
    </row>
    <row r="6" spans="1:6" x14ac:dyDescent="0.2">
      <c r="A6" s="5" t="s">
        <v>8</v>
      </c>
      <c r="B6" s="2">
        <v>20000</v>
      </c>
      <c r="C6" s="3">
        <f>1/10000</f>
        <v>1E-4</v>
      </c>
      <c r="D6" s="9">
        <f>B6*C6</f>
        <v>2</v>
      </c>
      <c r="E6" s="2">
        <v>0</v>
      </c>
      <c r="F6" s="1">
        <f>EXP(-D6)*(D6)^E6/FACT(E6)</f>
        <v>0.1353352832366127</v>
      </c>
    </row>
    <row r="7" spans="1:6" x14ac:dyDescent="0.2">
      <c r="B7" s="2">
        <v>20000</v>
      </c>
      <c r="C7" s="3">
        <f t="shared" ref="C7:C10" si="0">1/10000</f>
        <v>1E-4</v>
      </c>
      <c r="D7" s="9">
        <f t="shared" ref="D7:D10" si="1">B7*C7</f>
        <v>2</v>
      </c>
      <c r="E7" s="2">
        <v>1</v>
      </c>
      <c r="F7" s="1">
        <f t="shared" ref="F7:F10" si="2">EXP(-D7)*(D7)^E7/FACT(E7)</f>
        <v>0.2706705664732254</v>
      </c>
    </row>
    <row r="8" spans="1:6" x14ac:dyDescent="0.2">
      <c r="B8" s="2">
        <v>20000</v>
      </c>
      <c r="C8" s="3">
        <f t="shared" si="0"/>
        <v>1E-4</v>
      </c>
      <c r="D8" s="9">
        <f t="shared" si="1"/>
        <v>2</v>
      </c>
      <c r="E8" s="2">
        <v>2</v>
      </c>
      <c r="F8" s="1">
        <f t="shared" si="2"/>
        <v>0.2706705664732254</v>
      </c>
    </row>
    <row r="9" spans="1:6" x14ac:dyDescent="0.2">
      <c r="B9" s="2">
        <v>20000</v>
      </c>
      <c r="C9" s="3">
        <f t="shared" si="0"/>
        <v>1E-4</v>
      </c>
      <c r="D9" s="9">
        <f t="shared" si="1"/>
        <v>2</v>
      </c>
      <c r="E9" s="2">
        <v>3</v>
      </c>
      <c r="F9" s="1">
        <f t="shared" si="2"/>
        <v>0.18044704431548361</v>
      </c>
    </row>
    <row r="10" spans="1:6" x14ac:dyDescent="0.2">
      <c r="B10" s="2">
        <v>20000</v>
      </c>
      <c r="C10" s="3">
        <f t="shared" si="0"/>
        <v>1E-4</v>
      </c>
      <c r="D10" s="9">
        <f t="shared" si="1"/>
        <v>2</v>
      </c>
      <c r="E10" s="2">
        <v>4</v>
      </c>
      <c r="F10" s="1">
        <f t="shared" si="2"/>
        <v>9.0223522157741806E-2</v>
      </c>
    </row>
    <row r="11" spans="1:6" x14ac:dyDescent="0.2">
      <c r="A11" s="5" t="s">
        <v>9</v>
      </c>
      <c r="B11" s="2">
        <v>10</v>
      </c>
      <c r="C11" s="3">
        <f>1/100</f>
        <v>0.01</v>
      </c>
      <c r="D11" s="9">
        <f t="shared" ref="D11:D12" si="3">B11*C11</f>
        <v>0.1</v>
      </c>
      <c r="E11" s="2">
        <v>0</v>
      </c>
      <c r="F11" s="1">
        <f t="shared" ref="F11:F12" si="4">EXP(-D11)*(D11)^E11/FACT(E11)</f>
        <v>0.90483741803595952</v>
      </c>
    </row>
    <row r="12" spans="1:6" x14ac:dyDescent="0.2">
      <c r="A12" s="5" t="s">
        <v>10</v>
      </c>
      <c r="B12" s="2">
        <v>120</v>
      </c>
      <c r="C12" s="3">
        <f>1/150</f>
        <v>6.6666666666666671E-3</v>
      </c>
      <c r="D12" s="9">
        <f t="shared" si="3"/>
        <v>0.8</v>
      </c>
      <c r="E12" s="2">
        <v>0</v>
      </c>
      <c r="F12" s="1">
        <f t="shared" si="4"/>
        <v>0.44932896411722156</v>
      </c>
    </row>
    <row r="13" spans="1:6" x14ac:dyDescent="0.2">
      <c r="B13" s="2">
        <v>120</v>
      </c>
      <c r="C13" s="3">
        <f t="shared" ref="C13:C14" si="5">1/150</f>
        <v>6.6666666666666671E-3</v>
      </c>
      <c r="D13" s="9">
        <f t="shared" ref="D13:D14" si="6">B13*C13</f>
        <v>0.8</v>
      </c>
      <c r="E13" s="2">
        <v>1</v>
      </c>
      <c r="F13" s="1">
        <f t="shared" ref="F13:F14" si="7">EXP(-D13)*(D13)^E13/FACT(E13)</f>
        <v>0.35946317129377725</v>
      </c>
    </row>
    <row r="14" spans="1:6" x14ac:dyDescent="0.2">
      <c r="B14" s="2">
        <v>120</v>
      </c>
      <c r="C14" s="3">
        <f t="shared" si="5"/>
        <v>6.6666666666666671E-3</v>
      </c>
      <c r="D14" s="9">
        <f t="shared" si="6"/>
        <v>0.8</v>
      </c>
      <c r="E14" s="2">
        <v>2</v>
      </c>
      <c r="F14" s="1">
        <f t="shared" si="7"/>
        <v>0.14378526851751092</v>
      </c>
    </row>
    <row r="15" spans="1:6" x14ac:dyDescent="0.2">
      <c r="A15" s="5" t="s">
        <v>11</v>
      </c>
      <c r="B15" s="2">
        <v>120</v>
      </c>
      <c r="C15" s="3">
        <f>1/200</f>
        <v>5.0000000000000001E-3</v>
      </c>
      <c r="D15" s="9">
        <f t="shared" ref="D15" si="8">B15*C15</f>
        <v>0.6</v>
      </c>
      <c r="E15" s="2">
        <v>0</v>
      </c>
      <c r="F15" s="1">
        <f t="shared" ref="F15" si="9">EXP(-D15)*(D15)^E15/FACT(E15)</f>
        <v>0.54881163609402639</v>
      </c>
    </row>
    <row r="16" spans="1:6" x14ac:dyDescent="0.2">
      <c r="B16" s="2">
        <v>120</v>
      </c>
      <c r="C16" s="3">
        <f t="shared" ref="C16" si="10">1/200</f>
        <v>5.0000000000000001E-3</v>
      </c>
      <c r="D16" s="9">
        <f t="shared" ref="D16" si="11">B16*C16</f>
        <v>0.6</v>
      </c>
      <c r="E16" s="2">
        <v>1</v>
      </c>
      <c r="F16" s="1">
        <f t="shared" ref="F16" si="12">EXP(-D16)*(D16)^E16/FACT(E16)</f>
        <v>0.32928698165641584</v>
      </c>
    </row>
    <row r="17" spans="1:6" x14ac:dyDescent="0.2">
      <c r="A17" s="5" t="s">
        <v>12</v>
      </c>
      <c r="B17" s="2">
        <v>9500</v>
      </c>
      <c r="C17" s="3">
        <f>1/1000000</f>
        <v>9.9999999999999995E-7</v>
      </c>
      <c r="D17" s="9">
        <f t="shared" ref="D17:D19" si="13">B17*C17</f>
        <v>9.4999999999999998E-3</v>
      </c>
      <c r="E17" s="2">
        <v>0</v>
      </c>
      <c r="F17" s="1">
        <f t="shared" ref="F17:F19" si="14">EXP(-D17)*(D17)^E17/FACT(E17)</f>
        <v>0.99054498244290046</v>
      </c>
    </row>
    <row r="18" spans="1:6" x14ac:dyDescent="0.2">
      <c r="B18" s="2">
        <v>9500</v>
      </c>
      <c r="C18" s="3">
        <f t="shared" ref="C18:C19" si="15">1/1000000</f>
        <v>9.9999999999999995E-7</v>
      </c>
      <c r="D18" s="9">
        <f t="shared" si="13"/>
        <v>9.4999999999999998E-3</v>
      </c>
      <c r="E18" s="2">
        <v>1</v>
      </c>
      <c r="F18" s="1">
        <f t="shared" si="14"/>
        <v>9.410177333207554E-3</v>
      </c>
    </row>
    <row r="19" spans="1:6" x14ac:dyDescent="0.2">
      <c r="B19" s="2">
        <v>9500</v>
      </c>
      <c r="C19" s="3">
        <f t="shared" si="15"/>
        <v>9.9999999999999995E-7</v>
      </c>
      <c r="D19" s="9">
        <f t="shared" si="13"/>
        <v>9.4999999999999998E-3</v>
      </c>
      <c r="E19" s="2">
        <v>2</v>
      </c>
      <c r="F19" s="1">
        <f t="shared" si="14"/>
        <v>4.469834233273588E-5</v>
      </c>
    </row>
    <row r="20" spans="1:6" x14ac:dyDescent="0.2">
      <c r="A20" s="5" t="s">
        <v>13</v>
      </c>
      <c r="B20" s="2">
        <v>100000000000</v>
      </c>
      <c r="C20" s="3">
        <f>0.7/100000000000</f>
        <v>6.9999999999999993E-12</v>
      </c>
      <c r="D20" s="9">
        <f t="shared" ref="D20" si="16">B20*C20</f>
        <v>0.7</v>
      </c>
      <c r="E20" s="2">
        <v>0</v>
      </c>
      <c r="F20" s="1">
        <f t="shared" ref="F20" si="17">EXP(-D20)*(D20)^E20/FACT(E20)</f>
        <v>0.49658530379140953</v>
      </c>
    </row>
    <row r="21" spans="1:6" x14ac:dyDescent="0.2">
      <c r="A21" s="5" t="s">
        <v>14</v>
      </c>
      <c r="B21" s="9">
        <v>109</v>
      </c>
      <c r="C21" s="3">
        <v>0</v>
      </c>
      <c r="D21" s="9">
        <f>C21*B21/$B$26</f>
        <v>0</v>
      </c>
    </row>
    <row r="22" spans="1:6" x14ac:dyDescent="0.2">
      <c r="B22" s="9">
        <v>65</v>
      </c>
      <c r="C22" s="3">
        <v>1</v>
      </c>
      <c r="D22" s="9">
        <f t="shared" ref="D22:D25" si="18">C22*B22/$B$26</f>
        <v>0.32500000000000001</v>
      </c>
    </row>
    <row r="23" spans="1:6" x14ac:dyDescent="0.2">
      <c r="B23" s="9">
        <v>22</v>
      </c>
      <c r="C23" s="3">
        <v>2</v>
      </c>
      <c r="D23" s="9">
        <f t="shared" si="18"/>
        <v>0.22</v>
      </c>
    </row>
    <row r="24" spans="1:6" x14ac:dyDescent="0.2">
      <c r="B24" s="9">
        <v>3</v>
      </c>
      <c r="C24" s="3">
        <v>3</v>
      </c>
      <c r="D24" s="9">
        <f t="shared" si="18"/>
        <v>4.4999999999999998E-2</v>
      </c>
    </row>
    <row r="25" spans="1:6" x14ac:dyDescent="0.2">
      <c r="B25" s="9">
        <v>1</v>
      </c>
      <c r="C25" s="3">
        <v>4</v>
      </c>
      <c r="D25" s="9">
        <f t="shared" si="18"/>
        <v>0.02</v>
      </c>
    </row>
    <row r="26" spans="1:6" x14ac:dyDescent="0.2">
      <c r="B26" s="9">
        <f>SUM(B21:B25)</f>
        <v>200</v>
      </c>
      <c r="D26" s="9">
        <f>SUM($D$21:$D$25)</f>
        <v>0.6100000000000001</v>
      </c>
      <c r="E26" s="2">
        <v>0</v>
      </c>
      <c r="F26" s="1">
        <f t="shared" ref="F26" si="19">EXP(-D26)*(D26)^E26/FACT(E26)</f>
        <v>0.5433508690744997</v>
      </c>
    </row>
    <row r="27" spans="1:6" x14ac:dyDescent="0.2">
      <c r="D27" s="9">
        <f t="shared" ref="D27:D30" si="20">SUM($D$21:$D$25)</f>
        <v>0.6100000000000001</v>
      </c>
      <c r="E27" s="2">
        <v>1</v>
      </c>
      <c r="F27" s="1">
        <f t="shared" ref="F27:F35" si="21">EXP(-D27)*(D27)^E27/FACT(E27)</f>
        <v>0.33144403013544488</v>
      </c>
    </row>
    <row r="28" spans="1:6" x14ac:dyDescent="0.2">
      <c r="D28" s="9">
        <f t="shared" si="20"/>
        <v>0.6100000000000001</v>
      </c>
      <c r="E28" s="2">
        <v>2</v>
      </c>
      <c r="F28" s="1">
        <f t="shared" si="21"/>
        <v>0.1010904291913107</v>
      </c>
    </row>
    <row r="29" spans="1:6" x14ac:dyDescent="0.2">
      <c r="D29" s="9">
        <f t="shared" si="20"/>
        <v>0.6100000000000001</v>
      </c>
      <c r="E29" s="2">
        <v>3</v>
      </c>
      <c r="F29" s="1">
        <f t="shared" si="21"/>
        <v>2.0555053935566513E-2</v>
      </c>
    </row>
    <row r="30" spans="1:6" x14ac:dyDescent="0.2">
      <c r="D30" s="9">
        <f t="shared" si="20"/>
        <v>0.6100000000000001</v>
      </c>
      <c r="E30" s="2">
        <v>4</v>
      </c>
      <c r="F30" s="1">
        <f t="shared" si="21"/>
        <v>3.1346457251738929E-3</v>
      </c>
    </row>
    <row r="31" spans="1:6" x14ac:dyDescent="0.2">
      <c r="A31" s="5" t="s">
        <v>15</v>
      </c>
      <c r="B31" s="2">
        <v>237</v>
      </c>
      <c r="C31" s="3">
        <f>B31/$B$35</f>
        <v>0.6657303370786517</v>
      </c>
      <c r="D31" s="9">
        <f>C31*E31</f>
        <v>0</v>
      </c>
      <c r="E31" s="2">
        <v>0</v>
      </c>
      <c r="F31" s="1">
        <f>EXP(-$D$35)*($D$35)^E31/FACT(E31)</f>
        <v>0.64701017483711765</v>
      </c>
    </row>
    <row r="32" spans="1:6" x14ac:dyDescent="0.2">
      <c r="B32" s="2">
        <v>90</v>
      </c>
      <c r="C32" s="3">
        <f t="shared" ref="C32:C34" si="22">B32/$B$35</f>
        <v>0.25280898876404495</v>
      </c>
      <c r="D32" s="9">
        <f t="shared" ref="D32:D34" si="23">C32*E32</f>
        <v>0.25280898876404495</v>
      </c>
      <c r="E32" s="2">
        <v>1</v>
      </c>
      <c r="F32" s="1">
        <f t="shared" ref="F32:F36" si="24">EXP(-$D$35)*($D$35)^E32/FACT(E32)</f>
        <v>0.2817038682577338</v>
      </c>
    </row>
    <row r="33" spans="1:6" x14ac:dyDescent="0.2">
      <c r="B33" s="2">
        <v>22</v>
      </c>
      <c r="C33" s="3">
        <f t="shared" si="22"/>
        <v>6.1797752808988762E-2</v>
      </c>
      <c r="D33" s="9">
        <f t="shared" si="23"/>
        <v>0.12359550561797752</v>
      </c>
      <c r="E33" s="2">
        <v>2</v>
      </c>
      <c r="F33" s="1">
        <f t="shared" si="24"/>
        <v>6.1325982556107786E-2</v>
      </c>
    </row>
    <row r="34" spans="1:6" x14ac:dyDescent="0.2">
      <c r="B34" s="2">
        <v>7</v>
      </c>
      <c r="C34" s="3">
        <f t="shared" si="22"/>
        <v>1.9662921348314606E-2</v>
      </c>
      <c r="D34" s="9">
        <f t="shared" si="23"/>
        <v>5.8988764044943819E-2</v>
      </c>
      <c r="E34" s="2">
        <v>3</v>
      </c>
      <c r="F34" s="1">
        <f t="shared" si="24"/>
        <v>8.9003064571130212E-3</v>
      </c>
    </row>
    <row r="35" spans="1:6" x14ac:dyDescent="0.2">
      <c r="B35" s="2">
        <f>SUM(B31:B34)</f>
        <v>356</v>
      </c>
      <c r="C35" s="3">
        <f>SUM(C31:C34)</f>
        <v>1</v>
      </c>
      <c r="D35" s="11">
        <f>SUM(D31:D34)</f>
        <v>0.4353932584269663</v>
      </c>
      <c r="E35" s="2">
        <v>0</v>
      </c>
      <c r="F35" s="1">
        <f>SUM(F31:F34)</f>
        <v>0.99894033210807232</v>
      </c>
    </row>
    <row r="36" spans="1:6" x14ac:dyDescent="0.2">
      <c r="A36" s="5" t="s">
        <v>16</v>
      </c>
      <c r="B36" s="2">
        <v>9</v>
      </c>
      <c r="C36" s="3">
        <f>B36/$B$42</f>
        <v>0.22500000000000001</v>
      </c>
      <c r="D36" s="9">
        <f>E36*C36</f>
        <v>0</v>
      </c>
      <c r="E36" s="2">
        <v>0</v>
      </c>
      <c r="F36" s="1">
        <f>EXP(-$D$42)*($D$42)^E36/FACT(E36)</f>
        <v>0.21762105686523289</v>
      </c>
    </row>
    <row r="37" spans="1:6" x14ac:dyDescent="0.2">
      <c r="B37" s="2">
        <v>13</v>
      </c>
      <c r="C37" s="3">
        <f t="shared" ref="C37:C41" si="25">B37/$B$42</f>
        <v>0.32500000000000001</v>
      </c>
      <c r="D37" s="9">
        <f t="shared" ref="D37:D41" si="26">E37*C37</f>
        <v>0.32500000000000001</v>
      </c>
      <c r="E37" s="2">
        <v>1</v>
      </c>
      <c r="F37" s="1">
        <f t="shared" ref="F37:F43" si="27">EXP(-$D$42)*($D$42)^E37/FACT(E37)</f>
        <v>0.33187211171948017</v>
      </c>
    </row>
    <row r="38" spans="1:6" x14ac:dyDescent="0.2">
      <c r="B38" s="2">
        <v>10</v>
      </c>
      <c r="C38" s="3">
        <f t="shared" si="25"/>
        <v>0.25</v>
      </c>
      <c r="D38" s="9">
        <f t="shared" si="26"/>
        <v>0.5</v>
      </c>
      <c r="E38" s="2">
        <v>2</v>
      </c>
      <c r="F38" s="1">
        <f t="shared" si="27"/>
        <v>0.25305248518610357</v>
      </c>
    </row>
    <row r="39" spans="1:6" x14ac:dyDescent="0.2">
      <c r="B39" s="2">
        <v>5</v>
      </c>
      <c r="C39" s="3">
        <f t="shared" si="25"/>
        <v>0.125</v>
      </c>
      <c r="D39" s="9">
        <f t="shared" si="26"/>
        <v>0.375</v>
      </c>
      <c r="E39" s="2">
        <v>3</v>
      </c>
      <c r="F39" s="1">
        <f t="shared" si="27"/>
        <v>0.12863501330293597</v>
      </c>
    </row>
    <row r="40" spans="1:6" x14ac:dyDescent="0.2">
      <c r="B40" s="2">
        <v>2</v>
      </c>
      <c r="C40" s="3">
        <f t="shared" si="25"/>
        <v>0.05</v>
      </c>
      <c r="D40" s="9">
        <f t="shared" si="26"/>
        <v>0.2</v>
      </c>
      <c r="E40" s="2">
        <v>4</v>
      </c>
      <c r="F40" s="1">
        <f t="shared" si="27"/>
        <v>4.9042098821744338E-2</v>
      </c>
    </row>
    <row r="41" spans="1:6" x14ac:dyDescent="0.2">
      <c r="B41" s="2">
        <v>1</v>
      </c>
      <c r="C41" s="3">
        <f t="shared" si="25"/>
        <v>2.5000000000000001E-2</v>
      </c>
      <c r="D41" s="9">
        <f t="shared" si="26"/>
        <v>0.125</v>
      </c>
      <c r="E41" s="2">
        <v>5</v>
      </c>
      <c r="F41" s="1">
        <f t="shared" si="27"/>
        <v>1.4957840140632023E-2</v>
      </c>
    </row>
    <row r="42" spans="1:6" x14ac:dyDescent="0.2">
      <c r="B42" s="2">
        <f>SUM(B36:B41)</f>
        <v>40</v>
      </c>
      <c r="C42" s="3">
        <f>SUM(C36:C41)</f>
        <v>1</v>
      </c>
      <c r="D42" s="9">
        <f>SUM(D36:D41)</f>
        <v>1.5249999999999999</v>
      </c>
      <c r="F42" s="1">
        <f>SUM(F36:F41)</f>
        <v>0.99518060603612901</v>
      </c>
    </row>
    <row r="43" spans="1:6" x14ac:dyDescent="0.2">
      <c r="A43" s="5" t="s">
        <v>17</v>
      </c>
      <c r="B43" s="2">
        <v>82</v>
      </c>
      <c r="C43" s="3">
        <f>B43/$B$48</f>
        <v>0.72566371681415931</v>
      </c>
      <c r="D43" s="9">
        <f>E43*C43</f>
        <v>0</v>
      </c>
      <c r="E43" s="2">
        <v>0</v>
      </c>
      <c r="F43" s="1">
        <f>EXP(-$D$48)*($D$48)^E43/FACT(E43)</f>
        <v>0.69570340034325751</v>
      </c>
    </row>
    <row r="44" spans="1:6" x14ac:dyDescent="0.2">
      <c r="B44" s="2">
        <v>25</v>
      </c>
      <c r="C44" s="3">
        <f t="shared" ref="C44:C47" si="28">B44/$B$48</f>
        <v>0.22123893805309736</v>
      </c>
      <c r="D44" s="9">
        <f t="shared" ref="D44:D47" si="29">E44*C44</f>
        <v>0.22123893805309736</v>
      </c>
      <c r="E44" s="2">
        <v>1</v>
      </c>
      <c r="F44" s="1">
        <f t="shared" ref="F44:F49" si="30">EXP(-$D$48)*($D$48)^E44/FACT(E44)</f>
        <v>0.25242335764666868</v>
      </c>
    </row>
    <row r="45" spans="1:6" x14ac:dyDescent="0.2">
      <c r="B45" s="2">
        <v>4</v>
      </c>
      <c r="C45" s="3">
        <f t="shared" si="28"/>
        <v>3.5398230088495575E-2</v>
      </c>
      <c r="D45" s="9">
        <f t="shared" si="29"/>
        <v>7.0796460176991149E-2</v>
      </c>
      <c r="E45" s="2">
        <v>2</v>
      </c>
      <c r="F45" s="1">
        <f t="shared" si="30"/>
        <v>4.579361798014786E-2</v>
      </c>
    </row>
    <row r="46" spans="1:6" x14ac:dyDescent="0.2">
      <c r="B46" s="2">
        <v>0</v>
      </c>
      <c r="C46" s="3">
        <f t="shared" si="28"/>
        <v>0</v>
      </c>
      <c r="D46" s="9">
        <f t="shared" si="29"/>
        <v>0</v>
      </c>
      <c r="E46" s="2">
        <v>3</v>
      </c>
      <c r="F46" s="1">
        <f t="shared" si="30"/>
        <v>5.5384611716403015E-3</v>
      </c>
    </row>
    <row r="47" spans="1:6" x14ac:dyDescent="0.2">
      <c r="B47" s="2">
        <v>2</v>
      </c>
      <c r="C47" s="3">
        <f t="shared" si="28"/>
        <v>1.7699115044247787E-2</v>
      </c>
      <c r="D47" s="9">
        <f t="shared" si="29"/>
        <v>7.0796460176991149E-2</v>
      </c>
      <c r="E47" s="2">
        <v>4</v>
      </c>
      <c r="F47" s="1">
        <f t="shared" si="30"/>
        <v>5.023825399054256E-4</v>
      </c>
    </row>
    <row r="48" spans="1:6" x14ac:dyDescent="0.2">
      <c r="B48" s="2">
        <f>SUM(B43:B47)</f>
        <v>113</v>
      </c>
      <c r="C48" s="3">
        <f>SUM(C43:C47)</f>
        <v>1</v>
      </c>
      <c r="D48" s="9">
        <f>SUM(D43:D47)</f>
        <v>0.36283185840707965</v>
      </c>
      <c r="F48" s="1">
        <f>SUM(F43:F47)</f>
        <v>0.99996121968161977</v>
      </c>
    </row>
    <row r="49" spans="1:6" x14ac:dyDescent="0.2">
      <c r="A49" s="5" t="s">
        <v>18</v>
      </c>
      <c r="B49" s="2">
        <v>162</v>
      </c>
      <c r="C49" s="3">
        <f>B49/$B$59</f>
        <v>0.1478102189781022</v>
      </c>
      <c r="D49" s="9">
        <f>E49*C49</f>
        <v>0</v>
      </c>
      <c r="E49" s="2">
        <v>0</v>
      </c>
      <c r="F49" s="1">
        <f>EXP(-$D$59)*($D$59)^E49/FACT(E49)</f>
        <v>0.1156792149984541</v>
      </c>
    </row>
    <row r="50" spans="1:6" x14ac:dyDescent="0.2">
      <c r="B50" s="2">
        <v>267</v>
      </c>
      <c r="C50" s="3">
        <f t="shared" ref="C50:C58" si="31">B50/$B$59</f>
        <v>0.24361313868613138</v>
      </c>
      <c r="D50" s="9">
        <f t="shared" ref="D50:D58" si="32">E50*C50</f>
        <v>0.24361313868613138</v>
      </c>
      <c r="E50" s="2">
        <v>1</v>
      </c>
      <c r="F50" s="1">
        <f t="shared" ref="F50:F60" si="33">EXP(-$D$59)*($D$59)^E50/FACT(E50)</f>
        <v>0.24951246738717658</v>
      </c>
    </row>
    <row r="51" spans="1:6" x14ac:dyDescent="0.2">
      <c r="B51" s="2">
        <v>271</v>
      </c>
      <c r="C51" s="3">
        <f t="shared" si="31"/>
        <v>0.24726277372262773</v>
      </c>
      <c r="D51" s="9">
        <f t="shared" si="32"/>
        <v>0.49452554744525545</v>
      </c>
      <c r="E51" s="2">
        <v>2</v>
      </c>
      <c r="F51" s="1">
        <f t="shared" si="33"/>
        <v>0.26909100041208278</v>
      </c>
    </row>
    <row r="52" spans="1:6" x14ac:dyDescent="0.2">
      <c r="B52" s="2">
        <v>185</v>
      </c>
      <c r="C52" s="3">
        <f t="shared" si="31"/>
        <v>0.16879562043795621</v>
      </c>
      <c r="D52" s="9">
        <f t="shared" si="32"/>
        <v>0.50638686131386867</v>
      </c>
      <c r="E52" s="2">
        <v>3</v>
      </c>
      <c r="F52" s="1">
        <f t="shared" si="33"/>
        <v>0.19347053679262891</v>
      </c>
    </row>
    <row r="53" spans="1:6" x14ac:dyDescent="0.2">
      <c r="B53" s="2">
        <v>111</v>
      </c>
      <c r="C53" s="3">
        <f t="shared" si="31"/>
        <v>0.10127737226277372</v>
      </c>
      <c r="D53" s="9">
        <f t="shared" si="32"/>
        <v>0.4051094890510949</v>
      </c>
      <c r="E53" s="2">
        <v>4</v>
      </c>
      <c r="F53" s="1">
        <f t="shared" si="33"/>
        <v>0.1043258095296019</v>
      </c>
    </row>
    <row r="54" spans="1:6" x14ac:dyDescent="0.2">
      <c r="B54" s="2">
        <v>61</v>
      </c>
      <c r="C54" s="3">
        <f t="shared" si="31"/>
        <v>5.5656934306569344E-2</v>
      </c>
      <c r="D54" s="9">
        <f t="shared" si="32"/>
        <v>0.27828467153284675</v>
      </c>
      <c r="E54" s="2">
        <v>5</v>
      </c>
      <c r="F54" s="1">
        <f t="shared" si="33"/>
        <v>4.5004783527003447E-2</v>
      </c>
    </row>
    <row r="55" spans="1:6" x14ac:dyDescent="0.2">
      <c r="B55" s="2">
        <v>27</v>
      </c>
      <c r="C55" s="3">
        <f t="shared" si="31"/>
        <v>2.4635036496350366E-2</v>
      </c>
      <c r="D55" s="9">
        <f t="shared" si="32"/>
        <v>0.1478102189781022</v>
      </c>
      <c r="E55" s="2">
        <v>6</v>
      </c>
      <c r="F55" s="1">
        <f t="shared" si="33"/>
        <v>1.6178726924853431E-2</v>
      </c>
    </row>
    <row r="56" spans="1:6" x14ac:dyDescent="0.2">
      <c r="B56" s="2">
        <v>8</v>
      </c>
      <c r="C56" s="3">
        <f t="shared" si="31"/>
        <v>7.2992700729927005E-3</v>
      </c>
      <c r="D56" s="9">
        <f t="shared" si="32"/>
        <v>5.1094890510948905E-2</v>
      </c>
      <c r="E56" s="2">
        <v>7</v>
      </c>
      <c r="F56" s="1">
        <f t="shared" si="33"/>
        <v>4.985207305833358E-3</v>
      </c>
    </row>
    <row r="57" spans="1:6" x14ac:dyDescent="0.2">
      <c r="B57" s="2">
        <v>3</v>
      </c>
      <c r="C57" s="3">
        <f t="shared" si="31"/>
        <v>2.7372262773722629E-3</v>
      </c>
      <c r="D57" s="9">
        <f t="shared" si="32"/>
        <v>2.1897810218978103E-2</v>
      </c>
      <c r="E57" s="2">
        <v>8</v>
      </c>
      <c r="F57" s="1">
        <f t="shared" si="33"/>
        <v>1.344095582914012E-3</v>
      </c>
    </row>
    <row r="58" spans="1:6" x14ac:dyDescent="0.2">
      <c r="B58" s="2">
        <v>1</v>
      </c>
      <c r="C58" s="3">
        <f t="shared" si="31"/>
        <v>9.1240875912408756E-4</v>
      </c>
      <c r="D58" s="9">
        <f t="shared" si="32"/>
        <v>8.2116788321167887E-3</v>
      </c>
      <c r="E58" s="2">
        <v>9</v>
      </c>
      <c r="F58" s="1">
        <f t="shared" si="33"/>
        <v>3.2212509712172796E-4</v>
      </c>
    </row>
    <row r="59" spans="1:6" x14ac:dyDescent="0.2">
      <c r="B59" s="2">
        <f>SUM(B49:B58)</f>
        <v>1096</v>
      </c>
      <c r="C59" s="3">
        <f>SUM(C49:C58)</f>
        <v>1</v>
      </c>
      <c r="D59" s="9">
        <f>SUM(D49:D58)</f>
        <v>2.1569343065693434</v>
      </c>
      <c r="F59" s="1">
        <f>SUM(F49:F58)</f>
        <v>0.99991396755767037</v>
      </c>
    </row>
    <row r="60" spans="1:6" x14ac:dyDescent="0.2">
      <c r="A60" s="5" t="s">
        <v>19</v>
      </c>
      <c r="B60" s="2">
        <v>55</v>
      </c>
      <c r="C60" s="3">
        <f>B60/$B$68</f>
        <v>0.55000000000000004</v>
      </c>
      <c r="D60" s="9">
        <f>E60*C60</f>
        <v>0</v>
      </c>
      <c r="E60" s="2">
        <v>0</v>
      </c>
      <c r="F60" s="1">
        <f>EXP(-$D$68)*($D$68)^E60/FACT(E60)</f>
        <v>0.44485806622294111</v>
      </c>
    </row>
    <row r="61" spans="1:6" x14ac:dyDescent="0.2">
      <c r="B61" s="2">
        <v>20</v>
      </c>
      <c r="C61" s="3">
        <f t="shared" ref="C61:C67" si="34">B61/$B$68</f>
        <v>0.2</v>
      </c>
      <c r="D61" s="9">
        <f t="shared" ref="D61:D67" si="35">E61*C61</f>
        <v>0.2</v>
      </c>
      <c r="E61" s="2">
        <v>1</v>
      </c>
      <c r="F61" s="1">
        <f t="shared" ref="F61:F69" si="36">EXP(-$D$68)*($D$68)^E61/FACT(E61)</f>
        <v>0.36033503364058234</v>
      </c>
    </row>
    <row r="62" spans="1:6" x14ac:dyDescent="0.2">
      <c r="B62" s="2">
        <v>21</v>
      </c>
      <c r="C62" s="3">
        <f t="shared" si="34"/>
        <v>0.21</v>
      </c>
      <c r="D62" s="9">
        <f t="shared" si="35"/>
        <v>0.42</v>
      </c>
      <c r="E62" s="2">
        <v>2</v>
      </c>
      <c r="F62" s="1">
        <f t="shared" si="36"/>
        <v>0.14593568862443587</v>
      </c>
    </row>
    <row r="63" spans="1:6" x14ac:dyDescent="0.2">
      <c r="B63" s="2">
        <v>1</v>
      </c>
      <c r="C63" s="3">
        <f t="shared" si="34"/>
        <v>0.01</v>
      </c>
      <c r="D63" s="9">
        <f t="shared" si="35"/>
        <v>0.03</v>
      </c>
      <c r="E63" s="2">
        <v>3</v>
      </c>
      <c r="F63" s="1">
        <f t="shared" si="36"/>
        <v>3.9402635928597683E-2</v>
      </c>
    </row>
    <row r="64" spans="1:6" x14ac:dyDescent="0.2">
      <c r="B64" s="2">
        <v>1</v>
      </c>
      <c r="C64" s="3">
        <f t="shared" si="34"/>
        <v>0.01</v>
      </c>
      <c r="D64" s="9">
        <f t="shared" si="35"/>
        <v>0.04</v>
      </c>
      <c r="E64" s="2">
        <v>4</v>
      </c>
      <c r="F64" s="1">
        <f t="shared" si="36"/>
        <v>7.9790337755410324E-3</v>
      </c>
    </row>
    <row r="65" spans="1:6" x14ac:dyDescent="0.2">
      <c r="B65" s="2">
        <v>1</v>
      </c>
      <c r="C65" s="3">
        <f t="shared" si="34"/>
        <v>0.01</v>
      </c>
      <c r="D65" s="9">
        <f t="shared" si="35"/>
        <v>0.05</v>
      </c>
      <c r="E65" s="2">
        <v>5</v>
      </c>
      <c r="F65" s="1">
        <f t="shared" si="36"/>
        <v>1.2926034716376474E-3</v>
      </c>
    </row>
    <row r="66" spans="1:6" x14ac:dyDescent="0.2">
      <c r="B66" s="2">
        <v>0</v>
      </c>
      <c r="C66" s="3">
        <f t="shared" si="34"/>
        <v>0</v>
      </c>
      <c r="D66" s="9">
        <f t="shared" si="35"/>
        <v>0</v>
      </c>
      <c r="E66" s="2">
        <v>6</v>
      </c>
      <c r="F66" s="1">
        <f t="shared" si="36"/>
        <v>1.7450146867108239E-4</v>
      </c>
    </row>
    <row r="67" spans="1:6" x14ac:dyDescent="0.2">
      <c r="B67" s="2">
        <v>1</v>
      </c>
      <c r="C67" s="3">
        <f t="shared" si="34"/>
        <v>0.01</v>
      </c>
      <c r="D67" s="9">
        <f t="shared" si="35"/>
        <v>7.0000000000000007E-2</v>
      </c>
      <c r="E67" s="2">
        <v>7</v>
      </c>
      <c r="F67" s="1">
        <f t="shared" si="36"/>
        <v>2.019231280336811E-5</v>
      </c>
    </row>
    <row r="68" spans="1:6" x14ac:dyDescent="0.2">
      <c r="B68" s="2">
        <f>SUM(B60:B67)</f>
        <v>100</v>
      </c>
      <c r="C68" s="3">
        <f>SUM(C60:C67)</f>
        <v>1</v>
      </c>
      <c r="D68" s="9">
        <f>SUM(D60:D67)</f>
        <v>0.81</v>
      </c>
      <c r="F68" s="1">
        <f>SUM(F60:F67)</f>
        <v>0.99999775544521008</v>
      </c>
    </row>
    <row r="69" spans="1:6" x14ac:dyDescent="0.2">
      <c r="A69" s="5" t="s">
        <v>20</v>
      </c>
      <c r="D69" s="9">
        <v>1.6</v>
      </c>
      <c r="E69" s="2">
        <v>0</v>
      </c>
      <c r="F69" s="1">
        <f>EXP(-$D$69)*($D$69)^E69/FACT(E69)</f>
        <v>0.20189651799465538</v>
      </c>
    </row>
    <row r="70" spans="1:6" x14ac:dyDescent="0.2">
      <c r="E70" s="2">
        <v>1</v>
      </c>
      <c r="F70" s="1">
        <f t="shared" ref="F70:F72" si="37">EXP(-$D$69)*($D$69)^E70/FACT(E70)</f>
        <v>0.32303442879144861</v>
      </c>
    </row>
    <row r="71" spans="1:6" x14ac:dyDescent="0.2">
      <c r="E71" s="2">
        <v>2</v>
      </c>
      <c r="F71" s="1">
        <f t="shared" si="37"/>
        <v>0.25842754303315896</v>
      </c>
    </row>
    <row r="72" spans="1:6" x14ac:dyDescent="0.2">
      <c r="D72" s="9">
        <v>4.5</v>
      </c>
      <c r="E72" s="2">
        <v>0</v>
      </c>
      <c r="F72" s="1">
        <f>EXP(-$D$72)*($D$72)^E72/FACT(E72)</f>
        <v>1.1108996538242306E-2</v>
      </c>
    </row>
    <row r="73" spans="1:6" x14ac:dyDescent="0.2">
      <c r="E73" s="2">
        <v>1</v>
      </c>
      <c r="F73" s="1">
        <f t="shared" ref="F73:F74" si="38">EXP(-$D$72)*($D$72)^E73/FACT(E73)</f>
        <v>4.9990484422090378E-2</v>
      </c>
    </row>
    <row r="74" spans="1:6" x14ac:dyDescent="0.2">
      <c r="E74" s="2">
        <v>2</v>
      </c>
      <c r="F74" s="1">
        <f t="shared" si="38"/>
        <v>0.11247858994970335</v>
      </c>
    </row>
    <row r="75" spans="1:6" x14ac:dyDescent="0.2">
      <c r="F75" s="1">
        <f>SUM(F72:F74)</f>
        <v>0.17357807091003602</v>
      </c>
    </row>
    <row r="76" spans="1:6" x14ac:dyDescent="0.2">
      <c r="F76" s="1">
        <f>1-F75</f>
        <v>0.82642192908996392</v>
      </c>
    </row>
    <row r="77" spans="1:6" x14ac:dyDescent="0.2">
      <c r="D77" s="9">
        <v>1.1000000000000001</v>
      </c>
      <c r="E77" s="2">
        <v>0</v>
      </c>
      <c r="F77" s="1">
        <f>EXP(-$D$77)*($D$77)^E77/FACT(E77)</f>
        <v>0.33287108369807955</v>
      </c>
    </row>
    <row r="78" spans="1:6" x14ac:dyDescent="0.2">
      <c r="E78" s="2">
        <v>1</v>
      </c>
      <c r="F78" s="1">
        <f>EXP(-$D$77)*($D$77)^E78/FACT(E78)</f>
        <v>0.36615819206788752</v>
      </c>
    </row>
    <row r="79" spans="1:6" x14ac:dyDescent="0.2">
      <c r="F79" s="1">
        <f>1-F77-F78</f>
        <v>0.30097072423403298</v>
      </c>
    </row>
    <row r="80" spans="1:6" x14ac:dyDescent="0.2">
      <c r="A80" s="5" t="s">
        <v>21</v>
      </c>
      <c r="D80" s="9">
        <v>4</v>
      </c>
      <c r="E80" s="2">
        <v>0</v>
      </c>
      <c r="F80" s="1">
        <f>EXP(-$D$80)*($D$80)^E80/FACT(E80)</f>
        <v>1.8315638888734179E-2</v>
      </c>
    </row>
    <row r="81" spans="1:6" x14ac:dyDescent="0.2">
      <c r="E81" s="2">
        <v>1</v>
      </c>
      <c r="F81" s="1">
        <f t="shared" ref="F81:F84" si="39">EXP(-$D$80)*($D$80)^E81/FACT(E81)</f>
        <v>7.3262555554936715E-2</v>
      </c>
    </row>
    <row r="82" spans="1:6" x14ac:dyDescent="0.2">
      <c r="E82" s="2">
        <v>2</v>
      </c>
      <c r="F82" s="1">
        <f t="shared" si="39"/>
        <v>0.14652511110987343</v>
      </c>
    </row>
    <row r="83" spans="1:6" x14ac:dyDescent="0.2">
      <c r="F83" s="1">
        <f>1-SUM(F80:F82)</f>
        <v>0.76189669444645569</v>
      </c>
    </row>
    <row r="84" spans="1:6" x14ac:dyDescent="0.2">
      <c r="A84" s="5" t="s">
        <v>22</v>
      </c>
      <c r="D84" s="9">
        <v>8.0299999999999994</v>
      </c>
      <c r="E84" s="2">
        <v>0</v>
      </c>
      <c r="F84" s="1">
        <f>EXP(-$D$84)*($D$84)^E84/FACT(E84)</f>
        <v>3.2554820892043796E-4</v>
      </c>
    </row>
    <row r="85" spans="1:6" x14ac:dyDescent="0.2">
      <c r="E85" s="2">
        <v>1</v>
      </c>
      <c r="F85" s="1">
        <f t="shared" ref="F85:F103" si="40">EXP(-$D$84)*($D$84)^E85/FACT(E85)</f>
        <v>2.6141521176311164E-3</v>
      </c>
    </row>
    <row r="86" spans="1:6" x14ac:dyDescent="0.2">
      <c r="E86" s="2">
        <v>2</v>
      </c>
      <c r="F86" s="1">
        <f t="shared" si="40"/>
        <v>1.0495820752288932E-2</v>
      </c>
    </row>
    <row r="87" spans="1:6" x14ac:dyDescent="0.2">
      <c r="E87" s="2">
        <v>3</v>
      </c>
      <c r="F87" s="1">
        <f t="shared" si="40"/>
        <v>2.8093813546960038E-2</v>
      </c>
    </row>
    <row r="88" spans="1:6" x14ac:dyDescent="0.2">
      <c r="E88" s="2">
        <v>4</v>
      </c>
      <c r="F88" s="1">
        <f t="shared" si="40"/>
        <v>5.6398330695522275E-2</v>
      </c>
    </row>
    <row r="89" spans="1:6" x14ac:dyDescent="0.2">
      <c r="E89" s="2">
        <v>5</v>
      </c>
      <c r="F89" s="1">
        <f t="shared" si="40"/>
        <v>9.0575719097008761E-2</v>
      </c>
    </row>
    <row r="90" spans="1:6" x14ac:dyDescent="0.2">
      <c r="E90" s="2">
        <v>6</v>
      </c>
      <c r="F90" s="1">
        <f t="shared" si="40"/>
        <v>0.1212205040581634</v>
      </c>
    </row>
    <row r="91" spans="1:6" x14ac:dyDescent="0.2">
      <c r="E91" s="2">
        <v>7</v>
      </c>
      <c r="F91" s="1">
        <f t="shared" si="40"/>
        <v>0.13905723536957884</v>
      </c>
    </row>
    <row r="92" spans="1:6" x14ac:dyDescent="0.2">
      <c r="E92" s="2">
        <v>8</v>
      </c>
      <c r="F92" s="1">
        <f t="shared" si="40"/>
        <v>0.13957870000221476</v>
      </c>
    </row>
    <row r="93" spans="1:6" x14ac:dyDescent="0.2">
      <c r="E93" s="2">
        <v>9</v>
      </c>
      <c r="F93" s="1">
        <f t="shared" si="40"/>
        <v>0.12453521789086495</v>
      </c>
    </row>
    <row r="94" spans="1:6" x14ac:dyDescent="0.2">
      <c r="E94" s="2">
        <v>10</v>
      </c>
      <c r="F94" s="1">
        <f t="shared" si="40"/>
        <v>0.10000177996636454</v>
      </c>
    </row>
    <row r="95" spans="1:6" x14ac:dyDescent="0.2">
      <c r="E95" s="2">
        <v>11</v>
      </c>
      <c r="F95" s="1">
        <f t="shared" si="40"/>
        <v>7.3001299375446096E-2</v>
      </c>
    </row>
    <row r="96" spans="1:6" x14ac:dyDescent="0.2">
      <c r="E96" s="2">
        <v>12</v>
      </c>
      <c r="F96" s="1">
        <f t="shared" si="40"/>
        <v>4.8850036165402684E-2</v>
      </c>
    </row>
    <row r="97" spans="1:6" x14ac:dyDescent="0.2">
      <c r="E97" s="2">
        <v>13</v>
      </c>
      <c r="F97" s="1">
        <f t="shared" si="40"/>
        <v>3.0174291569860276E-2</v>
      </c>
    </row>
    <row r="98" spans="1:6" x14ac:dyDescent="0.2">
      <c r="E98" s="2">
        <v>14</v>
      </c>
      <c r="F98" s="1">
        <f t="shared" si="40"/>
        <v>1.7307111521855569E-2</v>
      </c>
    </row>
    <row r="99" spans="1:6" x14ac:dyDescent="0.2">
      <c r="E99" s="2">
        <v>15</v>
      </c>
      <c r="F99" s="1">
        <f t="shared" si="40"/>
        <v>9.2650737013666787E-3</v>
      </c>
    </row>
    <row r="100" spans="1:6" x14ac:dyDescent="0.2">
      <c r="E100" s="2">
        <v>16</v>
      </c>
      <c r="F100" s="1">
        <f t="shared" si="40"/>
        <v>4.649908863873402E-3</v>
      </c>
    </row>
    <row r="101" spans="1:6" x14ac:dyDescent="0.2">
      <c r="A101" s="5" t="s">
        <v>23</v>
      </c>
      <c r="D101" s="9">
        <v>1</v>
      </c>
      <c r="E101" s="2">
        <v>0</v>
      </c>
      <c r="F101" s="1">
        <f>EXP(-$D$101)*($D$101)^E101/FACT(E101)</f>
        <v>0.36787944117144233</v>
      </c>
    </row>
    <row r="102" spans="1:6" x14ac:dyDescent="0.2">
      <c r="E102" s="2">
        <v>1</v>
      </c>
      <c r="F102" s="1">
        <f t="shared" ref="F102:F106" si="41">EXP(-$D$101)*($D$101)^E102/FACT(E102)</f>
        <v>0.36787944117144233</v>
      </c>
    </row>
    <row r="103" spans="1:6" x14ac:dyDescent="0.2">
      <c r="E103" s="2">
        <v>2</v>
      </c>
      <c r="F103" s="1">
        <f t="shared" si="41"/>
        <v>0.18393972058572117</v>
      </c>
    </row>
    <row r="104" spans="1:6" x14ac:dyDescent="0.2">
      <c r="E104" s="2">
        <v>3</v>
      </c>
      <c r="F104" s="1">
        <f t="shared" si="41"/>
        <v>6.1313240195240391E-2</v>
      </c>
    </row>
    <row r="105" spans="1:6" x14ac:dyDescent="0.2">
      <c r="E105" s="2">
        <v>4</v>
      </c>
      <c r="F105" s="1">
        <f t="shared" si="41"/>
        <v>1.5328310048810098E-2</v>
      </c>
    </row>
    <row r="106" spans="1:6" x14ac:dyDescent="0.2">
      <c r="A106" s="5" t="s">
        <v>24</v>
      </c>
      <c r="D106" s="9">
        <v>2</v>
      </c>
      <c r="E106" s="2">
        <v>4</v>
      </c>
      <c r="F106" s="1">
        <f>EXP(-$D$106)*($D$106)^E106/FACT(E106)</f>
        <v>9.0223522157741806E-2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2021-05-24T03:20:35Z</dcterms:created>
  <dcterms:modified xsi:type="dcterms:W3CDTF">2021-05-29T09:42:46Z</dcterms:modified>
</cp:coreProperties>
</file>