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E2-417\Desktop\"/>
    </mc:Choice>
  </mc:AlternateContent>
  <xr:revisionPtr revIDLastSave="0" documentId="13_ncr:1_{F09AEE07-1BEF-4C3E-87D9-729788EAE654}" xr6:coauthVersionLast="36" xr6:coauthVersionMax="47" xr10:uidLastSave="{00000000-0000-0000-0000-000000000000}"/>
  <bookViews>
    <workbookView xWindow="0" yWindow="0" windowWidth="28800" windowHeight="13980" xr2:uid="{9E921DB4-0684-4985-9BEB-7CB105A2C127}"/>
  </bookViews>
  <sheets>
    <sheet name="1st round" sheetId="1" r:id="rId1"/>
    <sheet name="2nd round" sheetId="2" r:id="rId2"/>
    <sheet name="3rd round" sheetId="4"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30" i="1" l="1"/>
  <c r="Z33" i="2"/>
  <c r="M30" i="1"/>
  <c r="AB39" i="4" l="1"/>
  <c r="AA39" i="4"/>
  <c r="Z39" i="4"/>
  <c r="AB38" i="4"/>
  <c r="AA38" i="4"/>
  <c r="Z38" i="4"/>
  <c r="AB37" i="4"/>
  <c r="AA37" i="4"/>
  <c r="Z37" i="4"/>
  <c r="AA33" i="4"/>
  <c r="Z33" i="4"/>
  <c r="AA32" i="4"/>
  <c r="Z32" i="4"/>
  <c r="AA31" i="4"/>
  <c r="Z31" i="4"/>
  <c r="AA30" i="4"/>
  <c r="Z30" i="4"/>
  <c r="H25" i="4"/>
  <c r="G25" i="4"/>
  <c r="AB39" i="2"/>
  <c r="AA39" i="2"/>
  <c r="Z39" i="2"/>
  <c r="AB38" i="2"/>
  <c r="AA38" i="2"/>
  <c r="Z38" i="2"/>
  <c r="AB37" i="2"/>
  <c r="AA37" i="2"/>
  <c r="Z37" i="2"/>
  <c r="AA33" i="2"/>
  <c r="AA32" i="2"/>
  <c r="Z32" i="2"/>
  <c r="AA31" i="2"/>
  <c r="Z31" i="2"/>
  <c r="AA30" i="2"/>
  <c r="Z30" i="2"/>
  <c r="H25" i="2"/>
  <c r="G25" i="2"/>
  <c r="AB39" i="1"/>
  <c r="AA39" i="1"/>
  <c r="Z39" i="1"/>
  <c r="AB38" i="1"/>
  <c r="AA38" i="1"/>
  <c r="Z38" i="1"/>
  <c r="AB37" i="1"/>
  <c r="AA37" i="1"/>
  <c r="Z37" i="1"/>
  <c r="AA33" i="1"/>
  <c r="Z33" i="1"/>
  <c r="AA32" i="1"/>
  <c r="Z32" i="1"/>
  <c r="AA31" i="1"/>
  <c r="Z31" i="1"/>
  <c r="AA30" i="1"/>
  <c r="H25" i="1"/>
  <c r="G25" i="1"/>
  <c r="H37" i="1"/>
  <c r="G37" i="1"/>
  <c r="F37" i="1"/>
  <c r="K3" i="1" a="1"/>
  <c r="L3" i="1" s="1"/>
  <c r="P3" i="1" s="1"/>
  <c r="C13" i="1" s="1"/>
  <c r="K3" i="1" l="1"/>
  <c r="O3" i="1" s="1"/>
  <c r="B13" i="1" s="1"/>
  <c r="M3" i="1"/>
  <c r="Q3" i="1" s="1"/>
  <c r="D13" i="1" s="1"/>
  <c r="K13" i="1" l="1" a="1"/>
  <c r="K13" i="1" s="1"/>
  <c r="O13" i="1" s="1"/>
  <c r="L13" i="1"/>
  <c r="P13" i="1" s="1"/>
  <c r="H30" i="1" l="1"/>
  <c r="C30" i="1"/>
  <c r="G30" i="1"/>
  <c r="J30" i="1" l="1"/>
  <c r="K25" i="1"/>
  <c r="D30" i="1"/>
  <c r="K30" i="1" s="1"/>
  <c r="O30" i="1" l="1"/>
  <c r="D37" i="1" s="1"/>
  <c r="L37" i="1" s="1"/>
  <c r="N30" i="1"/>
  <c r="C37" i="1" s="1"/>
  <c r="K37" i="1" s="1"/>
  <c r="B37" i="1"/>
  <c r="J37" i="1" s="1"/>
  <c r="S33" i="1"/>
  <c r="H16" i="2" s="1"/>
  <c r="S32" i="1"/>
  <c r="H15" i="2" s="1"/>
  <c r="S31" i="1"/>
  <c r="H14" i="2" s="1"/>
  <c r="S30" i="1"/>
  <c r="H13" i="2" s="1"/>
  <c r="R32" i="1"/>
  <c r="G15" i="2" s="1"/>
  <c r="R30" i="1"/>
  <c r="G13" i="2" s="1"/>
  <c r="R33" i="1"/>
  <c r="G16" i="2" s="1"/>
  <c r="R31" i="1"/>
  <c r="G14" i="2" s="1"/>
  <c r="R39" i="1" l="1"/>
  <c r="G5" i="2" s="1"/>
  <c r="R38" i="1"/>
  <c r="G4" i="2" s="1"/>
  <c r="R37" i="1"/>
  <c r="G3" i="2" s="1"/>
  <c r="S39" i="1"/>
  <c r="H5" i="2" s="1"/>
  <c r="S38" i="1"/>
  <c r="H4" i="2" s="1"/>
  <c r="S37" i="1"/>
  <c r="H3" i="2" s="1"/>
  <c r="T39" i="1"/>
  <c r="I5" i="2" s="1"/>
  <c r="T38" i="1"/>
  <c r="I4" i="2" s="1"/>
  <c r="T37" i="1"/>
  <c r="I3" i="2" s="1"/>
  <c r="K3" i="2" l="1" a="1"/>
  <c r="M3" i="2" l="1"/>
  <c r="Q3" i="2" s="1"/>
  <c r="D13" i="2" s="1"/>
  <c r="H37" i="2" s="1"/>
  <c r="K3" i="2"/>
  <c r="O3" i="2" s="1"/>
  <c r="B13" i="2" s="1"/>
  <c r="L3" i="2"/>
  <c r="P3" i="2" s="1"/>
  <c r="C13" i="2" s="1"/>
  <c r="G37" i="2" s="1"/>
  <c r="F37" i="2" l="1"/>
  <c r="K13" i="2" a="1"/>
  <c r="L13" i="2" l="1"/>
  <c r="P13" i="2" s="1"/>
  <c r="K13" i="2"/>
  <c r="O13" i="2" s="1"/>
  <c r="H30" i="2" l="1"/>
  <c r="D30" i="2"/>
  <c r="G30" i="2"/>
  <c r="K30" i="2" l="1"/>
  <c r="S32" i="2" s="1"/>
  <c r="H15" i="4" s="1"/>
  <c r="C30" i="2"/>
  <c r="J30" i="2" s="1"/>
  <c r="K25" i="2"/>
  <c r="S33" i="2" l="1"/>
  <c r="H16" i="4" s="1"/>
  <c r="S30" i="2"/>
  <c r="H13" i="4" s="1"/>
  <c r="S31" i="2"/>
  <c r="H14" i="4" s="1"/>
  <c r="R32" i="2"/>
  <c r="G15" i="4" s="1"/>
  <c r="O30" i="2"/>
  <c r="D37" i="2" s="1"/>
  <c r="L37" i="2" s="1"/>
  <c r="M30" i="2"/>
  <c r="B37" i="2" s="1"/>
  <c r="J37" i="2" s="1"/>
  <c r="R30" i="2"/>
  <c r="G13" i="4" s="1"/>
  <c r="N30" i="2"/>
  <c r="C37" i="2" s="1"/>
  <c r="K37" i="2" s="1"/>
  <c r="R31" i="2"/>
  <c r="G14" i="4" s="1"/>
  <c r="R33" i="2"/>
  <c r="G16" i="4" s="1"/>
  <c r="R37" i="2" l="1"/>
  <c r="G3" i="4" s="1"/>
  <c r="R38" i="2"/>
  <c r="G4" i="4" s="1"/>
  <c r="R39" i="2"/>
  <c r="G5" i="4" s="1"/>
  <c r="S38" i="2"/>
  <c r="H4" i="4" s="1"/>
  <c r="S39" i="2"/>
  <c r="H5" i="4" s="1"/>
  <c r="S37" i="2"/>
  <c r="H3" i="4" s="1"/>
  <c r="T38" i="2"/>
  <c r="I4" i="4" s="1"/>
  <c r="T39" i="2"/>
  <c r="I5" i="4" s="1"/>
  <c r="T37" i="2"/>
  <c r="I3" i="4" s="1"/>
  <c r="K3" i="4" l="1" a="1"/>
  <c r="M3" i="4" s="1"/>
  <c r="Q3" i="4" s="1"/>
  <c r="D13" i="4" s="1"/>
  <c r="H37" i="4" s="1"/>
  <c r="K3" i="4" l="1"/>
  <c r="O3" i="4" s="1"/>
  <c r="B13" i="4" s="1"/>
  <c r="F37" i="4" s="1"/>
  <c r="L3" i="4"/>
  <c r="P3" i="4" s="1"/>
  <c r="C13" i="4" s="1"/>
  <c r="G37" i="4" s="1"/>
  <c r="K13" i="4" l="1" a="1"/>
  <c r="L13" i="4" s="1"/>
  <c r="P13" i="4" s="1"/>
  <c r="K13" i="4" l="1"/>
  <c r="O13" i="4" s="1"/>
  <c r="G30" i="4" s="1"/>
  <c r="H30" i="4"/>
  <c r="D30" i="4"/>
  <c r="K30" i="4" l="1"/>
  <c r="C30" i="4"/>
  <c r="J30" i="4" s="1"/>
  <c r="K25" i="4"/>
  <c r="S30" i="4"/>
  <c r="S32" i="4"/>
  <c r="S33" i="4"/>
  <c r="S31" i="4"/>
  <c r="O30" i="4" l="1"/>
  <c r="D37" i="4" s="1"/>
  <c r="L37" i="4" s="1"/>
  <c r="M30" i="4"/>
  <c r="B37" i="4" s="1"/>
  <c r="J37" i="4" s="1"/>
  <c r="R33" i="4"/>
  <c r="R32" i="4"/>
  <c r="N30" i="4"/>
  <c r="C37" i="4" s="1"/>
  <c r="K37" i="4" s="1"/>
  <c r="R31" i="4"/>
  <c r="R30" i="4"/>
  <c r="T39" i="4" l="1"/>
  <c r="T37" i="4"/>
  <c r="T38" i="4"/>
  <c r="S37" i="4"/>
  <c r="S38" i="4"/>
  <c r="S39" i="4"/>
  <c r="R37" i="4"/>
  <c r="R38" i="4"/>
  <c r="R39" i="4"/>
</calcChain>
</file>

<file path=xl/sharedStrings.xml><?xml version="1.0" encoding="utf-8"?>
<sst xmlns="http://schemas.openxmlformats.org/spreadsheetml/2006/main" count="234" uniqueCount="64">
  <si>
    <t>x1</t>
    <phoneticPr fontId="1" type="noConversion"/>
  </si>
  <si>
    <t>x2</t>
    <phoneticPr fontId="1" type="noConversion"/>
  </si>
  <si>
    <t>Layer Parameters (weights, biases)</t>
    <phoneticPr fontId="1" type="noConversion"/>
  </si>
  <si>
    <t>w11</t>
    <phoneticPr fontId="1" type="noConversion"/>
  </si>
  <si>
    <t>w12</t>
    <phoneticPr fontId="1" type="noConversion"/>
  </si>
  <si>
    <t>w13</t>
    <phoneticPr fontId="1" type="noConversion"/>
  </si>
  <si>
    <t>w21</t>
    <phoneticPr fontId="1" type="noConversion"/>
  </si>
  <si>
    <t>w22</t>
    <phoneticPr fontId="1" type="noConversion"/>
  </si>
  <si>
    <t>w23</t>
    <phoneticPr fontId="1" type="noConversion"/>
  </si>
  <si>
    <t>b1</t>
    <phoneticPr fontId="1" type="noConversion"/>
  </si>
  <si>
    <t>b3</t>
    <phoneticPr fontId="1" type="noConversion"/>
  </si>
  <si>
    <t>b2</t>
    <phoneticPr fontId="1" type="noConversion"/>
  </si>
  <si>
    <t>V1</t>
    <phoneticPr fontId="1" type="noConversion"/>
  </si>
  <si>
    <t>V2</t>
    <phoneticPr fontId="1" type="noConversion"/>
  </si>
  <si>
    <t>V3</t>
    <phoneticPr fontId="1" type="noConversion"/>
  </si>
  <si>
    <t>H1</t>
    <phoneticPr fontId="1" type="noConversion"/>
  </si>
  <si>
    <t>H2</t>
    <phoneticPr fontId="1" type="noConversion"/>
  </si>
  <si>
    <t>H3</t>
    <phoneticPr fontId="1" type="noConversion"/>
  </si>
  <si>
    <t>V1'</t>
    <phoneticPr fontId="1" type="noConversion"/>
  </si>
  <si>
    <t>V2'</t>
    <phoneticPr fontId="1" type="noConversion"/>
  </si>
  <si>
    <t>O1</t>
    <phoneticPr fontId="1" type="noConversion"/>
  </si>
  <si>
    <t>O2</t>
    <phoneticPr fontId="1" type="noConversion"/>
  </si>
  <si>
    <t>w'11</t>
    <phoneticPr fontId="1" type="noConversion"/>
  </si>
  <si>
    <t>w'12</t>
    <phoneticPr fontId="1" type="noConversion"/>
  </si>
  <si>
    <t>w'21</t>
    <phoneticPr fontId="1" type="noConversion"/>
  </si>
  <si>
    <t>w'22</t>
    <phoneticPr fontId="1" type="noConversion"/>
  </si>
  <si>
    <t>w'31</t>
    <phoneticPr fontId="1" type="noConversion"/>
  </si>
  <si>
    <t>w'32</t>
    <phoneticPr fontId="1" type="noConversion"/>
  </si>
  <si>
    <t>b'1</t>
    <phoneticPr fontId="1" type="noConversion"/>
  </si>
  <si>
    <t>b'2</t>
    <phoneticPr fontId="1" type="noConversion"/>
  </si>
  <si>
    <t>Input layer to hidden layer</t>
    <phoneticPr fontId="1" type="noConversion"/>
  </si>
  <si>
    <t>Hidden layer to output layer</t>
    <phoneticPr fontId="1" type="noConversion"/>
  </si>
  <si>
    <t>T1</t>
    <phoneticPr fontId="1" type="noConversion"/>
  </si>
  <si>
    <t>T2</t>
    <phoneticPr fontId="1" type="noConversion"/>
  </si>
  <si>
    <t>E1</t>
    <phoneticPr fontId="1" type="noConversion"/>
  </si>
  <si>
    <t>E2</t>
    <phoneticPr fontId="1" type="noConversion"/>
  </si>
  <si>
    <t>SSE</t>
    <phoneticPr fontId="1" type="noConversion"/>
  </si>
  <si>
    <t>Error</t>
    <phoneticPr fontId="1" type="noConversion"/>
  </si>
  <si>
    <t>1. Feed forward from the input layer to the hidden layer</t>
    <phoneticPr fontId="1" type="noConversion"/>
  </si>
  <si>
    <t>2. Feed forward from the hidden layer to the output layer</t>
    <phoneticPr fontId="1" type="noConversion"/>
  </si>
  <si>
    <t>Using Sigmoid activation function</t>
    <phoneticPr fontId="1" type="noConversion"/>
  </si>
  <si>
    <t>3. Error measurement using SSE (Sum-Squared Error)</t>
    <phoneticPr fontId="1" type="noConversion"/>
  </si>
  <si>
    <t>dErr/dO1</t>
    <phoneticPr fontId="1" type="noConversion"/>
  </si>
  <si>
    <t>dErr/dO2</t>
    <phoneticPr fontId="1" type="noConversion"/>
  </si>
  <si>
    <t>dO1/dV1</t>
    <phoneticPr fontId="1" type="noConversion"/>
  </si>
  <si>
    <t>dO2/dV2</t>
    <phoneticPr fontId="1" type="noConversion"/>
  </si>
  <si>
    <t>Using SSE error measure</t>
    <phoneticPr fontId="1" type="noConversion"/>
  </si>
  <si>
    <t>theta1</t>
    <phoneticPr fontId="1" type="noConversion"/>
  </si>
  <si>
    <t>theta2</t>
    <phoneticPr fontId="1" type="noConversion"/>
  </si>
  <si>
    <t>The gradient for updating layer parameters</t>
    <phoneticPr fontId="1" type="noConversion"/>
  </si>
  <si>
    <t>4. Back propagation by first compute the gradient of error w.r.t the weights from the output layer to the hidden layer.  This last layer has a little different processing than other layers because there is a single error quantity to back propagate…</t>
    <phoneticPr fontId="1" type="noConversion"/>
  </si>
  <si>
    <t xml:space="preserve">5. Back propagate from the hidden layer to the input layer.  If we are dealing with deep neural network (more hidden layers, every layer has the same processing logic as this one.) </t>
    <phoneticPr fontId="1" type="noConversion"/>
  </si>
  <si>
    <t>Learning rate</t>
    <phoneticPr fontId="1" type="noConversion"/>
  </si>
  <si>
    <t>Updated layer parameters</t>
    <phoneticPr fontId="1" type="noConversion"/>
  </si>
  <si>
    <t>EG1</t>
    <phoneticPr fontId="1" type="noConversion"/>
  </si>
  <si>
    <t>EG2</t>
    <phoneticPr fontId="1" type="noConversion"/>
  </si>
  <si>
    <t>EG3</t>
    <phoneticPr fontId="1" type="noConversion"/>
  </si>
  <si>
    <t>iSize</t>
    <phoneticPr fontId="1" type="noConversion"/>
  </si>
  <si>
    <t>oSize</t>
    <phoneticPr fontId="1" type="noConversion"/>
  </si>
  <si>
    <t>dO3/dV3</t>
    <phoneticPr fontId="1" type="noConversion"/>
  </si>
  <si>
    <t>dErr/dO3</t>
    <phoneticPr fontId="1" type="noConversion"/>
  </si>
  <si>
    <t>theta3</t>
    <phoneticPr fontId="1" type="noConversion"/>
  </si>
  <si>
    <t>Egs</t>
    <phoneticPr fontId="1" type="noConversion"/>
  </si>
  <si>
    <t>[iSize+1*oSize]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</si>
</sst>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sz val="9"/>
      <name val="新細明體"/>
      <family val="2"/>
      <charset val="136"/>
      <scheme val="minor"/>
    </font>
    <font>
      <b/>
      <sz val="11"/>
      <color theme="1"/>
      <name val="新細明體"/>
      <family val="1"/>
      <charset val="136"/>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textRotation="90"/>
    </xf>
    <xf numFmtId="0" fontId="2" fillId="0" borderId="0" xfId="0" applyFont="1">
      <alignment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lignment vertical="center"/>
    </xf>
    <xf numFmtId="0" fontId="0" fillId="0" borderId="0" xfId="0" applyAlignment="1">
      <alignment horizontal="center" vertical="center"/>
    </xf>
    <xf numFmtId="0" fontId="0" fillId="0" borderId="0" xfId="0" applyAlignment="1">
      <alignment vertical="center" textRotation="90"/>
    </xf>
    <xf numFmtId="0" fontId="2" fillId="3" borderId="0" xfId="0" applyFont="1" applyFill="1">
      <alignment vertical="center"/>
    </xf>
    <xf numFmtId="0" fontId="0" fillId="0" borderId="0" xfId="0" applyAlignment="1">
      <alignment horizontal="center" vertical="center"/>
    </xf>
    <xf numFmtId="0" fontId="0" fillId="0" borderId="0" xfId="0" applyAlignment="1">
      <alignment vertical="center" textRotation="9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EA9C-7A3E-4863-A820-8DDECEEDB1E7}">
  <dimension ref="A1:AE39"/>
  <sheetViews>
    <sheetView tabSelected="1" topLeftCell="M1" zoomScaleNormal="100" workbookViewId="0">
      <selection activeCell="Z30" sqref="Z30"/>
    </sheetView>
  </sheetViews>
  <sheetFormatPr defaultRowHeight="15.75" x14ac:dyDescent="0.25"/>
  <cols>
    <col min="7" max="9" width="12.7109375" customWidth="1"/>
  </cols>
  <sheetData>
    <row r="1" spans="1:17" x14ac:dyDescent="0.25">
      <c r="A1" s="4" t="s">
        <v>38</v>
      </c>
      <c r="N1" s="4" t="s">
        <v>40</v>
      </c>
    </row>
    <row r="2" spans="1:17" x14ac:dyDescent="0.25">
      <c r="A2" s="12" t="s">
        <v>30</v>
      </c>
      <c r="C2" s="1" t="s">
        <v>0</v>
      </c>
      <c r="D2" s="1" t="s">
        <v>1</v>
      </c>
      <c r="E2" s="1"/>
      <c r="F2" s="1"/>
      <c r="G2" s="11" t="s">
        <v>2</v>
      </c>
      <c r="H2" s="11"/>
      <c r="I2" s="11"/>
      <c r="J2" s="1"/>
      <c r="K2" s="1" t="s">
        <v>12</v>
      </c>
      <c r="L2" s="1" t="s">
        <v>13</v>
      </c>
      <c r="M2" s="1" t="s">
        <v>14</v>
      </c>
      <c r="O2" s="1" t="s">
        <v>15</v>
      </c>
      <c r="P2" s="1" t="s">
        <v>16</v>
      </c>
      <c r="Q2" s="1" t="s">
        <v>17</v>
      </c>
    </row>
    <row r="3" spans="1:17" x14ac:dyDescent="0.25">
      <c r="A3" s="12"/>
      <c r="C3" s="1">
        <v>1</v>
      </c>
      <c r="D3" s="1">
        <v>2</v>
      </c>
      <c r="E3" s="1">
        <v>1</v>
      </c>
      <c r="F3" s="1"/>
      <c r="G3" s="1">
        <v>0.1</v>
      </c>
      <c r="H3" s="1">
        <v>0.2</v>
      </c>
      <c r="I3" s="1">
        <v>0.3</v>
      </c>
      <c r="J3" s="1"/>
      <c r="K3" s="1">
        <f t="array" ref="K3:M3">MMULT(C3:E3,G3:I5)</f>
        <v>1.3000000000000003</v>
      </c>
      <c r="L3" s="1">
        <v>0.60000000000000009</v>
      </c>
      <c r="M3" s="1">
        <v>-0.10000000000000009</v>
      </c>
      <c r="O3">
        <f>1/(1+EXP(-K3))</f>
        <v>0.78583498304255861</v>
      </c>
      <c r="P3">
        <f>1/(1+EXP(-L3))</f>
        <v>0.6456563062257954</v>
      </c>
      <c r="Q3">
        <f>1/(1+EXP(-M3))</f>
        <v>0.47502081252105999</v>
      </c>
    </row>
    <row r="4" spans="1:17" x14ac:dyDescent="0.25">
      <c r="A4" s="12"/>
      <c r="C4" s="1"/>
      <c r="D4" s="1"/>
      <c r="E4" s="1"/>
      <c r="F4" s="1"/>
      <c r="G4" s="1">
        <v>1.1000000000000001</v>
      </c>
      <c r="H4" s="1">
        <v>1.2</v>
      </c>
      <c r="I4" s="1">
        <v>1.3</v>
      </c>
      <c r="J4" s="1"/>
      <c r="K4" s="1"/>
      <c r="L4" s="1"/>
      <c r="M4" s="1"/>
    </row>
    <row r="5" spans="1:17" x14ac:dyDescent="0.25">
      <c r="A5" s="12"/>
      <c r="C5" s="1"/>
      <c r="D5" s="1"/>
      <c r="E5" s="1"/>
      <c r="F5" s="1"/>
      <c r="G5" s="1">
        <v>-1</v>
      </c>
      <c r="H5" s="1">
        <v>-2</v>
      </c>
      <c r="I5" s="1">
        <v>-3</v>
      </c>
      <c r="J5" s="1" t="s">
        <v>63</v>
      </c>
      <c r="K5" s="1"/>
      <c r="L5" s="1"/>
      <c r="M5" s="1"/>
    </row>
    <row r="6" spans="1:17" x14ac:dyDescent="0.25">
      <c r="A6" s="12"/>
      <c r="C6" s="1"/>
      <c r="D6" s="1"/>
      <c r="E6" s="1"/>
      <c r="F6" s="1"/>
      <c r="G6" s="1"/>
      <c r="H6" s="1"/>
      <c r="I6" s="1"/>
      <c r="J6" s="1"/>
      <c r="K6" s="1"/>
      <c r="L6" s="1"/>
      <c r="M6" s="1"/>
    </row>
    <row r="7" spans="1:17" x14ac:dyDescent="0.25">
      <c r="A7" s="12"/>
      <c r="C7" s="1"/>
      <c r="D7" s="1"/>
      <c r="E7" s="1"/>
      <c r="F7" s="1"/>
      <c r="G7" s="1" t="s">
        <v>3</v>
      </c>
      <c r="H7" s="1" t="s">
        <v>4</v>
      </c>
      <c r="I7" s="1" t="s">
        <v>5</v>
      </c>
      <c r="J7" s="1"/>
      <c r="K7" s="1"/>
      <c r="L7" s="1"/>
      <c r="M7" s="1"/>
    </row>
    <row r="8" spans="1:17" x14ac:dyDescent="0.25">
      <c r="A8" s="12"/>
      <c r="C8" s="1"/>
      <c r="D8" s="1"/>
      <c r="E8" s="1"/>
      <c r="F8" s="1"/>
      <c r="G8" s="1" t="s">
        <v>6</v>
      </c>
      <c r="H8" s="1" t="s">
        <v>7</v>
      </c>
      <c r="I8" s="1" t="s">
        <v>8</v>
      </c>
      <c r="J8" s="1"/>
      <c r="K8" s="1"/>
      <c r="L8" s="1"/>
      <c r="M8" s="1"/>
    </row>
    <row r="9" spans="1:17" x14ac:dyDescent="0.25">
      <c r="A9" s="12"/>
      <c r="C9" s="1"/>
      <c r="D9" s="1"/>
      <c r="E9" s="1"/>
      <c r="F9" s="1"/>
      <c r="G9" s="1" t="s">
        <v>9</v>
      </c>
      <c r="H9" s="1" t="s">
        <v>11</v>
      </c>
      <c r="I9" s="1" t="s">
        <v>10</v>
      </c>
      <c r="J9" s="1"/>
      <c r="K9" s="1"/>
      <c r="L9" s="1"/>
      <c r="M9" s="1"/>
    </row>
    <row r="10" spans="1:17" x14ac:dyDescent="0.25">
      <c r="G10" s="1"/>
      <c r="H10" s="1"/>
      <c r="I10" s="1"/>
    </row>
    <row r="11" spans="1:17" x14ac:dyDescent="0.25">
      <c r="A11" s="4" t="s">
        <v>39</v>
      </c>
      <c r="G11" s="1"/>
      <c r="H11" s="1"/>
      <c r="I11" s="1"/>
      <c r="N11" s="4" t="s">
        <v>40</v>
      </c>
    </row>
    <row r="12" spans="1:17" x14ac:dyDescent="0.25">
      <c r="A12" s="12" t="s">
        <v>31</v>
      </c>
      <c r="B12" s="2" t="s">
        <v>15</v>
      </c>
      <c r="C12" s="2" t="s">
        <v>16</v>
      </c>
      <c r="D12" s="2" t="s">
        <v>17</v>
      </c>
      <c r="E12" s="2"/>
      <c r="G12" s="11" t="s">
        <v>2</v>
      </c>
      <c r="H12" s="11"/>
      <c r="I12" s="11"/>
      <c r="K12" s="2" t="s">
        <v>18</v>
      </c>
      <c r="L12" s="2" t="s">
        <v>19</v>
      </c>
      <c r="M12" s="2"/>
      <c r="N12" s="2"/>
      <c r="O12" s="2" t="s">
        <v>20</v>
      </c>
      <c r="P12" s="2" t="s">
        <v>21</v>
      </c>
    </row>
    <row r="13" spans="1:17" x14ac:dyDescent="0.25">
      <c r="A13" s="12"/>
      <c r="B13" s="2">
        <f>O3</f>
        <v>0.78583498304255861</v>
      </c>
      <c r="C13" s="2">
        <f>P3</f>
        <v>0.6456563062257954</v>
      </c>
      <c r="D13" s="2">
        <f>Q3</f>
        <v>0.47502081252105999</v>
      </c>
      <c r="E13" s="2">
        <v>1</v>
      </c>
      <c r="G13" s="1">
        <v>-0.1</v>
      </c>
      <c r="H13" s="1">
        <v>-0.2</v>
      </c>
      <c r="I13" s="1"/>
      <c r="K13" s="2">
        <f t="array" ref="K13:L13">MMULT(B13:E13,G13:H16)</f>
        <v>-1.2097907964325243</v>
      </c>
      <c r="L13" s="2">
        <v>-1.5004420066114659</v>
      </c>
      <c r="M13" s="2"/>
      <c r="N13" s="2"/>
      <c r="O13" s="2">
        <f>1/(1+EXP(-K13))</f>
        <v>0.2297380692074045</v>
      </c>
      <c r="P13" s="2">
        <f>1/(1+EXP(-L13))</f>
        <v>0.18235960934195228</v>
      </c>
    </row>
    <row r="14" spans="1:17" x14ac:dyDescent="0.25">
      <c r="A14" s="12"/>
      <c r="G14" s="1">
        <v>-0.3</v>
      </c>
      <c r="H14" s="1">
        <v>-0.4</v>
      </c>
      <c r="I14" s="1"/>
    </row>
    <row r="15" spans="1:17" x14ac:dyDescent="0.25">
      <c r="A15" s="12"/>
      <c r="G15" s="1">
        <v>-0.5</v>
      </c>
      <c r="H15" s="1">
        <v>-0.6</v>
      </c>
      <c r="I15" s="1"/>
    </row>
    <row r="16" spans="1:17" x14ac:dyDescent="0.25">
      <c r="A16" s="12"/>
      <c r="G16" s="1">
        <v>-0.7</v>
      </c>
      <c r="H16" s="1">
        <v>-0.8</v>
      </c>
      <c r="I16" s="1"/>
    </row>
    <row r="17" spans="1:31" x14ac:dyDescent="0.25">
      <c r="A17" s="12"/>
      <c r="G17" s="1"/>
      <c r="H17" s="1"/>
      <c r="I17" s="1"/>
    </row>
    <row r="18" spans="1:31" x14ac:dyDescent="0.25">
      <c r="A18" s="12"/>
      <c r="G18" s="1" t="s">
        <v>22</v>
      </c>
      <c r="H18" s="1" t="s">
        <v>23</v>
      </c>
      <c r="I18" s="1"/>
    </row>
    <row r="19" spans="1:31" x14ac:dyDescent="0.25">
      <c r="A19" s="12"/>
      <c r="G19" s="1" t="s">
        <v>24</v>
      </c>
      <c r="H19" s="1" t="s">
        <v>25</v>
      </c>
      <c r="I19" s="1"/>
    </row>
    <row r="20" spans="1:31" x14ac:dyDescent="0.25">
      <c r="A20" s="12"/>
      <c r="G20" s="1" t="s">
        <v>26</v>
      </c>
      <c r="H20" s="1" t="s">
        <v>27</v>
      </c>
      <c r="I20" s="1"/>
    </row>
    <row r="21" spans="1:31" x14ac:dyDescent="0.25">
      <c r="A21" s="12"/>
      <c r="G21" s="1" t="s">
        <v>28</v>
      </c>
      <c r="H21" s="1" t="s">
        <v>29</v>
      </c>
      <c r="I21" s="1"/>
    </row>
    <row r="22" spans="1:31" x14ac:dyDescent="0.25">
      <c r="A22" s="3"/>
      <c r="G22" s="1"/>
      <c r="H22" s="1"/>
      <c r="I22" s="1"/>
    </row>
    <row r="23" spans="1:31" x14ac:dyDescent="0.25">
      <c r="A23" s="4" t="s">
        <v>41</v>
      </c>
      <c r="G23" s="1"/>
      <c r="H23" s="1"/>
      <c r="I23" s="1"/>
    </row>
    <row r="24" spans="1:31" x14ac:dyDescent="0.25">
      <c r="A24" s="12" t="s">
        <v>37</v>
      </c>
      <c r="C24" s="2" t="s">
        <v>32</v>
      </c>
      <c r="D24" s="2" t="s">
        <v>33</v>
      </c>
      <c r="E24" s="2"/>
      <c r="G24" s="6" t="s">
        <v>34</v>
      </c>
      <c r="H24" s="6" t="s">
        <v>35</v>
      </c>
      <c r="K24" s="2" t="s">
        <v>36</v>
      </c>
    </row>
    <row r="25" spans="1:31" x14ac:dyDescent="0.25">
      <c r="A25" s="12"/>
      <c r="C25" s="2">
        <v>0.25</v>
      </c>
      <c r="D25" s="2">
        <v>0.75</v>
      </c>
      <c r="E25" s="2"/>
      <c r="G25" s="7">
        <f>O13-C25</f>
        <v>-2.0261930792595501E-2</v>
      </c>
      <c r="H25" s="7">
        <f>P13-D25</f>
        <v>-0.56764039065804772</v>
      </c>
      <c r="K25" s="2">
        <f>0.5 * SUMSQ(G25:H25)</f>
        <v>0.1613130794729325</v>
      </c>
    </row>
    <row r="26" spans="1:31" x14ac:dyDescent="0.25">
      <c r="K26" s="2"/>
    </row>
    <row r="27" spans="1:31" x14ac:dyDescent="0.25">
      <c r="A27" s="4" t="s">
        <v>50</v>
      </c>
    </row>
    <row r="28" spans="1:31" x14ac:dyDescent="0.25">
      <c r="C28" s="1" t="s">
        <v>46</v>
      </c>
      <c r="D28" s="1"/>
      <c r="E28" s="1"/>
      <c r="F28" s="1"/>
      <c r="G28" s="1" t="s">
        <v>40</v>
      </c>
      <c r="H28" s="1"/>
      <c r="I28" s="1"/>
      <c r="J28" s="1"/>
      <c r="K28" s="1"/>
      <c r="L28" s="1"/>
      <c r="M28" s="1"/>
      <c r="N28" s="1"/>
      <c r="O28" s="1"/>
      <c r="P28" s="1"/>
      <c r="Q28" s="1"/>
      <c r="R28" s="1"/>
      <c r="AD28" t="s">
        <v>57</v>
      </c>
      <c r="AE28">
        <v>3</v>
      </c>
    </row>
    <row r="29" spans="1:31" x14ac:dyDescent="0.25">
      <c r="C29" s="1" t="s">
        <v>42</v>
      </c>
      <c r="D29" s="1" t="s">
        <v>43</v>
      </c>
      <c r="E29" s="1"/>
      <c r="F29" s="1"/>
      <c r="G29" s="1" t="s">
        <v>44</v>
      </c>
      <c r="H29" s="1" t="s">
        <v>45</v>
      </c>
      <c r="I29" s="1"/>
      <c r="J29" s="1" t="s">
        <v>47</v>
      </c>
      <c r="K29" s="1" t="s">
        <v>48</v>
      </c>
      <c r="M29" s="2" t="s">
        <v>54</v>
      </c>
      <c r="N29" s="2" t="s">
        <v>55</v>
      </c>
      <c r="O29" s="2" t="s">
        <v>56</v>
      </c>
      <c r="R29" s="5" t="s">
        <v>49</v>
      </c>
      <c r="S29" s="1"/>
      <c r="X29" s="4" t="s">
        <v>52</v>
      </c>
      <c r="Z29" t="s">
        <v>53</v>
      </c>
      <c r="AD29" t="s">
        <v>58</v>
      </c>
      <c r="AE29">
        <v>2</v>
      </c>
    </row>
    <row r="30" spans="1:31" x14ac:dyDescent="0.25">
      <c r="C30" s="1">
        <f>G25</f>
        <v>-2.0261930792595501E-2</v>
      </c>
      <c r="D30" s="1">
        <f>H25</f>
        <v>-0.56764039065804772</v>
      </c>
      <c r="E30" s="1"/>
      <c r="F30" s="1"/>
      <c r="G30" s="1">
        <f>O13*(1-O13)</f>
        <v>0.17695848876425832</v>
      </c>
      <c r="H30" s="1">
        <f>P13*(1-P13)</f>
        <v>0.14910458222260284</v>
      </c>
      <c r="I30" s="1"/>
      <c r="J30" s="1">
        <f>C30*G30</f>
        <v>-3.5855206525036904E-3</v>
      </c>
      <c r="K30" s="1">
        <f>D30*H30</f>
        <v>-8.4637783301743277E-2</v>
      </c>
      <c r="M30" s="2">
        <f>J$30*G13+K$30*H13</f>
        <v>1.7286108725599027E-2</v>
      </c>
      <c r="N30" s="2">
        <f>J$30*G14+K$30*H14</f>
        <v>3.4930769516448419E-2</v>
      </c>
      <c r="O30" s="2">
        <f>J$30*G15+K$30*H15</f>
        <v>5.2575430307297805E-2</v>
      </c>
      <c r="R30" s="1">
        <f>J30*O3</f>
        <v>-2.8176275611589813E-3</v>
      </c>
      <c r="S30" s="1">
        <f>K30*O3</f>
        <v>-6.6511331005685181E-2</v>
      </c>
      <c r="X30" s="10">
        <v>1</v>
      </c>
      <c r="Z30">
        <f>G13-$X$30*R30</f>
        <v>-9.7182372438841022E-2</v>
      </c>
      <c r="AA30">
        <f t="shared" ref="AA30:AA33" si="0">H13-$X$30*S30</f>
        <v>-0.13348866899431483</v>
      </c>
    </row>
    <row r="31" spans="1:31" x14ac:dyDescent="0.25">
      <c r="C31" s="1"/>
      <c r="D31" s="1"/>
      <c r="E31" s="1"/>
      <c r="F31" s="1"/>
      <c r="G31" s="1"/>
      <c r="H31" s="1"/>
      <c r="I31" s="1"/>
      <c r="J31" s="1"/>
      <c r="K31" s="1"/>
      <c r="R31" s="1">
        <f>J30*P3</f>
        <v>-2.3150140203918364E-3</v>
      </c>
      <c r="S31" s="1">
        <f>K30*P3</f>
        <v>-5.4646918533742872E-2</v>
      </c>
      <c r="Z31">
        <f t="shared" ref="Z31:Z33" si="1">G14-$X$30*R31</f>
        <v>-0.29768498597960813</v>
      </c>
      <c r="AA31">
        <f t="shared" si="0"/>
        <v>-0.34535308146625715</v>
      </c>
    </row>
    <row r="32" spans="1:31" x14ac:dyDescent="0.25">
      <c r="C32" s="1"/>
      <c r="D32" s="1"/>
      <c r="E32" s="1"/>
      <c r="F32" s="1"/>
      <c r="G32" s="1"/>
      <c r="H32" s="1"/>
      <c r="I32" s="1"/>
      <c r="J32" s="1"/>
      <c r="K32" s="1"/>
      <c r="R32" s="1">
        <f>J30*Q3</f>
        <v>-1.7031969336633443E-3</v>
      </c>
      <c r="S32" s="1">
        <f>K30*Q3</f>
        <v>-4.0204708593975493E-2</v>
      </c>
      <c r="Z32">
        <f t="shared" si="1"/>
        <v>-0.49829680306633667</v>
      </c>
      <c r="AA32">
        <f t="shared" si="0"/>
        <v>-0.55979529140602446</v>
      </c>
    </row>
    <row r="33" spans="1:28" x14ac:dyDescent="0.25">
      <c r="C33" s="1"/>
      <c r="D33" s="1"/>
      <c r="E33" s="1"/>
      <c r="F33" s="1"/>
      <c r="G33" s="1"/>
      <c r="H33" s="1"/>
      <c r="I33" s="1"/>
      <c r="J33" s="1"/>
      <c r="K33" s="1"/>
      <c r="R33" s="1">
        <f>J30*1</f>
        <v>-3.5855206525036904E-3</v>
      </c>
      <c r="S33" s="1">
        <f>K30*1</f>
        <v>-8.4637783301743277E-2</v>
      </c>
      <c r="Z33">
        <f t="shared" si="1"/>
        <v>-0.69641447934749623</v>
      </c>
      <c r="AA33">
        <f t="shared" si="0"/>
        <v>-0.71536221669825673</v>
      </c>
    </row>
    <row r="35" spans="1:28" x14ac:dyDescent="0.25">
      <c r="A35" s="4" t="s">
        <v>51</v>
      </c>
    </row>
    <row r="36" spans="1:28" x14ac:dyDescent="0.25">
      <c r="B36" s="2" t="s">
        <v>42</v>
      </c>
      <c r="C36" s="2" t="s">
        <v>43</v>
      </c>
      <c r="D36" s="2" t="s">
        <v>60</v>
      </c>
      <c r="E36" s="2"/>
      <c r="F36" s="2" t="s">
        <v>44</v>
      </c>
      <c r="G36" s="2" t="s">
        <v>45</v>
      </c>
      <c r="H36" s="2" t="s">
        <v>59</v>
      </c>
      <c r="J36" s="2" t="s">
        <v>47</v>
      </c>
      <c r="K36" s="2" t="s">
        <v>48</v>
      </c>
      <c r="L36" s="2" t="s">
        <v>61</v>
      </c>
      <c r="N36" s="2" t="s">
        <v>62</v>
      </c>
      <c r="O36" s="2"/>
      <c r="P36" s="2"/>
      <c r="R36" s="5" t="s">
        <v>49</v>
      </c>
      <c r="Z36" t="s">
        <v>53</v>
      </c>
    </row>
    <row r="37" spans="1:28" x14ac:dyDescent="0.25">
      <c r="B37" s="2">
        <f>M30</f>
        <v>1.7286108725599027E-2</v>
      </c>
      <c r="C37" s="2">
        <f>N30</f>
        <v>3.4930769516448419E-2</v>
      </c>
      <c r="D37" s="2">
        <f>O30</f>
        <v>5.2575430307297805E-2</v>
      </c>
      <c r="E37" s="2"/>
      <c r="F37" s="2">
        <f>B13*(1-B13)</f>
        <v>0.16829836246906024</v>
      </c>
      <c r="G37" s="2">
        <f>C13*(1-C13)</f>
        <v>0.22878424045665732</v>
      </c>
      <c r="H37" s="2">
        <f>D13*(1-D13)</f>
        <v>0.24937604019289197</v>
      </c>
      <c r="J37">
        <f>B37*F37</f>
        <v>2.9092237919804498E-3</v>
      </c>
      <c r="K37">
        <f>C37*G37</f>
        <v>7.9916095723872108E-3</v>
      </c>
      <c r="L37">
        <f>D37*H37</f>
        <v>1.3111052621471287E-2</v>
      </c>
      <c r="R37">
        <f>J$37*$C$3</f>
        <v>2.9092237919804498E-3</v>
      </c>
      <c r="S37">
        <f>K$37*$C$3</f>
        <v>7.9916095723872108E-3</v>
      </c>
      <c r="T37">
        <f>L$37*$C$3</f>
        <v>1.3111052621471287E-2</v>
      </c>
      <c r="Z37">
        <f>G3-$X$30*R37</f>
        <v>9.709077620801955E-2</v>
      </c>
      <c r="AA37">
        <f t="shared" ref="AA37:AB37" si="2">H3-$X$30*S37</f>
        <v>0.19200839042761281</v>
      </c>
      <c r="AB37">
        <f t="shared" si="2"/>
        <v>0.28688894737852871</v>
      </c>
    </row>
    <row r="38" spans="1:28" x14ac:dyDescent="0.25">
      <c r="R38">
        <f>J$37*$D$3</f>
        <v>5.8184475839608996E-3</v>
      </c>
      <c r="S38">
        <f>K$37*$D$3</f>
        <v>1.5983219144774422E-2</v>
      </c>
      <c r="T38">
        <f>L$37*$D$3</f>
        <v>2.6222105242942575E-2</v>
      </c>
      <c r="Z38">
        <f t="shared" ref="Z38:AB38" si="3">G4-$X$30*R38</f>
        <v>1.0941815524160392</v>
      </c>
      <c r="AA38">
        <f t="shared" si="3"/>
        <v>1.1840167808552255</v>
      </c>
      <c r="AB38">
        <f t="shared" si="3"/>
        <v>1.2737778947570575</v>
      </c>
    </row>
    <row r="39" spans="1:28" x14ac:dyDescent="0.25">
      <c r="R39">
        <f>J$37*$E$3</f>
        <v>2.9092237919804498E-3</v>
      </c>
      <c r="S39">
        <f>K$37*$E$3</f>
        <v>7.9916095723872108E-3</v>
      </c>
      <c r="T39">
        <f>L$37*$E$3</f>
        <v>1.3111052621471287E-2</v>
      </c>
      <c r="Z39">
        <f t="shared" ref="Z39:AB39" si="4">G5-$X$30*R39</f>
        <v>-1.0029092237919806</v>
      </c>
      <c r="AA39">
        <f t="shared" si="4"/>
        <v>-2.0079916095723873</v>
      </c>
      <c r="AB39">
        <f t="shared" si="4"/>
        <v>-3.0131110526214715</v>
      </c>
    </row>
  </sheetData>
  <mergeCells count="5">
    <mergeCell ref="G2:I2"/>
    <mergeCell ref="G12:I12"/>
    <mergeCell ref="A2:A9"/>
    <mergeCell ref="A12:A21"/>
    <mergeCell ref="A24:A2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EEEC3-7C6F-454D-A971-CA2E09AA533D}">
  <dimension ref="A1:AE39"/>
  <sheetViews>
    <sheetView zoomScaleNormal="100" workbookViewId="0">
      <selection activeCell="Z33" sqref="Z33"/>
    </sheetView>
  </sheetViews>
  <sheetFormatPr defaultRowHeight="15.75" x14ac:dyDescent="0.25"/>
  <cols>
    <col min="7" max="9" width="12.7109375" customWidth="1"/>
  </cols>
  <sheetData>
    <row r="1" spans="1:17" x14ac:dyDescent="0.25">
      <c r="A1" s="4" t="s">
        <v>38</v>
      </c>
      <c r="N1" s="4" t="s">
        <v>40</v>
      </c>
    </row>
    <row r="2" spans="1:17" x14ac:dyDescent="0.25">
      <c r="A2" s="12" t="s">
        <v>30</v>
      </c>
      <c r="C2" s="8" t="s">
        <v>0</v>
      </c>
      <c r="D2" s="8" t="s">
        <v>1</v>
      </c>
      <c r="E2" s="8"/>
      <c r="F2" s="8"/>
      <c r="G2" s="11" t="s">
        <v>2</v>
      </c>
      <c r="H2" s="11"/>
      <c r="I2" s="11"/>
      <c r="J2" s="8"/>
      <c r="K2" s="8" t="s">
        <v>12</v>
      </c>
      <c r="L2" s="8" t="s">
        <v>13</v>
      </c>
      <c r="M2" s="8" t="s">
        <v>14</v>
      </c>
      <c r="O2" s="8" t="s">
        <v>15</v>
      </c>
      <c r="P2" s="8" t="s">
        <v>16</v>
      </c>
      <c r="Q2" s="8" t="s">
        <v>17</v>
      </c>
    </row>
    <row r="3" spans="1:17" x14ac:dyDescent="0.25">
      <c r="A3" s="12"/>
      <c r="C3" s="8">
        <v>1</v>
      </c>
      <c r="D3" s="8">
        <v>2</v>
      </c>
      <c r="E3" s="8">
        <v>1</v>
      </c>
      <c r="F3" s="8"/>
      <c r="G3" s="8">
        <f>'1st round'!Z37</f>
        <v>9.709077620801955E-2</v>
      </c>
      <c r="H3" s="8">
        <f>'1st round'!AA37</f>
        <v>0.19200839042761281</v>
      </c>
      <c r="I3" s="8">
        <f>'1st round'!AB37</f>
        <v>0.28688894737852871</v>
      </c>
      <c r="J3" s="8"/>
      <c r="K3" s="8">
        <f t="array" ref="K3:M3">MMULT(C3:E3,G3:I5)</f>
        <v>1.2825446572481176</v>
      </c>
      <c r="L3" s="8">
        <v>0.55205034256567664</v>
      </c>
      <c r="M3" s="8">
        <v>-0.17866631572882774</v>
      </c>
      <c r="O3">
        <f>1/(1+EXP(-K3))</f>
        <v>0.7828826220481172</v>
      </c>
      <c r="P3">
        <f>1/(1+EXP(-L3))</f>
        <v>0.63461115519914002</v>
      </c>
      <c r="Q3">
        <f>1/(1+EXP(-M3))</f>
        <v>0.45545186224879392</v>
      </c>
    </row>
    <row r="4" spans="1:17" x14ac:dyDescent="0.25">
      <c r="A4" s="12"/>
      <c r="C4" s="8"/>
      <c r="D4" s="8"/>
      <c r="E4" s="8"/>
      <c r="F4" s="8"/>
      <c r="G4" s="8">
        <f>'1st round'!Z38</f>
        <v>1.0941815524160392</v>
      </c>
      <c r="H4" s="8">
        <f>'1st round'!AA38</f>
        <v>1.1840167808552255</v>
      </c>
      <c r="I4" s="8">
        <f>'1st round'!AB38</f>
        <v>1.2737778947570575</v>
      </c>
      <c r="J4" s="8"/>
      <c r="K4" s="8"/>
      <c r="L4" s="8"/>
      <c r="M4" s="8"/>
    </row>
    <row r="5" spans="1:17" x14ac:dyDescent="0.25">
      <c r="A5" s="12"/>
      <c r="C5" s="8"/>
      <c r="D5" s="8"/>
      <c r="E5" s="8"/>
      <c r="F5" s="8"/>
      <c r="G5" s="8">
        <f>'1st round'!Z39</f>
        <v>-1.0029092237919806</v>
      </c>
      <c r="H5" s="8">
        <f>'1st round'!AA39</f>
        <v>-2.0079916095723873</v>
      </c>
      <c r="I5" s="8">
        <f>'1st round'!AB39</f>
        <v>-3.0131110526214715</v>
      </c>
      <c r="J5" s="8" t="s">
        <v>63</v>
      </c>
      <c r="K5" s="8"/>
      <c r="L5" s="8"/>
      <c r="M5" s="8"/>
    </row>
    <row r="6" spans="1:17" x14ac:dyDescent="0.25">
      <c r="A6" s="12"/>
      <c r="C6" s="8"/>
      <c r="D6" s="8"/>
      <c r="E6" s="8"/>
      <c r="F6" s="8"/>
      <c r="G6" s="8"/>
      <c r="H6" s="8"/>
      <c r="I6" s="8"/>
      <c r="J6" s="8"/>
      <c r="K6" s="8"/>
      <c r="L6" s="8"/>
      <c r="M6" s="8"/>
    </row>
    <row r="7" spans="1:17" x14ac:dyDescent="0.25">
      <c r="A7" s="12"/>
      <c r="C7" s="8"/>
      <c r="D7" s="8"/>
      <c r="E7" s="8"/>
      <c r="F7" s="8"/>
      <c r="G7" s="8" t="s">
        <v>3</v>
      </c>
      <c r="H7" s="8" t="s">
        <v>4</v>
      </c>
      <c r="I7" s="8" t="s">
        <v>5</v>
      </c>
      <c r="J7" s="8"/>
      <c r="K7" s="8"/>
      <c r="L7" s="8"/>
      <c r="M7" s="8"/>
    </row>
    <row r="8" spans="1:17" x14ac:dyDescent="0.25">
      <c r="A8" s="12"/>
      <c r="C8" s="8"/>
      <c r="D8" s="8"/>
      <c r="E8" s="8"/>
      <c r="F8" s="8"/>
      <c r="G8" s="8" t="s">
        <v>6</v>
      </c>
      <c r="H8" s="8" t="s">
        <v>7</v>
      </c>
      <c r="I8" s="8" t="s">
        <v>8</v>
      </c>
      <c r="J8" s="8"/>
      <c r="K8" s="8"/>
      <c r="L8" s="8"/>
      <c r="M8" s="8"/>
    </row>
    <row r="9" spans="1:17" x14ac:dyDescent="0.25">
      <c r="A9" s="12"/>
      <c r="C9" s="8"/>
      <c r="D9" s="8"/>
      <c r="E9" s="8"/>
      <c r="F9" s="8"/>
      <c r="G9" s="8" t="s">
        <v>9</v>
      </c>
      <c r="H9" s="8" t="s">
        <v>11</v>
      </c>
      <c r="I9" s="8" t="s">
        <v>10</v>
      </c>
      <c r="J9" s="8"/>
      <c r="K9" s="8"/>
      <c r="L9" s="8"/>
      <c r="M9" s="8"/>
    </row>
    <row r="10" spans="1:17" x14ac:dyDescent="0.25">
      <c r="G10" s="8"/>
      <c r="H10" s="8"/>
      <c r="I10" s="8"/>
    </row>
    <row r="11" spans="1:17" x14ac:dyDescent="0.25">
      <c r="A11" s="4" t="s">
        <v>39</v>
      </c>
      <c r="G11" s="8"/>
      <c r="H11" s="8"/>
      <c r="I11" s="8"/>
      <c r="N11" s="4" t="s">
        <v>40</v>
      </c>
    </row>
    <row r="12" spans="1:17" x14ac:dyDescent="0.25">
      <c r="A12" s="12" t="s">
        <v>31</v>
      </c>
      <c r="B12" s="8" t="s">
        <v>15</v>
      </c>
      <c r="C12" s="8" t="s">
        <v>16</v>
      </c>
      <c r="D12" s="8" t="s">
        <v>17</v>
      </c>
      <c r="E12" s="8"/>
      <c r="G12" s="11" t="s">
        <v>2</v>
      </c>
      <c r="H12" s="11"/>
      <c r="I12" s="11"/>
      <c r="K12" s="8" t="s">
        <v>18</v>
      </c>
      <c r="L12" s="8" t="s">
        <v>19</v>
      </c>
      <c r="M12" s="8"/>
      <c r="N12" s="8"/>
      <c r="O12" s="8" t="s">
        <v>20</v>
      </c>
      <c r="P12" s="8" t="s">
        <v>21</v>
      </c>
    </row>
    <row r="13" spans="1:17" x14ac:dyDescent="0.25">
      <c r="A13" s="12"/>
      <c r="B13" s="8">
        <f>O3</f>
        <v>0.7828826220481172</v>
      </c>
      <c r="C13" s="8">
        <f>P3</f>
        <v>0.63461115519914002</v>
      </c>
      <c r="D13" s="8">
        <f>Q3</f>
        <v>0.45545186224879392</v>
      </c>
      <c r="E13" s="8">
        <v>1</v>
      </c>
      <c r="G13" s="8">
        <f>'1st round'!Z30</f>
        <v>-9.7182372438841022E-2</v>
      </c>
      <c r="H13" s="8">
        <f>'1st round'!AA30</f>
        <v>-0.13348866899431483</v>
      </c>
      <c r="I13" s="8"/>
      <c r="K13" s="8">
        <f t="array" ref="K13:L13">MMULT(B13:E13,G13:H16)</f>
        <v>-1.1883612896464153</v>
      </c>
      <c r="L13" s="8">
        <v>-1.2939929018241034</v>
      </c>
      <c r="M13" s="8"/>
      <c r="N13" s="8"/>
      <c r="O13" s="8">
        <f>1/(1+EXP(-K13))</f>
        <v>0.23355214591471932</v>
      </c>
      <c r="P13" s="8">
        <f>1/(1+EXP(-L13))</f>
        <v>0.21517773757888881</v>
      </c>
    </row>
    <row r="14" spans="1:17" x14ac:dyDescent="0.25">
      <c r="A14" s="12"/>
      <c r="G14" s="8">
        <f>'1st round'!Z31</f>
        <v>-0.29768498597960813</v>
      </c>
      <c r="H14" s="8">
        <f>'1st round'!AA31</f>
        <v>-0.34535308146625715</v>
      </c>
      <c r="I14" s="8"/>
    </row>
    <row r="15" spans="1:17" x14ac:dyDescent="0.25">
      <c r="A15" s="12"/>
      <c r="G15" s="8">
        <f>'1st round'!Z32</f>
        <v>-0.49829680306633667</v>
      </c>
      <c r="H15" s="8">
        <f>'1st round'!AA32</f>
        <v>-0.55979529140602446</v>
      </c>
      <c r="I15" s="8"/>
    </row>
    <row r="16" spans="1:17" x14ac:dyDescent="0.25">
      <c r="A16" s="12"/>
      <c r="G16" s="8">
        <f>'1st round'!Z33</f>
        <v>-0.69641447934749623</v>
      </c>
      <c r="H16" s="8">
        <f>'1st round'!AA33</f>
        <v>-0.71536221669825673</v>
      </c>
      <c r="I16" s="8"/>
    </row>
    <row r="17" spans="1:31" x14ac:dyDescent="0.25">
      <c r="A17" s="12"/>
      <c r="G17" s="8"/>
      <c r="H17" s="8"/>
      <c r="I17" s="8"/>
    </row>
    <row r="18" spans="1:31" x14ac:dyDescent="0.25">
      <c r="A18" s="12"/>
      <c r="G18" s="8" t="s">
        <v>22</v>
      </c>
      <c r="H18" s="8" t="s">
        <v>23</v>
      </c>
      <c r="I18" s="8"/>
    </row>
    <row r="19" spans="1:31" x14ac:dyDescent="0.25">
      <c r="A19" s="12"/>
      <c r="G19" s="8" t="s">
        <v>24</v>
      </c>
      <c r="H19" s="8" t="s">
        <v>25</v>
      </c>
      <c r="I19" s="8"/>
    </row>
    <row r="20" spans="1:31" x14ac:dyDescent="0.25">
      <c r="A20" s="12"/>
      <c r="G20" s="8" t="s">
        <v>26</v>
      </c>
      <c r="H20" s="8" t="s">
        <v>27</v>
      </c>
      <c r="I20" s="8"/>
    </row>
    <row r="21" spans="1:31" x14ac:dyDescent="0.25">
      <c r="A21" s="12"/>
      <c r="G21" s="8" t="s">
        <v>28</v>
      </c>
      <c r="H21" s="8" t="s">
        <v>29</v>
      </c>
      <c r="I21" s="8"/>
    </row>
    <row r="22" spans="1:31" x14ac:dyDescent="0.25">
      <c r="A22" s="9"/>
      <c r="G22" s="8"/>
      <c r="H22" s="8"/>
      <c r="I22" s="8"/>
    </row>
    <row r="23" spans="1:31" x14ac:dyDescent="0.25">
      <c r="A23" s="4" t="s">
        <v>41</v>
      </c>
      <c r="G23" s="8"/>
      <c r="H23" s="8"/>
      <c r="I23" s="8"/>
    </row>
    <row r="24" spans="1:31" x14ac:dyDescent="0.25">
      <c r="A24" s="12" t="s">
        <v>37</v>
      </c>
      <c r="C24" s="8" t="s">
        <v>32</v>
      </c>
      <c r="D24" s="8" t="s">
        <v>33</v>
      </c>
      <c r="E24" s="8"/>
      <c r="G24" s="6" t="s">
        <v>34</v>
      </c>
      <c r="H24" s="6" t="s">
        <v>35</v>
      </c>
      <c r="K24" s="8" t="s">
        <v>36</v>
      </c>
    </row>
    <row r="25" spans="1:31" x14ac:dyDescent="0.25">
      <c r="A25" s="12"/>
      <c r="C25" s="8">
        <v>0.25</v>
      </c>
      <c r="D25" s="8">
        <v>0.75</v>
      </c>
      <c r="E25" s="8"/>
      <c r="G25" s="7">
        <f>O13-C25</f>
        <v>-1.6447854085280683E-2</v>
      </c>
      <c r="H25" s="7">
        <f>P13-D25</f>
        <v>-0.53482226242111119</v>
      </c>
      <c r="K25" s="8">
        <f>0.5 * SUMSQ(G25:H25)</f>
        <v>0.1431526921426233</v>
      </c>
    </row>
    <row r="26" spans="1:31" x14ac:dyDescent="0.25">
      <c r="K26" s="8"/>
    </row>
    <row r="27" spans="1:31" x14ac:dyDescent="0.25">
      <c r="A27" s="4" t="s">
        <v>50</v>
      </c>
    </row>
    <row r="28" spans="1:31" x14ac:dyDescent="0.25">
      <c r="C28" s="8" t="s">
        <v>46</v>
      </c>
      <c r="D28" s="8"/>
      <c r="E28" s="8"/>
      <c r="F28" s="8"/>
      <c r="G28" s="8" t="s">
        <v>40</v>
      </c>
      <c r="H28" s="8"/>
      <c r="I28" s="8"/>
      <c r="J28" s="8"/>
      <c r="K28" s="8"/>
      <c r="L28" s="8"/>
      <c r="M28" s="8"/>
      <c r="N28" s="8"/>
      <c r="O28" s="8"/>
      <c r="P28" s="8"/>
      <c r="Q28" s="8"/>
      <c r="R28" s="8"/>
      <c r="AD28" t="s">
        <v>57</v>
      </c>
      <c r="AE28">
        <v>3</v>
      </c>
    </row>
    <row r="29" spans="1:31" x14ac:dyDescent="0.25">
      <c r="C29" s="8" t="s">
        <v>42</v>
      </c>
      <c r="D29" s="8" t="s">
        <v>43</v>
      </c>
      <c r="E29" s="8"/>
      <c r="F29" s="8"/>
      <c r="G29" s="8" t="s">
        <v>44</v>
      </c>
      <c r="H29" s="8" t="s">
        <v>45</v>
      </c>
      <c r="I29" s="8"/>
      <c r="J29" s="8" t="s">
        <v>47</v>
      </c>
      <c r="K29" s="8" t="s">
        <v>48</v>
      </c>
      <c r="M29" s="8" t="s">
        <v>54</v>
      </c>
      <c r="N29" s="8" t="s">
        <v>55</v>
      </c>
      <c r="O29" s="8" t="s">
        <v>56</v>
      </c>
      <c r="R29" s="5" t="s">
        <v>49</v>
      </c>
      <c r="S29" s="8"/>
      <c r="X29" s="4" t="s">
        <v>52</v>
      </c>
      <c r="Z29" t="s">
        <v>53</v>
      </c>
      <c r="AD29" t="s">
        <v>58</v>
      </c>
      <c r="AE29">
        <v>2</v>
      </c>
    </row>
    <row r="30" spans="1:31" x14ac:dyDescent="0.25">
      <c r="C30" s="8">
        <f>G25</f>
        <v>-1.6447854085280683E-2</v>
      </c>
      <c r="D30" s="8">
        <f>H25</f>
        <v>-0.53482226242111119</v>
      </c>
      <c r="E30" s="8"/>
      <c r="F30" s="8"/>
      <c r="G30" s="8">
        <f>O13*(1-O13)</f>
        <v>0.17900554105334898</v>
      </c>
      <c r="H30" s="8">
        <f>P13*(1-P13)</f>
        <v>0.16887627882931966</v>
      </c>
      <c r="I30" s="8"/>
      <c r="J30" s="8">
        <f>C30*G30</f>
        <v>-2.9442570197022052E-3</v>
      </c>
      <c r="K30" s="8">
        <f>D30*H30</f>
        <v>-9.0318793512755138E-2</v>
      </c>
      <c r="M30" s="8">
        <f>J$30*G13+K$30*H13</f>
        <v>1.2342665413434413E-2</v>
      </c>
      <c r="N30" s="8">
        <f>J$30*G14+K$30*H14</f>
        <v>3.2068334763574999E-2</v>
      </c>
      <c r="O30" s="8">
        <f>J$30*G15+K$30*H15</f>
        <v>5.2027149194236545E-2</v>
      </c>
      <c r="R30" s="8">
        <f>J30*O3</f>
        <v>-2.3050076555680373E-3</v>
      </c>
      <c r="S30" s="8">
        <f>K30*O3</f>
        <v>-7.0709013885488226E-2</v>
      </c>
      <c r="X30" s="4">
        <v>1</v>
      </c>
      <c r="Z30">
        <f>G13-$X$30*R30</f>
        <v>-9.487736478327298E-2</v>
      </c>
      <c r="AA30">
        <f t="shared" ref="AA30:AA33" si="0">H13-$X$30*S30</f>
        <v>-6.2779655108826604E-2</v>
      </c>
    </row>
    <row r="31" spans="1:31" x14ac:dyDescent="0.25">
      <c r="C31" s="8"/>
      <c r="D31" s="8"/>
      <c r="E31" s="8"/>
      <c r="F31" s="8"/>
      <c r="G31" s="8"/>
      <c r="H31" s="8"/>
      <c r="I31" s="8"/>
      <c r="J31" s="8"/>
      <c r="K31" s="8"/>
      <c r="R31" s="8">
        <f>J30*P3</f>
        <v>-1.8684583484763935E-3</v>
      </c>
      <c r="S31" s="8">
        <f>K30*P3</f>
        <v>-5.7317313887322134E-2</v>
      </c>
      <c r="Z31">
        <f t="shared" ref="Z31:Z33" si="1">G14-$X$30*R31</f>
        <v>-0.29581652763113175</v>
      </c>
      <c r="AA31">
        <f t="shared" si="0"/>
        <v>-0.28803576757893501</v>
      </c>
    </row>
    <row r="32" spans="1:31" x14ac:dyDescent="0.25">
      <c r="C32" s="8"/>
      <c r="D32" s="8"/>
      <c r="E32" s="8"/>
      <c r="F32" s="8"/>
      <c r="G32" s="8"/>
      <c r="H32" s="8"/>
      <c r="I32" s="8"/>
      <c r="J32" s="8"/>
      <c r="K32" s="8"/>
      <c r="R32" s="8">
        <f>J30*Q3</f>
        <v>-1.3409673425624532E-3</v>
      </c>
      <c r="S32" s="8">
        <f>K30*Q3</f>
        <v>-4.1135862701448617E-2</v>
      </c>
      <c r="Z32">
        <f t="shared" si="1"/>
        <v>-0.49695583572377422</v>
      </c>
      <c r="AA32">
        <f t="shared" si="0"/>
        <v>-0.51865942870457582</v>
      </c>
    </row>
    <row r="33" spans="1:28" x14ac:dyDescent="0.25">
      <c r="C33" s="8"/>
      <c r="D33" s="8"/>
      <c r="E33" s="8"/>
      <c r="F33" s="8"/>
      <c r="G33" s="8"/>
      <c r="H33" s="8"/>
      <c r="I33" s="8"/>
      <c r="J33" s="8"/>
      <c r="K33" s="8"/>
      <c r="R33" s="8">
        <f>J30*1</f>
        <v>-2.9442570197022052E-3</v>
      </c>
      <c r="S33" s="8">
        <f>K30*1</f>
        <v>-9.0318793512755138E-2</v>
      </c>
      <c r="Z33">
        <f>G16-$X$30*R33</f>
        <v>-0.69347022232779398</v>
      </c>
      <c r="AA33">
        <f t="shared" si="0"/>
        <v>-0.62504342318550155</v>
      </c>
    </row>
    <row r="35" spans="1:28" x14ac:dyDescent="0.25">
      <c r="A35" s="4" t="s">
        <v>51</v>
      </c>
    </row>
    <row r="36" spans="1:28" x14ac:dyDescent="0.25">
      <c r="B36" s="8" t="s">
        <v>42</v>
      </c>
      <c r="C36" s="8" t="s">
        <v>43</v>
      </c>
      <c r="D36" s="8" t="s">
        <v>60</v>
      </c>
      <c r="E36" s="8"/>
      <c r="F36" s="8" t="s">
        <v>44</v>
      </c>
      <c r="G36" s="8" t="s">
        <v>45</v>
      </c>
      <c r="H36" s="8" t="s">
        <v>59</v>
      </c>
      <c r="J36" s="8" t="s">
        <v>47</v>
      </c>
      <c r="K36" s="8" t="s">
        <v>48</v>
      </c>
      <c r="L36" s="8" t="s">
        <v>61</v>
      </c>
      <c r="N36" s="8" t="s">
        <v>62</v>
      </c>
      <c r="O36" s="8"/>
      <c r="P36" s="8"/>
      <c r="R36" s="5" t="s">
        <v>49</v>
      </c>
      <c r="Z36" t="s">
        <v>53</v>
      </c>
    </row>
    <row r="37" spans="1:28" x14ac:dyDescent="0.25">
      <c r="B37" s="8">
        <f>M30</f>
        <v>1.2342665413434413E-2</v>
      </c>
      <c r="C37" s="8">
        <f>N30</f>
        <v>3.2068334763574999E-2</v>
      </c>
      <c r="D37" s="8">
        <f>O30</f>
        <v>5.2027149194236545E-2</v>
      </c>
      <c r="E37" s="8"/>
      <c r="F37" s="8">
        <f>B13*(1-B13)</f>
        <v>0.16997742214318207</v>
      </c>
      <c r="G37" s="8">
        <f>C13*(1-C13)</f>
        <v>0.23187983689595304</v>
      </c>
      <c r="H37" s="8">
        <f>D13*(1-D13)</f>
        <v>0.24801546342289954</v>
      </c>
      <c r="J37">
        <f>B37*F37</f>
        <v>2.097974449351394E-3</v>
      </c>
      <c r="K37">
        <f>C37*G37</f>
        <v>7.4360002345025917E-3</v>
      </c>
      <c r="L37">
        <f>D37*H37</f>
        <v>1.2903537517980911E-2</v>
      </c>
      <c r="R37">
        <f>J$37*$C$3</f>
        <v>2.097974449351394E-3</v>
      </c>
      <c r="S37">
        <f>K$37*$C$3</f>
        <v>7.4360002345025917E-3</v>
      </c>
      <c r="T37">
        <f>L$37*$C$3</f>
        <v>1.2903537517980911E-2</v>
      </c>
      <c r="Z37">
        <f>G3-$X$30*R37</f>
        <v>9.4992801758668158E-2</v>
      </c>
      <c r="AA37">
        <f t="shared" ref="AA37:AB37" si="2">H3-$X$30*S37</f>
        <v>0.18457239019311023</v>
      </c>
      <c r="AB37">
        <f t="shared" si="2"/>
        <v>0.27398540986054781</v>
      </c>
    </row>
    <row r="38" spans="1:28" x14ac:dyDescent="0.25">
      <c r="R38">
        <f>J$37*$D$3</f>
        <v>4.1959488987027881E-3</v>
      </c>
      <c r="S38">
        <f>K$37*$D$3</f>
        <v>1.4872000469005183E-2</v>
      </c>
      <c r="T38">
        <f>L$37*$D$3</f>
        <v>2.5807075035961823E-2</v>
      </c>
      <c r="Z38">
        <f t="shared" ref="Z38:AB38" si="3">G4-$X$30*R38</f>
        <v>1.0899856035173363</v>
      </c>
      <c r="AA38">
        <f t="shared" si="3"/>
        <v>1.1691447803862203</v>
      </c>
      <c r="AB38">
        <f t="shared" si="3"/>
        <v>1.2479708197210957</v>
      </c>
    </row>
    <row r="39" spans="1:28" x14ac:dyDescent="0.25">
      <c r="R39">
        <f>J$37*$E$3</f>
        <v>2.097974449351394E-3</v>
      </c>
      <c r="S39">
        <f>K$37*$E$3</f>
        <v>7.4360002345025917E-3</v>
      </c>
      <c r="T39">
        <f>L$37*$E$3</f>
        <v>1.2903537517980911E-2</v>
      </c>
      <c r="Z39">
        <f t="shared" ref="Z39:AB39" si="4">G5-$X$30*R39</f>
        <v>-1.005007198241332</v>
      </c>
      <c r="AA39">
        <f t="shared" si="4"/>
        <v>-2.0154276098068897</v>
      </c>
      <c r="AB39">
        <f t="shared" si="4"/>
        <v>-3.0260145901394524</v>
      </c>
    </row>
  </sheetData>
  <mergeCells count="5">
    <mergeCell ref="A2:A9"/>
    <mergeCell ref="G2:I2"/>
    <mergeCell ref="A12:A21"/>
    <mergeCell ref="G12:I12"/>
    <mergeCell ref="A24:A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11FB-1D7A-4691-8BC5-0AE5492D5B2A}">
  <dimension ref="A1:AE39"/>
  <sheetViews>
    <sheetView topLeftCell="M1" zoomScaleNormal="100" workbookViewId="0">
      <selection activeCell="G5" sqref="G5"/>
    </sheetView>
  </sheetViews>
  <sheetFormatPr defaultRowHeight="15.75" x14ac:dyDescent="0.25"/>
  <cols>
    <col min="7" max="9" width="12.7109375" customWidth="1"/>
  </cols>
  <sheetData>
    <row r="1" spans="1:17" x14ac:dyDescent="0.25">
      <c r="A1" s="4" t="s">
        <v>38</v>
      </c>
      <c r="N1" s="4" t="s">
        <v>40</v>
      </c>
    </row>
    <row r="2" spans="1:17" x14ac:dyDescent="0.25">
      <c r="A2" s="12" t="s">
        <v>30</v>
      </c>
      <c r="C2" s="8" t="s">
        <v>0</v>
      </c>
      <c r="D2" s="8" t="s">
        <v>1</v>
      </c>
      <c r="E2" s="8"/>
      <c r="F2" s="8"/>
      <c r="G2" s="11" t="s">
        <v>2</v>
      </c>
      <c r="H2" s="11"/>
      <c r="I2" s="11"/>
      <c r="J2" s="8"/>
      <c r="K2" s="8" t="s">
        <v>12</v>
      </c>
      <c r="L2" s="8" t="s">
        <v>13</v>
      </c>
      <c r="M2" s="8" t="s">
        <v>14</v>
      </c>
      <c r="O2" s="8" t="s">
        <v>15</v>
      </c>
      <c r="P2" s="8" t="s">
        <v>16</v>
      </c>
      <c r="Q2" s="8" t="s">
        <v>17</v>
      </c>
    </row>
    <row r="3" spans="1:17" x14ac:dyDescent="0.25">
      <c r="A3" s="12"/>
      <c r="C3" s="8">
        <v>1</v>
      </c>
      <c r="D3" s="8">
        <v>2</v>
      </c>
      <c r="E3" s="8">
        <v>1</v>
      </c>
      <c r="F3" s="8"/>
      <c r="G3" s="8">
        <f>'2nd round'!Z37</f>
        <v>9.4992801758668158E-2</v>
      </c>
      <c r="H3" s="8">
        <f>'2nd round'!AA37</f>
        <v>0.18457239019311023</v>
      </c>
      <c r="I3" s="8">
        <f>'2nd round'!AB37</f>
        <v>0.27398540986054781</v>
      </c>
      <c r="J3" s="8"/>
      <c r="K3" s="8">
        <f t="array" ref="K3:M3">MMULT(C3:E3,G3:I5)</f>
        <v>1.2699568105520089</v>
      </c>
      <c r="L3" s="8">
        <v>0.50743434115866082</v>
      </c>
      <c r="M3" s="8">
        <v>-0.25608754083671315</v>
      </c>
      <c r="O3">
        <f>1/(1+EXP(-K3))</f>
        <v>0.78073535450120313</v>
      </c>
      <c r="P3">
        <f>1/(1+EXP(-L3))</f>
        <v>0.62420483182099407</v>
      </c>
      <c r="Q3">
        <f>1/(1+EXP(-M3))</f>
        <v>0.43632571937224984</v>
      </c>
    </row>
    <row r="4" spans="1:17" x14ac:dyDescent="0.25">
      <c r="A4" s="12"/>
      <c r="C4" s="8"/>
      <c r="D4" s="8"/>
      <c r="E4" s="8"/>
      <c r="F4" s="8"/>
      <c r="G4" s="8">
        <f>'2nd round'!Z38</f>
        <v>1.0899856035173363</v>
      </c>
      <c r="H4" s="8">
        <f>'2nd round'!AA38</f>
        <v>1.1691447803862203</v>
      </c>
      <c r="I4" s="8">
        <f>'2nd round'!AB38</f>
        <v>1.2479708197210957</v>
      </c>
      <c r="J4" s="8"/>
      <c r="K4" s="8"/>
      <c r="L4" s="8"/>
      <c r="M4" s="8"/>
    </row>
    <row r="5" spans="1:17" x14ac:dyDescent="0.25">
      <c r="A5" s="12"/>
      <c r="C5" s="8"/>
      <c r="D5" s="8"/>
      <c r="E5" s="8"/>
      <c r="F5" s="8"/>
      <c r="G5" s="8">
        <f>'2nd round'!Z39</f>
        <v>-1.005007198241332</v>
      </c>
      <c r="H5" s="8">
        <f>'2nd round'!AA39</f>
        <v>-2.0154276098068897</v>
      </c>
      <c r="I5" s="8">
        <f>'2nd round'!AB39</f>
        <v>-3.0260145901394524</v>
      </c>
      <c r="J5" s="8" t="s">
        <v>63</v>
      </c>
      <c r="K5" s="8"/>
      <c r="L5" s="8"/>
      <c r="M5" s="8"/>
    </row>
    <row r="6" spans="1:17" x14ac:dyDescent="0.25">
      <c r="A6" s="12"/>
      <c r="C6" s="8"/>
      <c r="D6" s="8"/>
      <c r="E6" s="8"/>
      <c r="F6" s="8"/>
      <c r="G6" s="8"/>
      <c r="H6" s="8"/>
      <c r="I6" s="8"/>
      <c r="J6" s="8"/>
      <c r="K6" s="8"/>
      <c r="L6" s="8"/>
      <c r="M6" s="8"/>
    </row>
    <row r="7" spans="1:17" x14ac:dyDescent="0.25">
      <c r="A7" s="12"/>
      <c r="C7" s="8"/>
      <c r="D7" s="8"/>
      <c r="E7" s="8"/>
      <c r="F7" s="8"/>
      <c r="G7" s="8" t="s">
        <v>3</v>
      </c>
      <c r="H7" s="8" t="s">
        <v>4</v>
      </c>
      <c r="I7" s="8" t="s">
        <v>5</v>
      </c>
      <c r="J7" s="8"/>
      <c r="K7" s="8"/>
      <c r="L7" s="8"/>
      <c r="M7" s="8"/>
    </row>
    <row r="8" spans="1:17" x14ac:dyDescent="0.25">
      <c r="A8" s="12"/>
      <c r="C8" s="8"/>
      <c r="D8" s="8"/>
      <c r="E8" s="8"/>
      <c r="F8" s="8"/>
      <c r="G8" s="8" t="s">
        <v>6</v>
      </c>
      <c r="H8" s="8" t="s">
        <v>7</v>
      </c>
      <c r="I8" s="8" t="s">
        <v>8</v>
      </c>
      <c r="J8" s="8"/>
      <c r="K8" s="8"/>
      <c r="L8" s="8"/>
      <c r="M8" s="8"/>
    </row>
    <row r="9" spans="1:17" x14ac:dyDescent="0.25">
      <c r="A9" s="12"/>
      <c r="C9" s="8"/>
      <c r="D9" s="8"/>
      <c r="E9" s="8"/>
      <c r="F9" s="8"/>
      <c r="G9" s="8" t="s">
        <v>9</v>
      </c>
      <c r="H9" s="8" t="s">
        <v>11</v>
      </c>
      <c r="I9" s="8" t="s">
        <v>10</v>
      </c>
      <c r="J9" s="8"/>
      <c r="K9" s="8"/>
      <c r="L9" s="8"/>
      <c r="M9" s="8"/>
    </row>
    <row r="10" spans="1:17" x14ac:dyDescent="0.25">
      <c r="G10" s="8"/>
      <c r="H10" s="8"/>
      <c r="I10" s="8"/>
    </row>
    <row r="11" spans="1:17" x14ac:dyDescent="0.25">
      <c r="A11" s="4" t="s">
        <v>39</v>
      </c>
      <c r="G11" s="8"/>
      <c r="H11" s="8"/>
      <c r="I11" s="8"/>
      <c r="N11" s="4" t="s">
        <v>40</v>
      </c>
    </row>
    <row r="12" spans="1:17" x14ac:dyDescent="0.25">
      <c r="A12" s="12" t="s">
        <v>31</v>
      </c>
      <c r="B12" s="8" t="s">
        <v>15</v>
      </c>
      <c r="C12" s="8" t="s">
        <v>16</v>
      </c>
      <c r="D12" s="8" t="s">
        <v>17</v>
      </c>
      <c r="E12" s="8"/>
      <c r="G12" s="11" t="s">
        <v>2</v>
      </c>
      <c r="H12" s="11"/>
      <c r="I12" s="11"/>
      <c r="K12" s="8" t="s">
        <v>18</v>
      </c>
      <c r="L12" s="8" t="s">
        <v>19</v>
      </c>
      <c r="M12" s="8"/>
      <c r="N12" s="8"/>
      <c r="O12" s="8" t="s">
        <v>20</v>
      </c>
      <c r="P12" s="8" t="s">
        <v>21</v>
      </c>
    </row>
    <row r="13" spans="1:17" x14ac:dyDescent="0.25">
      <c r="A13" s="12"/>
      <c r="B13" s="8">
        <f>O3</f>
        <v>0.78073535450120313</v>
      </c>
      <c r="C13" s="8">
        <f>P3</f>
        <v>0.62420483182099407</v>
      </c>
      <c r="D13" s="8">
        <f>Q3</f>
        <v>0.43632571937224984</v>
      </c>
      <c r="E13" s="8">
        <v>1</v>
      </c>
      <c r="G13" s="8">
        <f>'2nd round'!Z30</f>
        <v>-9.487736478327298E-2</v>
      </c>
      <c r="H13" s="8">
        <f>'2nd round'!AA30</f>
        <v>-6.2779655108826604E-2</v>
      </c>
      <c r="I13" s="8"/>
      <c r="K13" s="8">
        <f t="array" ref="K13:L13">MMULT(B13:E13,G13:H16)</f>
        <v>-1.1690290537542771</v>
      </c>
      <c r="L13" s="8">
        <v>-1.0801554856711189</v>
      </c>
      <c r="M13" s="8"/>
      <c r="N13" s="8"/>
      <c r="O13" s="8">
        <f>1/(1+EXP(-K13))</f>
        <v>0.23703053220983192</v>
      </c>
      <c r="P13" s="8">
        <f>1/(1+EXP(-L13))</f>
        <v>0.25347659357031688</v>
      </c>
    </row>
    <row r="14" spans="1:17" x14ac:dyDescent="0.25">
      <c r="A14" s="12"/>
      <c r="G14" s="8">
        <f>'2nd round'!Z31</f>
        <v>-0.29581652763113175</v>
      </c>
      <c r="H14" s="8">
        <f>'2nd round'!AA31</f>
        <v>-0.28803576757893501</v>
      </c>
      <c r="I14" s="8"/>
    </row>
    <row r="15" spans="1:17" x14ac:dyDescent="0.25">
      <c r="A15" s="12"/>
      <c r="G15" s="8">
        <f>'2nd round'!Z32</f>
        <v>-0.49695583572377422</v>
      </c>
      <c r="H15" s="8">
        <f>'2nd round'!AA32</f>
        <v>-0.51865942870457582</v>
      </c>
      <c r="I15" s="8"/>
    </row>
    <row r="16" spans="1:17" x14ac:dyDescent="0.25">
      <c r="A16" s="12"/>
      <c r="G16" s="8">
        <f>'2nd round'!Z33</f>
        <v>-0.69347022232779398</v>
      </c>
      <c r="H16" s="8">
        <f>'2nd round'!AA33</f>
        <v>-0.62504342318550155</v>
      </c>
      <c r="I16" s="8"/>
    </row>
    <row r="17" spans="1:31" x14ac:dyDescent="0.25">
      <c r="A17" s="12"/>
      <c r="G17" s="8"/>
      <c r="H17" s="8"/>
      <c r="I17" s="8"/>
    </row>
    <row r="18" spans="1:31" x14ac:dyDescent="0.25">
      <c r="A18" s="12"/>
      <c r="G18" s="8" t="s">
        <v>22</v>
      </c>
      <c r="H18" s="8" t="s">
        <v>23</v>
      </c>
      <c r="I18" s="8"/>
    </row>
    <row r="19" spans="1:31" x14ac:dyDescent="0.25">
      <c r="A19" s="12"/>
      <c r="G19" s="8" t="s">
        <v>24</v>
      </c>
      <c r="H19" s="8" t="s">
        <v>25</v>
      </c>
      <c r="I19" s="8"/>
    </row>
    <row r="20" spans="1:31" x14ac:dyDescent="0.25">
      <c r="A20" s="12"/>
      <c r="G20" s="8" t="s">
        <v>26</v>
      </c>
      <c r="H20" s="8" t="s">
        <v>27</v>
      </c>
      <c r="I20" s="8"/>
    </row>
    <row r="21" spans="1:31" x14ac:dyDescent="0.25">
      <c r="A21" s="12"/>
      <c r="G21" s="8" t="s">
        <v>28</v>
      </c>
      <c r="H21" s="8" t="s">
        <v>29</v>
      </c>
      <c r="I21" s="8"/>
    </row>
    <row r="22" spans="1:31" x14ac:dyDescent="0.25">
      <c r="A22" s="9"/>
      <c r="G22" s="8"/>
      <c r="H22" s="8"/>
      <c r="I22" s="8"/>
    </row>
    <row r="23" spans="1:31" x14ac:dyDescent="0.25">
      <c r="A23" s="4" t="s">
        <v>41</v>
      </c>
      <c r="G23" s="8"/>
      <c r="H23" s="8"/>
      <c r="I23" s="8"/>
    </row>
    <row r="24" spans="1:31" x14ac:dyDescent="0.25">
      <c r="A24" s="12" t="s">
        <v>37</v>
      </c>
      <c r="C24" s="8" t="s">
        <v>32</v>
      </c>
      <c r="D24" s="8" t="s">
        <v>33</v>
      </c>
      <c r="E24" s="8"/>
      <c r="G24" s="6" t="s">
        <v>34</v>
      </c>
      <c r="H24" s="6" t="s">
        <v>35</v>
      </c>
      <c r="K24" s="8" t="s">
        <v>36</v>
      </c>
    </row>
    <row r="25" spans="1:31" x14ac:dyDescent="0.25">
      <c r="A25" s="12"/>
      <c r="C25" s="8">
        <v>0.25</v>
      </c>
      <c r="D25" s="8">
        <v>0.75</v>
      </c>
      <c r="E25" s="8"/>
      <c r="G25" s="7">
        <f>O13-C25</f>
        <v>-1.2969467790168082E-2</v>
      </c>
      <c r="H25" s="7">
        <f>P13-D25</f>
        <v>-0.49652340642968312</v>
      </c>
      <c r="K25" s="8">
        <f>0.5 * SUMSQ(G25:H25)</f>
        <v>0.12335185011364824</v>
      </c>
    </row>
    <row r="26" spans="1:31" x14ac:dyDescent="0.25">
      <c r="K26" s="8"/>
    </row>
    <row r="27" spans="1:31" x14ac:dyDescent="0.25">
      <c r="A27" s="4" t="s">
        <v>50</v>
      </c>
    </row>
    <row r="28" spans="1:31" x14ac:dyDescent="0.25">
      <c r="C28" s="8" t="s">
        <v>46</v>
      </c>
      <c r="D28" s="8"/>
      <c r="E28" s="8"/>
      <c r="F28" s="8"/>
      <c r="G28" s="8" t="s">
        <v>40</v>
      </c>
      <c r="H28" s="8"/>
      <c r="I28" s="8"/>
      <c r="J28" s="8"/>
      <c r="K28" s="8"/>
      <c r="L28" s="8"/>
      <c r="M28" s="8"/>
      <c r="N28" s="8"/>
      <c r="O28" s="8"/>
      <c r="P28" s="8"/>
      <c r="Q28" s="8"/>
      <c r="R28" s="8"/>
      <c r="AD28" t="s">
        <v>57</v>
      </c>
      <c r="AE28">
        <v>3</v>
      </c>
    </row>
    <row r="29" spans="1:31" x14ac:dyDescent="0.25">
      <c r="C29" s="8" t="s">
        <v>42</v>
      </c>
      <c r="D29" s="8" t="s">
        <v>43</v>
      </c>
      <c r="E29" s="8"/>
      <c r="F29" s="8"/>
      <c r="G29" s="8" t="s">
        <v>44</v>
      </c>
      <c r="H29" s="8" t="s">
        <v>45</v>
      </c>
      <c r="I29" s="8"/>
      <c r="J29" s="8" t="s">
        <v>47</v>
      </c>
      <c r="K29" s="8" t="s">
        <v>48</v>
      </c>
      <c r="M29" s="8" t="s">
        <v>54</v>
      </c>
      <c r="N29" s="8" t="s">
        <v>55</v>
      </c>
      <c r="O29" s="8" t="s">
        <v>56</v>
      </c>
      <c r="R29" s="5" t="s">
        <v>49</v>
      </c>
      <c r="S29" s="8"/>
      <c r="X29" s="4" t="s">
        <v>52</v>
      </c>
      <c r="Z29" t="s">
        <v>53</v>
      </c>
      <c r="AD29" t="s">
        <v>58</v>
      </c>
      <c r="AE29">
        <v>2</v>
      </c>
    </row>
    <row r="30" spans="1:31" x14ac:dyDescent="0.25">
      <c r="C30" s="8">
        <f>G25</f>
        <v>-1.2969467790168082E-2</v>
      </c>
      <c r="D30" s="8">
        <f>H25</f>
        <v>-0.49652340642968312</v>
      </c>
      <c r="E30" s="8"/>
      <c r="F30" s="8"/>
      <c r="G30" s="8">
        <f>O13*(1-O13)</f>
        <v>0.18084705901015574</v>
      </c>
      <c r="H30" s="8">
        <f>P13*(1-P13)</f>
        <v>0.18922621008230525</v>
      </c>
      <c r="I30" s="8"/>
      <c r="J30" s="8">
        <f>C30*G30</f>
        <v>-2.3454901067788414E-3</v>
      </c>
      <c r="K30" s="8">
        <f>D30*H30</f>
        <v>-9.3955242415845047E-2</v>
      </c>
      <c r="M30" s="8">
        <f>J$30*G13+K$30*H13</f>
        <v>6.1210116349893623E-3</v>
      </c>
      <c r="N30" s="8">
        <f>J$30*G14+K$30*H14</f>
        <v>2.775630510629333E-2</v>
      </c>
      <c r="O30" s="8">
        <f>J$30*G15+K$30*H15</f>
        <v>4.9896377351398249E-2</v>
      </c>
      <c r="R30" s="8">
        <f>J30*O3</f>
        <v>-1.8312070499950435E-3</v>
      </c>
      <c r="S30" s="8">
        <f>K30*O3</f>
        <v>-7.3354179494781263E-2</v>
      </c>
      <c r="X30" s="4">
        <v>1</v>
      </c>
      <c r="Z30">
        <f>G13-$X$30*R30</f>
        <v>-9.3046157733277943E-2</v>
      </c>
      <c r="AA30">
        <f t="shared" ref="AA30:AA33" si="0">H13-$X$30*S30</f>
        <v>1.0574524385954659E-2</v>
      </c>
    </row>
    <row r="31" spans="1:31" x14ac:dyDescent="0.25">
      <c r="C31" s="8"/>
      <c r="D31" s="8"/>
      <c r="E31" s="8"/>
      <c r="F31" s="8"/>
      <c r="G31" s="8"/>
      <c r="H31" s="8"/>
      <c r="I31" s="8"/>
      <c r="J31" s="8"/>
      <c r="K31" s="8"/>
      <c r="R31" s="8">
        <f>J30*P3</f>
        <v>-1.4640662576396921E-3</v>
      </c>
      <c r="S31" s="8">
        <f>K30*P3</f>
        <v>-5.8647316290883288E-2</v>
      </c>
      <c r="Z31">
        <f t="shared" ref="Z31:Z33" si="1">G14-$X$30*R31</f>
        <v>-0.29435246137349208</v>
      </c>
      <c r="AA31">
        <f t="shared" si="0"/>
        <v>-0.22938845128805171</v>
      </c>
    </row>
    <row r="32" spans="1:31" x14ac:dyDescent="0.25">
      <c r="C32" s="8"/>
      <c r="D32" s="8"/>
      <c r="E32" s="8"/>
      <c r="F32" s="8"/>
      <c r="G32" s="8"/>
      <c r="H32" s="8"/>
      <c r="I32" s="8"/>
      <c r="J32" s="8"/>
      <c r="K32" s="8"/>
      <c r="R32" s="8">
        <f>J30*Q3</f>
        <v>-1.023397658120773E-3</v>
      </c>
      <c r="S32" s="8">
        <f>K30*Q3</f>
        <v>-4.0995088735887711E-2</v>
      </c>
      <c r="Z32">
        <f t="shared" si="1"/>
        <v>-0.49593243806565346</v>
      </c>
      <c r="AA32">
        <f t="shared" si="0"/>
        <v>-0.47766433996868812</v>
      </c>
    </row>
    <row r="33" spans="1:28" x14ac:dyDescent="0.25">
      <c r="C33" s="8"/>
      <c r="D33" s="8"/>
      <c r="E33" s="8"/>
      <c r="F33" s="8"/>
      <c r="G33" s="8"/>
      <c r="H33" s="8"/>
      <c r="I33" s="8"/>
      <c r="J33" s="8"/>
      <c r="K33" s="8"/>
      <c r="R33" s="8">
        <f>J30*1</f>
        <v>-2.3454901067788414E-3</v>
      </c>
      <c r="S33" s="8">
        <f>K30*1</f>
        <v>-9.3955242415845047E-2</v>
      </c>
      <c r="Z33">
        <f t="shared" si="1"/>
        <v>-0.69112473222101511</v>
      </c>
      <c r="AA33">
        <f t="shared" si="0"/>
        <v>-0.53108818076965647</v>
      </c>
    </row>
    <row r="35" spans="1:28" x14ac:dyDescent="0.25">
      <c r="A35" s="4" t="s">
        <v>51</v>
      </c>
    </row>
    <row r="36" spans="1:28" x14ac:dyDescent="0.25">
      <c r="B36" s="8" t="s">
        <v>42</v>
      </c>
      <c r="C36" s="8" t="s">
        <v>43</v>
      </c>
      <c r="D36" s="8" t="s">
        <v>60</v>
      </c>
      <c r="E36" s="8"/>
      <c r="F36" s="8" t="s">
        <v>44</v>
      </c>
      <c r="G36" s="8" t="s">
        <v>45</v>
      </c>
      <c r="H36" s="8" t="s">
        <v>59</v>
      </c>
      <c r="J36" s="8" t="s">
        <v>47</v>
      </c>
      <c r="K36" s="8" t="s">
        <v>48</v>
      </c>
      <c r="L36" s="8" t="s">
        <v>61</v>
      </c>
      <c r="N36" s="8" t="s">
        <v>62</v>
      </c>
      <c r="O36" s="8"/>
      <c r="P36" s="8"/>
      <c r="R36" s="5" t="s">
        <v>49</v>
      </c>
      <c r="Z36" t="s">
        <v>53</v>
      </c>
    </row>
    <row r="37" spans="1:28" x14ac:dyDescent="0.25">
      <c r="B37" s="8">
        <f>M30</f>
        <v>6.1210116349893623E-3</v>
      </c>
      <c r="C37" s="8">
        <f>N30</f>
        <v>2.775630510629333E-2</v>
      </c>
      <c r="D37" s="8">
        <f>O30</f>
        <v>4.9896377351398249E-2</v>
      </c>
      <c r="E37" s="8"/>
      <c r="F37" s="8">
        <f>B13*(1-B13)</f>
        <v>0.17118766073308381</v>
      </c>
      <c r="G37" s="8">
        <f>C13*(1-C13)</f>
        <v>0.23457315975231857</v>
      </c>
      <c r="H37" s="8">
        <f>D13*(1-D13)</f>
        <v>0.24594558598653851</v>
      </c>
      <c r="J37">
        <f>B37*F37</f>
        <v>1.0478416631138176E-3</v>
      </c>
      <c r="K37">
        <f>C37*G37</f>
        <v>6.5108841918326407E-3</v>
      </c>
      <c r="L37">
        <f>D37*H37</f>
        <v>1.2271793766295091E-2</v>
      </c>
      <c r="R37">
        <f>J$37*$C$3</f>
        <v>1.0478416631138176E-3</v>
      </c>
      <c r="S37">
        <f>K$37*$C$3</f>
        <v>6.5108841918326407E-3</v>
      </c>
      <c r="T37">
        <f>L$37*$C$3</f>
        <v>1.2271793766295091E-2</v>
      </c>
      <c r="Z37">
        <f>G3-$X$30*R37</f>
        <v>9.3944960095554336E-2</v>
      </c>
      <c r="AA37">
        <f t="shared" ref="AA37:AB37" si="2">H3-$X$30*S37</f>
        <v>0.1780615060012776</v>
      </c>
      <c r="AB37">
        <f t="shared" si="2"/>
        <v>0.2617136160942527</v>
      </c>
    </row>
    <row r="38" spans="1:28" x14ac:dyDescent="0.25">
      <c r="R38">
        <f>J$37*$D$3</f>
        <v>2.0956833262276353E-3</v>
      </c>
      <c r="S38">
        <f>K$37*$D$3</f>
        <v>1.3021768383665281E-2</v>
      </c>
      <c r="T38">
        <f>L$37*$D$3</f>
        <v>2.4543587532590182E-2</v>
      </c>
      <c r="Z38">
        <f t="shared" ref="Z38:AB38" si="3">G4-$X$30*R38</f>
        <v>1.0878899201911088</v>
      </c>
      <c r="AA38">
        <f t="shared" si="3"/>
        <v>1.156123012002555</v>
      </c>
      <c r="AB38">
        <f t="shared" si="3"/>
        <v>1.2234272321885056</v>
      </c>
    </row>
    <row r="39" spans="1:28" x14ac:dyDescent="0.25">
      <c r="R39">
        <f>J$37*$E$3</f>
        <v>1.0478416631138176E-3</v>
      </c>
      <c r="S39">
        <f>K$37*$E$3</f>
        <v>6.5108841918326407E-3</v>
      </c>
      <c r="T39">
        <f>L$37*$E$3</f>
        <v>1.2271793766295091E-2</v>
      </c>
      <c r="Z39">
        <f t="shared" ref="Z39:AB39" si="4">G5-$X$30*R39</f>
        <v>-1.0060550399044459</v>
      </c>
      <c r="AA39">
        <f t="shared" si="4"/>
        <v>-2.0219384939987224</v>
      </c>
      <c r="AB39">
        <f t="shared" si="4"/>
        <v>-3.0382863839057475</v>
      </c>
    </row>
  </sheetData>
  <mergeCells count="5">
    <mergeCell ref="A2:A9"/>
    <mergeCell ref="G2:I2"/>
    <mergeCell ref="A12:A21"/>
    <mergeCell ref="G12:I12"/>
    <mergeCell ref="A24: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1st round</vt:lpstr>
      <vt:lpstr>2nd round</vt:lpstr>
      <vt:lpstr>3rd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Yo-Ming Hsieh</dc:creator>
  <cp:lastModifiedBy>E2-417</cp:lastModifiedBy>
  <dcterms:created xsi:type="dcterms:W3CDTF">2022-03-09T06:47:13Z</dcterms:created>
  <dcterms:modified xsi:type="dcterms:W3CDTF">2022-03-29T04:08:48Z</dcterms:modified>
</cp:coreProperties>
</file>