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excel_ark/"/>
    </mc:Choice>
  </mc:AlternateContent>
  <xr:revisionPtr revIDLastSave="0" documentId="13_ncr:9_{1AB16ED7-3A6A-CB4D-99B6-C123CC2273E2}" xr6:coauthVersionLast="36" xr6:coauthVersionMax="36" xr10:uidLastSave="{00000000-0000-0000-0000-000000000000}"/>
  <bookViews>
    <workbookView xWindow="7000" yWindow="460" windowWidth="26560" windowHeight="18920" activeTab="5" xr2:uid="{3554BBCC-7985-3D48-A1E9-0169C5E9FB8A}"/>
  </bookViews>
  <sheets>
    <sheet name="Konfiguration(SÄTT PARAMETRAR)" sheetId="2" r:id="rId1"/>
    <sheet name="Data(LÄGG IN NY DATA)" sheetId="3" r:id="rId2"/>
    <sheet name="Prediktion(RÖR EJ!)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3" sheetId="10" r:id="rId7"/>
  </sheets>
  <definedNames>
    <definedName name="_xlnm._FilterDatabase" localSheetId="0" hidden="1">'Konfiguration(SÄTT PARAMETRAR)'!$C$2:$D$8</definedName>
    <definedName name="_xlchart.v1.0" hidden="1">'Prediktioner inlagda över tid'!$A$3:$A$130</definedName>
    <definedName name="_xlchart.v1.1" hidden="1">'Prediktioner inlagda över tid'!$B$3:$B$130</definedName>
    <definedName name="_xlchart.v1.10" hidden="1">'Prediktioner inlagda över tid'!$B$3:$B$130</definedName>
    <definedName name="_xlchart.v1.11" hidden="1">'Prediktioner inlagda över tid'!$C$3:$C$130</definedName>
    <definedName name="_xlchart.v1.12" hidden="1">'Prediktioner inlagda över tid'!$A$3:$A$130</definedName>
    <definedName name="_xlchart.v1.13" hidden="1">'Prediktioner inlagda över tid'!$B$3:$B$130</definedName>
    <definedName name="_xlchart.v1.14" hidden="1">'Prediktioner inlagda över tid'!$C$3:$C$130</definedName>
    <definedName name="_xlchart.v1.15" hidden="1">'Prediktioner inlagda över tid'!$A$3:$A$130</definedName>
    <definedName name="_xlchart.v1.16" hidden="1">'Prediktioner inlagda över tid'!$B$3:$B$130</definedName>
    <definedName name="_xlchart.v1.17" hidden="1">'Prediktioner inlagda över tid'!$C$3:$C$130</definedName>
    <definedName name="_xlchart.v1.18" hidden="1">'Prediktioner inlagda över tid'!$A$3:$A$130</definedName>
    <definedName name="_xlchart.v1.19" hidden="1">'Prediktioner inlagda över tid'!$B$3:$B$130</definedName>
    <definedName name="_xlchart.v1.2" hidden="1">'Prediktioner inlagda över tid'!$C$3:$C$130</definedName>
    <definedName name="_xlchart.v1.20" hidden="1">'Prediktioner inlagda över tid'!$C$3:$C$130</definedName>
    <definedName name="_xlchart.v1.21" hidden="1">'Prediktioner inlagda över tid'!$A$3:$A$130</definedName>
    <definedName name="_xlchart.v1.22" hidden="1">'Prediktioner inlagda över tid'!$B$3:$B$130</definedName>
    <definedName name="_xlchart.v1.23" hidden="1">'Prediktioner inlagda över tid'!$C$3:$C$130</definedName>
    <definedName name="_xlchart.v1.3" hidden="1">'Prediktioner inlagda över tid'!$A$3:$A$130</definedName>
    <definedName name="_xlchart.v1.4" hidden="1">'Prediktioner inlagda över tid'!$B$3:$B$130</definedName>
    <definedName name="_xlchart.v1.5" hidden="1">'Prediktioner inlagda över tid'!$C$3:$C$130</definedName>
    <definedName name="_xlchart.v1.6" hidden="1">'Prediktioner inlagda över tid'!$A$3:$A$130</definedName>
    <definedName name="_xlchart.v1.7" hidden="1">'Prediktioner inlagda över tid'!$B$3:$B$130</definedName>
    <definedName name="_xlchart.v1.8" hidden="1">'Prediktioner inlagda över tid'!$C$3:$C$130</definedName>
    <definedName name="_xlchart.v1.9" hidden="1">'Prediktioner inlagda över tid'!$A$3:$A$130</definedName>
    <definedName name="alpha">'Konfiguration(SÄTT PARAMETRAR)'!$D$3</definedName>
    <definedName name="beta">'Konfiguration(SÄTT PARAMETRAR)'!$D$4</definedName>
    <definedName name="dag_riktig">'Data(LÄGG IN NY DATA)'!$A:$A</definedName>
    <definedName name="data_anvanda">'Konfiguration(SÄTT PARAMETRAR)'!$D$10</definedName>
    <definedName name="doda">'Prediktion(RÖR EJ!)'!$E:$E</definedName>
    <definedName name="doda_riktig">'Data(LÄGG IN NY DATA)'!$C:$C</definedName>
    <definedName name="gamma">'Konfiguration(SÄTT PARAMETRAR)'!$D$5</definedName>
    <definedName name="immuna">'Prediktion(RÖR EJ!)'!$D:$D</definedName>
    <definedName name="inlagda">'Prediktion(RÖR EJ!)'!$C:$C</definedName>
    <definedName name="inlagda_riktig">'Data(LÄGG IN NY DATA)'!$B:$B</definedName>
    <definedName name="K">'Konfiguration(SÄTT PARAMETRAR)'!$D$6</definedName>
    <definedName name="Kgamma">'Konfiguration(SÄTT PARAMETRAR)'!$D$8</definedName>
    <definedName name="L">'Konfiguration(SÄTT PARAMETRAR)'!$D$7</definedName>
    <definedName name="population">'Konfiguration(SÄTT PARAMETRAR)'!$D$9</definedName>
    <definedName name="risk">'Prediktion(RÖR EJ!)'!$F:$F</definedName>
    <definedName name="sjuka">'Prediktion(RÖR EJ!)'!$B:$B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B2" i="10"/>
  <c r="D4" i="2"/>
  <c r="AG2" i="7" l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G2" i="6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C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" i="10"/>
  <c r="A5" i="1" l="1"/>
  <c r="G5" i="1"/>
  <c r="H5" i="1"/>
  <c r="A6" i="1"/>
  <c r="G6" i="1" s="1"/>
  <c r="A7" i="1"/>
  <c r="A8" i="1"/>
  <c r="G8" i="1"/>
  <c r="A9" i="1" l="1"/>
  <c r="H8" i="1"/>
  <c r="G7" i="1"/>
  <c r="H7" i="1"/>
  <c r="H6" i="1"/>
  <c r="A10" i="1" l="1"/>
  <c r="G9" i="1"/>
  <c r="H9" i="1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G10" i="1" l="1"/>
  <c r="H10" i="1"/>
  <c r="A11" i="1"/>
  <c r="C9" i="8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B59" i="7"/>
  <c r="I64" i="8" s="1"/>
  <c r="B60" i="7"/>
  <c r="I65" i="8" s="1"/>
  <c r="B61" i="7"/>
  <c r="I66" i="8" s="1"/>
  <c r="B62" i="7"/>
  <c r="I67" i="8" s="1"/>
  <c r="B63" i="7"/>
  <c r="I68" i="8" s="1"/>
  <c r="B64" i="7"/>
  <c r="I69" i="8" s="1"/>
  <c r="B65" i="7"/>
  <c r="I70" i="8" s="1"/>
  <c r="B66" i="7"/>
  <c r="I71" i="8" s="1"/>
  <c r="B67" i="7"/>
  <c r="I72" i="8" s="1"/>
  <c r="B68" i="7"/>
  <c r="I73" i="8" s="1"/>
  <c r="B69" i="7"/>
  <c r="I74" i="8" s="1"/>
  <c r="B70" i="7"/>
  <c r="I75" i="8" s="1"/>
  <c r="B71" i="7"/>
  <c r="I76" i="8" s="1"/>
  <c r="B72" i="7"/>
  <c r="I77" i="8" s="1"/>
  <c r="B73" i="7"/>
  <c r="I78" i="8" s="1"/>
  <c r="B74" i="7"/>
  <c r="I79" i="8" s="1"/>
  <c r="B75" i="7"/>
  <c r="I80" i="8" s="1"/>
  <c r="B76" i="7"/>
  <c r="I81" i="8" s="1"/>
  <c r="B77" i="7"/>
  <c r="I82" i="8" s="1"/>
  <c r="B78" i="7"/>
  <c r="I83" i="8" s="1"/>
  <c r="B79" i="7"/>
  <c r="I84" i="8" s="1"/>
  <c r="B80" i="7"/>
  <c r="I85" i="8" s="1"/>
  <c r="B81" i="7"/>
  <c r="I86" i="8" s="1"/>
  <c r="B82" i="7"/>
  <c r="I87" i="8" s="1"/>
  <c r="B83" i="7"/>
  <c r="I88" i="8" s="1"/>
  <c r="B84" i="7"/>
  <c r="I89" i="8" s="1"/>
  <c r="B85" i="7"/>
  <c r="I90" i="8" s="1"/>
  <c r="B86" i="7"/>
  <c r="I91" i="8" s="1"/>
  <c r="B87" i="7"/>
  <c r="I92" i="8" s="1"/>
  <c r="B88" i="7"/>
  <c r="I93" i="8" s="1"/>
  <c r="B89" i="7"/>
  <c r="I94" i="8" s="1"/>
  <c r="B90" i="7"/>
  <c r="I95" i="8" s="1"/>
  <c r="B91" i="7"/>
  <c r="I96" i="8" s="1"/>
  <c r="B92" i="7"/>
  <c r="I97" i="8" s="1"/>
  <c r="B93" i="7"/>
  <c r="I98" i="8" s="1"/>
  <c r="B94" i="7"/>
  <c r="I99" i="8" s="1"/>
  <c r="B95" i="7"/>
  <c r="I100" i="8" s="1"/>
  <c r="B96" i="7"/>
  <c r="I101" i="8" s="1"/>
  <c r="B97" i="7"/>
  <c r="I102" i="8" s="1"/>
  <c r="B98" i="7"/>
  <c r="I103" i="8" s="1"/>
  <c r="B99" i="7"/>
  <c r="I104" i="8" s="1"/>
  <c r="B100" i="7"/>
  <c r="I105" i="8" s="1"/>
  <c r="B101" i="7"/>
  <c r="I106" i="8" s="1"/>
  <c r="B102" i="7"/>
  <c r="I107" i="8" s="1"/>
  <c r="B103" i="7"/>
  <c r="I108" i="8" s="1"/>
  <c r="B104" i="7"/>
  <c r="I109" i="8" s="1"/>
  <c r="B105" i="7"/>
  <c r="I110" i="8" s="1"/>
  <c r="B106" i="7"/>
  <c r="I111" i="8" s="1"/>
  <c r="B107" i="7"/>
  <c r="I112" i="8" s="1"/>
  <c r="B108" i="7"/>
  <c r="I113" i="8" s="1"/>
  <c r="B109" i="7"/>
  <c r="I114" i="8" s="1"/>
  <c r="B110" i="7"/>
  <c r="I115" i="8" s="1"/>
  <c r="B111" i="7"/>
  <c r="I116" i="8" s="1"/>
  <c r="B112" i="7"/>
  <c r="I117" i="8" s="1"/>
  <c r="B113" i="7"/>
  <c r="I118" i="8" s="1"/>
  <c r="B114" i="7"/>
  <c r="I119" i="8" s="1"/>
  <c r="B115" i="7"/>
  <c r="I120" i="8" s="1"/>
  <c r="B116" i="7"/>
  <c r="I121" i="8" s="1"/>
  <c r="B117" i="7"/>
  <c r="I122" i="8" s="1"/>
  <c r="B118" i="7"/>
  <c r="I123" i="8" s="1"/>
  <c r="B119" i="7"/>
  <c r="I124" i="8" s="1"/>
  <c r="B120" i="7"/>
  <c r="I125" i="8" s="1"/>
  <c r="B121" i="7"/>
  <c r="I126" i="8" s="1"/>
  <c r="B122" i="7"/>
  <c r="I127" i="8" s="1"/>
  <c r="B123" i="7"/>
  <c r="I128" i="8" s="1"/>
  <c r="B124" i="7"/>
  <c r="I129" i="8" s="1"/>
  <c r="B125" i="7"/>
  <c r="I130" i="8" s="1"/>
  <c r="B126" i="7"/>
  <c r="I131" i="8" s="1"/>
  <c r="B127" i="7"/>
  <c r="I132" i="8" s="1"/>
  <c r="B128" i="7"/>
  <c r="I133" i="8" s="1"/>
  <c r="B129" i="7"/>
  <c r="I134" i="8" s="1"/>
  <c r="B130" i="7"/>
  <c r="I135" i="8" s="1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D2" i="7"/>
  <c r="B11" i="6"/>
  <c r="B16" i="8" s="1"/>
  <c r="B12" i="6"/>
  <c r="B17" i="8" s="1"/>
  <c r="B13" i="6"/>
  <c r="B18" i="8" s="1"/>
  <c r="B14" i="6"/>
  <c r="B19" i="8" s="1"/>
  <c r="B15" i="6"/>
  <c r="B20" i="8" s="1"/>
  <c r="B16" i="6"/>
  <c r="B21" i="8" s="1"/>
  <c r="B17" i="6"/>
  <c r="B22" i="8" s="1"/>
  <c r="B18" i="6"/>
  <c r="B23" i="8" s="1"/>
  <c r="B19" i="6"/>
  <c r="B24" i="8" s="1"/>
  <c r="B20" i="6"/>
  <c r="B25" i="8" s="1"/>
  <c r="B21" i="6"/>
  <c r="B26" i="8" s="1"/>
  <c r="B22" i="6"/>
  <c r="B27" i="8" s="1"/>
  <c r="B23" i="6"/>
  <c r="B28" i="8" s="1"/>
  <c r="B24" i="6"/>
  <c r="B29" i="8" s="1"/>
  <c r="B25" i="6"/>
  <c r="B30" i="8" s="1"/>
  <c r="B26" i="6"/>
  <c r="B31" i="8" s="1"/>
  <c r="B27" i="6"/>
  <c r="B32" i="8" s="1"/>
  <c r="B28" i="6"/>
  <c r="B33" i="8" s="1"/>
  <c r="B29" i="6"/>
  <c r="B34" i="8" s="1"/>
  <c r="B30" i="6"/>
  <c r="B35" i="8" s="1"/>
  <c r="B31" i="6"/>
  <c r="B36" i="8" s="1"/>
  <c r="B32" i="6"/>
  <c r="B37" i="8" s="1"/>
  <c r="B33" i="6"/>
  <c r="B38" i="8" s="1"/>
  <c r="B34" i="6"/>
  <c r="B39" i="8" s="1"/>
  <c r="B35" i="6"/>
  <c r="B40" i="8" s="1"/>
  <c r="B36" i="6"/>
  <c r="B41" i="8" s="1"/>
  <c r="B37" i="6"/>
  <c r="B42" i="8" s="1"/>
  <c r="B38" i="6"/>
  <c r="B43" i="8" s="1"/>
  <c r="B39" i="6"/>
  <c r="B44" i="8" s="1"/>
  <c r="B40" i="6"/>
  <c r="B45" i="8" s="1"/>
  <c r="B41" i="6"/>
  <c r="B46" i="8" s="1"/>
  <c r="B42" i="6"/>
  <c r="B47" i="8" s="1"/>
  <c r="B43" i="6"/>
  <c r="B48" i="8" s="1"/>
  <c r="B44" i="6"/>
  <c r="B49" i="8" s="1"/>
  <c r="B45" i="6"/>
  <c r="B50" i="8" s="1"/>
  <c r="B59" i="6"/>
  <c r="B64" i="8" s="1"/>
  <c r="B60" i="6"/>
  <c r="B65" i="8" s="1"/>
  <c r="B61" i="6"/>
  <c r="B66" i="8" s="1"/>
  <c r="B62" i="6"/>
  <c r="B67" i="8" s="1"/>
  <c r="B63" i="6"/>
  <c r="B68" i="8" s="1"/>
  <c r="B64" i="6"/>
  <c r="B69" i="8" s="1"/>
  <c r="B65" i="6"/>
  <c r="B70" i="8" s="1"/>
  <c r="B66" i="6"/>
  <c r="B71" i="8" s="1"/>
  <c r="B67" i="6"/>
  <c r="B72" i="8" s="1"/>
  <c r="B68" i="6"/>
  <c r="B73" i="8" s="1"/>
  <c r="B69" i="6"/>
  <c r="B74" i="8" s="1"/>
  <c r="B70" i="6"/>
  <c r="B75" i="8" s="1"/>
  <c r="B71" i="6"/>
  <c r="B76" i="8" s="1"/>
  <c r="B72" i="6"/>
  <c r="B77" i="8" s="1"/>
  <c r="B73" i="6"/>
  <c r="B78" i="8" s="1"/>
  <c r="B74" i="6"/>
  <c r="B79" i="8" s="1"/>
  <c r="B75" i="6"/>
  <c r="B80" i="8" s="1"/>
  <c r="B76" i="6"/>
  <c r="B81" i="8" s="1"/>
  <c r="B77" i="6"/>
  <c r="B82" i="8" s="1"/>
  <c r="B78" i="6"/>
  <c r="B83" i="8" s="1"/>
  <c r="B79" i="6"/>
  <c r="B84" i="8" s="1"/>
  <c r="B80" i="6"/>
  <c r="B85" i="8" s="1"/>
  <c r="B81" i="6"/>
  <c r="B86" i="8" s="1"/>
  <c r="B82" i="6"/>
  <c r="B87" i="8" s="1"/>
  <c r="B83" i="6"/>
  <c r="B88" i="8" s="1"/>
  <c r="B84" i="6"/>
  <c r="B89" i="8" s="1"/>
  <c r="B85" i="6"/>
  <c r="B90" i="8" s="1"/>
  <c r="B86" i="6"/>
  <c r="B91" i="8" s="1"/>
  <c r="B87" i="6"/>
  <c r="B92" i="8" s="1"/>
  <c r="B88" i="6"/>
  <c r="B93" i="8" s="1"/>
  <c r="B89" i="6"/>
  <c r="B94" i="8" s="1"/>
  <c r="B90" i="6"/>
  <c r="B95" i="8" s="1"/>
  <c r="B91" i="6"/>
  <c r="B96" i="8" s="1"/>
  <c r="B92" i="6"/>
  <c r="B97" i="8" s="1"/>
  <c r="B93" i="6"/>
  <c r="B98" i="8" s="1"/>
  <c r="B94" i="6"/>
  <c r="B99" i="8" s="1"/>
  <c r="B95" i="6"/>
  <c r="B100" i="8" s="1"/>
  <c r="B96" i="6"/>
  <c r="B101" i="8" s="1"/>
  <c r="B97" i="6"/>
  <c r="B102" i="8" s="1"/>
  <c r="B98" i="6"/>
  <c r="B103" i="8" s="1"/>
  <c r="B99" i="6"/>
  <c r="B104" i="8" s="1"/>
  <c r="B100" i="6"/>
  <c r="B105" i="8" s="1"/>
  <c r="B101" i="6"/>
  <c r="B106" i="8" s="1"/>
  <c r="B102" i="6"/>
  <c r="B107" i="8" s="1"/>
  <c r="B103" i="6"/>
  <c r="B108" i="8" s="1"/>
  <c r="B104" i="6"/>
  <c r="B109" i="8" s="1"/>
  <c r="B105" i="6"/>
  <c r="B110" i="8" s="1"/>
  <c r="B106" i="6"/>
  <c r="B111" i="8" s="1"/>
  <c r="B107" i="6"/>
  <c r="B112" i="8" s="1"/>
  <c r="B108" i="6"/>
  <c r="B113" i="8" s="1"/>
  <c r="B109" i="6"/>
  <c r="B114" i="8" s="1"/>
  <c r="B110" i="6"/>
  <c r="B115" i="8" s="1"/>
  <c r="B111" i="6"/>
  <c r="B116" i="8" s="1"/>
  <c r="B112" i="6"/>
  <c r="B117" i="8" s="1"/>
  <c r="B113" i="6"/>
  <c r="B118" i="8" s="1"/>
  <c r="B114" i="6"/>
  <c r="B119" i="8" s="1"/>
  <c r="B115" i="6"/>
  <c r="B120" i="8" s="1"/>
  <c r="B116" i="6"/>
  <c r="B121" i="8" s="1"/>
  <c r="B117" i="6"/>
  <c r="B122" i="8" s="1"/>
  <c r="B118" i="6"/>
  <c r="B123" i="8" s="1"/>
  <c r="B119" i="6"/>
  <c r="B124" i="8" s="1"/>
  <c r="B120" i="6"/>
  <c r="B125" i="8" s="1"/>
  <c r="B121" i="6"/>
  <c r="B126" i="8" s="1"/>
  <c r="B122" i="6"/>
  <c r="B127" i="8" s="1"/>
  <c r="B123" i="6"/>
  <c r="B128" i="8" s="1"/>
  <c r="B124" i="6"/>
  <c r="B129" i="8" s="1"/>
  <c r="B125" i="6"/>
  <c r="B130" i="8" s="1"/>
  <c r="B126" i="6"/>
  <c r="B131" i="8" s="1"/>
  <c r="B127" i="6"/>
  <c r="B132" i="8" s="1"/>
  <c r="B128" i="6"/>
  <c r="B133" i="8" s="1"/>
  <c r="B129" i="6"/>
  <c r="B134" i="8" s="1"/>
  <c r="B130" i="6"/>
  <c r="B135" i="8" s="1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G11" i="1" l="1"/>
  <c r="A12" i="1"/>
  <c r="D6" i="2"/>
  <c r="E4" i="1" l="1"/>
  <c r="E5" i="1" s="1"/>
  <c r="E6" i="1" s="1"/>
  <c r="E7" i="1" s="1"/>
  <c r="D4" i="1"/>
  <c r="D5" i="1" s="1"/>
  <c r="D6" i="1" s="1"/>
  <c r="D7" i="1" s="1"/>
  <c r="A13" i="1"/>
  <c r="G12" i="1"/>
  <c r="A14" i="1" l="1"/>
  <c r="G13" i="1"/>
  <c r="G14" i="1" l="1"/>
  <c r="A15" i="1"/>
  <c r="B3" i="3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C10" i="3"/>
  <c r="B11" i="3"/>
  <c r="C11" i="3"/>
  <c r="B12" i="3"/>
  <c r="C12" i="3"/>
  <c r="B13" i="3"/>
  <c r="C13" i="3"/>
  <c r="B14" i="7" s="1"/>
  <c r="I19" i="8" s="1"/>
  <c r="B14" i="3"/>
  <c r="C14" i="3"/>
  <c r="B15" i="7" s="1"/>
  <c r="I20" i="8" s="1"/>
  <c r="B15" i="3"/>
  <c r="C15" i="3"/>
  <c r="B16" i="7" s="1"/>
  <c r="I21" i="8" s="1"/>
  <c r="B16" i="3"/>
  <c r="C16" i="3"/>
  <c r="B17" i="7" s="1"/>
  <c r="I22" i="8" s="1"/>
  <c r="B17" i="3"/>
  <c r="C17" i="3"/>
  <c r="B18" i="7" s="1"/>
  <c r="I23" i="8" s="1"/>
  <c r="B18" i="3"/>
  <c r="C18" i="3"/>
  <c r="B19" i="7" s="1"/>
  <c r="I24" i="8" s="1"/>
  <c r="B19" i="3"/>
  <c r="C19" i="3"/>
  <c r="B20" i="7" s="1"/>
  <c r="I25" i="8" s="1"/>
  <c r="B20" i="3"/>
  <c r="C20" i="3"/>
  <c r="B21" i="7" s="1"/>
  <c r="I26" i="8" s="1"/>
  <c r="B21" i="3"/>
  <c r="C21" i="3"/>
  <c r="B22" i="7" s="1"/>
  <c r="I27" i="8" s="1"/>
  <c r="B22" i="3"/>
  <c r="C22" i="3"/>
  <c r="B23" i="7" s="1"/>
  <c r="I28" i="8" s="1"/>
  <c r="B23" i="3"/>
  <c r="C23" i="3"/>
  <c r="B24" i="7" s="1"/>
  <c r="I29" i="8" s="1"/>
  <c r="B24" i="3"/>
  <c r="C24" i="3"/>
  <c r="B25" i="7" s="1"/>
  <c r="I30" i="8" s="1"/>
  <c r="B25" i="3"/>
  <c r="C25" i="3"/>
  <c r="B26" i="7" s="1"/>
  <c r="I31" i="8" s="1"/>
  <c r="B26" i="3"/>
  <c r="C26" i="3"/>
  <c r="B27" i="7" s="1"/>
  <c r="I32" i="8" s="1"/>
  <c r="B27" i="3"/>
  <c r="C27" i="3"/>
  <c r="B28" i="7" s="1"/>
  <c r="I33" i="8" s="1"/>
  <c r="B28" i="3"/>
  <c r="C28" i="3"/>
  <c r="B29" i="7" s="1"/>
  <c r="I34" i="8" s="1"/>
  <c r="B29" i="3"/>
  <c r="C29" i="3"/>
  <c r="B30" i="7" s="1"/>
  <c r="I35" i="8" s="1"/>
  <c r="B30" i="3"/>
  <c r="C30" i="3"/>
  <c r="B31" i="7" s="1"/>
  <c r="I36" i="8" s="1"/>
  <c r="B31" i="3"/>
  <c r="C31" i="3"/>
  <c r="B32" i="7" s="1"/>
  <c r="I37" i="8" s="1"/>
  <c r="B32" i="3"/>
  <c r="C32" i="3"/>
  <c r="B33" i="7" s="1"/>
  <c r="I38" i="8" s="1"/>
  <c r="B33" i="3"/>
  <c r="C33" i="3"/>
  <c r="B34" i="7" s="1"/>
  <c r="I39" i="8" s="1"/>
  <c r="B34" i="3"/>
  <c r="C34" i="3"/>
  <c r="B35" i="7" s="1"/>
  <c r="I40" i="8" s="1"/>
  <c r="B35" i="3"/>
  <c r="C35" i="3"/>
  <c r="B36" i="7" s="1"/>
  <c r="I41" i="8" s="1"/>
  <c r="B36" i="3"/>
  <c r="C36" i="3"/>
  <c r="B37" i="7" s="1"/>
  <c r="I42" i="8" s="1"/>
  <c r="B37" i="3"/>
  <c r="C37" i="3"/>
  <c r="B38" i="7" s="1"/>
  <c r="I43" i="8" s="1"/>
  <c r="B38" i="3"/>
  <c r="C38" i="3"/>
  <c r="B39" i="7" s="1"/>
  <c r="I44" i="8" s="1"/>
  <c r="B39" i="3"/>
  <c r="C39" i="3"/>
  <c r="B40" i="7" s="1"/>
  <c r="I45" i="8" s="1"/>
  <c r="B40" i="3"/>
  <c r="C40" i="3"/>
  <c r="B41" i="7" s="1"/>
  <c r="I46" i="8" s="1"/>
  <c r="B41" i="3"/>
  <c r="C41" i="3"/>
  <c r="B42" i="7" s="1"/>
  <c r="I47" i="8" s="1"/>
  <c r="B42" i="3"/>
  <c r="C42" i="3"/>
  <c r="B43" i="7" s="1"/>
  <c r="I48" i="8" s="1"/>
  <c r="B43" i="3"/>
  <c r="C43" i="3"/>
  <c r="B44" i="7" s="1"/>
  <c r="I49" i="8" s="1"/>
  <c r="B44" i="3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3" i="7" s="1"/>
  <c r="I8" i="8" s="1"/>
  <c r="B2" i="3"/>
  <c r="B3" i="6" s="1"/>
  <c r="B8" i="8" s="1"/>
  <c r="B13" i="7" l="1"/>
  <c r="I18" i="8" s="1"/>
  <c r="H13" i="1"/>
  <c r="B12" i="7"/>
  <c r="I17" i="8" s="1"/>
  <c r="H12" i="1"/>
  <c r="B11" i="7"/>
  <c r="I16" i="8" s="1"/>
  <c r="H11" i="1"/>
  <c r="H14" i="1"/>
  <c r="G15" i="1"/>
  <c r="H15" i="1"/>
  <c r="A16" i="1"/>
  <c r="H4" i="1"/>
  <c r="H3" i="1"/>
  <c r="G4" i="1"/>
  <c r="G3" i="1"/>
  <c r="A4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C3" i="1" l="1"/>
  <c r="A17" i="1"/>
  <c r="H16" i="1"/>
  <c r="G16" i="1"/>
  <c r="F3" i="1"/>
  <c r="F4" i="1" l="1"/>
  <c r="E8" i="1"/>
  <c r="D8" i="1"/>
  <c r="B4" i="1"/>
  <c r="A18" i="1"/>
  <c r="G17" i="1"/>
  <c r="H17" i="1"/>
  <c r="J3" i="1"/>
  <c r="L3" i="1" s="1"/>
  <c r="B5" i="1" l="1"/>
  <c r="C5" i="1" s="1"/>
  <c r="B4" i="10" s="1"/>
  <c r="C4" i="10" s="1"/>
  <c r="D9" i="1"/>
  <c r="E9" i="1"/>
  <c r="F5" i="1"/>
  <c r="G18" i="1"/>
  <c r="H18" i="1"/>
  <c r="A19" i="1"/>
  <c r="J4" i="1"/>
  <c r="L4" i="1" s="1"/>
  <c r="C4" i="1"/>
  <c r="B3" i="10" s="1"/>
  <c r="C3" i="10" s="1"/>
  <c r="F6" i="1" l="1"/>
  <c r="D10" i="1"/>
  <c r="E10" i="1"/>
  <c r="J5" i="1"/>
  <c r="L5" i="1" s="1"/>
  <c r="B6" i="1"/>
  <c r="G19" i="1"/>
  <c r="H19" i="1"/>
  <c r="A20" i="1"/>
  <c r="J6" i="1" l="1"/>
  <c r="L6" i="1" s="1"/>
  <c r="D11" i="1"/>
  <c r="E11" i="1"/>
  <c r="F7" i="1"/>
  <c r="C6" i="1"/>
  <c r="B5" i="10" s="1"/>
  <c r="C5" i="10" s="1"/>
  <c r="B7" i="1"/>
  <c r="A21" i="1"/>
  <c r="H20" i="1"/>
  <c r="G20" i="1"/>
  <c r="C7" i="1" l="1"/>
  <c r="B6" i="10" s="1"/>
  <c r="C6" i="10" s="1"/>
  <c r="E12" i="1"/>
  <c r="D12" i="1"/>
  <c r="J7" i="1"/>
  <c r="L7" i="1" s="1"/>
  <c r="B8" i="1"/>
  <c r="F8" i="1"/>
  <c r="A22" i="1"/>
  <c r="H21" i="1"/>
  <c r="G21" i="1"/>
  <c r="C8" i="1" l="1"/>
  <c r="B7" i="10" s="1"/>
  <c r="C7" i="10" s="1"/>
  <c r="E13" i="1"/>
  <c r="D13" i="1"/>
  <c r="F9" i="1"/>
  <c r="J8" i="1"/>
  <c r="L8" i="1" s="1"/>
  <c r="B9" i="1"/>
  <c r="G22" i="1"/>
  <c r="H22" i="1"/>
  <c r="A23" i="1"/>
  <c r="D14" i="1" l="1"/>
  <c r="E14" i="1"/>
  <c r="F10" i="1"/>
  <c r="B10" i="1"/>
  <c r="J9" i="1"/>
  <c r="L9" i="1" s="1"/>
  <c r="C9" i="1"/>
  <c r="B8" i="10" s="1"/>
  <c r="C8" i="10" s="1"/>
  <c r="G23" i="1"/>
  <c r="H23" i="1"/>
  <c r="A24" i="1"/>
  <c r="D15" i="1" l="1"/>
  <c r="F11" i="1"/>
  <c r="E15" i="1"/>
  <c r="B11" i="1"/>
  <c r="C10" i="1"/>
  <c r="B9" i="10" s="1"/>
  <c r="C9" i="10" s="1"/>
  <c r="J10" i="1"/>
  <c r="L10" i="1" s="1"/>
  <c r="A25" i="1"/>
  <c r="H24" i="1"/>
  <c r="G24" i="1"/>
  <c r="J11" i="1" l="1"/>
  <c r="L11" i="1" s="1"/>
  <c r="E16" i="1"/>
  <c r="D16" i="1"/>
  <c r="C11" i="1"/>
  <c r="B10" i="10" s="1"/>
  <c r="C10" i="10" s="1"/>
  <c r="F12" i="1"/>
  <c r="B12" i="1"/>
  <c r="A26" i="1"/>
  <c r="H25" i="1"/>
  <c r="G25" i="1"/>
  <c r="D17" i="1" l="1"/>
  <c r="E17" i="1"/>
  <c r="F13" i="1"/>
  <c r="B13" i="1"/>
  <c r="C12" i="1"/>
  <c r="B11" i="10" s="1"/>
  <c r="C11" i="10" s="1"/>
  <c r="J12" i="1"/>
  <c r="L12" i="1" s="1"/>
  <c r="G26" i="1"/>
  <c r="H26" i="1"/>
  <c r="A27" i="1"/>
  <c r="F14" i="1" l="1"/>
  <c r="E18" i="1"/>
  <c r="D18" i="1"/>
  <c r="C13" i="1"/>
  <c r="B12" i="10" s="1"/>
  <c r="C12" i="10" s="1"/>
  <c r="B14" i="1"/>
  <c r="J13" i="1"/>
  <c r="L13" i="1" s="1"/>
  <c r="G27" i="1"/>
  <c r="H27" i="1"/>
  <c r="A28" i="1"/>
  <c r="C14" i="1" l="1"/>
  <c r="B13" i="10" s="1"/>
  <c r="C13" i="10" s="1"/>
  <c r="D19" i="1"/>
  <c r="E19" i="1"/>
  <c r="J14" i="1"/>
  <c r="L14" i="1" s="1"/>
  <c r="B15" i="1"/>
  <c r="F15" i="1"/>
  <c r="A29" i="1"/>
  <c r="H28" i="1"/>
  <c r="G28" i="1"/>
  <c r="D20" i="1" l="1"/>
  <c r="E20" i="1"/>
  <c r="B16" i="1"/>
  <c r="F16" i="1"/>
  <c r="C15" i="1"/>
  <c r="B14" i="10" s="1"/>
  <c r="C14" i="10" s="1"/>
  <c r="J15" i="1"/>
  <c r="L15" i="1" s="1"/>
  <c r="A30" i="1"/>
  <c r="G29" i="1"/>
  <c r="H29" i="1"/>
  <c r="B17" i="1" l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G30" i="1"/>
  <c r="H30" i="1"/>
  <c r="A31" i="1"/>
  <c r="F18" i="1" l="1"/>
  <c r="B18" i="1"/>
  <c r="C18" i="1" s="1"/>
  <c r="B17" i="10" s="1"/>
  <c r="C17" i="10" s="1"/>
  <c r="E22" i="1"/>
  <c r="E23" i="1" s="1"/>
  <c r="J17" i="1"/>
  <c r="L17" i="1" s="1"/>
  <c r="D22" i="1"/>
  <c r="D23" i="1" s="1"/>
  <c r="G31" i="1"/>
  <c r="H31" i="1"/>
  <c r="A32" i="1"/>
  <c r="J18" i="1" l="1"/>
  <c r="L18" i="1" s="1"/>
  <c r="B19" i="1"/>
  <c r="C19" i="1" s="1"/>
  <c r="B18" i="10" s="1"/>
  <c r="C18" i="10" s="1"/>
  <c r="F19" i="1"/>
  <c r="E24" i="1"/>
  <c r="D24" i="1"/>
  <c r="A33" i="1"/>
  <c r="H32" i="1"/>
  <c r="G32" i="1"/>
  <c r="F20" i="1" l="1"/>
  <c r="J19" i="1"/>
  <c r="L19" i="1" s="1"/>
  <c r="B20" i="1"/>
  <c r="D25" i="1"/>
  <c r="E25" i="1"/>
  <c r="A34" i="1"/>
  <c r="G33" i="1"/>
  <c r="H33" i="1"/>
  <c r="B21" i="1" l="1"/>
  <c r="J20" i="1"/>
  <c r="L20" i="1" s="1"/>
  <c r="F21" i="1"/>
  <c r="C20" i="1"/>
  <c r="B19" i="10" s="1"/>
  <c r="C19" i="10" s="1"/>
  <c r="D26" i="1"/>
  <c r="E26" i="1"/>
  <c r="G34" i="1"/>
  <c r="H34" i="1"/>
  <c r="A35" i="1"/>
  <c r="F22" i="1" l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G35" i="1"/>
  <c r="H35" i="1"/>
  <c r="A36" i="1"/>
  <c r="F23" i="1" l="1"/>
  <c r="J22" i="1"/>
  <c r="L22" i="1" s="1"/>
  <c r="B23" i="1"/>
  <c r="E28" i="1"/>
  <c r="D28" i="1"/>
  <c r="A37" i="1"/>
  <c r="H36" i="1"/>
  <c r="G36" i="1"/>
  <c r="F24" i="1" l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A38" i="1"/>
  <c r="G37" i="1"/>
  <c r="H37" i="1"/>
  <c r="B25" i="1" l="1"/>
  <c r="C25" i="1" s="1"/>
  <c r="B24" i="10" s="1"/>
  <c r="C24" i="10" s="1"/>
  <c r="F25" i="1"/>
  <c r="J24" i="1"/>
  <c r="L24" i="1" s="1"/>
  <c r="E30" i="1"/>
  <c r="D30" i="1"/>
  <c r="G38" i="1"/>
  <c r="H38" i="1"/>
  <c r="A39" i="1"/>
  <c r="F26" i="1" l="1"/>
  <c r="J25" i="1"/>
  <c r="L25" i="1" s="1"/>
  <c r="B26" i="1"/>
  <c r="E31" i="1"/>
  <c r="D31" i="1"/>
  <c r="G39" i="1"/>
  <c r="H39" i="1"/>
  <c r="A40" i="1"/>
  <c r="B27" i="1" l="1"/>
  <c r="F27" i="1"/>
  <c r="C26" i="1"/>
  <c r="B25" i="10" s="1"/>
  <c r="C25" i="10" s="1"/>
  <c r="J26" i="1"/>
  <c r="L26" i="1" s="1"/>
  <c r="E32" i="1"/>
  <c r="D32" i="1"/>
  <c r="A41" i="1"/>
  <c r="H40" i="1"/>
  <c r="G40" i="1"/>
  <c r="J27" i="1" l="1"/>
  <c r="L27" i="1" s="1"/>
  <c r="C27" i="1"/>
  <c r="B26" i="10" s="1"/>
  <c r="C26" i="10" s="1"/>
  <c r="B28" i="1"/>
  <c r="F28" i="1"/>
  <c r="D33" i="1"/>
  <c r="E33" i="1"/>
  <c r="E34" i="1" s="1"/>
  <c r="A42" i="1"/>
  <c r="G41" i="1"/>
  <c r="H41" i="1"/>
  <c r="F29" i="1" l="1"/>
  <c r="J28" i="1"/>
  <c r="L28" i="1" s="1"/>
  <c r="C28" i="1"/>
  <c r="B27" i="10" s="1"/>
  <c r="C27" i="10" s="1"/>
  <c r="B29" i="1"/>
  <c r="D34" i="1"/>
  <c r="G42" i="1"/>
  <c r="H42" i="1"/>
  <c r="A43" i="1"/>
  <c r="B30" i="1" l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G43" i="1"/>
  <c r="H43" i="1"/>
  <c r="A44" i="1"/>
  <c r="J30" i="1" l="1"/>
  <c r="L30" i="1" s="1"/>
  <c r="F31" i="1"/>
  <c r="B31" i="1"/>
  <c r="E36" i="1"/>
  <c r="D36" i="1"/>
  <c r="A45" i="1"/>
  <c r="G44" i="1"/>
  <c r="H44" i="1"/>
  <c r="J31" i="1" l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A46" i="1"/>
  <c r="G45" i="1"/>
  <c r="H45" i="1"/>
  <c r="B33" i="1" l="1"/>
  <c r="C33" i="1" s="1"/>
  <c r="B32" i="10" s="1"/>
  <c r="C32" i="10" s="1"/>
  <c r="F33" i="1"/>
  <c r="J32" i="1"/>
  <c r="L32" i="1" s="1"/>
  <c r="E38" i="1"/>
  <c r="D38" i="1"/>
  <c r="G46" i="1"/>
  <c r="H46" i="1"/>
  <c r="A47" i="1"/>
  <c r="F34" i="1" l="1"/>
  <c r="J33" i="1"/>
  <c r="L33" i="1" s="1"/>
  <c r="B34" i="1"/>
  <c r="D39" i="1"/>
  <c r="E39" i="1"/>
  <c r="G47" i="1"/>
  <c r="H47" i="1"/>
  <c r="A48" i="1"/>
  <c r="F35" i="1" l="1"/>
  <c r="C34" i="1"/>
  <c r="B33" i="10" s="1"/>
  <c r="C33" i="10" s="1"/>
  <c r="B35" i="1"/>
  <c r="J34" i="1"/>
  <c r="L34" i="1" s="1"/>
  <c r="E40" i="1"/>
  <c r="D40" i="1"/>
  <c r="G48" i="1"/>
  <c r="H48" i="1"/>
  <c r="A49" i="1"/>
  <c r="B36" i="1" l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A50" i="1"/>
  <c r="G49" i="1"/>
  <c r="H49" i="1"/>
  <c r="B37" i="1" l="1"/>
  <c r="C37" i="1" s="1"/>
  <c r="B36" i="10" s="1"/>
  <c r="C36" i="10" s="1"/>
  <c r="J36" i="1"/>
  <c r="L36" i="1" s="1"/>
  <c r="F37" i="1"/>
  <c r="E42" i="1"/>
  <c r="D42" i="1"/>
  <c r="H50" i="1"/>
  <c r="G50" i="1"/>
  <c r="A51" i="1"/>
  <c r="J37" i="1" l="1"/>
  <c r="L37" i="1" s="1"/>
  <c r="B38" i="1"/>
  <c r="C38" i="1" s="1"/>
  <c r="B37" i="10" s="1"/>
  <c r="C37" i="10" s="1"/>
  <c r="F38" i="1"/>
  <c r="E43" i="1"/>
  <c r="D43" i="1"/>
  <c r="G51" i="1"/>
  <c r="H51" i="1"/>
  <c r="A52" i="1"/>
  <c r="F39" i="1" l="1"/>
  <c r="B39" i="1"/>
  <c r="J38" i="1"/>
  <c r="L38" i="1" s="1"/>
  <c r="D44" i="1"/>
  <c r="E44" i="1"/>
  <c r="A53" i="1"/>
  <c r="G52" i="1"/>
  <c r="H52" i="1"/>
  <c r="J39" i="1" l="1"/>
  <c r="L39" i="1" s="1"/>
  <c r="F40" i="1"/>
  <c r="C39" i="1"/>
  <c r="B38" i="10" s="1"/>
  <c r="C38" i="10" s="1"/>
  <c r="B40" i="1"/>
  <c r="E45" i="1"/>
  <c r="D45" i="1"/>
  <c r="A54" i="1"/>
  <c r="G53" i="1"/>
  <c r="H53" i="1"/>
  <c r="F41" i="1" l="1"/>
  <c r="C40" i="1"/>
  <c r="B39" i="10" s="1"/>
  <c r="C39" i="10" s="1"/>
  <c r="B41" i="1"/>
  <c r="J40" i="1"/>
  <c r="L40" i="1" s="1"/>
  <c r="E46" i="1"/>
  <c r="D46" i="1"/>
  <c r="H54" i="1"/>
  <c r="A55" i="1"/>
  <c r="G54" i="1"/>
  <c r="B42" i="1" l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H55" i="1"/>
  <c r="G55" i="1"/>
  <c r="A56" i="1"/>
  <c r="F43" i="1" l="1"/>
  <c r="B43" i="1"/>
  <c r="J43" i="1" s="1"/>
  <c r="L43" i="1" s="1"/>
  <c r="J42" i="1"/>
  <c r="L42" i="1" s="1"/>
  <c r="D48" i="1"/>
  <c r="E48" i="1"/>
  <c r="H56" i="1"/>
  <c r="G56" i="1"/>
  <c r="A57" i="1"/>
  <c r="C43" i="1" l="1"/>
  <c r="B42" i="10" s="1"/>
  <c r="C42" i="10" s="1"/>
  <c r="F44" i="1"/>
  <c r="B44" i="1"/>
  <c r="E49" i="1"/>
  <c r="D49" i="1"/>
  <c r="D50" i="1" s="1"/>
  <c r="H57" i="1"/>
  <c r="G57" i="1"/>
  <c r="A58" i="1"/>
  <c r="F45" i="1" l="1"/>
  <c r="J44" i="1"/>
  <c r="L44" i="1" s="1"/>
  <c r="C44" i="1"/>
  <c r="B43" i="10" s="1"/>
  <c r="C43" i="10" s="1"/>
  <c r="B45" i="1"/>
  <c r="B46" i="1" s="1"/>
  <c r="E50" i="1"/>
  <c r="H58" i="1"/>
  <c r="A59" i="1"/>
  <c r="G58" i="1"/>
  <c r="F46" i="1" l="1"/>
  <c r="F47" i="1" s="1"/>
  <c r="C45" i="1"/>
  <c r="B44" i="10" s="1"/>
  <c r="C44" i="10" s="1"/>
  <c r="J45" i="1"/>
  <c r="L45" i="1" s="1"/>
  <c r="E51" i="1"/>
  <c r="C46" i="1"/>
  <c r="B45" i="10" s="1"/>
  <c r="C45" i="10" s="1"/>
  <c r="D51" i="1"/>
  <c r="H59" i="1"/>
  <c r="A60" i="1"/>
  <c r="G59" i="1"/>
  <c r="B47" i="1" l="1"/>
  <c r="B48" i="1" s="1"/>
  <c r="J46" i="1"/>
  <c r="L46" i="1" s="1"/>
  <c r="D52" i="1"/>
  <c r="E52" i="1"/>
  <c r="A61" i="1"/>
  <c r="G60" i="1"/>
  <c r="H60" i="1"/>
  <c r="F48" i="1" l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A62" i="1"/>
  <c r="G61" i="1"/>
  <c r="H61" i="1"/>
  <c r="B49" i="1" l="1"/>
  <c r="B50" i="1" s="1"/>
  <c r="J48" i="1"/>
  <c r="L48" i="1" s="1"/>
  <c r="E54" i="1"/>
  <c r="D54" i="1"/>
  <c r="F50" i="1"/>
  <c r="H62" i="1"/>
  <c r="G62" i="1"/>
  <c r="A63" i="1"/>
  <c r="J49" i="1" l="1"/>
  <c r="L49" i="1" s="1"/>
  <c r="C49" i="1"/>
  <c r="B48" i="10" s="1"/>
  <c r="C48" i="10" s="1"/>
  <c r="F51" i="1"/>
  <c r="E55" i="1"/>
  <c r="D55" i="1"/>
  <c r="C50" i="1"/>
  <c r="B49" i="10" s="1"/>
  <c r="C49" i="10" s="1"/>
  <c r="J50" i="1"/>
  <c r="L50" i="1" s="1"/>
  <c r="B51" i="1"/>
  <c r="H63" i="1"/>
  <c r="G63" i="1"/>
  <c r="A64" i="1"/>
  <c r="D56" i="1" l="1"/>
  <c r="C51" i="1"/>
  <c r="B50" i="10" s="1"/>
  <c r="C50" i="10" s="1"/>
  <c r="B52" i="1"/>
  <c r="J51" i="1"/>
  <c r="L51" i="1" s="1"/>
  <c r="E56" i="1"/>
  <c r="F52" i="1"/>
  <c r="A65" i="1"/>
  <c r="G64" i="1"/>
  <c r="H64" i="1"/>
  <c r="F53" i="1" l="1"/>
  <c r="E57" i="1"/>
  <c r="B53" i="1"/>
  <c r="J52" i="1"/>
  <c r="L52" i="1" s="1"/>
  <c r="C52" i="1"/>
  <c r="B51" i="10" s="1"/>
  <c r="C51" i="10" s="1"/>
  <c r="D57" i="1"/>
  <c r="G65" i="1"/>
  <c r="H65" i="1"/>
  <c r="A66" i="1"/>
  <c r="D58" i="1" l="1"/>
  <c r="E58" i="1"/>
  <c r="J53" i="1"/>
  <c r="L53" i="1" s="1"/>
  <c r="C53" i="1"/>
  <c r="B52" i="10" s="1"/>
  <c r="C52" i="10" s="1"/>
  <c r="B54" i="1"/>
  <c r="F54" i="1"/>
  <c r="H66" i="1"/>
  <c r="A67" i="1"/>
  <c r="G66" i="1"/>
  <c r="F55" i="1" l="1"/>
  <c r="B55" i="1"/>
  <c r="J54" i="1"/>
  <c r="L54" i="1" s="1"/>
  <c r="C54" i="1"/>
  <c r="B53" i="10" s="1"/>
  <c r="C53" i="10" s="1"/>
  <c r="D59" i="1"/>
  <c r="E59" i="1"/>
  <c r="H67" i="1"/>
  <c r="A68" i="1"/>
  <c r="G67" i="1"/>
  <c r="D60" i="1" l="1"/>
  <c r="E60" i="1"/>
  <c r="C55" i="1"/>
  <c r="B54" i="10" s="1"/>
  <c r="C54" i="10" s="1"/>
  <c r="B56" i="1"/>
  <c r="J55" i="1"/>
  <c r="L55" i="1" s="1"/>
  <c r="F56" i="1"/>
  <c r="A69" i="1"/>
  <c r="G68" i="1"/>
  <c r="H68" i="1"/>
  <c r="F57" i="1" l="1"/>
  <c r="B57" i="1"/>
  <c r="J56" i="1"/>
  <c r="L56" i="1" s="1"/>
  <c r="C56" i="1"/>
  <c r="B55" i="10" s="1"/>
  <c r="C55" i="10" s="1"/>
  <c r="D61" i="1"/>
  <c r="E61" i="1"/>
  <c r="A70" i="1"/>
  <c r="G69" i="1"/>
  <c r="H69" i="1"/>
  <c r="E62" i="1" l="1"/>
  <c r="D62" i="1"/>
  <c r="C57" i="1"/>
  <c r="B56" i="10" s="1"/>
  <c r="C56" i="10" s="1"/>
  <c r="B58" i="1"/>
  <c r="J57" i="1"/>
  <c r="L57" i="1" s="1"/>
  <c r="F58" i="1"/>
  <c r="H70" i="1"/>
  <c r="G70" i="1"/>
  <c r="A71" i="1"/>
  <c r="J58" i="1" l="1"/>
  <c r="L58" i="1" s="1"/>
  <c r="C58" i="1"/>
  <c r="B57" i="10" s="1"/>
  <c r="C57" i="10" s="1"/>
  <c r="B59" i="1"/>
  <c r="D63" i="1"/>
  <c r="F59" i="1"/>
  <c r="E63" i="1"/>
  <c r="H71" i="1"/>
  <c r="G71" i="1"/>
  <c r="A72" i="1"/>
  <c r="E64" i="1" l="1"/>
  <c r="D64" i="1"/>
  <c r="F60" i="1"/>
  <c r="J59" i="1"/>
  <c r="L59" i="1" s="1"/>
  <c r="B60" i="1"/>
  <c r="C59" i="1"/>
  <c r="B58" i="10" s="1"/>
  <c r="C58" i="10" s="1"/>
  <c r="G72" i="1"/>
  <c r="H72" i="1"/>
  <c r="A73" i="1"/>
  <c r="D65" i="1" l="1"/>
  <c r="B61" i="1"/>
  <c r="C60" i="1"/>
  <c r="B59" i="10" s="1"/>
  <c r="C59" i="10" s="1"/>
  <c r="J60" i="1"/>
  <c r="L60" i="1" s="1"/>
  <c r="F61" i="1"/>
  <c r="E65" i="1"/>
  <c r="A74" i="1"/>
  <c r="G73" i="1"/>
  <c r="H73" i="1"/>
  <c r="E66" i="1" l="1"/>
  <c r="F62" i="1"/>
  <c r="C61" i="1"/>
  <c r="B60" i="10" s="1"/>
  <c r="C60" i="10" s="1"/>
  <c r="B62" i="1"/>
  <c r="J61" i="1"/>
  <c r="L61" i="1" s="1"/>
  <c r="D66" i="1"/>
  <c r="G74" i="1"/>
  <c r="H74" i="1"/>
  <c r="A75" i="1"/>
  <c r="D67" i="1" l="1"/>
  <c r="C62" i="1"/>
  <c r="B61" i="10" s="1"/>
  <c r="C61" i="10" s="1"/>
  <c r="B63" i="1"/>
  <c r="J62" i="1"/>
  <c r="L62" i="1" s="1"/>
  <c r="F63" i="1"/>
  <c r="E67" i="1"/>
  <c r="G75" i="1"/>
  <c r="H75" i="1"/>
  <c r="A76" i="1"/>
  <c r="E68" i="1" l="1"/>
  <c r="F64" i="1"/>
  <c r="J63" i="1"/>
  <c r="L63" i="1" s="1"/>
  <c r="B64" i="1"/>
  <c r="C63" i="1"/>
  <c r="B62" i="10" s="1"/>
  <c r="C62" i="10" s="1"/>
  <c r="D68" i="1"/>
  <c r="G76" i="1"/>
  <c r="H76" i="1"/>
  <c r="A77" i="1"/>
  <c r="E69" i="1" l="1"/>
  <c r="D69" i="1"/>
  <c r="C64" i="1"/>
  <c r="B63" i="10" s="1"/>
  <c r="C63" i="10" s="1"/>
  <c r="B65" i="1"/>
  <c r="J64" i="1"/>
  <c r="L64" i="1" s="1"/>
  <c r="F65" i="1"/>
  <c r="A78" i="1"/>
  <c r="G77" i="1"/>
  <c r="H77" i="1"/>
  <c r="D70" i="1" l="1"/>
  <c r="B66" i="1"/>
  <c r="C65" i="1"/>
  <c r="B64" i="10" s="1"/>
  <c r="C64" i="10" s="1"/>
  <c r="J65" i="1"/>
  <c r="L65" i="1" s="1"/>
  <c r="F66" i="1"/>
  <c r="E70" i="1"/>
  <c r="A79" i="1"/>
  <c r="G78" i="1"/>
  <c r="H78" i="1"/>
  <c r="E71" i="1" l="1"/>
  <c r="F67" i="1"/>
  <c r="J66" i="1"/>
  <c r="L66" i="1" s="1"/>
  <c r="B67" i="1"/>
  <c r="C66" i="1"/>
  <c r="B65" i="10" s="1"/>
  <c r="C65" i="10" s="1"/>
  <c r="D71" i="1"/>
  <c r="G79" i="1"/>
  <c r="A80" i="1"/>
  <c r="H79" i="1"/>
  <c r="D72" i="1" l="1"/>
  <c r="E72" i="1"/>
  <c r="C67" i="1"/>
  <c r="B66" i="10" s="1"/>
  <c r="C66" i="10" s="1"/>
  <c r="B68" i="1"/>
  <c r="J67" i="1"/>
  <c r="L67" i="1" s="1"/>
  <c r="F68" i="1"/>
  <c r="A81" i="1"/>
  <c r="G80" i="1"/>
  <c r="H80" i="1"/>
  <c r="B69" i="1" l="1"/>
  <c r="J68" i="1"/>
  <c r="L68" i="1" s="1"/>
  <c r="C68" i="1"/>
  <c r="B67" i="10" s="1"/>
  <c r="C67" i="10" s="1"/>
  <c r="D73" i="1"/>
  <c r="F69" i="1"/>
  <c r="E73" i="1"/>
  <c r="A82" i="1"/>
  <c r="H81" i="1"/>
  <c r="G81" i="1"/>
  <c r="E74" i="1" l="1"/>
  <c r="D74" i="1"/>
  <c r="F70" i="1"/>
  <c r="B70" i="1"/>
  <c r="C69" i="1"/>
  <c r="B68" i="10" s="1"/>
  <c r="C68" i="10" s="1"/>
  <c r="J69" i="1"/>
  <c r="L69" i="1" s="1"/>
  <c r="G82" i="1"/>
  <c r="H82" i="1"/>
  <c r="A83" i="1"/>
  <c r="J70" i="1" l="1"/>
  <c r="L70" i="1" s="1"/>
  <c r="C70" i="1"/>
  <c r="B69" i="10" s="1"/>
  <c r="C69" i="10" s="1"/>
  <c r="B71" i="1"/>
  <c r="D75" i="1"/>
  <c r="E75" i="1"/>
  <c r="F71" i="1"/>
  <c r="G83" i="1"/>
  <c r="H83" i="1"/>
  <c r="A84" i="1"/>
  <c r="F72" i="1" l="1"/>
  <c r="D76" i="1"/>
  <c r="E76" i="1"/>
  <c r="C71" i="1"/>
  <c r="B70" i="10" s="1"/>
  <c r="C70" i="10" s="1"/>
  <c r="J71" i="1"/>
  <c r="L71" i="1" s="1"/>
  <c r="B72" i="1"/>
  <c r="G84" i="1"/>
  <c r="H84" i="1"/>
  <c r="A85" i="1"/>
  <c r="C72" i="1" l="1"/>
  <c r="B71" i="10" s="1"/>
  <c r="C71" i="10" s="1"/>
  <c r="J72" i="1"/>
  <c r="L72" i="1" s="1"/>
  <c r="B73" i="1"/>
  <c r="D77" i="1"/>
  <c r="E77" i="1"/>
  <c r="F73" i="1"/>
  <c r="A86" i="1"/>
  <c r="G85" i="1"/>
  <c r="H85" i="1"/>
  <c r="E78" i="1" l="1"/>
  <c r="F74" i="1"/>
  <c r="C73" i="1"/>
  <c r="B72" i="10" s="1"/>
  <c r="C72" i="10" s="1"/>
  <c r="J73" i="1"/>
  <c r="L73" i="1" s="1"/>
  <c r="B74" i="1"/>
  <c r="D78" i="1"/>
  <c r="G86" i="1"/>
  <c r="H86" i="1"/>
  <c r="A87" i="1"/>
  <c r="E79" i="1" l="1"/>
  <c r="D79" i="1"/>
  <c r="C74" i="1"/>
  <c r="B73" i="10" s="1"/>
  <c r="C73" i="10" s="1"/>
  <c r="B75" i="1"/>
  <c r="J74" i="1"/>
  <c r="L74" i="1" s="1"/>
  <c r="F75" i="1"/>
  <c r="G87" i="1"/>
  <c r="H87" i="1"/>
  <c r="A88" i="1"/>
  <c r="F76" i="1" l="1"/>
  <c r="D80" i="1"/>
  <c r="C75" i="1"/>
  <c r="B74" i="10" s="1"/>
  <c r="C74" i="10" s="1"/>
  <c r="B76" i="1"/>
  <c r="J75" i="1"/>
  <c r="L75" i="1" s="1"/>
  <c r="E80" i="1"/>
  <c r="A89" i="1"/>
  <c r="G88" i="1"/>
  <c r="H88" i="1"/>
  <c r="E81" i="1" l="1"/>
  <c r="B77" i="1"/>
  <c r="J76" i="1"/>
  <c r="L76" i="1" s="1"/>
  <c r="C76" i="1"/>
  <c r="B75" i="10" s="1"/>
  <c r="C75" i="10" s="1"/>
  <c r="D81" i="1"/>
  <c r="F77" i="1"/>
  <c r="A90" i="1"/>
  <c r="G89" i="1"/>
  <c r="H89" i="1"/>
  <c r="D82" i="1" l="1"/>
  <c r="E82" i="1"/>
  <c r="F78" i="1"/>
  <c r="J77" i="1"/>
  <c r="L77" i="1" s="1"/>
  <c r="C77" i="1"/>
  <c r="B76" i="10" s="1"/>
  <c r="C76" i="10" s="1"/>
  <c r="B78" i="1"/>
  <c r="A91" i="1"/>
  <c r="G90" i="1"/>
  <c r="H90" i="1"/>
  <c r="D83" i="1" l="1"/>
  <c r="J78" i="1"/>
  <c r="L78" i="1" s="1"/>
  <c r="B79" i="1"/>
  <c r="C78" i="1"/>
  <c r="B77" i="10" s="1"/>
  <c r="C77" i="10" s="1"/>
  <c r="E83" i="1"/>
  <c r="F79" i="1"/>
  <c r="G91" i="1"/>
  <c r="A92" i="1"/>
  <c r="H91" i="1"/>
  <c r="E84" i="1" l="1"/>
  <c r="C79" i="1"/>
  <c r="B78" i="10" s="1"/>
  <c r="C78" i="10" s="1"/>
  <c r="B80" i="1"/>
  <c r="J79" i="1"/>
  <c r="L79" i="1" s="1"/>
  <c r="F80" i="1"/>
  <c r="D84" i="1"/>
  <c r="H92" i="1"/>
  <c r="A93" i="1"/>
  <c r="G92" i="1"/>
  <c r="E85" i="1" l="1"/>
  <c r="D85" i="1"/>
  <c r="F81" i="1"/>
  <c r="C80" i="1"/>
  <c r="B79" i="10" s="1"/>
  <c r="C79" i="10" s="1"/>
  <c r="B81" i="1"/>
  <c r="J80" i="1"/>
  <c r="L80" i="1" s="1"/>
  <c r="A94" i="1"/>
  <c r="G93" i="1"/>
  <c r="H93" i="1"/>
  <c r="J81" i="1" l="1"/>
  <c r="L81" i="1" s="1"/>
  <c r="B82" i="1"/>
  <c r="C81" i="1"/>
  <c r="B80" i="10" s="1"/>
  <c r="C80" i="10" s="1"/>
  <c r="F82" i="1"/>
  <c r="D86" i="1"/>
  <c r="E86" i="1"/>
  <c r="E87" i="1" s="1"/>
  <c r="G94" i="1"/>
  <c r="H94" i="1"/>
  <c r="A95" i="1"/>
  <c r="D87" i="1" l="1"/>
  <c r="C82" i="1"/>
  <c r="B81" i="10" s="1"/>
  <c r="C81" i="10" s="1"/>
  <c r="B83" i="1"/>
  <c r="J82" i="1"/>
  <c r="L82" i="1" s="1"/>
  <c r="F83" i="1"/>
  <c r="G95" i="1"/>
  <c r="H95" i="1"/>
  <c r="A96" i="1"/>
  <c r="J83" i="1" l="1"/>
  <c r="L83" i="1" s="1"/>
  <c r="B84" i="1"/>
  <c r="C83" i="1"/>
  <c r="B82" i="10" s="1"/>
  <c r="C82" i="10" s="1"/>
  <c r="D88" i="1"/>
  <c r="D89" i="1" s="1"/>
  <c r="F84" i="1"/>
  <c r="E88" i="1"/>
  <c r="E89" i="1" s="1"/>
  <c r="G96" i="1"/>
  <c r="H96" i="1"/>
  <c r="A97" i="1"/>
  <c r="F85" i="1" l="1"/>
  <c r="B85" i="1"/>
  <c r="C84" i="1"/>
  <c r="B83" i="10" s="1"/>
  <c r="C83" i="10" s="1"/>
  <c r="J84" i="1"/>
  <c r="L84" i="1" s="1"/>
  <c r="A98" i="1"/>
  <c r="G97" i="1"/>
  <c r="H97" i="1"/>
  <c r="E90" i="1" l="1"/>
  <c r="D90" i="1"/>
  <c r="C85" i="1"/>
  <c r="B84" i="10" s="1"/>
  <c r="C84" i="10" s="1"/>
  <c r="J85" i="1"/>
  <c r="L85" i="1" s="1"/>
  <c r="B86" i="1"/>
  <c r="F86" i="1"/>
  <c r="G98" i="1"/>
  <c r="H98" i="1"/>
  <c r="A99" i="1"/>
  <c r="F87" i="1" l="1"/>
  <c r="B87" i="1"/>
  <c r="C86" i="1"/>
  <c r="B85" i="10" s="1"/>
  <c r="C85" i="10" s="1"/>
  <c r="J86" i="1"/>
  <c r="L86" i="1" s="1"/>
  <c r="D91" i="1"/>
  <c r="E91" i="1"/>
  <c r="G99" i="1"/>
  <c r="A100" i="1"/>
  <c r="H99" i="1"/>
  <c r="E92" i="1" l="1"/>
  <c r="D92" i="1"/>
  <c r="J87" i="1"/>
  <c r="L87" i="1" s="1"/>
  <c r="B88" i="1"/>
  <c r="C87" i="1"/>
  <c r="B86" i="10" s="1"/>
  <c r="C86" i="10" s="1"/>
  <c r="F88" i="1"/>
  <c r="A101" i="1"/>
  <c r="G100" i="1"/>
  <c r="H100" i="1"/>
  <c r="F89" i="1" l="1"/>
  <c r="D93" i="1"/>
  <c r="B89" i="1"/>
  <c r="C88" i="1"/>
  <c r="B87" i="10" s="1"/>
  <c r="C87" i="10" s="1"/>
  <c r="J88" i="1"/>
  <c r="L88" i="1" s="1"/>
  <c r="E93" i="1"/>
  <c r="E94" i="1" s="1"/>
  <c r="A102" i="1"/>
  <c r="G101" i="1"/>
  <c r="H101" i="1"/>
  <c r="D94" i="1" l="1"/>
  <c r="F90" i="1"/>
  <c r="J89" i="1"/>
  <c r="L89" i="1" s="1"/>
  <c r="C89" i="1"/>
  <c r="B88" i="10" s="1"/>
  <c r="C88" i="10" s="1"/>
  <c r="B90" i="1"/>
  <c r="H102" i="1"/>
  <c r="A103" i="1"/>
  <c r="G102" i="1"/>
  <c r="F91" i="1" l="1"/>
  <c r="J90" i="1"/>
  <c r="L90" i="1" s="1"/>
  <c r="C90" i="1"/>
  <c r="B89" i="10" s="1"/>
  <c r="C89" i="10" s="1"/>
  <c r="B91" i="1"/>
  <c r="D95" i="1"/>
  <c r="E95" i="1"/>
  <c r="G103" i="1"/>
  <c r="H103" i="1"/>
  <c r="A104" i="1"/>
  <c r="B92" i="1" l="1"/>
  <c r="J91" i="1"/>
  <c r="L91" i="1" s="1"/>
  <c r="C91" i="1"/>
  <c r="B90" i="10" s="1"/>
  <c r="C90" i="10" s="1"/>
  <c r="D96" i="1"/>
  <c r="E96" i="1"/>
  <c r="E97" i="1" s="1"/>
  <c r="F92" i="1"/>
  <c r="G104" i="1"/>
  <c r="H104" i="1"/>
  <c r="A105" i="1"/>
  <c r="D97" i="1" l="1"/>
  <c r="F93" i="1"/>
  <c r="J92" i="1"/>
  <c r="L92" i="1" s="1"/>
  <c r="B93" i="1"/>
  <c r="C92" i="1"/>
  <c r="B91" i="10" s="1"/>
  <c r="C91" i="10" s="1"/>
  <c r="A106" i="1"/>
  <c r="G105" i="1"/>
  <c r="H105" i="1"/>
  <c r="F94" i="1" l="1"/>
  <c r="E98" i="1"/>
  <c r="B94" i="1"/>
  <c r="C93" i="1"/>
  <c r="B92" i="10" s="1"/>
  <c r="C92" i="10" s="1"/>
  <c r="J93" i="1"/>
  <c r="L93" i="1" s="1"/>
  <c r="D98" i="1"/>
  <c r="D99" i="1" s="1"/>
  <c r="G106" i="1"/>
  <c r="H106" i="1"/>
  <c r="A107" i="1"/>
  <c r="E99" i="1" l="1"/>
  <c r="C94" i="1"/>
  <c r="B93" i="10" s="1"/>
  <c r="C93" i="10" s="1"/>
  <c r="B95" i="1"/>
  <c r="J94" i="1"/>
  <c r="L94" i="1" s="1"/>
  <c r="F95" i="1"/>
  <c r="A108" i="1"/>
  <c r="G107" i="1"/>
  <c r="H107" i="1"/>
  <c r="F96" i="1" l="1"/>
  <c r="E100" i="1"/>
  <c r="J95" i="1"/>
  <c r="L95" i="1" s="1"/>
  <c r="B96" i="1"/>
  <c r="C95" i="1"/>
  <c r="B94" i="10" s="1"/>
  <c r="C94" i="10" s="1"/>
  <c r="D100" i="1"/>
  <c r="A109" i="1"/>
  <c r="G108" i="1"/>
  <c r="H108" i="1"/>
  <c r="D101" i="1" l="1"/>
  <c r="E101" i="1"/>
  <c r="J96" i="1"/>
  <c r="L96" i="1" s="1"/>
  <c r="B97" i="1"/>
  <c r="C96" i="1"/>
  <c r="B95" i="10" s="1"/>
  <c r="C95" i="10" s="1"/>
  <c r="F97" i="1"/>
  <c r="H109" i="1"/>
  <c r="A110" i="1"/>
  <c r="G109" i="1"/>
  <c r="D102" i="1" l="1"/>
  <c r="C97" i="1"/>
  <c r="B96" i="10" s="1"/>
  <c r="C96" i="10" s="1"/>
  <c r="J97" i="1"/>
  <c r="L97" i="1" s="1"/>
  <c r="B98" i="1"/>
  <c r="F98" i="1"/>
  <c r="E102" i="1"/>
  <c r="G110" i="1"/>
  <c r="A111" i="1"/>
  <c r="H110" i="1"/>
  <c r="E103" i="1" l="1"/>
  <c r="F99" i="1"/>
  <c r="C98" i="1"/>
  <c r="B97" i="10" s="1"/>
  <c r="C97" i="10" s="1"/>
  <c r="B99" i="1"/>
  <c r="J98" i="1"/>
  <c r="L98" i="1" s="1"/>
  <c r="D103" i="1"/>
  <c r="A112" i="1"/>
  <c r="G111" i="1"/>
  <c r="H111" i="1"/>
  <c r="E104" i="1" l="1"/>
  <c r="D104" i="1"/>
  <c r="B100" i="1"/>
  <c r="J99" i="1"/>
  <c r="L99" i="1" s="1"/>
  <c r="C99" i="1"/>
  <c r="B98" i="10" s="1"/>
  <c r="C98" i="10" s="1"/>
  <c r="F100" i="1"/>
  <c r="A113" i="1"/>
  <c r="G112" i="1"/>
  <c r="H112" i="1"/>
  <c r="F101" i="1" l="1"/>
  <c r="D105" i="1"/>
  <c r="B101" i="1"/>
  <c r="J100" i="1"/>
  <c r="L100" i="1" s="1"/>
  <c r="C100" i="1"/>
  <c r="B99" i="10" s="1"/>
  <c r="C99" i="10" s="1"/>
  <c r="E105" i="1"/>
  <c r="E106" i="1" s="1"/>
  <c r="H113" i="1"/>
  <c r="G113" i="1"/>
  <c r="A114" i="1"/>
  <c r="D106" i="1" l="1"/>
  <c r="C101" i="1"/>
  <c r="B100" i="10" s="1"/>
  <c r="C100" i="10" s="1"/>
  <c r="J101" i="1"/>
  <c r="L101" i="1" s="1"/>
  <c r="B102" i="1"/>
  <c r="F102" i="1"/>
  <c r="G114" i="1"/>
  <c r="H114" i="1"/>
  <c r="A115" i="1"/>
  <c r="F103" i="1" l="1"/>
  <c r="D107" i="1"/>
  <c r="B103" i="1"/>
  <c r="C102" i="1"/>
  <c r="B101" i="10" s="1"/>
  <c r="C101" i="10" s="1"/>
  <c r="J102" i="1"/>
  <c r="L102" i="1" s="1"/>
  <c r="E107" i="1"/>
  <c r="E108" i="1" s="1"/>
  <c r="G115" i="1"/>
  <c r="H115" i="1"/>
  <c r="A116" i="1"/>
  <c r="D108" i="1" l="1"/>
  <c r="C103" i="1"/>
  <c r="B102" i="10" s="1"/>
  <c r="C102" i="10" s="1"/>
  <c r="B104" i="1"/>
  <c r="J103" i="1"/>
  <c r="L103" i="1" s="1"/>
  <c r="F104" i="1"/>
  <c r="A117" i="1"/>
  <c r="G116" i="1"/>
  <c r="H116" i="1"/>
  <c r="F105" i="1" l="1"/>
  <c r="D109" i="1"/>
  <c r="J104" i="1"/>
  <c r="L104" i="1" s="1"/>
  <c r="B105" i="1"/>
  <c r="C104" i="1"/>
  <c r="B103" i="10" s="1"/>
  <c r="C103" i="10" s="1"/>
  <c r="E109" i="1"/>
  <c r="H117" i="1"/>
  <c r="G117" i="1"/>
  <c r="A118" i="1"/>
  <c r="E110" i="1" l="1"/>
  <c r="D110" i="1"/>
  <c r="B106" i="1"/>
  <c r="C105" i="1"/>
  <c r="B104" i="10" s="1"/>
  <c r="C104" i="10" s="1"/>
  <c r="J105" i="1"/>
  <c r="L105" i="1" s="1"/>
  <c r="F106" i="1"/>
  <c r="G118" i="1"/>
  <c r="H118" i="1"/>
  <c r="A119" i="1"/>
  <c r="F107" i="1" l="1"/>
  <c r="J106" i="1"/>
  <c r="L106" i="1" s="1"/>
  <c r="B107" i="1"/>
  <c r="C106" i="1"/>
  <c r="B105" i="10" s="1"/>
  <c r="C105" i="10" s="1"/>
  <c r="D111" i="1"/>
  <c r="E111" i="1"/>
  <c r="G119" i="1"/>
  <c r="H119" i="1"/>
  <c r="A120" i="1"/>
  <c r="E112" i="1" l="1"/>
  <c r="D112" i="1"/>
  <c r="J107" i="1"/>
  <c r="L107" i="1" s="1"/>
  <c r="C107" i="1"/>
  <c r="B106" i="10" s="1"/>
  <c r="C106" i="10" s="1"/>
  <c r="B108" i="1"/>
  <c r="F108" i="1"/>
  <c r="A121" i="1"/>
  <c r="G120" i="1"/>
  <c r="H120" i="1"/>
  <c r="F109" i="1" l="1"/>
  <c r="C108" i="1"/>
  <c r="B107" i="10" s="1"/>
  <c r="C107" i="10" s="1"/>
  <c r="J108" i="1"/>
  <c r="L108" i="1" s="1"/>
  <c r="B109" i="1"/>
  <c r="D113" i="1"/>
  <c r="E113" i="1"/>
  <c r="H121" i="1"/>
  <c r="G121" i="1"/>
  <c r="A122" i="1"/>
  <c r="E114" i="1" l="1"/>
  <c r="D114" i="1"/>
  <c r="J109" i="1"/>
  <c r="L109" i="1" s="1"/>
  <c r="B110" i="1"/>
  <c r="C109" i="1"/>
  <c r="B108" i="10" s="1"/>
  <c r="C108" i="10" s="1"/>
  <c r="F110" i="1"/>
  <c r="G122" i="1"/>
  <c r="A123" i="1"/>
  <c r="H122" i="1"/>
  <c r="J110" i="1" l="1"/>
  <c r="L110" i="1" s="1"/>
  <c r="B111" i="1"/>
  <c r="C110" i="1"/>
  <c r="B109" i="10" s="1"/>
  <c r="C109" i="10" s="1"/>
  <c r="D115" i="1"/>
  <c r="F111" i="1"/>
  <c r="E115" i="1"/>
  <c r="A124" i="1"/>
  <c r="G123" i="1"/>
  <c r="H123" i="1"/>
  <c r="E116" i="1" l="1"/>
  <c r="D116" i="1"/>
  <c r="F112" i="1"/>
  <c r="C111" i="1"/>
  <c r="B110" i="10" s="1"/>
  <c r="C110" i="10" s="1"/>
  <c r="B112" i="1"/>
  <c r="J111" i="1"/>
  <c r="L111" i="1" s="1"/>
  <c r="A125" i="1"/>
  <c r="G124" i="1"/>
  <c r="H124" i="1"/>
  <c r="E117" i="1" l="1"/>
  <c r="D117" i="1"/>
  <c r="C112" i="1"/>
  <c r="B111" i="10" s="1"/>
  <c r="C111" i="10" s="1"/>
  <c r="J112" i="1"/>
  <c r="L112" i="1" s="1"/>
  <c r="B113" i="1"/>
  <c r="F113" i="1"/>
  <c r="H125" i="1"/>
  <c r="A126" i="1"/>
  <c r="G125" i="1"/>
  <c r="F114" i="1" l="1"/>
  <c r="D118" i="1"/>
  <c r="B114" i="1"/>
  <c r="J113" i="1"/>
  <c r="L113" i="1" s="1"/>
  <c r="C113" i="1"/>
  <c r="B112" i="10" s="1"/>
  <c r="C112" i="10" s="1"/>
  <c r="E118" i="1"/>
  <c r="G126" i="1"/>
  <c r="A127" i="1"/>
  <c r="H126" i="1"/>
  <c r="E119" i="1" l="1"/>
  <c r="D119" i="1"/>
  <c r="C114" i="1"/>
  <c r="B113" i="10" s="1"/>
  <c r="C113" i="10" s="1"/>
  <c r="J114" i="1"/>
  <c r="L114" i="1" s="1"/>
  <c r="B115" i="1"/>
  <c r="F115" i="1"/>
  <c r="A128" i="1"/>
  <c r="G127" i="1"/>
  <c r="H127" i="1"/>
  <c r="F116" i="1" l="1"/>
  <c r="E120" i="1"/>
  <c r="B116" i="1"/>
  <c r="C115" i="1"/>
  <c r="B114" i="10" s="1"/>
  <c r="C114" i="10" s="1"/>
  <c r="J115" i="1"/>
  <c r="L115" i="1" s="1"/>
  <c r="D120" i="1"/>
  <c r="D121" i="1" s="1"/>
  <c r="A129" i="1"/>
  <c r="G128" i="1"/>
  <c r="H128" i="1"/>
  <c r="E121" i="1" l="1"/>
  <c r="B117" i="1"/>
  <c r="C116" i="1"/>
  <c r="B115" i="10" s="1"/>
  <c r="C115" i="10" s="1"/>
  <c r="J116" i="1"/>
  <c r="L116" i="1" s="1"/>
  <c r="F117" i="1"/>
  <c r="H129" i="1"/>
  <c r="G129" i="1"/>
  <c r="A130" i="1"/>
  <c r="C117" i="1" l="1"/>
  <c r="B116" i="10" s="1"/>
  <c r="C116" i="10" s="1"/>
  <c r="B118" i="1"/>
  <c r="J117" i="1"/>
  <c r="L117" i="1" s="1"/>
  <c r="F118" i="1"/>
  <c r="D122" i="1"/>
  <c r="E122" i="1"/>
  <c r="A131" i="1"/>
  <c r="G130" i="1"/>
  <c r="H130" i="1"/>
  <c r="E123" i="1" l="1"/>
  <c r="D123" i="1"/>
  <c r="J118" i="1"/>
  <c r="L118" i="1" s="1"/>
  <c r="C118" i="1"/>
  <c r="B117" i="10" s="1"/>
  <c r="C117" i="10" s="1"/>
  <c r="B119" i="1"/>
  <c r="F119" i="1"/>
  <c r="A132" i="1"/>
  <c r="G131" i="1"/>
  <c r="H131" i="1"/>
  <c r="F120" i="1" l="1"/>
  <c r="J119" i="1"/>
  <c r="L119" i="1" s="1"/>
  <c r="C119" i="1"/>
  <c r="B118" i="10" s="1"/>
  <c r="C118" i="10" s="1"/>
  <c r="B120" i="1"/>
  <c r="E124" i="1"/>
  <c r="D124" i="1"/>
  <c r="G132" i="1"/>
  <c r="H132" i="1"/>
  <c r="A133" i="1"/>
  <c r="D125" i="1" l="1"/>
  <c r="E125" i="1"/>
  <c r="J120" i="1"/>
  <c r="L120" i="1" s="1"/>
  <c r="C120" i="1"/>
  <c r="B119" i="10" s="1"/>
  <c r="C119" i="10" s="1"/>
  <c r="B121" i="1"/>
  <c r="F121" i="1"/>
  <c r="G133" i="1"/>
  <c r="H133" i="1"/>
  <c r="A134" i="1"/>
  <c r="F122" i="1" l="1"/>
  <c r="D126" i="1"/>
  <c r="J121" i="1"/>
  <c r="L121" i="1" s="1"/>
  <c r="B122" i="1"/>
  <c r="C121" i="1"/>
  <c r="B120" i="10" s="1"/>
  <c r="C120" i="10" s="1"/>
  <c r="E126" i="1"/>
  <c r="E127" i="1" s="1"/>
  <c r="A135" i="1"/>
  <c r="G134" i="1"/>
  <c r="H134" i="1"/>
  <c r="D127" i="1" l="1"/>
  <c r="J122" i="1"/>
  <c r="L122" i="1" s="1"/>
  <c r="B123" i="1"/>
  <c r="C122" i="1"/>
  <c r="B121" i="10" s="1"/>
  <c r="C121" i="10" s="1"/>
  <c r="F123" i="1"/>
  <c r="A136" i="1"/>
  <c r="G135" i="1"/>
  <c r="H135" i="1"/>
  <c r="F124" i="1" l="1"/>
  <c r="E128" i="1"/>
  <c r="B124" i="1"/>
  <c r="J123" i="1"/>
  <c r="L123" i="1" s="1"/>
  <c r="C123" i="1"/>
  <c r="B122" i="10" s="1"/>
  <c r="C122" i="10" s="1"/>
  <c r="D128" i="1"/>
  <c r="D129" i="1" s="1"/>
  <c r="G136" i="1"/>
  <c r="H136" i="1"/>
  <c r="A137" i="1"/>
  <c r="E129" i="1" l="1"/>
  <c r="J124" i="1"/>
  <c r="L124" i="1" s="1"/>
  <c r="B125" i="1"/>
  <c r="C124" i="1"/>
  <c r="B123" i="10" s="1"/>
  <c r="C123" i="10" s="1"/>
  <c r="F125" i="1"/>
  <c r="G137" i="1"/>
  <c r="H137" i="1"/>
  <c r="A138" i="1"/>
  <c r="F126" i="1" l="1"/>
  <c r="E130" i="1"/>
  <c r="C125" i="1"/>
  <c r="B124" i="10" s="1"/>
  <c r="C124" i="10" s="1"/>
  <c r="J125" i="1"/>
  <c r="L125" i="1" s="1"/>
  <c r="B126" i="1"/>
  <c r="D130" i="1"/>
  <c r="A139" i="1"/>
  <c r="G138" i="1"/>
  <c r="H138" i="1"/>
  <c r="D131" i="1" l="1"/>
  <c r="E131" i="1"/>
  <c r="B127" i="1"/>
  <c r="C126" i="1"/>
  <c r="B125" i="10" s="1"/>
  <c r="C125" i="10" s="1"/>
  <c r="J126" i="1"/>
  <c r="L126" i="1" s="1"/>
  <c r="F127" i="1"/>
  <c r="A140" i="1"/>
  <c r="G139" i="1"/>
  <c r="H139" i="1"/>
  <c r="F128" i="1" l="1"/>
  <c r="C127" i="1"/>
  <c r="B126" i="10" s="1"/>
  <c r="C126" i="10" s="1"/>
  <c r="B128" i="1"/>
  <c r="J127" i="1"/>
  <c r="L127" i="1" s="1"/>
  <c r="E132" i="1"/>
  <c r="D132" i="1"/>
  <c r="G140" i="1"/>
  <c r="H140" i="1"/>
  <c r="A141" i="1"/>
  <c r="D133" i="1" l="1"/>
  <c r="E133" i="1"/>
  <c r="C128" i="1"/>
  <c r="B127" i="10" s="1"/>
  <c r="C127" i="10" s="1"/>
  <c r="J128" i="1"/>
  <c r="L128" i="1" s="1"/>
  <c r="B129" i="1"/>
  <c r="F129" i="1"/>
  <c r="G141" i="1"/>
  <c r="H141" i="1"/>
  <c r="A142" i="1"/>
  <c r="F130" i="1" l="1"/>
  <c r="E134" i="1"/>
  <c r="J129" i="1"/>
  <c r="L129" i="1" s="1"/>
  <c r="B130" i="1"/>
  <c r="C129" i="1"/>
  <c r="B128" i="10" s="1"/>
  <c r="C128" i="10" s="1"/>
  <c r="D134" i="1"/>
  <c r="A143" i="1"/>
  <c r="G142" i="1"/>
  <c r="H142" i="1"/>
  <c r="D135" i="1" l="1"/>
  <c r="E135" i="1"/>
  <c r="J130" i="1"/>
  <c r="L130" i="1" s="1"/>
  <c r="C130" i="1"/>
  <c r="B129" i="10" s="1"/>
  <c r="C129" i="10" s="1"/>
  <c r="B131" i="1"/>
  <c r="F131" i="1"/>
  <c r="A144" i="1"/>
  <c r="G143" i="1"/>
  <c r="H143" i="1"/>
  <c r="D136" i="1" l="1"/>
  <c r="J131" i="1"/>
  <c r="L131" i="1" s="1"/>
  <c r="C131" i="1"/>
  <c r="B130" i="10" s="1"/>
  <c r="C130" i="10" s="1"/>
  <c r="B132" i="1"/>
  <c r="F132" i="1"/>
  <c r="E136" i="1"/>
  <c r="G144" i="1"/>
  <c r="H144" i="1"/>
  <c r="A145" i="1"/>
  <c r="E137" i="1" l="1"/>
  <c r="B133" i="1"/>
  <c r="J132" i="1"/>
  <c r="L132" i="1" s="1"/>
  <c r="C132" i="1"/>
  <c r="B131" i="10" s="1"/>
  <c r="C131" i="10" s="1"/>
  <c r="F133" i="1"/>
  <c r="D137" i="1"/>
  <c r="G145" i="1"/>
  <c r="H145" i="1"/>
  <c r="A146" i="1"/>
  <c r="E138" i="1" l="1"/>
  <c r="D138" i="1"/>
  <c r="F134" i="1"/>
  <c r="B134" i="1"/>
  <c r="C133" i="1"/>
  <c r="B132" i="10" s="1"/>
  <c r="C132" i="10" s="1"/>
  <c r="J133" i="1"/>
  <c r="L133" i="1" s="1"/>
  <c r="A147" i="1"/>
  <c r="G146" i="1"/>
  <c r="H146" i="1"/>
  <c r="D139" i="1" l="1"/>
  <c r="F135" i="1"/>
  <c r="C134" i="1"/>
  <c r="B133" i="10" s="1"/>
  <c r="C133" i="10" s="1"/>
  <c r="B135" i="1"/>
  <c r="J134" i="1"/>
  <c r="L134" i="1" s="1"/>
  <c r="E139" i="1"/>
  <c r="A148" i="1"/>
  <c r="G147" i="1"/>
  <c r="H147" i="1"/>
  <c r="E140" i="1" l="1"/>
  <c r="F136" i="1"/>
  <c r="B136" i="1"/>
  <c r="J135" i="1"/>
  <c r="L135" i="1" s="1"/>
  <c r="C135" i="1"/>
  <c r="B134" i="10" s="1"/>
  <c r="C134" i="10" s="1"/>
  <c r="D140" i="1"/>
  <c r="G148" i="1"/>
  <c r="H148" i="1"/>
  <c r="A149" i="1"/>
  <c r="D141" i="1" l="1"/>
  <c r="J136" i="1"/>
  <c r="L136" i="1" s="1"/>
  <c r="C136" i="1"/>
  <c r="B135" i="10" s="1"/>
  <c r="C135" i="10" s="1"/>
  <c r="B137" i="1"/>
  <c r="F137" i="1"/>
  <c r="E141" i="1"/>
  <c r="G149" i="1"/>
  <c r="H149" i="1"/>
  <c r="A150" i="1"/>
  <c r="E142" i="1" l="1"/>
  <c r="D142" i="1"/>
  <c r="F138" i="1"/>
  <c r="J137" i="1"/>
  <c r="L137" i="1" s="1"/>
  <c r="C137" i="1"/>
  <c r="B136" i="10" s="1"/>
  <c r="C136" i="10" s="1"/>
  <c r="B138" i="1"/>
  <c r="A151" i="1"/>
  <c r="G150" i="1"/>
  <c r="H150" i="1"/>
  <c r="F139" i="1" l="1"/>
  <c r="C138" i="1"/>
  <c r="B137" i="10" s="1"/>
  <c r="C137" i="10" s="1"/>
  <c r="J138" i="1"/>
  <c r="L138" i="1" s="1"/>
  <c r="B139" i="1"/>
  <c r="D143" i="1"/>
  <c r="D144" i="1" s="1"/>
  <c r="E143" i="1"/>
  <c r="A152" i="1"/>
  <c r="G151" i="1"/>
  <c r="H151" i="1"/>
  <c r="E144" i="1" l="1"/>
  <c r="B140" i="1"/>
  <c r="J139" i="1"/>
  <c r="L139" i="1" s="1"/>
  <c r="C139" i="1"/>
  <c r="B138" i="10" s="1"/>
  <c r="C138" i="10" s="1"/>
  <c r="F140" i="1"/>
  <c r="G152" i="1"/>
  <c r="H152" i="1"/>
  <c r="A153" i="1"/>
  <c r="F141" i="1" l="1"/>
  <c r="D145" i="1"/>
  <c r="J140" i="1"/>
  <c r="L140" i="1" s="1"/>
  <c r="B141" i="1"/>
  <c r="C140" i="1"/>
  <c r="B139" i="10" s="1"/>
  <c r="C139" i="10" s="1"/>
  <c r="E145" i="1"/>
  <c r="G153" i="1"/>
  <c r="H153" i="1"/>
  <c r="A154" i="1"/>
  <c r="E146" i="1" l="1"/>
  <c r="D146" i="1"/>
  <c r="C141" i="1"/>
  <c r="B140" i="10" s="1"/>
  <c r="C140" i="10" s="1"/>
  <c r="J141" i="1"/>
  <c r="L141" i="1" s="1"/>
  <c r="B142" i="1"/>
  <c r="F142" i="1"/>
  <c r="A155" i="1"/>
  <c r="G154" i="1"/>
  <c r="H154" i="1"/>
  <c r="D147" i="1" l="1"/>
  <c r="B143" i="1"/>
  <c r="J142" i="1"/>
  <c r="L142" i="1" s="1"/>
  <c r="C142" i="1"/>
  <c r="B141" i="10" s="1"/>
  <c r="C141" i="10" s="1"/>
  <c r="F143" i="1"/>
  <c r="E147" i="1"/>
  <c r="A156" i="1"/>
  <c r="G155" i="1"/>
  <c r="H155" i="1"/>
  <c r="E148" i="1" l="1"/>
  <c r="F144" i="1"/>
  <c r="J143" i="1"/>
  <c r="L143" i="1" s="1"/>
  <c r="B144" i="1"/>
  <c r="C143" i="1"/>
  <c r="B142" i="10" s="1"/>
  <c r="C142" i="10" s="1"/>
  <c r="D148" i="1"/>
  <c r="G156" i="1"/>
  <c r="H156" i="1"/>
  <c r="A157" i="1"/>
  <c r="E149" i="1" l="1"/>
  <c r="D149" i="1"/>
  <c r="B145" i="1"/>
  <c r="J144" i="1"/>
  <c r="L144" i="1" s="1"/>
  <c r="C144" i="1"/>
  <c r="B143" i="10" s="1"/>
  <c r="C143" i="10" s="1"/>
  <c r="F145" i="1"/>
  <c r="G157" i="1"/>
  <c r="H157" i="1"/>
  <c r="A158" i="1"/>
  <c r="C145" i="1" l="1"/>
  <c r="B144" i="10" s="1"/>
  <c r="C144" i="10" s="1"/>
  <c r="B146" i="1"/>
  <c r="J145" i="1"/>
  <c r="L145" i="1" s="1"/>
  <c r="F146" i="1"/>
  <c r="D150" i="1"/>
  <c r="D151" i="1" s="1"/>
  <c r="E150" i="1"/>
  <c r="E151" i="1" s="1"/>
  <c r="A159" i="1"/>
  <c r="H158" i="1"/>
  <c r="G158" i="1"/>
  <c r="F147" i="1" l="1"/>
  <c r="B147" i="1"/>
  <c r="J146" i="1"/>
  <c r="L146" i="1" s="1"/>
  <c r="C146" i="1"/>
  <c r="B145" i="10" s="1"/>
  <c r="C145" i="10" s="1"/>
  <c r="A160" i="1"/>
  <c r="G159" i="1"/>
  <c r="H159" i="1"/>
  <c r="J147" i="1" l="1"/>
  <c r="L147" i="1" s="1"/>
  <c r="C147" i="1"/>
  <c r="B146" i="10" s="1"/>
  <c r="C146" i="10" s="1"/>
  <c r="B148" i="1"/>
  <c r="F148" i="1"/>
  <c r="D152" i="1"/>
  <c r="D153" i="1" s="1"/>
  <c r="E152" i="1"/>
  <c r="H160" i="1"/>
  <c r="G160" i="1"/>
  <c r="A161" i="1"/>
  <c r="E153" i="1" l="1"/>
  <c r="F149" i="1"/>
  <c r="C148" i="1"/>
  <c r="B147" i="10" s="1"/>
  <c r="C147" i="10" s="1"/>
  <c r="B149" i="1"/>
  <c r="J148" i="1"/>
  <c r="L148" i="1" s="1"/>
  <c r="H161" i="1"/>
  <c r="G161" i="1"/>
  <c r="A162" i="1"/>
  <c r="C149" i="1" l="1"/>
  <c r="B148" i="10" s="1"/>
  <c r="C148" i="10" s="1"/>
  <c r="B150" i="1"/>
  <c r="J149" i="1"/>
  <c r="L149" i="1" s="1"/>
  <c r="E154" i="1"/>
  <c r="F150" i="1"/>
  <c r="D154" i="1"/>
  <c r="G162" i="1"/>
  <c r="H162" i="1"/>
  <c r="A163" i="1"/>
  <c r="F151" i="1" l="1"/>
  <c r="D155" i="1"/>
  <c r="E155" i="1"/>
  <c r="B151" i="1"/>
  <c r="J150" i="1"/>
  <c r="L150" i="1" s="1"/>
  <c r="C150" i="1"/>
  <c r="B149" i="10" s="1"/>
  <c r="C149" i="10" s="1"/>
  <c r="G163" i="1"/>
  <c r="H163" i="1"/>
  <c r="A164" i="1"/>
  <c r="J151" i="1" l="1"/>
  <c r="L151" i="1" s="1"/>
  <c r="C151" i="1"/>
  <c r="B150" i="10" s="1"/>
  <c r="C150" i="10" s="1"/>
  <c r="B152" i="1"/>
  <c r="D156" i="1"/>
  <c r="E156" i="1"/>
  <c r="F152" i="1"/>
  <c r="H164" i="1"/>
  <c r="G164" i="1"/>
  <c r="A165" i="1"/>
  <c r="D157" i="1" l="1"/>
  <c r="F153" i="1"/>
  <c r="E157" i="1"/>
  <c r="J152" i="1"/>
  <c r="L152" i="1" s="1"/>
  <c r="C152" i="1"/>
  <c r="B151" i="10" s="1"/>
  <c r="C151" i="10" s="1"/>
  <c r="B153" i="1"/>
  <c r="G165" i="1"/>
  <c r="H165" i="1"/>
  <c r="A166" i="1"/>
  <c r="J153" i="1" l="1"/>
  <c r="L153" i="1" s="1"/>
  <c r="C153" i="1"/>
  <c r="B152" i="10" s="1"/>
  <c r="C152" i="10" s="1"/>
  <c r="B154" i="1"/>
  <c r="D158" i="1"/>
  <c r="E158" i="1"/>
  <c r="F154" i="1"/>
  <c r="H166" i="1"/>
  <c r="A167" i="1"/>
  <c r="G166" i="1"/>
  <c r="D159" i="1" l="1"/>
  <c r="E159" i="1"/>
  <c r="F155" i="1"/>
  <c r="B155" i="1"/>
  <c r="J154" i="1"/>
  <c r="L154" i="1" s="1"/>
  <c r="C154" i="1"/>
  <c r="B153" i="10" s="1"/>
  <c r="C153" i="10" s="1"/>
  <c r="G167" i="1"/>
  <c r="H167" i="1"/>
  <c r="A168" i="1"/>
  <c r="D160" i="1" l="1"/>
  <c r="J155" i="1"/>
  <c r="L155" i="1" s="1"/>
  <c r="C155" i="1"/>
  <c r="B154" i="10" s="1"/>
  <c r="C154" i="10" s="1"/>
  <c r="B156" i="1"/>
  <c r="F156" i="1"/>
  <c r="E160" i="1"/>
  <c r="H168" i="1"/>
  <c r="A169" i="1"/>
  <c r="G168" i="1"/>
  <c r="E161" i="1" l="1"/>
  <c r="D161" i="1"/>
  <c r="F157" i="1"/>
  <c r="C156" i="1"/>
  <c r="B155" i="10" s="1"/>
  <c r="C155" i="10" s="1"/>
  <c r="B157" i="1"/>
  <c r="J156" i="1"/>
  <c r="L156" i="1" s="1"/>
  <c r="A170" i="1"/>
  <c r="G169" i="1"/>
  <c r="H169" i="1"/>
  <c r="C157" i="1" l="1"/>
  <c r="B156" i="10" s="1"/>
  <c r="C156" i="10" s="1"/>
  <c r="B158" i="1"/>
  <c r="J157" i="1"/>
  <c r="L157" i="1" s="1"/>
  <c r="F158" i="1"/>
  <c r="E162" i="1"/>
  <c r="D162" i="1"/>
  <c r="A171" i="1"/>
  <c r="G170" i="1"/>
  <c r="H170" i="1"/>
  <c r="D163" i="1" l="1"/>
  <c r="E163" i="1"/>
  <c r="F159" i="1"/>
  <c r="J158" i="1"/>
  <c r="L158" i="1" s="1"/>
  <c r="C158" i="1"/>
  <c r="B157" i="10" s="1"/>
  <c r="C157" i="10" s="1"/>
  <c r="B159" i="1"/>
  <c r="A172" i="1"/>
  <c r="G171" i="1"/>
  <c r="H171" i="1"/>
  <c r="F160" i="1" l="1"/>
  <c r="E164" i="1"/>
  <c r="J159" i="1"/>
  <c r="L159" i="1" s="1"/>
  <c r="C159" i="1"/>
  <c r="B158" i="10" s="1"/>
  <c r="C158" i="10" s="1"/>
  <c r="B160" i="1"/>
  <c r="D164" i="1"/>
  <c r="H172" i="1"/>
  <c r="G172" i="1"/>
  <c r="A173" i="1"/>
  <c r="D165" i="1" l="1"/>
  <c r="B161" i="1"/>
  <c r="J160" i="1"/>
  <c r="L160" i="1" s="1"/>
  <c r="C160" i="1"/>
  <c r="B159" i="10" s="1"/>
  <c r="C159" i="10" s="1"/>
  <c r="E165" i="1"/>
  <c r="E166" i="1" s="1"/>
  <c r="F161" i="1"/>
  <c r="H173" i="1"/>
  <c r="A174" i="1"/>
  <c r="G173" i="1"/>
  <c r="F162" i="1" l="1"/>
  <c r="D166" i="1"/>
  <c r="B162" i="1"/>
  <c r="J161" i="1"/>
  <c r="L161" i="1" s="1"/>
  <c r="C161" i="1"/>
  <c r="B160" i="10" s="1"/>
  <c r="C160" i="10" s="1"/>
  <c r="G174" i="1"/>
  <c r="A175" i="1"/>
  <c r="H174" i="1"/>
  <c r="C162" i="1" l="1"/>
  <c r="B161" i="10" s="1"/>
  <c r="C161" i="10" s="1"/>
  <c r="J162" i="1"/>
  <c r="L162" i="1" s="1"/>
  <c r="B163" i="1"/>
  <c r="D167" i="1"/>
  <c r="E167" i="1"/>
  <c r="F163" i="1"/>
  <c r="H175" i="1"/>
  <c r="A176" i="1"/>
  <c r="G175" i="1"/>
  <c r="D168" i="1" l="1"/>
  <c r="E168" i="1"/>
  <c r="F164" i="1"/>
  <c r="C163" i="1"/>
  <c r="B162" i="10" s="1"/>
  <c r="C162" i="10" s="1"/>
  <c r="B164" i="1"/>
  <c r="J163" i="1"/>
  <c r="L163" i="1" s="1"/>
  <c r="H176" i="1"/>
  <c r="G176" i="1"/>
  <c r="A177" i="1"/>
  <c r="E169" i="1" l="1"/>
  <c r="F165" i="1"/>
  <c r="J164" i="1"/>
  <c r="L164" i="1" s="1"/>
  <c r="B165" i="1"/>
  <c r="C164" i="1"/>
  <c r="B163" i="10" s="1"/>
  <c r="C163" i="10" s="1"/>
  <c r="D169" i="1"/>
  <c r="H177" i="1"/>
  <c r="A178" i="1"/>
  <c r="G177" i="1"/>
  <c r="D170" i="1" l="1"/>
  <c r="C165" i="1"/>
  <c r="B164" i="10" s="1"/>
  <c r="C164" i="10" s="1"/>
  <c r="J165" i="1"/>
  <c r="L165" i="1" s="1"/>
  <c r="B166" i="1"/>
  <c r="F166" i="1"/>
  <c r="E170" i="1"/>
  <c r="G178" i="1"/>
  <c r="H178" i="1"/>
  <c r="A179" i="1"/>
  <c r="E171" i="1" l="1"/>
  <c r="D171" i="1"/>
  <c r="F167" i="1"/>
  <c r="B167" i="1"/>
  <c r="J166" i="1"/>
  <c r="L166" i="1" s="1"/>
  <c r="C166" i="1"/>
  <c r="B165" i="10" s="1"/>
  <c r="C165" i="10" s="1"/>
  <c r="H179" i="1"/>
  <c r="G179" i="1"/>
  <c r="A180" i="1"/>
  <c r="E172" i="1" l="1"/>
  <c r="C167" i="1"/>
  <c r="B166" i="10" s="1"/>
  <c r="C166" i="10" s="1"/>
  <c r="B168" i="1"/>
  <c r="J167" i="1"/>
  <c r="L167" i="1" s="1"/>
  <c r="F168" i="1"/>
  <c r="D172" i="1"/>
  <c r="H180" i="1"/>
  <c r="A181" i="1"/>
  <c r="G180" i="1"/>
  <c r="D173" i="1" l="1"/>
  <c r="B169" i="1"/>
  <c r="J168" i="1"/>
  <c r="L168" i="1" s="1"/>
  <c r="C168" i="1"/>
  <c r="B167" i="10" s="1"/>
  <c r="C167" i="10" s="1"/>
  <c r="F169" i="1"/>
  <c r="E173" i="1"/>
  <c r="A182" i="1"/>
  <c r="G181" i="1"/>
  <c r="H181" i="1"/>
  <c r="D174" i="1" l="1"/>
  <c r="E174" i="1"/>
  <c r="F170" i="1"/>
  <c r="C169" i="1"/>
  <c r="B168" i="10" s="1"/>
  <c r="C168" i="10" s="1"/>
  <c r="B170" i="1"/>
  <c r="J169" i="1"/>
  <c r="L169" i="1" s="1"/>
  <c r="G182" i="1"/>
  <c r="H182" i="1"/>
  <c r="A183" i="1"/>
  <c r="F171" i="1" l="1"/>
  <c r="B171" i="1"/>
  <c r="J170" i="1"/>
  <c r="L170" i="1" s="1"/>
  <c r="C170" i="1"/>
  <c r="B169" i="10" s="1"/>
  <c r="C169" i="10" s="1"/>
  <c r="D175" i="1"/>
  <c r="D176" i="1" s="1"/>
  <c r="E175" i="1"/>
  <c r="E176" i="1" s="1"/>
  <c r="H183" i="1"/>
  <c r="A184" i="1"/>
  <c r="G183" i="1"/>
  <c r="J171" i="1" l="1"/>
  <c r="L171" i="1" s="1"/>
  <c r="B172" i="1"/>
  <c r="C171" i="1"/>
  <c r="B170" i="10" s="1"/>
  <c r="C170" i="10" s="1"/>
  <c r="F172" i="1"/>
  <c r="A185" i="1"/>
  <c r="G184" i="1"/>
  <c r="H184" i="1"/>
  <c r="E177" i="1" l="1"/>
  <c r="D177" i="1"/>
  <c r="F173" i="1"/>
  <c r="J172" i="1"/>
  <c r="L172" i="1" s="1"/>
  <c r="C172" i="1"/>
  <c r="B171" i="10" s="1"/>
  <c r="C171" i="10" s="1"/>
  <c r="B173" i="1"/>
  <c r="G185" i="1"/>
  <c r="H185" i="1"/>
  <c r="A186" i="1"/>
  <c r="F174" i="1" l="1"/>
  <c r="B174" i="1"/>
  <c r="C173" i="1"/>
  <c r="B172" i="10" s="1"/>
  <c r="C172" i="10" s="1"/>
  <c r="J173" i="1"/>
  <c r="L173" i="1" s="1"/>
  <c r="D178" i="1"/>
  <c r="E178" i="1"/>
  <c r="E179" i="1" s="1"/>
  <c r="G186" i="1"/>
  <c r="A187" i="1"/>
  <c r="H186" i="1"/>
  <c r="D179" i="1" l="1"/>
  <c r="B175" i="1"/>
  <c r="C174" i="1"/>
  <c r="B173" i="10" s="1"/>
  <c r="C173" i="10" s="1"/>
  <c r="J174" i="1"/>
  <c r="L174" i="1" s="1"/>
  <c r="F175" i="1"/>
  <c r="H187" i="1"/>
  <c r="A188" i="1"/>
  <c r="G187" i="1"/>
  <c r="E180" i="1" l="1"/>
  <c r="D180" i="1"/>
  <c r="F176" i="1"/>
  <c r="B176" i="1"/>
  <c r="C175" i="1"/>
  <c r="B174" i="10" s="1"/>
  <c r="C174" i="10" s="1"/>
  <c r="J175" i="1"/>
  <c r="L175" i="1" s="1"/>
  <c r="A189" i="1"/>
  <c r="G188" i="1"/>
  <c r="H188" i="1"/>
  <c r="D181" i="1" l="1"/>
  <c r="B177" i="1"/>
  <c r="J176" i="1"/>
  <c r="L176" i="1" s="1"/>
  <c r="C176" i="1"/>
  <c r="B175" i="10" s="1"/>
  <c r="C175" i="10" s="1"/>
  <c r="F177" i="1"/>
  <c r="E181" i="1"/>
  <c r="G189" i="1"/>
  <c r="H189" i="1"/>
  <c r="A190" i="1"/>
  <c r="E182" i="1" l="1"/>
  <c r="D182" i="1"/>
  <c r="F178" i="1"/>
  <c r="B178" i="1"/>
  <c r="C177" i="1"/>
  <c r="B176" i="10" s="1"/>
  <c r="C176" i="10" s="1"/>
  <c r="J177" i="1"/>
  <c r="L177" i="1" s="1"/>
  <c r="G190" i="1"/>
  <c r="H190" i="1"/>
  <c r="A191" i="1"/>
  <c r="D183" i="1" l="1"/>
  <c r="F179" i="1"/>
  <c r="C178" i="1"/>
  <c r="B177" i="10" s="1"/>
  <c r="C177" i="10" s="1"/>
  <c r="J178" i="1"/>
  <c r="L178" i="1" s="1"/>
  <c r="B179" i="1"/>
  <c r="E183" i="1"/>
  <c r="H191" i="1"/>
  <c r="G191" i="1"/>
  <c r="A192" i="1"/>
  <c r="E184" i="1" l="1"/>
  <c r="C179" i="1"/>
  <c r="B178" i="10" s="1"/>
  <c r="C178" i="10" s="1"/>
  <c r="B180" i="1"/>
  <c r="J179" i="1"/>
  <c r="L179" i="1" s="1"/>
  <c r="F180" i="1"/>
  <c r="D184" i="1"/>
  <c r="A193" i="1"/>
  <c r="H192" i="1"/>
  <c r="G192" i="1"/>
  <c r="E185" i="1" l="1"/>
  <c r="D185" i="1"/>
  <c r="J180" i="1"/>
  <c r="L180" i="1" s="1"/>
  <c r="B181" i="1"/>
  <c r="C180" i="1"/>
  <c r="B179" i="10" s="1"/>
  <c r="C179" i="10" s="1"/>
  <c r="F181" i="1"/>
  <c r="H193" i="1"/>
  <c r="A194" i="1"/>
  <c r="G193" i="1"/>
  <c r="J181" i="1" l="1"/>
  <c r="L181" i="1" s="1"/>
  <c r="C181" i="1"/>
  <c r="B180" i="10" s="1"/>
  <c r="C180" i="10" s="1"/>
  <c r="B182" i="1"/>
  <c r="F182" i="1"/>
  <c r="D186" i="1"/>
  <c r="E186" i="1"/>
  <c r="G194" i="1"/>
  <c r="H194" i="1"/>
  <c r="A195" i="1"/>
  <c r="E187" i="1" l="1"/>
  <c r="D187" i="1"/>
  <c r="F183" i="1"/>
  <c r="C182" i="1"/>
  <c r="B181" i="10" s="1"/>
  <c r="C181" i="10" s="1"/>
  <c r="J182" i="1"/>
  <c r="L182" i="1" s="1"/>
  <c r="B183" i="1"/>
  <c r="H195" i="1"/>
  <c r="G195" i="1"/>
  <c r="A196" i="1"/>
  <c r="C183" i="1" l="1"/>
  <c r="B182" i="10" s="1"/>
  <c r="C182" i="10" s="1"/>
  <c r="J183" i="1"/>
  <c r="L183" i="1" s="1"/>
  <c r="B184" i="1"/>
  <c r="F184" i="1"/>
  <c r="D188" i="1"/>
  <c r="E188" i="1"/>
  <c r="A197" i="1"/>
  <c r="G196" i="1"/>
  <c r="H196" i="1"/>
  <c r="E189" i="1" l="1"/>
  <c r="D189" i="1"/>
  <c r="F185" i="1"/>
  <c r="C184" i="1"/>
  <c r="B183" i="10" s="1"/>
  <c r="C183" i="10" s="1"/>
  <c r="B185" i="1"/>
  <c r="J184" i="1"/>
  <c r="L184" i="1" s="1"/>
  <c r="G197" i="1"/>
  <c r="H197" i="1"/>
  <c r="A198" i="1"/>
  <c r="D190" i="1" l="1"/>
  <c r="F186" i="1"/>
  <c r="J185" i="1"/>
  <c r="L185" i="1" s="1"/>
  <c r="B186" i="1"/>
  <c r="C185" i="1"/>
  <c r="B184" i="10" s="1"/>
  <c r="C184" i="10" s="1"/>
  <c r="E190" i="1"/>
  <c r="G198" i="1"/>
  <c r="A199" i="1"/>
  <c r="H198" i="1"/>
  <c r="E191" i="1" l="1"/>
  <c r="F187" i="1"/>
  <c r="C186" i="1"/>
  <c r="B185" i="10" s="1"/>
  <c r="C185" i="10" s="1"/>
  <c r="J186" i="1"/>
  <c r="L186" i="1" s="1"/>
  <c r="B187" i="1"/>
  <c r="D191" i="1"/>
  <c r="A200" i="1"/>
  <c r="G199" i="1"/>
  <c r="H199" i="1"/>
  <c r="D192" i="1" l="1"/>
  <c r="F188" i="1"/>
  <c r="B188" i="1"/>
  <c r="C187" i="1"/>
  <c r="B186" i="10" s="1"/>
  <c r="C186" i="10" s="1"/>
  <c r="J187" i="1"/>
  <c r="L187" i="1" s="1"/>
  <c r="E192" i="1"/>
  <c r="A201" i="1"/>
  <c r="G200" i="1"/>
  <c r="H200" i="1"/>
  <c r="E193" i="1" l="1"/>
  <c r="F189" i="1"/>
  <c r="B189" i="1"/>
  <c r="C188" i="1"/>
  <c r="B187" i="10" s="1"/>
  <c r="C187" i="10" s="1"/>
  <c r="J188" i="1"/>
  <c r="L188" i="1" s="1"/>
  <c r="D193" i="1"/>
  <c r="G201" i="1"/>
  <c r="H201" i="1"/>
  <c r="A202" i="1"/>
  <c r="D194" i="1" l="1"/>
  <c r="J189" i="1"/>
  <c r="L189" i="1" s="1"/>
  <c r="B190" i="1"/>
  <c r="C189" i="1"/>
  <c r="B188" i="10" s="1"/>
  <c r="C188" i="10" s="1"/>
  <c r="E194" i="1"/>
  <c r="F190" i="1"/>
  <c r="G202" i="1"/>
  <c r="A203" i="1"/>
  <c r="H202" i="1"/>
  <c r="F191" i="1" l="1"/>
  <c r="D195" i="1"/>
  <c r="J190" i="1"/>
  <c r="L190" i="1" s="1"/>
  <c r="B191" i="1"/>
  <c r="C190" i="1"/>
  <c r="B189" i="10" s="1"/>
  <c r="C189" i="10" s="1"/>
  <c r="E195" i="1"/>
  <c r="A204" i="1"/>
  <c r="H203" i="1"/>
  <c r="G203" i="1"/>
  <c r="E196" i="1" l="1"/>
  <c r="D196" i="1"/>
  <c r="C191" i="1"/>
  <c r="B190" i="10" s="1"/>
  <c r="C190" i="10" s="1"/>
  <c r="B192" i="1"/>
  <c r="J191" i="1"/>
  <c r="L191" i="1" s="1"/>
  <c r="F192" i="1"/>
  <c r="A205" i="1"/>
  <c r="G204" i="1"/>
  <c r="H204" i="1"/>
  <c r="D197" i="1" l="1"/>
  <c r="J192" i="1"/>
  <c r="L192" i="1" s="1"/>
  <c r="C192" i="1"/>
  <c r="B191" i="10" s="1"/>
  <c r="C191" i="10" s="1"/>
  <c r="B193" i="1"/>
  <c r="F193" i="1"/>
  <c r="E197" i="1"/>
  <c r="H205" i="1"/>
  <c r="A206" i="1"/>
  <c r="G205" i="1"/>
  <c r="F194" i="1" l="1"/>
  <c r="E198" i="1"/>
  <c r="J193" i="1"/>
  <c r="L193" i="1" s="1"/>
  <c r="B194" i="1"/>
  <c r="C193" i="1"/>
  <c r="B192" i="10" s="1"/>
  <c r="C192" i="10" s="1"/>
  <c r="D198" i="1"/>
  <c r="G206" i="1"/>
  <c r="H206" i="1"/>
  <c r="A207" i="1"/>
  <c r="D199" i="1" l="1"/>
  <c r="B195" i="1"/>
  <c r="J194" i="1"/>
  <c r="L194" i="1" s="1"/>
  <c r="C194" i="1"/>
  <c r="B193" i="10" s="1"/>
  <c r="C193" i="10" s="1"/>
  <c r="F195" i="1"/>
  <c r="E199" i="1"/>
  <c r="G207" i="1"/>
  <c r="H207" i="1"/>
  <c r="A208" i="1"/>
  <c r="D200" i="1" l="1"/>
  <c r="E200" i="1"/>
  <c r="F196" i="1"/>
  <c r="C195" i="1"/>
  <c r="B194" i="10" s="1"/>
  <c r="C194" i="10" s="1"/>
  <c r="B196" i="1"/>
  <c r="J195" i="1"/>
  <c r="L195" i="1" s="1"/>
  <c r="A209" i="1"/>
  <c r="G208" i="1"/>
  <c r="H208" i="1"/>
  <c r="J196" i="1" l="1"/>
  <c r="L196" i="1" s="1"/>
  <c r="C196" i="1"/>
  <c r="B195" i="10" s="1"/>
  <c r="C195" i="10" s="1"/>
  <c r="B197" i="1"/>
  <c r="F197" i="1"/>
  <c r="D201" i="1"/>
  <c r="E201" i="1"/>
  <c r="G209" i="1"/>
  <c r="H209" i="1"/>
  <c r="A210" i="1"/>
  <c r="E202" i="1" l="1"/>
  <c r="D202" i="1"/>
  <c r="F198" i="1"/>
  <c r="B198" i="1"/>
  <c r="C197" i="1"/>
  <c r="B196" i="10" s="1"/>
  <c r="C196" i="10" s="1"/>
  <c r="J197" i="1"/>
  <c r="L197" i="1" s="1"/>
  <c r="G210" i="1"/>
  <c r="H210" i="1"/>
  <c r="A211" i="1"/>
  <c r="F199" i="1" l="1"/>
  <c r="E203" i="1"/>
  <c r="B199" i="1"/>
  <c r="J198" i="1"/>
  <c r="L198" i="1" s="1"/>
  <c r="C198" i="1"/>
  <c r="B197" i="10" s="1"/>
  <c r="C197" i="10" s="1"/>
  <c r="D203" i="1"/>
  <c r="G211" i="1"/>
  <c r="H211" i="1"/>
  <c r="A212" i="1"/>
  <c r="D204" i="1" l="1"/>
  <c r="E204" i="1"/>
  <c r="B200" i="1"/>
  <c r="C199" i="1"/>
  <c r="B198" i="10" s="1"/>
  <c r="C198" i="10" s="1"/>
  <c r="J199" i="1"/>
  <c r="L199" i="1" s="1"/>
  <c r="F200" i="1"/>
  <c r="A213" i="1"/>
  <c r="G212" i="1"/>
  <c r="H212" i="1"/>
  <c r="B201" i="1" l="1"/>
  <c r="J200" i="1"/>
  <c r="L200" i="1" s="1"/>
  <c r="C200" i="1"/>
  <c r="B199" i="10" s="1"/>
  <c r="C199" i="10" s="1"/>
  <c r="F201" i="1"/>
  <c r="E205" i="1"/>
  <c r="E206" i="1" s="1"/>
  <c r="D205" i="1"/>
  <c r="D206" i="1" s="1"/>
  <c r="G213" i="1"/>
  <c r="H213" i="1"/>
  <c r="A214" i="1"/>
  <c r="F202" i="1" l="1"/>
  <c r="C201" i="1"/>
  <c r="B200" i="10" s="1"/>
  <c r="C200" i="10" s="1"/>
  <c r="B202" i="1"/>
  <c r="J201" i="1"/>
  <c r="L201" i="1" s="1"/>
  <c r="G214" i="1"/>
  <c r="H214" i="1"/>
  <c r="A215" i="1"/>
  <c r="F203" i="1" l="1"/>
  <c r="D207" i="1"/>
  <c r="B203" i="1"/>
  <c r="C202" i="1"/>
  <c r="B201" i="10" s="1"/>
  <c r="C201" i="10" s="1"/>
  <c r="J202" i="1"/>
  <c r="L202" i="1" s="1"/>
  <c r="E207" i="1"/>
  <c r="A216" i="1"/>
  <c r="G215" i="1"/>
  <c r="H215" i="1"/>
  <c r="E208" i="1" l="1"/>
  <c r="D208" i="1"/>
  <c r="C203" i="1"/>
  <c r="B202" i="10" s="1"/>
  <c r="C202" i="10" s="1"/>
  <c r="J203" i="1"/>
  <c r="L203" i="1" s="1"/>
  <c r="B204" i="1"/>
  <c r="F204" i="1"/>
  <c r="A217" i="1"/>
  <c r="G216" i="1"/>
  <c r="H216" i="1"/>
  <c r="E209" i="1" l="1"/>
  <c r="J204" i="1"/>
  <c r="L204" i="1" s="1"/>
  <c r="B205" i="1"/>
  <c r="C204" i="1"/>
  <c r="B203" i="10" s="1"/>
  <c r="C203" i="10" s="1"/>
  <c r="F205" i="1"/>
  <c r="D209" i="1"/>
  <c r="A218" i="1"/>
  <c r="G217" i="1"/>
  <c r="H217" i="1"/>
  <c r="D210" i="1" l="1"/>
  <c r="B206" i="1"/>
  <c r="C205" i="1"/>
  <c r="B204" i="10" s="1"/>
  <c r="C204" i="10" s="1"/>
  <c r="J205" i="1"/>
  <c r="L205" i="1" s="1"/>
  <c r="F206" i="1"/>
  <c r="E210" i="1"/>
  <c r="G218" i="1"/>
  <c r="H218" i="1"/>
  <c r="A219" i="1"/>
  <c r="D211" i="1" l="1"/>
  <c r="E211" i="1"/>
  <c r="F207" i="1"/>
  <c r="C206" i="1"/>
  <c r="B205" i="10" s="1"/>
  <c r="C205" i="10" s="1"/>
  <c r="J206" i="1"/>
  <c r="L206" i="1" s="1"/>
  <c r="B207" i="1"/>
  <c r="A220" i="1"/>
  <c r="G219" i="1"/>
  <c r="H219" i="1"/>
  <c r="D212" i="1" l="1"/>
  <c r="F208" i="1"/>
  <c r="C207" i="1"/>
  <c r="B206" i="10" s="1"/>
  <c r="C206" i="10" s="1"/>
  <c r="B208" i="1"/>
  <c r="J207" i="1"/>
  <c r="L207" i="1" s="1"/>
  <c r="E212" i="1"/>
  <c r="A221" i="1"/>
  <c r="G220" i="1"/>
  <c r="H220" i="1"/>
  <c r="E213" i="1" l="1"/>
  <c r="J208" i="1"/>
  <c r="L208" i="1" s="1"/>
  <c r="C208" i="1"/>
  <c r="B207" i="10" s="1"/>
  <c r="C207" i="10" s="1"/>
  <c r="B209" i="1"/>
  <c r="F209" i="1"/>
  <c r="D213" i="1"/>
  <c r="G221" i="1"/>
  <c r="H221" i="1"/>
  <c r="A222" i="1"/>
  <c r="D214" i="1" l="1"/>
  <c r="F210" i="1"/>
  <c r="J209" i="1"/>
  <c r="L209" i="1" s="1"/>
  <c r="C209" i="1"/>
  <c r="B208" i="10" s="1"/>
  <c r="C208" i="10" s="1"/>
  <c r="B210" i="1"/>
  <c r="E214" i="1"/>
  <c r="G222" i="1"/>
  <c r="H222" i="1"/>
  <c r="A223" i="1"/>
  <c r="E215" i="1" l="1"/>
  <c r="J210" i="1"/>
  <c r="L210" i="1" s="1"/>
  <c r="C210" i="1"/>
  <c r="B209" i="10" s="1"/>
  <c r="C209" i="10" s="1"/>
  <c r="B211" i="1"/>
  <c r="F211" i="1"/>
  <c r="D215" i="1"/>
  <c r="G223" i="1"/>
  <c r="H223" i="1"/>
  <c r="A224" i="1"/>
  <c r="D216" i="1" l="1"/>
  <c r="F212" i="1"/>
  <c r="J211" i="1"/>
  <c r="L211" i="1" s="1"/>
  <c r="C211" i="1"/>
  <c r="B210" i="10" s="1"/>
  <c r="C210" i="10" s="1"/>
  <c r="B212" i="1"/>
  <c r="E216" i="1"/>
  <c r="A225" i="1"/>
  <c r="G224" i="1"/>
  <c r="H224" i="1"/>
  <c r="D217" i="1" l="1"/>
  <c r="E217" i="1"/>
  <c r="C212" i="1"/>
  <c r="B211" i="10" s="1"/>
  <c r="C211" i="10" s="1"/>
  <c r="B213" i="1"/>
  <c r="J212" i="1"/>
  <c r="L212" i="1" s="1"/>
  <c r="F213" i="1"/>
  <c r="G225" i="1"/>
  <c r="H225" i="1"/>
  <c r="A226" i="1"/>
  <c r="E218" i="1" l="1"/>
  <c r="D218" i="1"/>
  <c r="F214" i="1"/>
  <c r="J213" i="1"/>
  <c r="L213" i="1" s="1"/>
  <c r="B214" i="1"/>
  <c r="C213" i="1"/>
  <c r="B212" i="10" s="1"/>
  <c r="C212" i="10" s="1"/>
  <c r="G226" i="1"/>
  <c r="H226" i="1"/>
  <c r="A227" i="1"/>
  <c r="D219" i="1" l="1"/>
  <c r="J214" i="1"/>
  <c r="L214" i="1" s="1"/>
  <c r="B215" i="1"/>
  <c r="C214" i="1"/>
  <c r="B213" i="10" s="1"/>
  <c r="C213" i="10" s="1"/>
  <c r="F215" i="1"/>
  <c r="E219" i="1"/>
  <c r="G227" i="1"/>
  <c r="H227" i="1"/>
  <c r="A228" i="1"/>
  <c r="E220" i="1" l="1"/>
  <c r="C215" i="1"/>
  <c r="B214" i="10" s="1"/>
  <c r="C214" i="10" s="1"/>
  <c r="J215" i="1"/>
  <c r="L215" i="1" s="1"/>
  <c r="B216" i="1"/>
  <c r="F216" i="1"/>
  <c r="D220" i="1"/>
  <c r="A229" i="1"/>
  <c r="G228" i="1"/>
  <c r="H228" i="1"/>
  <c r="D221" i="1" l="1"/>
  <c r="E221" i="1"/>
  <c r="F217" i="1"/>
  <c r="C216" i="1"/>
  <c r="B215" i="10" s="1"/>
  <c r="C215" i="10" s="1"/>
  <c r="B217" i="1"/>
  <c r="J216" i="1"/>
  <c r="L216" i="1" s="1"/>
  <c r="G229" i="1"/>
  <c r="H229" i="1"/>
  <c r="A230" i="1"/>
  <c r="D222" i="1" l="1"/>
  <c r="F218" i="1"/>
  <c r="J217" i="1"/>
  <c r="L217" i="1" s="1"/>
  <c r="C217" i="1"/>
  <c r="B216" i="10" s="1"/>
  <c r="C216" i="10" s="1"/>
  <c r="B218" i="1"/>
  <c r="E222" i="1"/>
  <c r="E223" i="1" s="1"/>
  <c r="G230" i="1"/>
  <c r="H230" i="1"/>
  <c r="A231" i="1"/>
  <c r="F219" i="1" l="1"/>
  <c r="J218" i="1"/>
  <c r="L218" i="1" s="1"/>
  <c r="B219" i="1"/>
  <c r="C218" i="1"/>
  <c r="B217" i="10" s="1"/>
  <c r="C217" i="10" s="1"/>
  <c r="D223" i="1"/>
  <c r="A232" i="1"/>
  <c r="G231" i="1"/>
  <c r="H231" i="1"/>
  <c r="D224" i="1" l="1"/>
  <c r="B220" i="1"/>
  <c r="C219" i="1"/>
  <c r="B218" i="10" s="1"/>
  <c r="C218" i="10" s="1"/>
  <c r="J219" i="1"/>
  <c r="L219" i="1" s="1"/>
  <c r="F220" i="1"/>
  <c r="E224" i="1"/>
  <c r="A233" i="1"/>
  <c r="G232" i="1"/>
  <c r="H232" i="1"/>
  <c r="D225" i="1" l="1"/>
  <c r="E225" i="1"/>
  <c r="F221" i="1"/>
  <c r="B221" i="1"/>
  <c r="J220" i="1"/>
  <c r="L220" i="1" s="1"/>
  <c r="C220" i="1"/>
  <c r="B219" i="10" s="1"/>
  <c r="C219" i="10" s="1"/>
  <c r="A234" i="1"/>
  <c r="G233" i="1"/>
  <c r="H233" i="1"/>
  <c r="B222" i="1" l="1"/>
  <c r="C221" i="1"/>
  <c r="B220" i="10" s="1"/>
  <c r="C220" i="10" s="1"/>
  <c r="J221" i="1"/>
  <c r="L221" i="1" s="1"/>
  <c r="F222" i="1"/>
  <c r="D226" i="1"/>
  <c r="E226" i="1"/>
  <c r="E227" i="1" s="1"/>
  <c r="H234" i="1"/>
  <c r="A235" i="1"/>
  <c r="G234" i="1"/>
  <c r="D227" i="1" l="1"/>
  <c r="F223" i="1"/>
  <c r="C222" i="1"/>
  <c r="B221" i="10" s="1"/>
  <c r="C221" i="10" s="1"/>
  <c r="J222" i="1"/>
  <c r="L222" i="1" s="1"/>
  <c r="B223" i="1"/>
  <c r="G235" i="1"/>
  <c r="H235" i="1"/>
  <c r="A236" i="1"/>
  <c r="J223" i="1" l="1"/>
  <c r="L223" i="1" s="1"/>
  <c r="C223" i="1"/>
  <c r="B222" i="10" s="1"/>
  <c r="C222" i="10" s="1"/>
  <c r="B224" i="1"/>
  <c r="D228" i="1"/>
  <c r="E228" i="1"/>
  <c r="F224" i="1"/>
  <c r="G236" i="1"/>
  <c r="A237" i="1"/>
  <c r="H236" i="1"/>
  <c r="D229" i="1" l="1"/>
  <c r="E229" i="1"/>
  <c r="F225" i="1"/>
  <c r="J224" i="1"/>
  <c r="L224" i="1" s="1"/>
  <c r="C224" i="1"/>
  <c r="B223" i="10" s="1"/>
  <c r="C223" i="10" s="1"/>
  <c r="B225" i="1"/>
  <c r="A238" i="1"/>
  <c r="G237" i="1"/>
  <c r="H237" i="1"/>
  <c r="J225" i="1" l="1"/>
  <c r="L225" i="1" s="1"/>
  <c r="C225" i="1"/>
  <c r="B224" i="10" s="1"/>
  <c r="C224" i="10" s="1"/>
  <c r="B226" i="1"/>
  <c r="F226" i="1"/>
  <c r="D230" i="1"/>
  <c r="E230" i="1"/>
  <c r="H238" i="1"/>
  <c r="A239" i="1"/>
  <c r="G238" i="1"/>
  <c r="D231" i="1" l="1"/>
  <c r="E231" i="1"/>
  <c r="J226" i="1"/>
  <c r="L226" i="1" s="1"/>
  <c r="C226" i="1"/>
  <c r="B225" i="10" s="1"/>
  <c r="C225" i="10" s="1"/>
  <c r="B227" i="1"/>
  <c r="F227" i="1"/>
  <c r="G239" i="1"/>
  <c r="H239" i="1"/>
  <c r="A240" i="1"/>
  <c r="F228" i="1" l="1"/>
  <c r="D232" i="1"/>
  <c r="B228" i="1"/>
  <c r="J227" i="1"/>
  <c r="L227" i="1" s="1"/>
  <c r="C227" i="1"/>
  <c r="B226" i="10" s="1"/>
  <c r="C226" i="10" s="1"/>
  <c r="E232" i="1"/>
  <c r="E233" i="1" s="1"/>
  <c r="G240" i="1"/>
  <c r="H240" i="1"/>
  <c r="A241" i="1"/>
  <c r="C228" i="1" l="1"/>
  <c r="B227" i="10" s="1"/>
  <c r="C227" i="10" s="1"/>
  <c r="B229" i="1"/>
  <c r="J228" i="1"/>
  <c r="L228" i="1" s="1"/>
  <c r="F229" i="1"/>
  <c r="D233" i="1"/>
  <c r="A242" i="1"/>
  <c r="H241" i="1"/>
  <c r="G241" i="1"/>
  <c r="E234" i="1" l="1"/>
  <c r="D234" i="1"/>
  <c r="C229" i="1"/>
  <c r="B228" i="10" s="1"/>
  <c r="C228" i="10" s="1"/>
  <c r="J229" i="1"/>
  <c r="L229" i="1" s="1"/>
  <c r="B230" i="1"/>
  <c r="F230" i="1"/>
  <c r="H242" i="1"/>
  <c r="A243" i="1"/>
  <c r="G242" i="1"/>
  <c r="E235" i="1" l="1"/>
  <c r="F231" i="1"/>
  <c r="J230" i="1"/>
  <c r="L230" i="1" s="1"/>
  <c r="C230" i="1"/>
  <c r="B229" i="10" s="1"/>
  <c r="C229" i="10" s="1"/>
  <c r="B231" i="1"/>
  <c r="D235" i="1"/>
  <c r="G243" i="1"/>
  <c r="H243" i="1"/>
  <c r="A244" i="1"/>
  <c r="C231" i="1" l="1"/>
  <c r="B230" i="10" s="1"/>
  <c r="C230" i="10" s="1"/>
  <c r="J231" i="1"/>
  <c r="L231" i="1" s="1"/>
  <c r="B232" i="1"/>
  <c r="E236" i="1"/>
  <c r="D236" i="1"/>
  <c r="F232" i="1"/>
  <c r="G244" i="1"/>
  <c r="A245" i="1"/>
  <c r="H244" i="1"/>
  <c r="D237" i="1" l="1"/>
  <c r="E237" i="1"/>
  <c r="F233" i="1"/>
  <c r="B233" i="1"/>
  <c r="J232" i="1"/>
  <c r="L232" i="1" s="1"/>
  <c r="C232" i="1"/>
  <c r="B231" i="10" s="1"/>
  <c r="C231" i="10" s="1"/>
  <c r="A246" i="1"/>
  <c r="G245" i="1"/>
  <c r="H245" i="1"/>
  <c r="E238" i="1" l="1"/>
  <c r="D238" i="1"/>
  <c r="B234" i="1"/>
  <c r="J233" i="1"/>
  <c r="L233" i="1" s="1"/>
  <c r="C233" i="1"/>
  <c r="B232" i="10" s="1"/>
  <c r="C232" i="10" s="1"/>
  <c r="F234" i="1"/>
  <c r="H246" i="1"/>
  <c r="A247" i="1"/>
  <c r="G246" i="1"/>
  <c r="J234" i="1" l="1"/>
  <c r="L234" i="1" s="1"/>
  <c r="C234" i="1"/>
  <c r="B233" i="10" s="1"/>
  <c r="C233" i="10" s="1"/>
  <c r="B235" i="1"/>
  <c r="F235" i="1"/>
  <c r="D239" i="1"/>
  <c r="E239" i="1"/>
  <c r="G247" i="1"/>
  <c r="H247" i="1"/>
  <c r="A248" i="1"/>
  <c r="E240" i="1" l="1"/>
  <c r="D240" i="1"/>
  <c r="F236" i="1"/>
  <c r="J235" i="1"/>
  <c r="L235" i="1" s="1"/>
  <c r="C235" i="1"/>
  <c r="B234" i="10" s="1"/>
  <c r="C234" i="10" s="1"/>
  <c r="B236" i="1"/>
  <c r="G248" i="1"/>
  <c r="H248" i="1"/>
  <c r="A249" i="1"/>
  <c r="B237" i="1" l="1"/>
  <c r="C236" i="1"/>
  <c r="B235" i="10" s="1"/>
  <c r="C235" i="10" s="1"/>
  <c r="J236" i="1"/>
  <c r="L236" i="1" s="1"/>
  <c r="E241" i="1"/>
  <c r="F237" i="1"/>
  <c r="D241" i="1"/>
  <c r="D242" i="1" s="1"/>
  <c r="A250" i="1"/>
  <c r="H249" i="1"/>
  <c r="G249" i="1"/>
  <c r="E242" i="1" l="1"/>
  <c r="F238" i="1"/>
  <c r="B238" i="1"/>
  <c r="C237" i="1"/>
  <c r="B236" i="10" s="1"/>
  <c r="C236" i="10" s="1"/>
  <c r="J237" i="1"/>
  <c r="L237" i="1" s="1"/>
  <c r="H250" i="1"/>
  <c r="A251" i="1"/>
  <c r="G250" i="1"/>
  <c r="E243" i="1" l="1"/>
  <c r="J238" i="1"/>
  <c r="L238" i="1" s="1"/>
  <c r="C238" i="1"/>
  <c r="B237" i="10" s="1"/>
  <c r="C237" i="10" s="1"/>
  <c r="B239" i="1"/>
  <c r="F239" i="1"/>
  <c r="D243" i="1"/>
  <c r="G251" i="1"/>
  <c r="H251" i="1"/>
  <c r="A252" i="1"/>
  <c r="D244" i="1" l="1"/>
  <c r="F240" i="1"/>
  <c r="C239" i="1"/>
  <c r="B238" i="10" s="1"/>
  <c r="C238" i="10" s="1"/>
  <c r="J239" i="1"/>
  <c r="L239" i="1" s="1"/>
  <c r="B240" i="1"/>
  <c r="E244" i="1"/>
  <c r="G252" i="1"/>
  <c r="A253" i="1"/>
  <c r="H252" i="1"/>
  <c r="B241" i="1" l="1"/>
  <c r="C240" i="1"/>
  <c r="B239" i="10" s="1"/>
  <c r="C239" i="10" s="1"/>
  <c r="J240" i="1"/>
  <c r="L240" i="1" s="1"/>
  <c r="E245" i="1"/>
  <c r="F241" i="1"/>
  <c r="D245" i="1"/>
  <c r="A254" i="1"/>
  <c r="G253" i="1"/>
  <c r="H253" i="1"/>
  <c r="E246" i="1" l="1"/>
  <c r="D246" i="1"/>
  <c r="F242" i="1"/>
  <c r="J241" i="1"/>
  <c r="L241" i="1" s="1"/>
  <c r="B242" i="1"/>
  <c r="C241" i="1"/>
  <c r="B240" i="10" s="1"/>
  <c r="C240" i="10" s="1"/>
  <c r="H254" i="1"/>
  <c r="A255" i="1"/>
  <c r="G254" i="1"/>
  <c r="B243" i="1" l="1"/>
  <c r="J242" i="1"/>
  <c r="L242" i="1" s="1"/>
  <c r="C242" i="1"/>
  <c r="B241" i="10" s="1"/>
  <c r="C241" i="10" s="1"/>
  <c r="E247" i="1"/>
  <c r="E248" i="1" s="1"/>
  <c r="F243" i="1"/>
  <c r="D247" i="1"/>
  <c r="D248" i="1" s="1"/>
  <c r="G255" i="1"/>
  <c r="H255" i="1"/>
  <c r="A256" i="1"/>
  <c r="F244" i="1" l="1"/>
  <c r="J243" i="1"/>
  <c r="L243" i="1" s="1"/>
  <c r="B244" i="1"/>
  <c r="C243" i="1"/>
  <c r="B242" i="10" s="1"/>
  <c r="C242" i="10" s="1"/>
  <c r="G256" i="1"/>
  <c r="H256" i="1"/>
  <c r="A257" i="1"/>
  <c r="F245" i="1" l="1"/>
  <c r="D249" i="1"/>
  <c r="J244" i="1"/>
  <c r="L244" i="1" s="1"/>
  <c r="B245" i="1"/>
  <c r="C244" i="1"/>
  <c r="B243" i="10" s="1"/>
  <c r="C243" i="10" s="1"/>
  <c r="E249" i="1"/>
  <c r="A258" i="1"/>
  <c r="H257" i="1"/>
  <c r="G257" i="1"/>
  <c r="E250" i="1" l="1"/>
  <c r="J245" i="1"/>
  <c r="L245" i="1" s="1"/>
  <c r="C245" i="1"/>
  <c r="B244" i="10" s="1"/>
  <c r="C244" i="10" s="1"/>
  <c r="B246" i="1"/>
  <c r="D250" i="1"/>
  <c r="F246" i="1"/>
  <c r="H258" i="1"/>
  <c r="A259" i="1"/>
  <c r="G258" i="1"/>
  <c r="F247" i="1" l="1"/>
  <c r="D251" i="1"/>
  <c r="E251" i="1"/>
  <c r="J246" i="1"/>
  <c r="L246" i="1" s="1"/>
  <c r="C246" i="1"/>
  <c r="B245" i="10" s="1"/>
  <c r="C245" i="10" s="1"/>
  <c r="B247" i="1"/>
  <c r="G259" i="1"/>
  <c r="H259" i="1"/>
  <c r="A260" i="1"/>
  <c r="C247" i="1" l="1"/>
  <c r="B246" i="10" s="1"/>
  <c r="C246" i="10" s="1"/>
  <c r="B248" i="1"/>
  <c r="J247" i="1"/>
  <c r="L247" i="1" s="1"/>
  <c r="D252" i="1"/>
  <c r="E252" i="1"/>
  <c r="F248" i="1"/>
  <c r="G260" i="1"/>
  <c r="A261" i="1"/>
  <c r="H260" i="1"/>
  <c r="E253" i="1" l="1"/>
  <c r="F249" i="1"/>
  <c r="B249" i="1"/>
  <c r="C248" i="1"/>
  <c r="B247" i="10" s="1"/>
  <c r="C247" i="10" s="1"/>
  <c r="J248" i="1"/>
  <c r="L248" i="1" s="1"/>
  <c r="D253" i="1"/>
  <c r="A262" i="1"/>
  <c r="G261" i="1"/>
  <c r="H261" i="1"/>
  <c r="D254" i="1" l="1"/>
  <c r="B250" i="1"/>
  <c r="J249" i="1"/>
  <c r="L249" i="1" s="1"/>
  <c r="C249" i="1"/>
  <c r="B248" i="10" s="1"/>
  <c r="C248" i="10" s="1"/>
  <c r="F250" i="1"/>
  <c r="E254" i="1"/>
  <c r="H262" i="1"/>
  <c r="A263" i="1"/>
  <c r="G262" i="1"/>
  <c r="D255" i="1" l="1"/>
  <c r="E255" i="1"/>
  <c r="F251" i="1"/>
  <c r="C250" i="1"/>
  <c r="B249" i="10" s="1"/>
  <c r="C249" i="10" s="1"/>
  <c r="B251" i="1"/>
  <c r="J250" i="1"/>
  <c r="L250" i="1" s="1"/>
  <c r="G263" i="1"/>
  <c r="H263" i="1"/>
  <c r="A264" i="1"/>
  <c r="J251" i="1" l="1"/>
  <c r="L251" i="1" s="1"/>
  <c r="B252" i="1"/>
  <c r="C251" i="1"/>
  <c r="B250" i="10" s="1"/>
  <c r="C250" i="10" s="1"/>
  <c r="D256" i="1"/>
  <c r="F252" i="1"/>
  <c r="E256" i="1"/>
  <c r="G264" i="1"/>
  <c r="H264" i="1"/>
  <c r="A265" i="1"/>
  <c r="F253" i="1" l="1"/>
  <c r="D257" i="1"/>
  <c r="E257" i="1"/>
  <c r="B253" i="1"/>
  <c r="C252" i="1"/>
  <c r="B251" i="10" s="1"/>
  <c r="C251" i="10" s="1"/>
  <c r="J252" i="1"/>
  <c r="L252" i="1" s="1"/>
  <c r="A266" i="1"/>
  <c r="H265" i="1"/>
  <c r="G265" i="1"/>
  <c r="F254" i="1" l="1"/>
  <c r="B254" i="1"/>
  <c r="J253" i="1"/>
  <c r="L253" i="1" s="1"/>
  <c r="C253" i="1"/>
  <c r="B252" i="10" s="1"/>
  <c r="C252" i="10" s="1"/>
  <c r="E258" i="1"/>
  <c r="E259" i="1" s="1"/>
  <c r="D258" i="1"/>
  <c r="D259" i="1" s="1"/>
  <c r="H266" i="1"/>
  <c r="A267" i="1"/>
  <c r="G266" i="1"/>
  <c r="J254" i="1" l="1"/>
  <c r="L254" i="1" s="1"/>
  <c r="C254" i="1"/>
  <c r="B253" i="10" s="1"/>
  <c r="C253" i="10" s="1"/>
  <c r="B255" i="1"/>
  <c r="F255" i="1"/>
  <c r="G267" i="1"/>
  <c r="H267" i="1"/>
  <c r="A268" i="1"/>
  <c r="D260" i="1" l="1"/>
  <c r="F256" i="1"/>
  <c r="E260" i="1"/>
  <c r="C255" i="1"/>
  <c r="B254" i="10" s="1"/>
  <c r="C254" i="10" s="1"/>
  <c r="J255" i="1"/>
  <c r="L255" i="1" s="1"/>
  <c r="B256" i="1"/>
  <c r="G268" i="1"/>
  <c r="A269" i="1"/>
  <c r="H268" i="1"/>
  <c r="E261" i="1" l="1"/>
  <c r="C256" i="1"/>
  <c r="B255" i="10" s="1"/>
  <c r="C255" i="10" s="1"/>
  <c r="J256" i="1"/>
  <c r="L256" i="1" s="1"/>
  <c r="B257" i="1"/>
  <c r="F257" i="1"/>
  <c r="D261" i="1"/>
  <c r="A270" i="1"/>
  <c r="G269" i="1"/>
  <c r="H269" i="1"/>
  <c r="E262" i="1" l="1"/>
  <c r="D262" i="1"/>
  <c r="F258" i="1"/>
  <c r="J257" i="1"/>
  <c r="L257" i="1" s="1"/>
  <c r="C257" i="1"/>
  <c r="B256" i="10" s="1"/>
  <c r="C256" i="10" s="1"/>
  <c r="B258" i="1"/>
  <c r="H270" i="1"/>
  <c r="A271" i="1"/>
  <c r="G270" i="1"/>
  <c r="J258" i="1" l="1"/>
  <c r="L258" i="1" s="1"/>
  <c r="C258" i="1"/>
  <c r="B257" i="10" s="1"/>
  <c r="C257" i="10" s="1"/>
  <c r="B259" i="1"/>
  <c r="D263" i="1"/>
  <c r="E263" i="1"/>
  <c r="F259" i="1"/>
  <c r="G271" i="1"/>
  <c r="H271" i="1"/>
  <c r="A272" i="1"/>
  <c r="E264" i="1" l="1"/>
  <c r="D264" i="1"/>
  <c r="F260" i="1"/>
  <c r="C259" i="1"/>
  <c r="B258" i="10" s="1"/>
  <c r="C258" i="10" s="1"/>
  <c r="J259" i="1"/>
  <c r="L259" i="1" s="1"/>
  <c r="B260" i="1"/>
  <c r="G272" i="1"/>
  <c r="H272" i="1"/>
  <c r="A273" i="1"/>
  <c r="C260" i="1" l="1"/>
  <c r="B259" i="10" s="1"/>
  <c r="C259" i="10" s="1"/>
  <c r="B261" i="1"/>
  <c r="J260" i="1"/>
  <c r="L260" i="1" s="1"/>
  <c r="F261" i="1"/>
  <c r="E265" i="1"/>
  <c r="D265" i="1"/>
  <c r="A274" i="1"/>
  <c r="H273" i="1"/>
  <c r="G273" i="1"/>
  <c r="D266" i="1" l="1"/>
  <c r="E266" i="1"/>
  <c r="F262" i="1"/>
  <c r="J261" i="1"/>
  <c r="L261" i="1" s="1"/>
  <c r="C261" i="1"/>
  <c r="B260" i="10" s="1"/>
  <c r="C260" i="10" s="1"/>
  <c r="B262" i="1"/>
  <c r="H274" i="1"/>
  <c r="A275" i="1"/>
  <c r="G274" i="1"/>
  <c r="E267" i="1" l="1"/>
  <c r="F263" i="1"/>
  <c r="J262" i="1"/>
  <c r="L262" i="1" s="1"/>
  <c r="C262" i="1"/>
  <c r="B261" i="10" s="1"/>
  <c r="C261" i="10" s="1"/>
  <c r="B263" i="1"/>
  <c r="D267" i="1"/>
  <c r="D268" i="1" s="1"/>
  <c r="G275" i="1"/>
  <c r="H275" i="1"/>
  <c r="A276" i="1"/>
  <c r="F264" i="1" l="1"/>
  <c r="J263" i="1"/>
  <c r="L263" i="1" s="1"/>
  <c r="B264" i="1"/>
  <c r="C263" i="1"/>
  <c r="B262" i="10" s="1"/>
  <c r="C262" i="10" s="1"/>
  <c r="E268" i="1"/>
  <c r="G276" i="1"/>
  <c r="H276" i="1"/>
  <c r="A277" i="1"/>
  <c r="E269" i="1" l="1"/>
  <c r="J264" i="1"/>
  <c r="L264" i="1" s="1"/>
  <c r="B265" i="1"/>
  <c r="C264" i="1"/>
  <c r="B263" i="10" s="1"/>
  <c r="C263" i="10" s="1"/>
  <c r="F265" i="1"/>
  <c r="D269" i="1"/>
  <c r="H277" i="1"/>
  <c r="A278" i="1"/>
  <c r="G277" i="1"/>
  <c r="D270" i="1" l="1"/>
  <c r="E270" i="1"/>
  <c r="C265" i="1"/>
  <c r="B264" i="10" s="1"/>
  <c r="C264" i="10" s="1"/>
  <c r="J265" i="1"/>
  <c r="L265" i="1" s="1"/>
  <c r="B266" i="1"/>
  <c r="F266" i="1"/>
  <c r="H278" i="1"/>
  <c r="A279" i="1"/>
  <c r="G278" i="1"/>
  <c r="F267" i="1" l="1"/>
  <c r="D271" i="1"/>
  <c r="J266" i="1"/>
  <c r="L266" i="1" s="1"/>
  <c r="C266" i="1"/>
  <c r="B265" i="10" s="1"/>
  <c r="C265" i="10" s="1"/>
  <c r="B267" i="1"/>
  <c r="E271" i="1"/>
  <c r="A280" i="1"/>
  <c r="G279" i="1"/>
  <c r="H279" i="1"/>
  <c r="E272" i="1" l="1"/>
  <c r="F268" i="1"/>
  <c r="B268" i="1"/>
  <c r="C267" i="1"/>
  <c r="B266" i="10" s="1"/>
  <c r="C266" i="10" s="1"/>
  <c r="J267" i="1"/>
  <c r="L267" i="1" s="1"/>
  <c r="D272" i="1"/>
  <c r="D273" i="1" s="1"/>
  <c r="G280" i="1"/>
  <c r="A281" i="1"/>
  <c r="H280" i="1"/>
  <c r="F269" i="1" l="1"/>
  <c r="C268" i="1"/>
  <c r="B267" i="10" s="1"/>
  <c r="C267" i="10" s="1"/>
  <c r="J268" i="1"/>
  <c r="L268" i="1" s="1"/>
  <c r="B269" i="1"/>
  <c r="E273" i="1"/>
  <c r="E274" i="1" s="1"/>
  <c r="A282" i="1"/>
  <c r="G281" i="1"/>
  <c r="H281" i="1"/>
  <c r="F270" i="1" l="1"/>
  <c r="B270" i="1"/>
  <c r="C269" i="1"/>
  <c r="B268" i="10" s="1"/>
  <c r="C268" i="10" s="1"/>
  <c r="J269" i="1"/>
  <c r="L269" i="1" s="1"/>
  <c r="D274" i="1"/>
  <c r="H282" i="1"/>
  <c r="A283" i="1"/>
  <c r="G282" i="1"/>
  <c r="D275" i="1" l="1"/>
  <c r="F271" i="1"/>
  <c r="J270" i="1"/>
  <c r="L270" i="1" s="1"/>
  <c r="C270" i="1"/>
  <c r="B269" i="10" s="1"/>
  <c r="C269" i="10" s="1"/>
  <c r="B271" i="1"/>
  <c r="E275" i="1"/>
  <c r="G283" i="1"/>
  <c r="H283" i="1"/>
  <c r="A284" i="1"/>
  <c r="E276" i="1" l="1"/>
  <c r="B272" i="1"/>
  <c r="C271" i="1"/>
  <c r="B270" i="10" s="1"/>
  <c r="C270" i="10" s="1"/>
  <c r="J271" i="1"/>
  <c r="L271" i="1" s="1"/>
  <c r="F272" i="1"/>
  <c r="D276" i="1"/>
  <c r="G284" i="1"/>
  <c r="H284" i="1"/>
  <c r="A285" i="1"/>
  <c r="D277" i="1" l="1"/>
  <c r="C272" i="1"/>
  <c r="B271" i="10" s="1"/>
  <c r="C271" i="10" s="1"/>
  <c r="J272" i="1"/>
  <c r="L272" i="1" s="1"/>
  <c r="B273" i="1"/>
  <c r="F273" i="1"/>
  <c r="E277" i="1"/>
  <c r="G285" i="1"/>
  <c r="H285" i="1"/>
  <c r="A286" i="1"/>
  <c r="D278" i="1" l="1"/>
  <c r="E278" i="1"/>
  <c r="F274" i="1"/>
  <c r="C273" i="1"/>
  <c r="B272" i="10" s="1"/>
  <c r="C272" i="10" s="1"/>
  <c r="J273" i="1"/>
  <c r="L273" i="1" s="1"/>
  <c r="B274" i="1"/>
  <c r="H286" i="1"/>
  <c r="A287" i="1"/>
  <c r="G286" i="1"/>
  <c r="E279" i="1" l="1"/>
  <c r="F275" i="1"/>
  <c r="J274" i="1"/>
  <c r="L274" i="1" s="1"/>
  <c r="C274" i="1"/>
  <c r="B273" i="10" s="1"/>
  <c r="C273" i="10" s="1"/>
  <c r="B275" i="1"/>
  <c r="D279" i="1"/>
  <c r="G287" i="1"/>
  <c r="H287" i="1"/>
  <c r="A288" i="1"/>
  <c r="D280" i="1" l="1"/>
  <c r="E280" i="1"/>
  <c r="F276" i="1"/>
  <c r="J275" i="1"/>
  <c r="L275" i="1" s="1"/>
  <c r="B276" i="1"/>
  <c r="C275" i="1"/>
  <c r="B274" i="10" s="1"/>
  <c r="C274" i="10" s="1"/>
  <c r="G288" i="1"/>
  <c r="H288" i="1"/>
  <c r="A289" i="1"/>
  <c r="D281" i="1" l="1"/>
  <c r="F277" i="1"/>
  <c r="B277" i="1"/>
  <c r="J276" i="1"/>
  <c r="L276" i="1" s="1"/>
  <c r="C276" i="1"/>
  <c r="B275" i="10" s="1"/>
  <c r="C275" i="10" s="1"/>
  <c r="E281" i="1"/>
  <c r="G289" i="1"/>
  <c r="A290" i="1"/>
  <c r="H289" i="1"/>
  <c r="F278" i="1" l="1"/>
  <c r="E282" i="1"/>
  <c r="J277" i="1"/>
  <c r="L277" i="1" s="1"/>
  <c r="B278" i="1"/>
  <c r="C277" i="1"/>
  <c r="B276" i="10" s="1"/>
  <c r="C276" i="10" s="1"/>
  <c r="D282" i="1"/>
  <c r="H290" i="1"/>
  <c r="A291" i="1"/>
  <c r="G290" i="1"/>
  <c r="D283" i="1" l="1"/>
  <c r="E283" i="1"/>
  <c r="J278" i="1"/>
  <c r="L278" i="1" s="1"/>
  <c r="B279" i="1"/>
  <c r="C278" i="1"/>
  <c r="B277" i="10" s="1"/>
  <c r="C277" i="10" s="1"/>
  <c r="F279" i="1"/>
  <c r="G291" i="1"/>
  <c r="H291" i="1"/>
  <c r="A292" i="1"/>
  <c r="F280" i="1" l="1"/>
  <c r="D284" i="1"/>
  <c r="J279" i="1"/>
  <c r="L279" i="1" s="1"/>
  <c r="B280" i="1"/>
  <c r="C279" i="1"/>
  <c r="B278" i="10" s="1"/>
  <c r="C278" i="10" s="1"/>
  <c r="E284" i="1"/>
  <c r="E285" i="1" s="1"/>
  <c r="G292" i="1"/>
  <c r="H292" i="1"/>
  <c r="A293" i="1"/>
  <c r="D285" i="1" l="1"/>
  <c r="J280" i="1"/>
  <c r="L280" i="1" s="1"/>
  <c r="C280" i="1"/>
  <c r="B279" i="10" s="1"/>
  <c r="C279" i="10" s="1"/>
  <c r="B281" i="1"/>
  <c r="F281" i="1"/>
  <c r="H293" i="1"/>
  <c r="A294" i="1"/>
  <c r="G293" i="1"/>
  <c r="B282" i="1" l="1"/>
  <c r="C281" i="1"/>
  <c r="B280" i="10" s="1"/>
  <c r="C280" i="10" s="1"/>
  <c r="J281" i="1"/>
  <c r="L281" i="1" s="1"/>
  <c r="F282" i="1"/>
  <c r="E286" i="1"/>
  <c r="E287" i="1" s="1"/>
  <c r="D286" i="1"/>
  <c r="D287" i="1" s="1"/>
  <c r="H294" i="1"/>
  <c r="A295" i="1"/>
  <c r="G294" i="1"/>
  <c r="F283" i="1" l="1"/>
  <c r="J282" i="1"/>
  <c r="L282" i="1" s="1"/>
  <c r="B283" i="1"/>
  <c r="C282" i="1"/>
  <c r="B281" i="10" s="1"/>
  <c r="C281" i="10" s="1"/>
  <c r="A296" i="1"/>
  <c r="G295" i="1"/>
  <c r="H295" i="1"/>
  <c r="E288" i="1" l="1"/>
  <c r="F284" i="1"/>
  <c r="C283" i="1"/>
  <c r="B282" i="10" s="1"/>
  <c r="C282" i="10" s="1"/>
  <c r="J283" i="1"/>
  <c r="L283" i="1" s="1"/>
  <c r="B284" i="1"/>
  <c r="D288" i="1"/>
  <c r="H296" i="1"/>
  <c r="A297" i="1"/>
  <c r="G296" i="1"/>
  <c r="D289" i="1" l="1"/>
  <c r="J284" i="1"/>
  <c r="L284" i="1" s="1"/>
  <c r="B285" i="1"/>
  <c r="C284" i="1"/>
  <c r="B283" i="10" s="1"/>
  <c r="C283" i="10" s="1"/>
  <c r="F285" i="1"/>
  <c r="E289" i="1"/>
  <c r="G297" i="1"/>
  <c r="H297" i="1"/>
  <c r="A298" i="1"/>
  <c r="D290" i="1" l="1"/>
  <c r="E290" i="1"/>
  <c r="C285" i="1"/>
  <c r="B284" i="10" s="1"/>
  <c r="C284" i="10" s="1"/>
  <c r="J285" i="1"/>
  <c r="L285" i="1" s="1"/>
  <c r="B286" i="1"/>
  <c r="F286" i="1"/>
  <c r="H298" i="1"/>
  <c r="G298" i="1"/>
  <c r="A299" i="1"/>
  <c r="F287" i="1" l="1"/>
  <c r="J286" i="1"/>
  <c r="L286" i="1" s="1"/>
  <c r="C286" i="1"/>
  <c r="B285" i="10" s="1"/>
  <c r="C285" i="10" s="1"/>
  <c r="B287" i="1"/>
  <c r="E291" i="1"/>
  <c r="E292" i="1" s="1"/>
  <c r="D291" i="1"/>
  <c r="D292" i="1" s="1"/>
  <c r="G299" i="1"/>
  <c r="H299" i="1"/>
  <c r="A300" i="1"/>
  <c r="J287" i="1" l="1"/>
  <c r="L287" i="1" s="1"/>
  <c r="B288" i="1"/>
  <c r="C287" i="1"/>
  <c r="B286" i="10" s="1"/>
  <c r="C286" i="10" s="1"/>
  <c r="F288" i="1"/>
  <c r="G300" i="1"/>
  <c r="H300" i="1"/>
  <c r="A301" i="1"/>
  <c r="F289" i="1" l="1"/>
  <c r="E293" i="1"/>
  <c r="B289" i="1"/>
  <c r="J288" i="1"/>
  <c r="L288" i="1" s="1"/>
  <c r="C288" i="1"/>
  <c r="B287" i="10" s="1"/>
  <c r="C287" i="10" s="1"/>
  <c r="D293" i="1"/>
  <c r="G301" i="1"/>
  <c r="H301" i="1"/>
  <c r="A302" i="1"/>
  <c r="D294" i="1" l="1"/>
  <c r="B290" i="1"/>
  <c r="C289" i="1"/>
  <c r="B288" i="10" s="1"/>
  <c r="C288" i="10" s="1"/>
  <c r="J289" i="1"/>
  <c r="L289" i="1" s="1"/>
  <c r="E294" i="1"/>
  <c r="F290" i="1"/>
  <c r="H302" i="1"/>
  <c r="G302" i="1"/>
  <c r="A303" i="1"/>
  <c r="F291" i="1" l="1"/>
  <c r="D295" i="1"/>
  <c r="E295" i="1"/>
  <c r="C290" i="1"/>
  <c r="B289" i="10" s="1"/>
  <c r="C289" i="10" s="1"/>
  <c r="B291" i="1"/>
  <c r="J290" i="1"/>
  <c r="L290" i="1" s="1"/>
  <c r="A304" i="1"/>
  <c r="G303" i="1"/>
  <c r="H303" i="1"/>
  <c r="D296" i="1" l="1"/>
  <c r="F292" i="1"/>
  <c r="B292" i="1"/>
  <c r="C291" i="1"/>
  <c r="B290" i="10" s="1"/>
  <c r="C290" i="10" s="1"/>
  <c r="J291" i="1"/>
  <c r="L291" i="1" s="1"/>
  <c r="E296" i="1"/>
  <c r="A305" i="1"/>
  <c r="G304" i="1"/>
  <c r="H304" i="1"/>
  <c r="E297" i="1" l="1"/>
  <c r="B293" i="1"/>
  <c r="J292" i="1"/>
  <c r="L292" i="1" s="1"/>
  <c r="C292" i="1"/>
  <c r="B291" i="10" s="1"/>
  <c r="C291" i="10" s="1"/>
  <c r="F293" i="1"/>
  <c r="D297" i="1"/>
  <c r="A306" i="1"/>
  <c r="G305" i="1"/>
  <c r="H305" i="1"/>
  <c r="E298" i="1" l="1"/>
  <c r="D298" i="1"/>
  <c r="F294" i="1"/>
  <c r="B294" i="1"/>
  <c r="C293" i="1"/>
  <c r="B292" i="10" s="1"/>
  <c r="C292" i="10" s="1"/>
  <c r="J293" i="1"/>
  <c r="L293" i="1" s="1"/>
  <c r="H306" i="1"/>
  <c r="A307" i="1"/>
  <c r="G306" i="1"/>
  <c r="C294" i="1" l="1"/>
  <c r="B293" i="10" s="1"/>
  <c r="C293" i="10" s="1"/>
  <c r="B295" i="1"/>
  <c r="J294" i="1"/>
  <c r="L294" i="1" s="1"/>
  <c r="D299" i="1"/>
  <c r="E299" i="1"/>
  <c r="F295" i="1"/>
  <c r="H307" i="1"/>
  <c r="A308" i="1"/>
  <c r="G307" i="1"/>
  <c r="E300" i="1" l="1"/>
  <c r="D300" i="1"/>
  <c r="F296" i="1"/>
  <c r="J295" i="1"/>
  <c r="L295" i="1" s="1"/>
  <c r="C295" i="1"/>
  <c r="B294" i="10" s="1"/>
  <c r="C294" i="10" s="1"/>
  <c r="B296" i="1"/>
  <c r="G308" i="1"/>
  <c r="H308" i="1"/>
  <c r="A309" i="1"/>
  <c r="E301" i="1" l="1"/>
  <c r="F297" i="1"/>
  <c r="C296" i="1"/>
  <c r="B295" i="10" s="1"/>
  <c r="C295" i="10" s="1"/>
  <c r="B297" i="1"/>
  <c r="J296" i="1"/>
  <c r="L296" i="1" s="1"/>
  <c r="D301" i="1"/>
  <c r="G309" i="1"/>
  <c r="H309" i="1"/>
  <c r="A310" i="1"/>
  <c r="D302" i="1" l="1"/>
  <c r="E302" i="1"/>
  <c r="J297" i="1"/>
  <c r="L297" i="1" s="1"/>
  <c r="B298" i="1"/>
  <c r="C297" i="1"/>
  <c r="B296" i="10" s="1"/>
  <c r="C296" i="10" s="1"/>
  <c r="F298" i="1"/>
  <c r="H310" i="1"/>
  <c r="G310" i="1"/>
  <c r="A311" i="1"/>
  <c r="F299" i="1" l="1"/>
  <c r="D303" i="1"/>
  <c r="J298" i="1"/>
  <c r="L298" i="1" s="1"/>
  <c r="C298" i="1"/>
  <c r="B297" i="10" s="1"/>
  <c r="C297" i="10" s="1"/>
  <c r="B299" i="1"/>
  <c r="E303" i="1"/>
  <c r="G311" i="1"/>
  <c r="H311" i="1"/>
  <c r="A312" i="1"/>
  <c r="E304" i="1" l="1"/>
  <c r="D304" i="1"/>
  <c r="J299" i="1"/>
  <c r="L299" i="1" s="1"/>
  <c r="C299" i="1"/>
  <c r="B298" i="10" s="1"/>
  <c r="C298" i="10" s="1"/>
  <c r="B300" i="1"/>
  <c r="F300" i="1"/>
  <c r="G312" i="1"/>
  <c r="H312" i="1"/>
  <c r="A313" i="1"/>
  <c r="F301" i="1" l="1"/>
  <c r="D305" i="1"/>
  <c r="C300" i="1"/>
  <c r="B299" i="10" s="1"/>
  <c r="C299" i="10" s="1"/>
  <c r="B301" i="1"/>
  <c r="J300" i="1"/>
  <c r="L300" i="1" s="1"/>
  <c r="E305" i="1"/>
  <c r="G313" i="1"/>
  <c r="H313" i="1"/>
  <c r="A314" i="1"/>
  <c r="E306" i="1" l="1"/>
  <c r="J301" i="1"/>
  <c r="L301" i="1" s="1"/>
  <c r="B302" i="1"/>
  <c r="C301" i="1"/>
  <c r="B300" i="10" s="1"/>
  <c r="C300" i="10" s="1"/>
  <c r="D306" i="1"/>
  <c r="F302" i="1"/>
  <c r="H314" i="1"/>
  <c r="A315" i="1"/>
  <c r="G314" i="1"/>
  <c r="E307" i="1" l="1"/>
  <c r="D307" i="1"/>
  <c r="F303" i="1"/>
  <c r="J302" i="1"/>
  <c r="L302" i="1" s="1"/>
  <c r="B303" i="1"/>
  <c r="C302" i="1"/>
  <c r="B301" i="10" s="1"/>
  <c r="C301" i="10" s="1"/>
  <c r="A316" i="1"/>
  <c r="G315" i="1"/>
  <c r="H315" i="1"/>
  <c r="D308" i="1" l="1"/>
  <c r="C303" i="1"/>
  <c r="B302" i="10" s="1"/>
  <c r="C302" i="10" s="1"/>
  <c r="B304" i="1"/>
  <c r="J303" i="1"/>
  <c r="L303" i="1" s="1"/>
  <c r="F304" i="1"/>
  <c r="E308" i="1"/>
  <c r="A317" i="1"/>
  <c r="G316" i="1"/>
  <c r="H316" i="1"/>
  <c r="E309" i="1" l="1"/>
  <c r="C304" i="1"/>
  <c r="B303" i="10" s="1"/>
  <c r="C303" i="10" s="1"/>
  <c r="B305" i="1"/>
  <c r="J304" i="1"/>
  <c r="L304" i="1" s="1"/>
  <c r="F305" i="1"/>
  <c r="D309" i="1"/>
  <c r="H317" i="1"/>
  <c r="A318" i="1"/>
  <c r="G317" i="1"/>
  <c r="D310" i="1" l="1"/>
  <c r="F306" i="1"/>
  <c r="C305" i="1"/>
  <c r="B304" i="10" s="1"/>
  <c r="C304" i="10" s="1"/>
  <c r="B306" i="1"/>
  <c r="J305" i="1"/>
  <c r="L305" i="1" s="1"/>
  <c r="E310" i="1"/>
  <c r="H318" i="1"/>
  <c r="G318" i="1"/>
  <c r="A319" i="1"/>
  <c r="D311" i="1" l="1"/>
  <c r="E311" i="1"/>
  <c r="C306" i="1"/>
  <c r="B305" i="10" s="1"/>
  <c r="C305" i="10" s="1"/>
  <c r="B307" i="1"/>
  <c r="J306" i="1"/>
  <c r="L306" i="1" s="1"/>
  <c r="F307" i="1"/>
  <c r="G319" i="1"/>
  <c r="H319" i="1"/>
  <c r="A320" i="1"/>
  <c r="F308" i="1" l="1"/>
  <c r="E312" i="1"/>
  <c r="B308" i="1"/>
  <c r="J307" i="1"/>
  <c r="L307" i="1" s="1"/>
  <c r="C307" i="1"/>
  <c r="B306" i="10" s="1"/>
  <c r="C306" i="10" s="1"/>
  <c r="D312" i="1"/>
  <c r="D313" i="1" s="1"/>
  <c r="G320" i="1"/>
  <c r="H320" i="1"/>
  <c r="A321" i="1"/>
  <c r="E313" i="1" l="1"/>
  <c r="B309" i="1"/>
  <c r="J308" i="1"/>
  <c r="L308" i="1" s="1"/>
  <c r="C308" i="1"/>
  <c r="B307" i="10" s="1"/>
  <c r="C307" i="10" s="1"/>
  <c r="F309" i="1"/>
  <c r="A322" i="1"/>
  <c r="H321" i="1"/>
  <c r="G321" i="1"/>
  <c r="F310" i="1" l="1"/>
  <c r="B310" i="1"/>
  <c r="C309" i="1"/>
  <c r="B308" i="10" s="1"/>
  <c r="C308" i="10" s="1"/>
  <c r="J309" i="1"/>
  <c r="L309" i="1" s="1"/>
  <c r="E314" i="1"/>
  <c r="D314" i="1"/>
  <c r="H322" i="1"/>
  <c r="A323" i="1"/>
  <c r="G322" i="1"/>
  <c r="E315" i="1" l="1"/>
  <c r="D315" i="1"/>
  <c r="J310" i="1"/>
  <c r="L310" i="1" s="1"/>
  <c r="C310" i="1"/>
  <c r="B309" i="10" s="1"/>
  <c r="C309" i="10" s="1"/>
  <c r="B311" i="1"/>
  <c r="F311" i="1"/>
  <c r="G323" i="1"/>
  <c r="H323" i="1"/>
  <c r="A324" i="1"/>
  <c r="C311" i="1" l="1"/>
  <c r="B310" i="10" s="1"/>
  <c r="C310" i="10" s="1"/>
  <c r="B312" i="1"/>
  <c r="J311" i="1"/>
  <c r="L311" i="1" s="1"/>
  <c r="E316" i="1"/>
  <c r="F312" i="1"/>
  <c r="D316" i="1"/>
  <c r="G324" i="1"/>
  <c r="H324" i="1"/>
  <c r="A325" i="1"/>
  <c r="D317" i="1" l="1"/>
  <c r="F313" i="1"/>
  <c r="E317" i="1"/>
  <c r="B313" i="1"/>
  <c r="C312" i="1"/>
  <c r="B311" i="10" s="1"/>
  <c r="C311" i="10" s="1"/>
  <c r="J312" i="1"/>
  <c r="L312" i="1" s="1"/>
  <c r="A326" i="1"/>
  <c r="G325" i="1"/>
  <c r="H325" i="1"/>
  <c r="C313" i="1" l="1"/>
  <c r="B312" i="10" s="1"/>
  <c r="C312" i="10" s="1"/>
  <c r="B314" i="1"/>
  <c r="J313" i="1"/>
  <c r="L313" i="1" s="1"/>
  <c r="F314" i="1"/>
  <c r="E318" i="1"/>
  <c r="D318" i="1"/>
  <c r="H326" i="1"/>
  <c r="A327" i="1"/>
  <c r="G326" i="1"/>
  <c r="D319" i="1" l="1"/>
  <c r="E319" i="1"/>
  <c r="F315" i="1"/>
  <c r="C314" i="1"/>
  <c r="B313" i="10" s="1"/>
  <c r="C313" i="10" s="1"/>
  <c r="B315" i="1"/>
  <c r="J314" i="1"/>
  <c r="L314" i="1" s="1"/>
  <c r="G327" i="1"/>
  <c r="H327" i="1"/>
  <c r="A328" i="1"/>
  <c r="E320" i="1" l="1"/>
  <c r="J315" i="1"/>
  <c r="L315" i="1" s="1"/>
  <c r="C315" i="1"/>
  <c r="B314" i="10" s="1"/>
  <c r="C314" i="10" s="1"/>
  <c r="B316" i="1"/>
  <c r="F316" i="1"/>
  <c r="D320" i="1"/>
  <c r="H328" i="1"/>
  <c r="G328" i="1"/>
  <c r="A329" i="1"/>
  <c r="D321" i="1" l="1"/>
  <c r="B317" i="1"/>
  <c r="C316" i="1"/>
  <c r="B315" i="10" s="1"/>
  <c r="C315" i="10" s="1"/>
  <c r="J316" i="1"/>
  <c r="L316" i="1" s="1"/>
  <c r="F317" i="1"/>
  <c r="E321" i="1"/>
  <c r="A330" i="1"/>
  <c r="H329" i="1"/>
  <c r="G329" i="1"/>
  <c r="D322" i="1" l="1"/>
  <c r="E322" i="1"/>
  <c r="F318" i="1"/>
  <c r="B318" i="1"/>
  <c r="J317" i="1"/>
  <c r="L317" i="1" s="1"/>
  <c r="C317" i="1"/>
  <c r="B316" i="10" s="1"/>
  <c r="C316" i="10" s="1"/>
  <c r="H330" i="1"/>
  <c r="A331" i="1"/>
  <c r="G330" i="1"/>
  <c r="F319" i="1" l="1"/>
  <c r="B319" i="1"/>
  <c r="J318" i="1"/>
  <c r="L318" i="1" s="1"/>
  <c r="C318" i="1"/>
  <c r="B317" i="10" s="1"/>
  <c r="C317" i="10" s="1"/>
  <c r="D323" i="1"/>
  <c r="D324" i="1" s="1"/>
  <c r="E323" i="1"/>
  <c r="E324" i="1" s="1"/>
  <c r="G331" i="1"/>
  <c r="H331" i="1"/>
  <c r="A332" i="1"/>
  <c r="B320" i="1" l="1"/>
  <c r="J319" i="1"/>
  <c r="L319" i="1" s="1"/>
  <c r="C319" i="1"/>
  <c r="B318" i="10" s="1"/>
  <c r="C318" i="10" s="1"/>
  <c r="F320" i="1"/>
  <c r="D325" i="1" s="1"/>
  <c r="H332" i="1"/>
  <c r="G332" i="1"/>
  <c r="A333" i="1"/>
  <c r="F321" i="1" l="1"/>
  <c r="B321" i="1"/>
  <c r="J320" i="1"/>
  <c r="L320" i="1" s="1"/>
  <c r="C320" i="1"/>
  <c r="B319" i="10" s="1"/>
  <c r="C319" i="10" s="1"/>
  <c r="E325" i="1"/>
  <c r="A334" i="1"/>
  <c r="G333" i="1"/>
  <c r="H333" i="1"/>
  <c r="D326" i="1" l="1"/>
  <c r="E326" i="1"/>
  <c r="J321" i="1"/>
  <c r="L321" i="1" s="1"/>
  <c r="B322" i="1"/>
  <c r="C321" i="1"/>
  <c r="B320" i="10" s="1"/>
  <c r="C320" i="10" s="1"/>
  <c r="F322" i="1"/>
  <c r="H334" i="1"/>
  <c r="A335" i="1"/>
  <c r="G334" i="1"/>
  <c r="D327" i="1" l="1"/>
  <c r="F323" i="1"/>
  <c r="J322" i="1"/>
  <c r="L322" i="1" s="1"/>
  <c r="C322" i="1"/>
  <c r="B321" i="10" s="1"/>
  <c r="C321" i="10" s="1"/>
  <c r="B323" i="1"/>
  <c r="E327" i="1"/>
  <c r="E328" i="1" s="1"/>
  <c r="G335" i="1"/>
  <c r="H335" i="1"/>
  <c r="A336" i="1"/>
  <c r="D328" i="1" l="1"/>
  <c r="B324" i="1"/>
  <c r="J323" i="1"/>
  <c r="L323" i="1" s="1"/>
  <c r="C323" i="1"/>
  <c r="B322" i="10" s="1"/>
  <c r="C322" i="10" s="1"/>
  <c r="F324" i="1"/>
  <c r="G336" i="1"/>
  <c r="H336" i="1"/>
  <c r="A337" i="1"/>
  <c r="B325" i="1" l="1"/>
  <c r="C324" i="1"/>
  <c r="B323" i="10" s="1"/>
  <c r="C323" i="10" s="1"/>
  <c r="J324" i="1"/>
  <c r="L324" i="1" s="1"/>
  <c r="F325" i="1"/>
  <c r="E329" i="1"/>
  <c r="E330" i="1" s="1"/>
  <c r="D329" i="1"/>
  <c r="D330" i="1" s="1"/>
  <c r="A338" i="1"/>
  <c r="G337" i="1"/>
  <c r="H337" i="1"/>
  <c r="F326" i="1" l="1"/>
  <c r="J325" i="1"/>
  <c r="L325" i="1" s="1"/>
  <c r="C325" i="1"/>
  <c r="B324" i="10" s="1"/>
  <c r="C324" i="10" s="1"/>
  <c r="B326" i="1"/>
  <c r="H338" i="1"/>
  <c r="A339" i="1"/>
  <c r="G338" i="1"/>
  <c r="F327" i="1" l="1"/>
  <c r="E331" i="1"/>
  <c r="J326" i="1"/>
  <c r="L326" i="1" s="1"/>
  <c r="C326" i="1"/>
  <c r="B325" i="10" s="1"/>
  <c r="C325" i="10" s="1"/>
  <c r="B327" i="1"/>
  <c r="D331" i="1"/>
  <c r="G339" i="1"/>
  <c r="H339" i="1"/>
  <c r="A340" i="1"/>
  <c r="D332" i="1" l="1"/>
  <c r="E332" i="1"/>
  <c r="J327" i="1"/>
  <c r="L327" i="1" s="1"/>
  <c r="B328" i="1"/>
  <c r="C327" i="1"/>
  <c r="B326" i="10" s="1"/>
  <c r="C326" i="10" s="1"/>
  <c r="F328" i="1"/>
  <c r="G340" i="1"/>
  <c r="H340" i="1"/>
  <c r="A341" i="1"/>
  <c r="J328" i="1" l="1"/>
  <c r="L328" i="1" s="1"/>
  <c r="C328" i="1"/>
  <c r="B327" i="10" s="1"/>
  <c r="C327" i="10" s="1"/>
  <c r="B329" i="1"/>
  <c r="E333" i="1"/>
  <c r="F329" i="1"/>
  <c r="D333" i="1"/>
  <c r="A342" i="1"/>
  <c r="G341" i="1"/>
  <c r="H341" i="1"/>
  <c r="F330" i="1" l="1"/>
  <c r="E334" i="1"/>
  <c r="D334" i="1"/>
  <c r="C329" i="1"/>
  <c r="B328" i="10" s="1"/>
  <c r="C328" i="10" s="1"/>
  <c r="B330" i="1"/>
  <c r="J329" i="1"/>
  <c r="L329" i="1" s="1"/>
  <c r="H342" i="1"/>
  <c r="A343" i="1"/>
  <c r="G342" i="1"/>
  <c r="C330" i="1" l="1"/>
  <c r="B329" i="10" s="1"/>
  <c r="C329" i="10" s="1"/>
  <c r="J330" i="1"/>
  <c r="L330" i="1" s="1"/>
  <c r="B331" i="1"/>
  <c r="E335" i="1"/>
  <c r="D335" i="1"/>
  <c r="F331" i="1"/>
  <c r="G343" i="1"/>
  <c r="H343" i="1"/>
  <c r="A344" i="1"/>
  <c r="D336" i="1" l="1"/>
  <c r="E336" i="1"/>
  <c r="F332" i="1"/>
  <c r="C331" i="1"/>
  <c r="B330" i="10" s="1"/>
  <c r="C330" i="10" s="1"/>
  <c r="B332" i="1"/>
  <c r="J331" i="1"/>
  <c r="L331" i="1" s="1"/>
  <c r="G344" i="1"/>
  <c r="H344" i="1"/>
  <c r="A345" i="1"/>
  <c r="E337" i="1" l="1"/>
  <c r="F333" i="1"/>
  <c r="B333" i="1"/>
  <c r="C332" i="1"/>
  <c r="B331" i="10" s="1"/>
  <c r="C331" i="10" s="1"/>
  <c r="J332" i="1"/>
  <c r="L332" i="1" s="1"/>
  <c r="D337" i="1"/>
  <c r="D338" i="1" s="1"/>
  <c r="A346" i="1"/>
  <c r="G345" i="1"/>
  <c r="H345" i="1"/>
  <c r="J333" i="1" l="1"/>
  <c r="L333" i="1" s="1"/>
  <c r="C333" i="1"/>
  <c r="B332" i="10" s="1"/>
  <c r="C332" i="10" s="1"/>
  <c r="B334" i="1"/>
  <c r="F334" i="1"/>
  <c r="E338" i="1"/>
  <c r="E339" i="1" s="1"/>
  <c r="H346" i="1"/>
  <c r="A347" i="1"/>
  <c r="G346" i="1"/>
  <c r="D339" i="1" l="1"/>
  <c r="F335" i="1"/>
  <c r="J334" i="1"/>
  <c r="L334" i="1" s="1"/>
  <c r="C334" i="1"/>
  <c r="B333" i="10" s="1"/>
  <c r="C333" i="10" s="1"/>
  <c r="B335" i="1"/>
  <c r="G347" i="1"/>
  <c r="H347" i="1"/>
  <c r="A348" i="1"/>
  <c r="J335" i="1" l="1"/>
  <c r="L335" i="1" s="1"/>
  <c r="B336" i="1"/>
  <c r="C335" i="1"/>
  <c r="B334" i="10" s="1"/>
  <c r="C334" i="10" s="1"/>
  <c r="E340" i="1"/>
  <c r="F336" i="1"/>
  <c r="D340" i="1"/>
  <c r="G348" i="1"/>
  <c r="A349" i="1"/>
  <c r="H348" i="1"/>
  <c r="F337" i="1" l="1"/>
  <c r="D341" i="1"/>
  <c r="E341" i="1"/>
  <c r="J336" i="1"/>
  <c r="L336" i="1" s="1"/>
  <c r="B337" i="1"/>
  <c r="C336" i="1"/>
  <c r="B335" i="10" s="1"/>
  <c r="C335" i="10" s="1"/>
  <c r="A350" i="1"/>
  <c r="H349" i="1"/>
  <c r="G349" i="1"/>
  <c r="E342" i="1" l="1"/>
  <c r="J337" i="1"/>
  <c r="L337" i="1" s="1"/>
  <c r="B338" i="1"/>
  <c r="C337" i="1"/>
  <c r="B336" i="10" s="1"/>
  <c r="C336" i="10" s="1"/>
  <c r="F338" i="1"/>
  <c r="D342" i="1"/>
  <c r="H350" i="1"/>
  <c r="A351" i="1"/>
  <c r="G350" i="1"/>
  <c r="E343" i="1" l="1"/>
  <c r="D343" i="1"/>
  <c r="F339" i="1"/>
  <c r="B339" i="1"/>
  <c r="J338" i="1"/>
  <c r="L338" i="1" s="1"/>
  <c r="C338" i="1"/>
  <c r="B337" i="10" s="1"/>
  <c r="C337" i="10" s="1"/>
  <c r="G351" i="1"/>
  <c r="H351" i="1"/>
  <c r="A352" i="1"/>
  <c r="F340" i="1" l="1"/>
  <c r="D344" i="1"/>
  <c r="B340" i="1"/>
  <c r="J339" i="1"/>
  <c r="L339" i="1" s="1"/>
  <c r="C339" i="1"/>
  <c r="B338" i="10" s="1"/>
  <c r="C338" i="10" s="1"/>
  <c r="E344" i="1"/>
  <c r="E345" i="1" s="1"/>
  <c r="G352" i="1"/>
  <c r="H352" i="1"/>
  <c r="A353" i="1"/>
  <c r="B341" i="1" l="1"/>
  <c r="C340" i="1"/>
  <c r="B339" i="10" s="1"/>
  <c r="C339" i="10" s="1"/>
  <c r="J340" i="1"/>
  <c r="L340" i="1" s="1"/>
  <c r="F341" i="1"/>
  <c r="E346" i="1" s="1"/>
  <c r="D345" i="1"/>
  <c r="D346" i="1" s="1"/>
  <c r="A354" i="1"/>
  <c r="G353" i="1"/>
  <c r="H353" i="1"/>
  <c r="F342" i="1" l="1"/>
  <c r="C341" i="1"/>
  <c r="B340" i="10" s="1"/>
  <c r="C340" i="10" s="1"/>
  <c r="B342" i="1"/>
  <c r="J341" i="1"/>
  <c r="L341" i="1" s="1"/>
  <c r="H354" i="1"/>
  <c r="A355" i="1"/>
  <c r="G354" i="1"/>
  <c r="E347" i="1" l="1"/>
  <c r="C342" i="1"/>
  <c r="B341" i="10" s="1"/>
  <c r="C341" i="10" s="1"/>
  <c r="J342" i="1"/>
  <c r="L342" i="1" s="1"/>
  <c r="B343" i="1"/>
  <c r="F343" i="1"/>
  <c r="D347" i="1"/>
  <c r="G355" i="1"/>
  <c r="H355" i="1"/>
  <c r="A356" i="1"/>
  <c r="C343" i="1" l="1"/>
  <c r="B342" i="10" s="1"/>
  <c r="C342" i="10" s="1"/>
  <c r="B344" i="1"/>
  <c r="J343" i="1"/>
  <c r="L343" i="1" s="1"/>
  <c r="F344" i="1"/>
  <c r="D348" i="1"/>
  <c r="E348" i="1"/>
  <c r="G356" i="1"/>
  <c r="A357" i="1"/>
  <c r="H356" i="1"/>
  <c r="D349" i="1" l="1"/>
  <c r="E349" i="1"/>
  <c r="B345" i="1"/>
  <c r="C344" i="1"/>
  <c r="B343" i="10" s="1"/>
  <c r="C343" i="10" s="1"/>
  <c r="J344" i="1"/>
  <c r="L344" i="1" s="1"/>
  <c r="F345" i="1"/>
  <c r="A358" i="1"/>
  <c r="H357" i="1"/>
  <c r="G357" i="1"/>
  <c r="F346" i="1" l="1"/>
  <c r="C345" i="1"/>
  <c r="B344" i="10" s="1"/>
  <c r="C344" i="10" s="1"/>
  <c r="B346" i="1"/>
  <c r="J345" i="1"/>
  <c r="L345" i="1" s="1"/>
  <c r="D350" i="1"/>
  <c r="E350" i="1"/>
  <c r="H358" i="1"/>
  <c r="A359" i="1"/>
  <c r="G358" i="1"/>
  <c r="D351" i="1" l="1"/>
  <c r="E351" i="1"/>
  <c r="J346" i="1"/>
  <c r="L346" i="1" s="1"/>
  <c r="C346" i="1"/>
  <c r="B345" i="10" s="1"/>
  <c r="C345" i="10" s="1"/>
  <c r="B347" i="1"/>
  <c r="F347" i="1"/>
  <c r="G359" i="1"/>
  <c r="H359" i="1"/>
  <c r="A360" i="1"/>
  <c r="D352" i="1" l="1"/>
  <c r="F348" i="1"/>
  <c r="C347" i="1"/>
  <c r="B346" i="10" s="1"/>
  <c r="C346" i="10" s="1"/>
  <c r="B348" i="1"/>
  <c r="J347" i="1"/>
  <c r="L347" i="1" s="1"/>
  <c r="E352" i="1"/>
  <c r="G360" i="1"/>
  <c r="A361" i="1"/>
  <c r="H360" i="1"/>
  <c r="B349" i="1" l="1"/>
  <c r="J348" i="1"/>
  <c r="L348" i="1" s="1"/>
  <c r="C348" i="1"/>
  <c r="B347" i="10" s="1"/>
  <c r="C347" i="10" s="1"/>
  <c r="E353" i="1"/>
  <c r="D353" i="1"/>
  <c r="F349" i="1"/>
  <c r="A362" i="1"/>
  <c r="H361" i="1"/>
  <c r="G361" i="1"/>
  <c r="D354" i="1" l="1"/>
  <c r="E354" i="1"/>
  <c r="F350" i="1"/>
  <c r="J349" i="1"/>
  <c r="L349" i="1" s="1"/>
  <c r="C349" i="1"/>
  <c r="B348" i="10" s="1"/>
  <c r="C348" i="10" s="1"/>
  <c r="B350" i="1"/>
  <c r="H362" i="1"/>
  <c r="A363" i="1"/>
  <c r="G362" i="1"/>
  <c r="J350" i="1" l="1"/>
  <c r="L350" i="1" s="1"/>
  <c r="C350" i="1"/>
  <c r="B349" i="10" s="1"/>
  <c r="C349" i="10" s="1"/>
  <c r="B351" i="1"/>
  <c r="D355" i="1"/>
  <c r="F351" i="1"/>
  <c r="E355" i="1"/>
  <c r="H363" i="1"/>
  <c r="G363" i="1"/>
  <c r="A364" i="1"/>
  <c r="D356" i="1" l="1"/>
  <c r="F352" i="1"/>
  <c r="J351" i="1"/>
  <c r="L351" i="1" s="1"/>
  <c r="B352" i="1"/>
  <c r="C351" i="1"/>
  <c r="B350" i="10" s="1"/>
  <c r="C350" i="10" s="1"/>
  <c r="E356" i="1"/>
  <c r="G364" i="1"/>
  <c r="H364" i="1"/>
  <c r="A365" i="1"/>
  <c r="E357" i="1" l="1"/>
  <c r="C352" i="1"/>
  <c r="B351" i="10" s="1"/>
  <c r="C351" i="10" s="1"/>
  <c r="B353" i="1"/>
  <c r="J352" i="1"/>
  <c r="L352" i="1" s="1"/>
  <c r="F353" i="1"/>
  <c r="D357" i="1"/>
  <c r="A366" i="1"/>
  <c r="H365" i="1"/>
  <c r="G365" i="1"/>
  <c r="D358" i="1" l="1"/>
  <c r="F354" i="1"/>
  <c r="E358" i="1"/>
  <c r="C353" i="1"/>
  <c r="B352" i="10" s="1"/>
  <c r="C352" i="10" s="1"/>
  <c r="J353" i="1"/>
  <c r="L353" i="1" s="1"/>
  <c r="B354" i="1"/>
  <c r="H366" i="1"/>
  <c r="A367" i="1"/>
  <c r="G366" i="1"/>
  <c r="B355" i="1" l="1"/>
  <c r="J354" i="1"/>
  <c r="L354" i="1" s="1"/>
  <c r="C354" i="1"/>
  <c r="B353" i="10" s="1"/>
  <c r="C353" i="10" s="1"/>
  <c r="E359" i="1"/>
  <c r="F355" i="1"/>
  <c r="D359" i="1"/>
  <c r="H367" i="1"/>
  <c r="G367" i="1"/>
  <c r="D360" i="1" l="1"/>
  <c r="E360" i="1"/>
  <c r="F356" i="1"/>
  <c r="B356" i="1"/>
  <c r="C355" i="1"/>
  <c r="B354" i="10" s="1"/>
  <c r="C354" i="10" s="1"/>
  <c r="J355" i="1"/>
  <c r="L355" i="1" s="1"/>
  <c r="B357" i="1" l="1"/>
  <c r="J356" i="1"/>
  <c r="L356" i="1" s="1"/>
  <c r="C356" i="1"/>
  <c r="B355" i="10" s="1"/>
  <c r="C355" i="10" s="1"/>
  <c r="D361" i="1"/>
  <c r="E361" i="1"/>
  <c r="F357" i="1"/>
  <c r="F358" i="1" l="1"/>
  <c r="D362" i="1"/>
  <c r="E362" i="1"/>
  <c r="J357" i="1"/>
  <c r="L357" i="1" s="1"/>
  <c r="C357" i="1"/>
  <c r="B356" i="10" s="1"/>
  <c r="C356" i="10" s="1"/>
  <c r="B358" i="1"/>
  <c r="D363" i="1" l="1"/>
  <c r="J358" i="1"/>
  <c r="L358" i="1" s="1"/>
  <c r="C358" i="1"/>
  <c r="B357" i="10" s="1"/>
  <c r="C357" i="10" s="1"/>
  <c r="B359" i="1"/>
  <c r="E363" i="1"/>
  <c r="F359" i="1"/>
  <c r="F360" i="1" l="1"/>
  <c r="E364" i="1"/>
  <c r="C359" i="1"/>
  <c r="B358" i="10" s="1"/>
  <c r="C358" i="10" s="1"/>
  <c r="J359" i="1"/>
  <c r="L359" i="1" s="1"/>
  <c r="B360" i="1"/>
  <c r="D364" i="1"/>
  <c r="D365" i="1" l="1"/>
  <c r="B361" i="1"/>
  <c r="J360" i="1"/>
  <c r="L360" i="1" s="1"/>
  <c r="C360" i="1"/>
  <c r="B359" i="10" s="1"/>
  <c r="C359" i="10" s="1"/>
  <c r="F361" i="1"/>
  <c r="E365" i="1"/>
  <c r="E366" i="1" l="1"/>
  <c r="F362" i="1"/>
  <c r="J361" i="1"/>
  <c r="L361" i="1" s="1"/>
  <c r="B362" i="1"/>
  <c r="C361" i="1"/>
  <c r="B360" i="10" s="1"/>
  <c r="C360" i="10" s="1"/>
  <c r="D366" i="1"/>
  <c r="D367" i="1" l="1"/>
  <c r="E367" i="1"/>
  <c r="F363" i="1"/>
  <c r="J362" i="1"/>
  <c r="L362" i="1" s="1"/>
  <c r="C362" i="1"/>
  <c r="B361" i="10" s="1"/>
  <c r="C361" i="10" s="1"/>
  <c r="B363" i="1"/>
  <c r="C363" i="1" l="1"/>
  <c r="B362" i="10" s="1"/>
  <c r="C362" i="10" s="1"/>
  <c r="B364" i="1"/>
  <c r="J363" i="1"/>
  <c r="L363" i="1" s="1"/>
  <c r="F364" i="1"/>
  <c r="F365" i="1" l="1"/>
  <c r="B365" i="1"/>
  <c r="C364" i="1"/>
  <c r="B363" i="10" s="1"/>
  <c r="C363" i="10" s="1"/>
  <c r="J364" i="1"/>
  <c r="L364" i="1" s="1"/>
  <c r="B366" i="1" l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<sst xmlns="http://schemas.openxmlformats.org/spreadsheetml/2006/main" count="71" uniqueCount="50">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</sst>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'Prediktion(RÖR EJ!)'!$B$2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EJ!)'!$B$3:$B$367</c:f>
              <c:numCache>
                <c:formatCode>0</c:formatCode>
                <c:ptCount val="365"/>
                <c:pt idx="0">
                  <c:v>7916.666666666667</c:v>
                </c:pt>
                <c:pt idx="1">
                  <c:v>8336.0982638888891</c:v>
                </c:pt>
                <c:pt idx="2">
                  <c:v>8828.6537070119211</c:v>
                </c:pt>
                <c:pt idx="3">
                  <c:v>9407.0832683279077</c:v>
                </c:pt>
                <c:pt idx="4">
                  <c:v>10086.327246628838</c:v>
                </c:pt>
                <c:pt idx="5">
                  <c:v>10883.881678166479</c:v>
                </c:pt>
                <c:pt idx="6">
                  <c:v>11820.221519449819</c:v>
                </c:pt>
                <c:pt idx="7">
                  <c:v>12919.289014047919</c:v>
                </c:pt>
                <c:pt idx="8">
                  <c:v>13789.623877266373</c:v>
                </c:pt>
                <c:pt idx="9">
                  <c:v>14736.301970855333</c:v>
                </c:pt>
                <c:pt idx="10">
                  <c:v>15759.19488879768</c:v>
                </c:pt>
                <c:pt idx="11">
                  <c:v>16855.808308015326</c:v>
                </c:pt>
                <c:pt idx="12">
                  <c:v>18020.486408442004</c:v>
                </c:pt>
                <c:pt idx="13">
                  <c:v>19243.424263443776</c:v>
                </c:pt>
                <c:pt idx="14">
                  <c:v>20509.450662212581</c:v>
                </c:pt>
                <c:pt idx="15">
                  <c:v>21796.538237929621</c:v>
                </c:pt>
                <c:pt idx="16">
                  <c:v>23147.867792061101</c:v>
                </c:pt>
                <c:pt idx="17">
                  <c:v>24560.092498882437</c:v>
                </c:pt>
                <c:pt idx="18">
                  <c:v>26029.227418506322</c:v>
                </c:pt>
                <c:pt idx="19">
                  <c:v>27550.961975136401</c:v>
                </c:pt>
                <c:pt idx="20">
                  <c:v>29121.163874562604</c:v>
                </c:pt>
                <c:pt idx="21">
                  <c:v>30736.636205847462</c:v>
                </c:pt>
                <c:pt idx="22">
                  <c:v>32396.203766657363</c:v>
                </c:pt>
                <c:pt idx="23">
                  <c:v>34102.221344979596</c:v>
                </c:pt>
                <c:pt idx="24">
                  <c:v>35849.840146198112</c:v>
                </c:pt>
                <c:pt idx="25">
                  <c:v>37633.918228208298</c:v>
                </c:pt>
                <c:pt idx="26">
                  <c:v>39449.095934849211</c:v>
                </c:pt>
                <c:pt idx="27">
                  <c:v>41289.83116823723</c:v>
                </c:pt>
                <c:pt idx="28">
                  <c:v>43150.355791080234</c:v>
                </c:pt>
                <c:pt idx="29">
                  <c:v>45024.499036544898</c:v>
                </c:pt>
                <c:pt idx="30">
                  <c:v>46905.30445241867</c:v>
                </c:pt>
                <c:pt idx="31">
                  <c:v>48784.34298304277</c:v>
                </c:pt>
                <c:pt idx="32">
                  <c:v>50652.74051630529</c:v>
                </c:pt>
                <c:pt idx="33">
                  <c:v>52501.195697971962</c:v>
                </c:pt>
                <c:pt idx="34">
                  <c:v>54319.991081017164</c:v>
                </c:pt>
                <c:pt idx="35">
                  <c:v>56099.003230529815</c:v>
                </c:pt>
                <c:pt idx="36">
                  <c:v>57827.72442763568</c:v>
                </c:pt>
                <c:pt idx="37">
                  <c:v>59495.318832928831</c:v>
                </c:pt>
                <c:pt idx="38">
                  <c:v>61090.750218229106</c:v>
                </c:pt>
                <c:pt idx="39">
                  <c:v>62603.037606935875</c:v>
                </c:pt>
                <c:pt idx="40">
                  <c:v>64021.375875406877</c:v>
                </c:pt>
                <c:pt idx="41">
                  <c:v>65335.265899909107</c:v>
                </c:pt>
                <c:pt idx="42">
                  <c:v>66534.654921273352</c:v>
                </c:pt>
                <c:pt idx="43">
                  <c:v>67610.086884426026</c:v>
                </c:pt>
                <c:pt idx="44">
                  <c:v>68552.860445140148</c:v>
                </c:pt>
                <c:pt idx="45">
                  <c:v>69355.188564634111</c:v>
                </c:pt>
                <c:pt idx="46">
                  <c:v>70010.347433944538</c:v>
                </c:pt>
                <c:pt idx="47">
                  <c:v>70512.793024243263</c:v>
                </c:pt>
                <c:pt idx="48">
                  <c:v>70858.261974528155</c:v>
                </c:pt>
                <c:pt idx="49">
                  <c:v>71043.853541383141</c:v>
                </c:pt>
                <c:pt idx="50">
                  <c:v>71068.089345233282</c:v>
                </c:pt>
                <c:pt idx="51">
                  <c:v>70930.947827034557</c:v>
                </c:pt>
                <c:pt idx="52">
                  <c:v>70633.870839183815</c:v>
                </c:pt>
                <c:pt idx="53">
                  <c:v>70179.740877632285</c:v>
                </c:pt>
                <c:pt idx="54">
                  <c:v>69572.829466208495</c:v>
                </c:pt>
                <c:pt idx="55">
                  <c:v>68818.720605918017</c:v>
                </c:pt>
                <c:pt idx="56">
                  <c:v>67924.21127845814</c:v>
                </c:pt>
                <c:pt idx="57">
                  <c:v>66897.191672171786</c:v>
                </c:pt>
                <c:pt idx="58">
                  <c:v>65746.508421329549</c:v>
                </c:pt>
                <c:pt idx="59">
                  <c:v>64481.814690079569</c:v>
                </c:pt>
                <c:pt idx="60">
                  <c:v>63113.411348256152</c:v>
                </c:pt>
                <c:pt idx="61">
                  <c:v>61652.083707025799</c:v>
                </c:pt>
                <c:pt idx="62">
                  <c:v>60108.938194430011</c:v>
                </c:pt>
                <c:pt idx="63">
                  <c:v>58495.24277826192</c:v>
                </c:pt>
                <c:pt idx="64">
                  <c:v>56822.274588368047</c:v>
                </c:pt>
                <c:pt idx="65">
                  <c:v>55101.177740701314</c:v>
                </c:pt>
                <c:pt idx="66">
                  <c:v>53342.833842091306</c:v>
                </c:pt>
                <c:pt idx="67">
                  <c:v>51557.747079263514</c:v>
                </c:pt>
                <c:pt idx="68">
                  <c:v>49755.945191626262</c:v>
                </c:pt>
                <c:pt idx="69">
                  <c:v>47946.897023357102</c:v>
                </c:pt>
                <c:pt idx="70">
                  <c:v>46139.446785530512</c:v>
                </c:pt>
                <c:pt idx="71">
                  <c:v>44341.764691551383</c:v>
                </c:pt>
                <c:pt idx="72">
                  <c:v>42561.313229760322</c:v>
                </c:pt>
                <c:pt idx="73">
                  <c:v>40804.828011583239</c:v>
                </c:pt>
                <c:pt idx="74">
                  <c:v>39078.311884260111</c:v>
                </c:pt>
                <c:pt idx="75">
                  <c:v>37387.040823368327</c:v>
                </c:pt>
                <c:pt idx="76">
                  <c:v>35735.580018977445</c:v>
                </c:pt>
                <c:pt idx="77">
                  <c:v>34127.808534762269</c:v>
                </c:pt>
                <c:pt idx="78">
                  <c:v>32566.950942820258</c:v>
                </c:pt>
                <c:pt idx="79">
                  <c:v>31055.61440390108</c:v>
                </c:pt>
                <c:pt idx="80">
                  <c:v>29595.829763428643</c:v>
                </c:pt>
                <c:pt idx="81">
                  <c:v>28189.095358808234</c:v>
                </c:pt>
                <c:pt idx="82">
                  <c:v>26836.422374609698</c:v>
                </c:pt>
                <c:pt idx="83">
                  <c:v>25538.380731783989</c:v>
                </c:pt>
                <c:pt idx="84">
                  <c:v>24295.144648561709</c:v>
                </c:pt>
                <c:pt idx="85">
                  <c:v>23106.537158570773</c:v>
                </c:pt>
                <c:pt idx="86">
                  <c:v>21972.073011637964</c:v>
                </c:pt>
                <c:pt idx="87">
                  <c:v>20890.999511944046</c:v>
                </c:pt>
                <c:pt idx="88">
                  <c:v>19862.334964895595</c:v>
                </c:pt>
                <c:pt idx="89">
                  <c:v>18884.904507280273</c:v>
                </c:pt>
                <c:pt idx="90">
                  <c:v>17957.373184665579</c:v>
                </c:pt>
                <c:pt idx="91">
                  <c:v>17078.276215785874</c:v>
                </c:pt>
                <c:pt idx="92">
                  <c:v>16246.046446451439</c:v>
                </c:pt>
                <c:pt idx="93">
                  <c:v>15459.039046233745</c:v>
                </c:pt>
                <c:pt idx="94">
                  <c:v>14715.553540978792</c:v>
                </c:pt>
                <c:pt idx="95">
                  <c:v>14013.853304305774</c:v>
                </c:pt>
                <c:pt idx="96">
                  <c:v>13352.182652910531</c:v>
                </c:pt>
                <c:pt idx="97">
                  <c:v>12728.78170493305</c:v>
                </c:pt>
                <c:pt idx="98">
                  <c:v>12141.899169024915</c:v>
                </c:pt>
                <c:pt idx="99">
                  <c:v>11589.803235141051</c:v>
                </c:pt>
                <c:pt idx="100">
                  <c:v>11070.790737456853</c:v>
                </c:pt>
                <c:pt idx="101">
                  <c:v>10583.194756044513</c:v>
                </c:pt>
                <c:pt idx="102">
                  <c:v>10125.390817785115</c:v>
                </c:pt>
                <c:pt idx="103">
                  <c:v>9695.801849091109</c:v>
                </c:pt>
                <c:pt idx="104">
                  <c:v>9292.902023910221</c:v>
                </c:pt>
                <c:pt idx="105">
                  <c:v>8915.2196406270941</c:v>
                </c:pt>
                <c:pt idx="106">
                  <c:v>8561.3391512396684</c:v>
                </c:pt>
                <c:pt idx="107">
                  <c:v>8229.902455856216</c:v>
                </c:pt>
                <c:pt idx="108">
                  <c:v>7919.6095653642869</c:v>
                </c:pt>
                <c:pt idx="109">
                  <c:v>7629.2187252371787</c:v>
                </c:pt>
                <c:pt idx="110">
                  <c:v>7357.5460839933139</c:v>
                </c:pt>
                <c:pt idx="111">
                  <c:v>7103.4649808967333</c:v>
                </c:pt>
                <c:pt idx="112">
                  <c:v>6865.9049191390968</c:v>
                </c:pt>
                <c:pt idx="113">
                  <c:v>6643.8502830062025</c:v>
                </c:pt>
                <c:pt idx="114">
                  <c:v>6436.338850415942</c:v>
                </c:pt>
                <c:pt idx="115">
                  <c:v>6242.4601457153512</c:v>
                </c:pt>
                <c:pt idx="116">
                  <c:v>6061.3536717257521</c:v>
                </c:pt>
                <c:pt idx="117">
                  <c:v>5892.2070547022495</c:v>
                </c:pt>
                <c:pt idx="118">
                  <c:v>5734.2541310964789</c:v>
                </c:pt>
                <c:pt idx="119">
                  <c:v>5586.7730007451428</c:v>
                </c:pt>
                <c:pt idx="120">
                  <c:v>5449.0840673151479</c:v>
                </c:pt>
                <c:pt idx="121">
                  <c:v>5320.548083481608</c:v>
                </c:pt>
                <c:pt idx="122">
                  <c:v>5200.5642153606641</c:v>
                </c:pt>
                <c:pt idx="123">
                  <c:v>5088.5681381286477</c:v>
                </c:pt>
                <c:pt idx="124">
                  <c:v>4984.0301724978945</c:v>
                </c:pt>
                <c:pt idx="125">
                  <c:v>4886.4534697545132</c:v>
                </c:pt>
                <c:pt idx="126">
                  <c:v>4795.3722513638286</c:v>
                </c:pt>
                <c:pt idx="127">
                  <c:v>4710.3501076862603</c:v>
                </c:pt>
                <c:pt idx="128">
                  <c:v>4630.9783590937459</c:v>
                </c:pt>
                <c:pt idx="129">
                  <c:v>4556.8744817101269</c:v>
                </c:pt>
                <c:pt idx="130">
                  <c:v>4487.6805990962439</c:v>
                </c:pt>
                <c:pt idx="131">
                  <c:v>4423.0620404418378</c:v>
                </c:pt>
                <c:pt idx="132">
                  <c:v>4362.7059651937143</c:v>
                </c:pt>
                <c:pt idx="133">
                  <c:v>4306.3200535269298</c:v>
                </c:pt>
                <c:pt idx="134">
                  <c:v>4253.6312616385094</c:v>
                </c:pt>
                <c:pt idx="135">
                  <c:v>4204.384640498648</c:v>
                </c:pt>
                <c:pt idx="136">
                  <c:v>4158.3422164209933</c:v>
                </c:pt>
                <c:pt idx="137">
                  <c:v>4115.2819316015166</c:v>
                </c:pt>
                <c:pt idx="138">
                  <c:v>4074.9966426156266</c:v>
                </c:pt>
                <c:pt idx="139">
                  <c:v>4037.2931747479061</c:v>
                </c:pt>
                <c:pt idx="140">
                  <c:v>4001.9914299512225</c:v>
                </c:pt>
                <c:pt idx="141">
                  <c:v>3968.923546186053</c:v>
                </c:pt>
                <c:pt idx="142">
                  <c:v>3937.9331058714693</c:v>
                </c:pt>
                <c:pt idx="143">
                  <c:v>3908.8743911818015</c:v>
                </c:pt>
                <c:pt idx="144">
                  <c:v>3881.61168394371</c:v>
                </c:pt>
                <c:pt idx="145">
                  <c:v>3856.0186079237337</c:v>
                </c:pt>
                <c:pt idx="146">
                  <c:v>3831.9775113435999</c:v>
                </c:pt>
                <c:pt idx="147">
                  <c:v>3809.378887517063</c:v>
                </c:pt>
                <c:pt idx="148">
                  <c:v>3788.1208315657386</c:v>
                </c:pt>
                <c:pt idx="149">
                  <c:v>3768.1085312404452</c:v>
                </c:pt>
                <c:pt idx="150">
                  <c:v>3749.2537899475046</c:v>
                </c:pt>
                <c:pt idx="151">
                  <c:v>3731.4745801549143</c:v>
                </c:pt>
                <c:pt idx="152">
                  <c:v>3714.6946254302393</c:v>
                </c:pt>
                <c:pt idx="153">
                  <c:v>3698.8430094396263</c:v>
                </c:pt>
                <c:pt idx="154">
                  <c:v>3683.8538103146675</c:v>
                </c:pt>
                <c:pt idx="155">
                  <c:v>3669.6657588704547</c:v>
                </c:pt>
                <c:pt idx="156">
                  <c:v>3656.2219192334524</c:v>
                </c:pt>
                <c:pt idx="157">
                  <c:v>3643.4693905114964</c:v>
                </c:pt>
                <c:pt idx="158">
                  <c:v>3631.3590282098903</c:v>
                </c:pt>
                <c:pt idx="159">
                  <c:v>3619.8451841670517</c:v>
                </c:pt>
                <c:pt idx="160">
                  <c:v>3608.8854638502607</c:v>
                </c:pt>
                <c:pt idx="161">
                  <c:v>3598.4404999166463</c:v>
                </c:pt>
                <c:pt idx="162">
                  <c:v>3588.4737410065336</c:v>
                </c:pt>
                <c:pt idx="163">
                  <c:v>3578.9512547956642</c:v>
                </c:pt>
                <c:pt idx="164">
                  <c:v>3569.8415443894937</c:v>
                </c:pt>
                <c:pt idx="165">
                  <c:v>3561.1153771968739</c:v>
                </c:pt>
                <c:pt idx="166">
                  <c:v>3552.7456254718791</c:v>
                </c:pt>
                <c:pt idx="167">
                  <c:v>3544.7071177614639</c:v>
                </c:pt>
                <c:pt idx="168">
                  <c:v>3536.9765005430304</c:v>
                </c:pt>
                <c:pt idx="169">
                  <c:v>3529.5321093799666</c:v>
                </c:pt>
                <c:pt idx="170">
                  <c:v>3522.353848964824</c:v>
                </c:pt>
                <c:pt idx="171">
                  <c:v>3515.4230814591465</c:v>
                </c:pt>
                <c:pt idx="172">
                  <c:v>3508.7225225761085</c:v>
                </c:pt>
                <c:pt idx="173">
                  <c:v>3502.2361448871638</c:v>
                </c:pt>
                <c:pt idx="174">
                  <c:v>3495.9490878669558</c:v>
                </c:pt>
                <c:pt idx="175">
                  <c:v>3489.8475742218411</c:v>
                </c:pt>
                <c:pt idx="176">
                  <c:v>3483.9188320766721</c:v>
                </c:pt>
                <c:pt idx="177">
                  <c:v>3478.1510226220207</c:v>
                </c:pt>
                <c:pt idx="178">
                  <c:v>3472.5331728499191</c:v>
                </c:pt>
                <c:pt idx="179">
                  <c:v>3467.0551130304934</c:v>
                </c:pt>
                <c:pt idx="180">
                  <c:v>3461.7074186047148</c:v>
                </c:pt>
                <c:pt idx="181">
                  <c:v>3456.4813561898904</c:v>
                </c:pt>
                <c:pt idx="182">
                  <c:v>3451.36883341461</c:v>
                </c:pt>
                <c:pt idx="183">
                  <c:v>3446.3623523186993</c:v>
                </c:pt>
                <c:pt idx="184">
                  <c:v>3441.454966071366</c:v>
                </c:pt>
                <c:pt idx="185">
                  <c:v>3436.6402387772405</c:v>
                </c:pt>
                <c:pt idx="186">
                  <c:v>3431.9122081555038</c:v>
                </c:pt>
                <c:pt idx="187">
                  <c:v>3427.2653508917492</c:v>
                </c:pt>
                <c:pt idx="188">
                  <c:v>3422.6945504757814</c:v>
                </c:pt>
                <c:pt idx="189">
                  <c:v>3418.1950673512224</c:v>
                </c:pt>
                <c:pt idx="190">
                  <c:v>3413.7625112146288</c:v>
                </c:pt>
                <c:pt idx="191">
                  <c:v>3409.3928153129041</c:v>
                </c:pt>
                <c:pt idx="192">
                  <c:v>3405.0822125981181</c:v>
                </c:pt>
                <c:pt idx="193">
                  <c:v>3400.8272136085211</c:v>
                </c:pt>
                <c:pt idx="194">
                  <c:v>3396.6245859535497</c:v>
                </c:pt>
                <c:pt idx="195">
                  <c:v>3392.4713352890462</c:v>
                </c:pt>
                <c:pt idx="196">
                  <c:v>3388.364687676783</c:v>
                </c:pt>
                <c:pt idx="197">
                  <c:v>3384.3020732297045</c:v>
                </c:pt>
                <c:pt idx="198">
                  <c:v>3380.2811109511572</c:v>
                </c:pt>
                <c:pt idx="199">
                  <c:v>3376.299594682755</c:v>
                </c:pt>
                <c:pt idx="200">
                  <c:v>3372.3554800814754</c:v>
                </c:pt>
                <c:pt idx="201">
                  <c:v>3368.4468725521456</c:v>
                </c:pt>
                <c:pt idx="202">
                  <c:v>3364.5720160666319</c:v>
                </c:pt>
                <c:pt idx="203">
                  <c:v>3360.729282805888</c:v>
                </c:pt>
                <c:pt idx="204">
                  <c:v>3356.9171635654893</c:v>
                </c:pt>
                <c:pt idx="205">
                  <c:v>3353.1342588694797</c:v>
                </c:pt>
                <c:pt idx="206">
                  <c:v>3349.3792707412495</c:v>
                </c:pt>
                <c:pt idx="207">
                  <c:v>3345.6509950837931</c:v>
                </c:pt>
                <c:pt idx="208">
                  <c:v>3341.9483146250745</c:v>
                </c:pt>
                <c:pt idx="209">
                  <c:v>3338.2701923873756</c:v>
                </c:pt>
                <c:pt idx="210">
                  <c:v>3334.6156656424264</c:v>
                </c:pt>
                <c:pt idx="211">
                  <c:v>3330.9838403168515</c:v>
                </c:pt>
                <c:pt idx="212">
                  <c:v>3327.3738858149886</c:v>
                </c:pt>
                <c:pt idx="213">
                  <c:v>3323.7850302285028</c:v>
                </c:pt>
                <c:pt idx="214">
                  <c:v>3320.2165559044097</c:v>
                </c:pt>
                <c:pt idx="215">
                  <c:v>3316.6677953451654</c:v>
                </c:pt>
                <c:pt idx="216">
                  <c:v>3313.1381274163723</c:v>
                </c:pt>
                <c:pt idx="217">
                  <c:v>3309.6269738394139</c:v>
                </c:pt>
                <c:pt idx="218">
                  <c:v>3306.1337959479779</c:v>
                </c:pt>
                <c:pt idx="219">
                  <c:v>3302.6580916889397</c:v>
                </c:pt>
                <c:pt idx="220">
                  <c:v>3299.1993928495049</c:v>
                </c:pt>
                <c:pt idx="221">
                  <c:v>3295.7572624938125</c:v>
                </c:pt>
                <c:pt idx="222">
                  <c:v>3292.3312925934406</c:v>
                </c:pt>
                <c:pt idx="223">
                  <c:v>3288.9211018373658</c:v>
                </c:pt>
                <c:pt idx="224">
                  <c:v>3285.5263336080066</c:v>
                </c:pt>
                <c:pt idx="225">
                  <c:v>3282.1466541109435</c:v>
                </c:pt>
                <c:pt idx="226">
                  <c:v>3278.7817506468259</c:v>
                </c:pt>
                <c:pt idx="227">
                  <c:v>3275.4313300148133</c:v>
                </c:pt>
                <c:pt idx="228">
                  <c:v>3272.0951170376829</c:v>
                </c:pt>
                <c:pt idx="229">
                  <c:v>3268.7728531994694</c:v>
                </c:pt>
                <c:pt idx="230">
                  <c:v>3265.4642953871603</c:v>
                </c:pt>
                <c:pt idx="231">
                  <c:v>3262.1692147286167</c:v>
                </c:pt>
                <c:pt idx="232">
                  <c:v>3258.8873955194535</c:v>
                </c:pt>
                <c:pt idx="233">
                  <c:v>3255.6186342321535</c:v>
                </c:pt>
                <c:pt idx="234">
                  <c:v>3252.3627386011985</c:v>
                </c:pt>
                <c:pt idx="235">
                  <c:v>3249.1195267784533</c:v>
                </c:pt>
                <c:pt idx="236">
                  <c:v>3245.8888265534688</c:v>
                </c:pt>
                <c:pt idx="237">
                  <c:v>3242.6704746337746</c:v>
                </c:pt>
                <c:pt idx="238">
                  <c:v>3239.4643159805923</c:v>
                </c:pt>
                <c:pt idx="239">
                  <c:v>3236.2702031957456</c:v>
                </c:pt>
                <c:pt idx="240">
                  <c:v>3233.0879959558615</c:v>
                </c:pt>
                <c:pt idx="241">
                  <c:v>3229.917560490248</c:v>
                </c:pt>
                <c:pt idx="242">
                  <c:v>3226.7587690991063</c:v>
                </c:pt>
                <c:pt idx="243">
                  <c:v>3223.6114997089821</c:v>
                </c:pt>
                <c:pt idx="244">
                  <c:v>3220.4756354626079</c:v>
                </c:pt>
                <c:pt idx="245">
                  <c:v>3217.3510643404838</c:v>
                </c:pt>
                <c:pt idx="246">
                  <c:v>3214.2376788117617</c:v>
                </c:pt>
                <c:pt idx="247">
                  <c:v>3211.1353755121731</c:v>
                </c:pt>
                <c:pt idx="248">
                  <c:v>3208.0440549469149</c:v>
                </c:pt>
                <c:pt idx="249">
                  <c:v>3204.9636212165642</c:v>
                </c:pt>
                <c:pt idx="250">
                  <c:v>3201.8939817642454</c:v>
                </c:pt>
                <c:pt idx="251">
                  <c:v>3198.8350471424005</c:v>
                </c:pt>
                <c:pt idx="252">
                  <c:v>3195.786730797643</c:v>
                </c:pt>
                <c:pt idx="253">
                  <c:v>3192.7489488722954</c:v>
                </c:pt>
                <c:pt idx="254">
                  <c:v>3189.7216200213102</c:v>
                </c:pt>
                <c:pt idx="255">
                  <c:v>3186.7046652433796</c:v>
                </c:pt>
                <c:pt idx="256">
                  <c:v>3183.6980077251305</c:v>
                </c:pt>
                <c:pt idx="257">
                  <c:v>3180.7015726973805</c:v>
                </c:pt>
                <c:pt idx="258">
                  <c:v>3177.7152873025166</c:v>
                </c:pt>
                <c:pt idx="259">
                  <c:v>3174.7390804721281</c:v>
                </c:pt>
                <c:pt idx="260">
                  <c:v>3171.7728828140894</c:v>
                </c:pt>
                <c:pt idx="261">
                  <c:v>3168.8166265083541</c:v>
                </c:pt>
                <c:pt idx="262">
                  <c:v>3165.8702452107786</c:v>
                </c:pt>
                <c:pt idx="263">
                  <c:v>3162.9336739643431</c:v>
                </c:pt>
                <c:pt idx="264">
                  <c:v>3160.0068491171901</c:v>
                </c:pt>
                <c:pt idx="265">
                  <c:v>3157.0897082469482</c:v>
                </c:pt>
                <c:pt idx="266">
                  <c:v>3154.1821900908408</c:v>
                </c:pt>
                <c:pt idx="267">
                  <c:v>3151.2842344811274</c:v>
                </c:pt>
                <c:pt idx="268">
                  <c:v>3148.39578228546</c:v>
                </c:pt>
                <c:pt idx="269">
                  <c:v>3145.5167753517608</c:v>
                </c:pt>
                <c:pt idx="270">
                  <c:v>3142.6471564572716</c:v>
                </c:pt>
                <c:pt idx="271">
                  <c:v>3139.7868692614425</c:v>
                </c:pt>
                <c:pt idx="272">
                  <c:v>3136.9358582623518</c:v>
                </c:pt>
                <c:pt idx="273">
                  <c:v>3134.0940687563902</c:v>
                </c:pt>
                <c:pt idx="274">
                  <c:v>3131.2614468009378</c:v>
                </c:pt>
                <c:pt idx="275">
                  <c:v>3128.4379391798075</c:v>
                </c:pt>
                <c:pt idx="276">
                  <c:v>3125.623493371229</c:v>
                </c:pt>
                <c:pt idx="277">
                  <c:v>3122.8180575181777</c:v>
                </c:pt>
                <c:pt idx="278">
                  <c:v>3120.0215804008594</c:v>
                </c:pt>
                <c:pt idx="279">
                  <c:v>3117.2340114111812</c:v>
                </c:pt>
                <c:pt idx="280">
                  <c:v>3114.4553005290522</c:v>
                </c:pt>
                <c:pt idx="281">
                  <c:v>3111.6853983003703</c:v>
                </c:pt>
                <c:pt idx="282">
                  <c:v>3108.9242558165556</c:v>
                </c:pt>
                <c:pt idx="283">
                  <c:v>3106.1718246955184</c:v>
                </c:pt>
                <c:pt idx="284">
                  <c:v>3103.428057063938</c:v>
                </c:pt>
                <c:pt idx="285">
                  <c:v>3100.6929055407563</c:v>
                </c:pt>
                <c:pt idx="286">
                  <c:v>3097.9663232217863</c:v>
                </c:pt>
                <c:pt idx="287">
                  <c:v>3095.248263665349</c:v>
                </c:pt>
                <c:pt idx="288">
                  <c:v>3092.5386808788571</c:v>
                </c:pt>
                <c:pt idx="289">
                  <c:v>3089.8375293062732</c:v>
                </c:pt>
                <c:pt idx="290">
                  <c:v>3087.144763816369</c:v>
                </c:pt>
                <c:pt idx="291">
                  <c:v>3084.4603396917291</c:v>
                </c:pt>
                <c:pt idx="292">
                  <c:v>3081.7842126184341</c:v>
                </c:pt>
                <c:pt idx="293">
                  <c:v>3079.1163386763769</c:v>
                </c:pt>
                <c:pt idx="294">
                  <c:v>3076.456674330158</c:v>
                </c:pt>
                <c:pt idx="295">
                  <c:v>3073.8051764205143</c:v>
                </c:pt>
                <c:pt idx="296">
                  <c:v>3071.1618021562463</c:v>
                </c:pt>
                <c:pt idx="297">
                  <c:v>3068.5265091065971</c:v>
                </c:pt>
                <c:pt idx="298">
                  <c:v>3065.8992551940537</c:v>
                </c:pt>
                <c:pt idx="299">
                  <c:v>3063.279998687537</c:v>
                </c:pt>
                <c:pt idx="300">
                  <c:v>3060.6686981959488</c:v>
                </c:pt>
                <c:pt idx="301">
                  <c:v>3058.0653126620518</c:v>
                </c:pt>
                <c:pt idx="302">
                  <c:v>3055.4698013566558</c:v>
                </c:pt>
                <c:pt idx="303">
                  <c:v>3052.8821238730852</c:v>
                </c:pt>
                <c:pt idx="304">
                  <c:v>3050.3022401219123</c:v>
                </c:pt>
                <c:pt idx="305">
                  <c:v>3047.7301103259279</c:v>
                </c:pt>
                <c:pt idx="306">
                  <c:v>3045.165695015341</c:v>
                </c:pt>
                <c:pt idx="307">
                  <c:v>3042.6089550231845</c:v>
                </c:pt>
                <c:pt idx="308">
                  <c:v>3040.0598514809135</c:v>
                </c:pt>
                <c:pt idx="309">
                  <c:v>3037.5183458141828</c:v>
                </c:pt>
                <c:pt idx="310">
                  <c:v>3034.984399738792</c:v>
                </c:pt>
                <c:pt idx="311">
                  <c:v>3032.457975256782</c:v>
                </c:pt>
                <c:pt idx="312">
                  <c:v>3029.9390346526779</c:v>
                </c:pt>
                <c:pt idx="313">
                  <c:v>3027.427540489864</c:v>
                </c:pt>
                <c:pt idx="314">
                  <c:v>3024.9234556070828</c:v>
                </c:pt>
                <c:pt idx="315">
                  <c:v>3022.4267431150502</c:v>
                </c:pt>
                <c:pt idx="316">
                  <c:v>3019.9373663931801</c:v>
                </c:pt>
                <c:pt idx="317">
                  <c:v>3017.4552890864079</c:v>
                </c:pt>
                <c:pt idx="318">
                  <c:v>3014.9804751021102</c:v>
                </c:pt>
                <c:pt idx="319">
                  <c:v>3012.5128886071107</c:v>
                </c:pt>
                <c:pt idx="320">
                  <c:v>3010.0524940247733</c:v>
                </c:pt>
                <c:pt idx="321">
                  <c:v>3007.5992560321656</c:v>
                </c:pt>
                <c:pt idx="322">
                  <c:v>3005.1531395573038</c:v>
                </c:pt>
                <c:pt idx="323">
                  <c:v>3002.7141097764588</c:v>
                </c:pt>
                <c:pt idx="324">
                  <c:v>3000.2821321115321</c:v>
                </c:pt>
                <c:pt idx="325">
                  <c:v>2997.8571722274896</c:v>
                </c:pt>
                <c:pt idx="326">
                  <c:v>2995.4391960298544</c:v>
                </c:pt>
                <c:pt idx="327">
                  <c:v>2993.0281696622533</c:v>
                </c:pt>
                <c:pt idx="328">
                  <c:v>2990.624059504014</c:v>
                </c:pt>
                <c:pt idx="329">
                  <c:v>2988.226832167813</c:v>
                </c:pt>
                <c:pt idx="330">
                  <c:v>2985.8364544973679</c:v>
                </c:pt>
                <c:pt idx="331">
                  <c:v>2983.4528935651751</c:v>
                </c:pt>
                <c:pt idx="332">
                  <c:v>2981.0761166702878</c:v>
                </c:pt>
                <c:pt idx="333">
                  <c:v>2978.7060913361352</c:v>
                </c:pt>
                <c:pt idx="334">
                  <c:v>2976.3427853083804</c:v>
                </c:pt>
                <c:pt idx="335">
                  <c:v>2973.9861665528115</c:v>
                </c:pt>
                <c:pt idx="336">
                  <c:v>2971.636203253272</c:v>
                </c:pt>
                <c:pt idx="337">
                  <c:v>2969.2928638096214</c:v>
                </c:pt>
                <c:pt idx="338">
                  <c:v>2966.9561168357291</c:v>
                </c:pt>
                <c:pt idx="339">
                  <c:v>2964.6259311574991</c:v>
                </c:pt>
                <c:pt idx="340">
                  <c:v>2962.3022758109246</c:v>
                </c:pt>
                <c:pt idx="341">
                  <c:v>2959.9851200401695</c:v>
                </c:pt>
                <c:pt idx="342">
                  <c:v>2957.6744332956805</c:v>
                </c:pt>
                <c:pt idx="343">
                  <c:v>2955.3701852323238</c:v>
                </c:pt>
                <c:pt idx="344">
                  <c:v>2953.0723457075478</c:v>
                </c:pt>
                <c:pt idx="345">
                  <c:v>2950.7808847795709</c:v>
                </c:pt>
                <c:pt idx="346">
                  <c:v>2948.4957727055935</c:v>
                </c:pt>
                <c:pt idx="347">
                  <c:v>2946.2169799400358</c:v>
                </c:pt>
                <c:pt idx="348">
                  <c:v>2943.9444771327931</c:v>
                </c:pt>
                <c:pt idx="349">
                  <c:v>2941.6782351275187</c:v>
                </c:pt>
                <c:pt idx="350">
                  <c:v>2939.4182249599253</c:v>
                </c:pt>
                <c:pt idx="351">
                  <c:v>2937.1644178561087</c:v>
                </c:pt>
                <c:pt idx="352">
                  <c:v>2934.9167852308924</c:v>
                </c:pt>
                <c:pt idx="353">
                  <c:v>2932.6752986861902</c:v>
                </c:pt>
                <c:pt idx="354">
                  <c:v>2930.4399300093905</c:v>
                </c:pt>
                <c:pt idx="355">
                  <c:v>2928.2106511717598</c:v>
                </c:pt>
                <c:pt idx="356">
                  <c:v>2925.9874343268616</c:v>
                </c:pt>
                <c:pt idx="357">
                  <c:v>2923.7702518089986</c:v>
                </c:pt>
                <c:pt idx="358">
                  <c:v>2921.5590761316694</c:v>
                </c:pt>
                <c:pt idx="359">
                  <c:v>2919.353879986043</c:v>
                </c:pt>
                <c:pt idx="360">
                  <c:v>2917.154636239452</c:v>
                </c:pt>
                <c:pt idx="361">
                  <c:v>2914.9613179339012</c:v>
                </c:pt>
                <c:pt idx="362">
                  <c:v>2912.773898284594</c:v>
                </c:pt>
                <c:pt idx="363">
                  <c:v>2910.5923506784743</c:v>
                </c:pt>
                <c:pt idx="364">
                  <c:v>2908.416648672785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'Prediktion(RÖR EJ!)'!$C$2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  <c:pt idx="128">
                  <c:v>5.5571740309124946</c:v>
                </c:pt>
                <c:pt idx="129">
                  <c:v>5.4682493780521515</c:v>
                </c:pt>
                <c:pt idx="130">
                  <c:v>5.3852167189154923</c:v>
                </c:pt>
                <c:pt idx="131">
                  <c:v>5.3076744485302045</c:v>
                </c:pt>
                <c:pt idx="132">
                  <c:v>5.2352471582324567</c:v>
                </c:pt>
                <c:pt idx="133">
                  <c:v>5.1675840642323152</c:v>
                </c:pt>
                <c:pt idx="134">
                  <c:v>5.1043575139662112</c:v>
                </c:pt>
                <c:pt idx="135">
                  <c:v>5.0452615685983773</c:v>
                </c:pt>
                <c:pt idx="136">
                  <c:v>4.9900106597051916</c:v>
                </c:pt>
                <c:pt idx="137">
                  <c:v>4.9383383179218194</c:v>
                </c:pt>
                <c:pt idx="138">
                  <c:v>4.8899959711387515</c:v>
                </c:pt>
                <c:pt idx="139">
                  <c:v>4.8447518096974864</c:v>
                </c:pt>
                <c:pt idx="140">
                  <c:v>4.8023897159414668</c:v>
                </c:pt>
                <c:pt idx="141">
                  <c:v>4.7627082554232629</c:v>
                </c:pt>
                <c:pt idx="142">
                  <c:v>4.7255197270457625</c:v>
                </c:pt>
                <c:pt idx="143">
                  <c:v>4.6906492694181612</c:v>
                </c:pt>
                <c:pt idx="144">
                  <c:v>4.6579340207324513</c:v>
                </c:pt>
                <c:pt idx="145">
                  <c:v>4.6272223295084798</c:v>
                </c:pt>
                <c:pt idx="146">
                  <c:v>4.5983730136123198</c:v>
                </c:pt>
                <c:pt idx="147">
                  <c:v>4.5712546650204748</c:v>
                </c:pt>
                <c:pt idx="148">
                  <c:v>4.5457449978788862</c:v>
                </c:pt>
                <c:pt idx="149">
                  <c:v>4.5217302374885335</c:v>
                </c:pt>
                <c:pt idx="150">
                  <c:v>4.4991045479370051</c:v>
                </c:pt>
                <c:pt idx="151">
                  <c:v>4.4777694961858971</c:v>
                </c:pt>
                <c:pt idx="152">
                  <c:v>4.4576335505162872</c:v>
                </c:pt>
                <c:pt idx="153">
                  <c:v>4.4386116113275511</c:v>
                </c:pt>
                <c:pt idx="154">
                  <c:v>4.4206245723776005</c:v>
                </c:pt>
                <c:pt idx="155">
                  <c:v>4.4035989106445452</c:v>
                </c:pt>
                <c:pt idx="156">
                  <c:v>4.3874663030801422</c:v>
                </c:pt>
                <c:pt idx="157">
                  <c:v>4.3721632686137957</c:v>
                </c:pt>
                <c:pt idx="158">
                  <c:v>4.3576308338518679</c:v>
                </c:pt>
                <c:pt idx="159">
                  <c:v>4.3438142210004616</c:v>
                </c:pt>
                <c:pt idx="160">
                  <c:v>4.3306625566203127</c:v>
                </c:pt>
                <c:pt idx="161">
                  <c:v>4.3181285998999757</c:v>
                </c:pt>
                <c:pt idx="162">
                  <c:v>4.30616848920784</c:v>
                </c:pt>
                <c:pt idx="163">
                  <c:v>4.2947415057547964</c:v>
                </c:pt>
                <c:pt idx="164">
                  <c:v>4.2838098532673925</c:v>
                </c:pt>
                <c:pt idx="165">
                  <c:v>4.2733384526362483</c:v>
                </c:pt>
                <c:pt idx="166">
                  <c:v>4.2632947505662546</c:v>
                </c:pt>
                <c:pt idx="167">
                  <c:v>4.2536485413137566</c:v>
                </c:pt>
                <c:pt idx="168">
                  <c:v>4.2443718006516358</c:v>
                </c:pt>
                <c:pt idx="169">
                  <c:v>4.2354385312559595</c:v>
                </c:pt>
                <c:pt idx="170">
                  <c:v>4.2268246187577887</c:v>
                </c:pt>
                <c:pt idx="171">
                  <c:v>4.218507697750975</c:v>
                </c:pt>
                <c:pt idx="172">
                  <c:v>4.2104670270913296</c:v>
                </c:pt>
                <c:pt idx="173">
                  <c:v>4.2026833738645966</c:v>
                </c:pt>
                <c:pt idx="174">
                  <c:v>4.1951389054403467</c:v>
                </c:pt>
                <c:pt idx="175">
                  <c:v>4.1878170890662085</c:v>
                </c:pt>
                <c:pt idx="176">
                  <c:v>4.1807025984920063</c:v>
                </c:pt>
                <c:pt idx="177">
                  <c:v>4.1737812271464243</c:v>
                </c:pt>
                <c:pt idx="178">
                  <c:v>4.1670398074199024</c:v>
                </c:pt>
                <c:pt idx="179">
                  <c:v>4.1604661356365922</c:v>
                </c:pt>
                <c:pt idx="180">
                  <c:v>4.1540489023256573</c:v>
                </c:pt>
                <c:pt idx="181">
                  <c:v>4.1477776274278684</c:v>
                </c:pt>
                <c:pt idx="182">
                  <c:v>4.1416426000975317</c:v>
                </c:pt>
                <c:pt idx="183">
                  <c:v>4.1356348227824391</c:v>
                </c:pt>
                <c:pt idx="184">
                  <c:v>4.1297459592856391</c:v>
                </c:pt>
                <c:pt idx="185">
                  <c:v>4.1239682865326879</c:v>
                </c:pt>
                <c:pt idx="186">
                  <c:v>4.1182946497866038</c:v>
                </c:pt>
                <c:pt idx="187">
                  <c:v>4.1127184210700989</c:v>
                </c:pt>
                <c:pt idx="188">
                  <c:v>4.1072334605709377</c:v>
                </c:pt>
                <c:pt idx="189">
                  <c:v>4.1018340808214662</c:v>
                </c:pt>
                <c:pt idx="190">
                  <c:v>4.0965150134575543</c:v>
                </c:pt>
                <c:pt idx="191">
                  <c:v>4.0912713783754846</c:v>
                </c:pt>
                <c:pt idx="192">
                  <c:v>4.0860986551177412</c:v>
                </c:pt>
                <c:pt idx="193">
                  <c:v>4.080992656330225</c:v>
                </c:pt>
                <c:pt idx="194">
                  <c:v>4.0759495031442592</c:v>
                </c:pt>
                <c:pt idx="195">
                  <c:v>4.0709656023468552</c:v>
                </c:pt>
                <c:pt idx="196">
                  <c:v>4.0660376252121395</c:v>
                </c:pt>
                <c:pt idx="197">
                  <c:v>4.0611624878756452</c:v>
                </c:pt>
                <c:pt idx="198">
                  <c:v>4.0563373331413883</c:v>
                </c:pt>
                <c:pt idx="199">
                  <c:v>4.0515595136193054</c:v>
                </c:pt>
                <c:pt idx="200">
                  <c:v>4.0468265760977697</c:v>
                </c:pt>
                <c:pt idx="201">
                  <c:v>4.0421362470625741</c:v>
                </c:pt>
                <c:pt idx="202">
                  <c:v>4.0374864192799578</c:v>
                </c:pt>
                <c:pt idx="203">
                  <c:v>4.0328751393670652</c:v>
                </c:pt>
                <c:pt idx="204">
                  <c:v>4.0283005962785872</c:v>
                </c:pt>
                <c:pt idx="205">
                  <c:v>4.0237611106433757</c:v>
                </c:pt>
                <c:pt idx="206">
                  <c:v>4.019255124889499</c:v>
                </c:pt>
                <c:pt idx="207">
                  <c:v>4.0147811941005509</c:v>
                </c:pt>
                <c:pt idx="208">
                  <c:v>4.0103379775500887</c:v>
                </c:pt>
                <c:pt idx="209">
                  <c:v>4.0059242308648502</c:v>
                </c:pt>
                <c:pt idx="210">
                  <c:v>4.0015387987709117</c:v>
                </c:pt>
                <c:pt idx="211">
                  <c:v>3.9971806083802215</c:v>
                </c:pt>
                <c:pt idx="212">
                  <c:v>3.9928486629779858</c:v>
                </c:pt>
                <c:pt idx="213">
                  <c:v>3.988542036274203</c:v>
                </c:pt>
                <c:pt idx="214">
                  <c:v>3.9842598670852913</c:v>
                </c:pt>
                <c:pt idx="215">
                  <c:v>3.9800013544141981</c:v>
                </c:pt>
                <c:pt idx="216">
                  <c:v>3.9757657528996466</c:v>
                </c:pt>
                <c:pt idx="217">
                  <c:v>3.9715523686072962</c:v>
                </c:pt>
                <c:pt idx="218">
                  <c:v>3.967360555137573</c:v>
                </c:pt>
                <c:pt idx="219">
                  <c:v>3.9631897100267275</c:v>
                </c:pt>
                <c:pt idx="220">
                  <c:v>3.9590392714194054</c:v>
                </c:pt>
                <c:pt idx="221">
                  <c:v>3.9549087149925746</c:v>
                </c:pt>
                <c:pt idx="222">
                  <c:v>3.9507975511121285</c:v>
                </c:pt>
                <c:pt idx="223">
                  <c:v>3.9467053222048385</c:v>
                </c:pt>
                <c:pt idx="224">
                  <c:v>3.9426316003296074</c:v>
                </c:pt>
                <c:pt idx="225">
                  <c:v>3.9385759849331317</c:v>
                </c:pt>
                <c:pt idx="226">
                  <c:v>3.9345381007761908</c:v>
                </c:pt>
                <c:pt idx="227">
                  <c:v>3.9305175960177756</c:v>
                </c:pt>
                <c:pt idx="228">
                  <c:v>3.9265141404452191</c:v>
                </c:pt>
                <c:pt idx="229">
                  <c:v>3.9225274238393628</c:v>
                </c:pt>
                <c:pt idx="230">
                  <c:v>3.9185571544645921</c:v>
                </c:pt>
                <c:pt idx="231">
                  <c:v>3.9146030576743396</c:v>
                </c:pt>
                <c:pt idx="232">
                  <c:v>3.9106648746233441</c:v>
                </c:pt>
                <c:pt idx="233">
                  <c:v>3.9067423610785839</c:v>
                </c:pt>
                <c:pt idx="234">
                  <c:v>3.9028352863214377</c:v>
                </c:pt>
                <c:pt idx="235">
                  <c:v>3.8989434321341436</c:v>
                </c:pt>
                <c:pt idx="236">
                  <c:v>3.895066591864162</c:v>
                </c:pt>
                <c:pt idx="237">
                  <c:v>3.8912045695605291</c:v>
                </c:pt>
                <c:pt idx="238">
                  <c:v>3.8873571791767105</c:v>
                </c:pt>
                <c:pt idx="239">
                  <c:v>3.8835242438348945</c:v>
                </c:pt>
                <c:pt idx="240">
                  <c:v>3.8797055951470334</c:v>
                </c:pt>
                <c:pt idx="241">
                  <c:v>3.8759010725882974</c:v>
                </c:pt>
                <c:pt idx="242">
                  <c:v>3.8721105229189274</c:v>
                </c:pt>
                <c:pt idx="243">
                  <c:v>3.8683337996507783</c:v>
                </c:pt>
                <c:pt idx="244">
                  <c:v>3.8645707625551293</c:v>
                </c:pt>
                <c:pt idx="245">
                  <c:v>3.8608212772085801</c:v>
                </c:pt>
                <c:pt idx="246">
                  <c:v>3.8570852145741137</c:v>
                </c:pt>
                <c:pt idx="247">
                  <c:v>3.8533624506146076</c:v>
                </c:pt>
                <c:pt idx="248">
                  <c:v>3.8496528659362976</c:v>
                </c:pt>
                <c:pt idx="249">
                  <c:v>3.8459563454598769</c:v>
                </c:pt>
                <c:pt idx="250">
                  <c:v>3.8422727781170942</c:v>
                </c:pt>
                <c:pt idx="251">
                  <c:v>3.8386020565708803</c:v>
                </c:pt>
                <c:pt idx="252">
                  <c:v>3.8349440769571714</c:v>
                </c:pt>
                <c:pt idx="253">
                  <c:v>3.8312987386467543</c:v>
                </c:pt>
                <c:pt idx="254">
                  <c:v>3.827665944025572</c:v>
                </c:pt>
                <c:pt idx="255">
                  <c:v>3.8240455982920554</c:v>
                </c:pt>
                <c:pt idx="256">
                  <c:v>3.8204376092701562</c:v>
                </c:pt>
                <c:pt idx="257">
                  <c:v>3.8168418872368561</c:v>
                </c:pt>
                <c:pt idx="258">
                  <c:v>3.8132583447630197</c:v>
                </c:pt>
                <c:pt idx="259">
                  <c:v>3.8096868965665536</c:v>
                </c:pt>
                <c:pt idx="260">
                  <c:v>3.8061274593769068</c:v>
                </c:pt>
                <c:pt idx="261">
                  <c:v>3.8025799518100247</c:v>
                </c:pt>
                <c:pt idx="262">
                  <c:v>3.7990442942529339</c:v>
                </c:pt>
                <c:pt idx="263">
                  <c:v>3.7955204087572114</c:v>
                </c:pt>
                <c:pt idx="264">
                  <c:v>3.7920082189406279</c:v>
                </c:pt>
                <c:pt idx="265">
                  <c:v>3.7885076498963377</c:v>
                </c:pt>
                <c:pt idx="266">
                  <c:v>3.7850186281090088</c:v>
                </c:pt>
                <c:pt idx="267">
                  <c:v>3.7815410813773527</c:v>
                </c:pt>
                <c:pt idx="268">
                  <c:v>3.7780749387425518</c:v>
                </c:pt>
                <c:pt idx="269">
                  <c:v>3.7746201304221128</c:v>
                </c:pt>
                <c:pt idx="270">
                  <c:v>3.7711765877487258</c:v>
                </c:pt>
                <c:pt idx="271">
                  <c:v>3.7677442431137305</c:v>
                </c:pt>
                <c:pt idx="272">
                  <c:v>3.7643230299148218</c:v>
                </c:pt>
                <c:pt idx="273">
                  <c:v>3.7609128825076681</c:v>
                </c:pt>
                <c:pt idx="274">
                  <c:v>3.7575137361611253</c:v>
                </c:pt>
                <c:pt idx="275">
                  <c:v>3.7541255270157685</c:v>
                </c:pt>
                <c:pt idx="276">
                  <c:v>3.7507481920454744</c:v>
                </c:pt>
                <c:pt idx="277">
                  <c:v>3.7473816690218129</c:v>
                </c:pt>
                <c:pt idx="278">
                  <c:v>3.7440258964810309</c:v>
                </c:pt>
                <c:pt idx="279">
                  <c:v>3.7406808136934173</c:v>
                </c:pt>
                <c:pt idx="280">
                  <c:v>3.7373463606348625</c:v>
                </c:pt>
                <c:pt idx="281">
                  <c:v>3.7340224779604441</c:v>
                </c:pt>
                <c:pt idx="282">
                  <c:v>3.7307091069798664</c:v>
                </c:pt>
                <c:pt idx="283">
                  <c:v>3.7274061896346216</c:v>
                </c:pt>
                <c:pt idx="284">
                  <c:v>3.7241136684767251</c:v>
                </c:pt>
                <c:pt idx="285">
                  <c:v>3.7208314866489074</c:v>
                </c:pt>
                <c:pt idx="286">
                  <c:v>3.7175595878661434</c:v>
                </c:pt>
                <c:pt idx="287">
                  <c:v>3.7142979163984187</c:v>
                </c:pt>
                <c:pt idx="288">
                  <c:v>3.7110464170546282</c:v>
                </c:pt>
                <c:pt idx="289">
                  <c:v>3.7078050351675276</c:v>
                </c:pt>
                <c:pt idx="290">
                  <c:v>3.7045737165796426</c:v>
                </c:pt>
                <c:pt idx="291">
                  <c:v>3.7013524076300746</c:v>
                </c:pt>
                <c:pt idx="292">
                  <c:v>3.6981410551421208</c:v>
                </c:pt>
                <c:pt idx="293">
                  <c:v>3.6949396064116522</c:v>
                </c:pt>
                <c:pt idx="294">
                  <c:v>3.6917480091961892</c:v>
                </c:pt>
                <c:pt idx="295">
                  <c:v>3.6885662117046167</c:v>
                </c:pt>
                <c:pt idx="296">
                  <c:v>3.6853941625874951</c:v>
                </c:pt>
                <c:pt idx="297">
                  <c:v>3.6822318109279162</c:v>
                </c:pt>
                <c:pt idx="298">
                  <c:v>3.679079106232864</c:v>
                </c:pt>
                <c:pt idx="299">
                  <c:v>3.6759359984250439</c:v>
                </c:pt>
                <c:pt idx="300">
                  <c:v>3.6728024378351383</c:v>
                </c:pt>
                <c:pt idx="301">
                  <c:v>3.6696783751944619</c:v>
                </c:pt>
                <c:pt idx="302">
                  <c:v>3.6665637616279865</c:v>
                </c:pt>
                <c:pt idx="303">
                  <c:v>3.6634585486477018</c:v>
                </c:pt>
                <c:pt idx="304">
                  <c:v>3.6603626881462943</c:v>
                </c:pt>
                <c:pt idx="305">
                  <c:v>3.6572761323911132</c:v>
                </c:pt>
                <c:pt idx="306">
                  <c:v>3.6541988340184091</c:v>
                </c:pt>
                <c:pt idx="307">
                  <c:v>3.6511307460278211</c:v>
                </c:pt>
                <c:pt idx="308">
                  <c:v>3.648071821777096</c:v>
                </c:pt>
                <c:pt idx="309">
                  <c:v>3.6450220149770192</c:v>
                </c:pt>
                <c:pt idx="310">
                  <c:v>3.6419812796865503</c:v>
                </c:pt>
                <c:pt idx="311">
                  <c:v>3.6389495703081383</c:v>
                </c:pt>
                <c:pt idx="312">
                  <c:v>3.6359268415832133</c:v>
                </c:pt>
                <c:pt idx="313">
                  <c:v>3.6329130485878363</c:v>
                </c:pt>
                <c:pt idx="314">
                  <c:v>3.629908146728499</c:v>
                </c:pt>
                <c:pt idx="315">
                  <c:v>3.6269120917380597</c:v>
                </c:pt>
                <c:pt idx="316">
                  <c:v>3.6239248396718158</c:v>
                </c:pt>
                <c:pt idx="317">
                  <c:v>3.6209463469036893</c:v>
                </c:pt>
                <c:pt idx="318">
                  <c:v>3.6179765701225319</c:v>
                </c:pt>
                <c:pt idx="319">
                  <c:v>3.6150154663285323</c:v>
                </c:pt>
                <c:pt idx="320">
                  <c:v>3.6120629928297276</c:v>
                </c:pt>
                <c:pt idx="321">
                  <c:v>3.6091191072385986</c:v>
                </c:pt>
                <c:pt idx="322">
                  <c:v>3.6061837674687642</c:v>
                </c:pt>
                <c:pt idx="323">
                  <c:v>3.6032569317317504</c:v>
                </c:pt>
                <c:pt idx="324">
                  <c:v>3.6003385585338381</c:v>
                </c:pt>
                <c:pt idx="325">
                  <c:v>3.5974286066729873</c:v>
                </c:pt>
                <c:pt idx="326">
                  <c:v>3.5945270352358252</c:v>
                </c:pt>
                <c:pt idx="327">
                  <c:v>3.5916338035947035</c:v>
                </c:pt>
                <c:pt idx="328">
                  <c:v>3.5887488714048166</c:v>
                </c:pt>
                <c:pt idx="329">
                  <c:v>3.5858721986013751</c:v>
                </c:pt>
                <c:pt idx="330">
                  <c:v>3.5830037453968413</c:v>
                </c:pt>
                <c:pt idx="331">
                  <c:v>3.5801434722782099</c:v>
                </c:pt>
                <c:pt idx="332">
                  <c:v>3.5772913400043449</c:v>
                </c:pt>
                <c:pt idx="333">
                  <c:v>3.5744473096033618</c:v>
                </c:pt>
                <c:pt idx="334">
                  <c:v>3.5716113423700562</c:v>
                </c:pt>
                <c:pt idx="335">
                  <c:v>3.5687833998633733</c:v>
                </c:pt>
                <c:pt idx="336">
                  <c:v>3.5659634439039261</c:v>
                </c:pt>
                <c:pt idx="337">
                  <c:v>3.5631514365715455</c:v>
                </c:pt>
                <c:pt idx="338">
                  <c:v>3.5603473402028745</c:v>
                </c:pt>
                <c:pt idx="339">
                  <c:v>3.5575511173889987</c:v>
                </c:pt>
                <c:pt idx="340">
                  <c:v>3.5547627309731094</c:v>
                </c:pt>
                <c:pt idx="341">
                  <c:v>3.5519821440482029</c:v>
                </c:pt>
                <c:pt idx="342">
                  <c:v>3.5492093199548163</c:v>
                </c:pt>
                <c:pt idx="343">
                  <c:v>3.5464442222787884</c:v>
                </c:pt>
                <c:pt idx="344">
                  <c:v>3.5436868148490572</c:v>
                </c:pt>
                <c:pt idx="345">
                  <c:v>3.5409370617354847</c:v>
                </c:pt>
                <c:pt idx="346">
                  <c:v>3.5381949272467117</c:v>
                </c:pt>
                <c:pt idx="347">
                  <c:v>3.5354603759280425</c:v>
                </c:pt>
                <c:pt idx="348">
                  <c:v>3.5327333725593513</c:v>
                </c:pt>
                <c:pt idx="349">
                  <c:v>3.530013882153022</c:v>
                </c:pt>
                <c:pt idx="350">
                  <c:v>3.5273018699519101</c:v>
                </c:pt>
                <c:pt idx="351">
                  <c:v>3.5245973014273302</c:v>
                </c:pt>
                <c:pt idx="352">
                  <c:v>3.5219001422770706</c:v>
                </c:pt>
                <c:pt idx="353">
                  <c:v>3.519210358423428</c:v>
                </c:pt>
                <c:pt idx="354">
                  <c:v>3.5165279160112681</c:v>
                </c:pt>
                <c:pt idx="355">
                  <c:v>3.5138527814061113</c:v>
                </c:pt>
                <c:pt idx="356">
                  <c:v>3.5111849211922337</c:v>
                </c:pt>
                <c:pt idx="357">
                  <c:v>3.5085243021707981</c:v>
                </c:pt>
                <c:pt idx="358">
                  <c:v>3.5058708913580028</c:v>
                </c:pt>
                <c:pt idx="359">
                  <c:v>3.5032246559832512</c:v>
                </c:pt>
                <c:pt idx="360">
                  <c:v>3.5005855634873422</c:v>
                </c:pt>
                <c:pt idx="361">
                  <c:v>3.4979535815206813</c:v>
                </c:pt>
                <c:pt idx="362">
                  <c:v>3.4953286779415125</c:v>
                </c:pt>
                <c:pt idx="363">
                  <c:v>3.4927108208141688</c:v>
                </c:pt>
                <c:pt idx="364">
                  <c:v>3.4900999784073417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'Prediktion(RÖR EJ!)'!$D$2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EJ!)'!$D$3:$D$367</c:f>
              <c:numCache>
                <c:formatCode>0</c:formatCode>
                <c:ptCount val="365"/>
                <c:pt idx="0">
                  <c:v>0</c:v>
                </c:pt>
                <c:pt idx="1">
                  <c:v>989.28645833333337</c:v>
                </c:pt>
                <c:pt idx="2">
                  <c:v>1978.5729166666667</c:v>
                </c:pt>
                <c:pt idx="3">
                  <c:v>2967.859375</c:v>
                </c:pt>
                <c:pt idx="4">
                  <c:v>3957.1458333333335</c:v>
                </c:pt>
                <c:pt idx="5">
                  <c:v>4946.432291666667</c:v>
                </c:pt>
                <c:pt idx="6">
                  <c:v>5935.71875</c:v>
                </c:pt>
                <c:pt idx="7">
                  <c:v>6925.005208333333</c:v>
                </c:pt>
                <c:pt idx="8">
                  <c:v>8333.5974344097212</c:v>
                </c:pt>
                <c:pt idx="9">
                  <c:v>9815.2915692331499</c:v>
                </c:pt>
                <c:pt idx="10">
                  <c:v>11382.834060014075</c:v>
                </c:pt>
                <c:pt idx="11">
                  <c:v>13051.16072345485</c:v>
                </c:pt>
                <c:pt idx="12">
                  <c:v>14837.762346996364</c:v>
                </c:pt>
                <c:pt idx="13">
                  <c:v>16763.10774466065</c:v>
                </c:pt>
                <c:pt idx="14">
                  <c:v>18851.131977343706</c:v>
                </c:pt>
                <c:pt idx="15">
                  <c:v>21129.797966179583</c:v>
                </c:pt>
                <c:pt idx="16">
                  <c:v>23557.886191163896</c:v>
                </c:pt>
                <c:pt idx="17">
                  <c:v>26148.014732011783</c:v>
                </c:pt>
                <c:pt idx="18">
                  <c:v>28912.625830644436</c:v>
                </c:pt>
                <c:pt idx="19">
                  <c:v>31863.5561511825</c:v>
                </c:pt>
                <c:pt idx="20">
                  <c:v>35011.472522492062</c:v>
                </c:pt>
                <c:pt idx="21">
                  <c:v>38365.143346024292</c:v>
                </c:pt>
                <c:pt idx="22">
                  <c:v>41930.510784304497</c:v>
                </c:pt>
                <c:pt idx="23">
                  <c:v>45709.523164554048</c:v>
                </c:pt>
                <c:pt idx="24">
                  <c:v>49711.452744811228</c:v>
                </c:pt>
                <c:pt idx="25">
                  <c:v>53944.758022591879</c:v>
                </c:pt>
                <c:pt idx="26">
                  <c:v>58416.966379393038</c:v>
                </c:pt>
                <c:pt idx="27">
                  <c:v>63134.613589558976</c:v>
                </c:pt>
                <c:pt idx="28">
                  <c:v>68103.272102676681</c:v>
                </c:pt>
                <c:pt idx="29">
                  <c:v>73327.709231498549</c:v>
                </c:pt>
                <c:pt idx="30">
                  <c:v>78812.227384796832</c:v>
                </c:pt>
                <c:pt idx="31">
                  <c:v>84561.251480632171</c:v>
                </c:pt>
                <c:pt idx="32">
                  <c:v>90578.099616998414</c:v>
                </c:pt>
                <c:pt idx="33">
                  <c:v>96864.941127128492</c:v>
                </c:pt>
                <c:pt idx="34">
                  <c:v>103422.77135011242</c:v>
                </c:pt>
                <c:pt idx="35">
                  <c:v>110251.39632868627</c:v>
                </c:pt>
                <c:pt idx="36">
                  <c:v>117349.41445999916</c:v>
                </c:pt>
                <c:pt idx="37">
                  <c:v>124714.17378754645</c:v>
                </c:pt>
                <c:pt idx="38">
                  <c:v>132341.6727024467</c:v>
                </c:pt>
                <c:pt idx="39">
                  <c:v>140226.35785281548</c:v>
                </c:pt>
                <c:pt idx="40">
                  <c:v>148361.10000805772</c:v>
                </c:pt>
                <c:pt idx="41">
                  <c:v>156737.17997547195</c:v>
                </c:pt>
                <c:pt idx="42">
                  <c:v>165344.28339991361</c:v>
                </c:pt>
                <c:pt idx="43">
                  <c:v>174170.50411197322</c:v>
                </c:pt>
                <c:pt idx="44">
                  <c:v>183202.35756649208</c:v>
                </c:pt>
                <c:pt idx="45">
                  <c:v>192424.80923727699</c:v>
                </c:pt>
                <c:pt idx="46">
                  <c:v>201821.32809013594</c:v>
                </c:pt>
                <c:pt idx="47">
                  <c:v>211373.98301236864</c:v>
                </c:pt>
                <c:pt idx="48">
                  <c:v>221063.55883727776</c:v>
                </c:pt>
                <c:pt idx="49">
                  <c:v>230869.69146637723</c:v>
                </c:pt>
                <c:pt idx="50">
                  <c:v>240771.02151200056</c:v>
                </c:pt>
                <c:pt idx="51">
                  <c:v>250745.36569516532</c:v>
                </c:pt>
                <c:pt idx="52">
                  <c:v>260769.90478700836</c:v>
                </c:pt>
                <c:pt idx="53">
                  <c:v>270821.38596151693</c:v>
                </c:pt>
                <c:pt idx="54">
                  <c:v>280876.33574037126</c:v>
                </c:pt>
                <c:pt idx="55">
                  <c:v>290911.27687488019</c:v>
                </c:pt>
                <c:pt idx="56">
                  <c:v>300902.94539336464</c:v>
                </c:pt>
                <c:pt idx="57">
                  <c:v>310828.50397209695</c:v>
                </c:pt>
                <c:pt idx="58">
                  <c:v>320665.74777951848</c:v>
                </c:pt>
                <c:pt idx="59">
                  <c:v>330393.29900660715</c:v>
                </c:pt>
                <c:pt idx="60">
                  <c:v>339990.78645855264</c:v>
                </c:pt>
                <c:pt idx="61">
                  <c:v>349439.00689940661</c:v>
                </c:pt>
                <c:pt idx="62">
                  <c:v>358720.06540628313</c:v>
                </c:pt>
                <c:pt idx="63">
                  <c:v>367817.49295010592</c:v>
                </c:pt>
                <c:pt idx="64">
                  <c:v>376716.34002843377</c:v>
                </c:pt>
                <c:pt idx="65">
                  <c:v>385403.24578998826</c:v>
                </c:pt>
                <c:pt idx="66">
                  <c:v>393866.48269394628</c:v>
                </c:pt>
                <c:pt idx="67">
                  <c:v>402095.97732507094</c:v>
                </c:pt>
                <c:pt idx="68">
                  <c:v>410083.30852298695</c:v>
                </c:pt>
                <c:pt idx="69">
                  <c:v>417821.68446092145</c:v>
                </c:pt>
                <c:pt idx="70">
                  <c:v>425305.90069720097</c:v>
                </c:pt>
                <c:pt idx="71">
                  <c:v>432532.28147609194</c:v>
                </c:pt>
                <c:pt idx="72">
                  <c:v>439498.60671903403</c:v>
                </c:pt>
                <c:pt idx="73">
                  <c:v>446204.02722755162</c:v>
                </c:pt>
                <c:pt idx="74">
                  <c:v>452648.97062187729</c:v>
                </c:pt>
                <c:pt idx="75">
                  <c:v>458835.04047272232</c:v>
                </c:pt>
                <c:pt idx="76">
                  <c:v>464764.91095683817</c:v>
                </c:pt>
                <c:pt idx="77">
                  <c:v>470442.21919036249</c:v>
                </c:pt>
                <c:pt idx="78">
                  <c:v>475871.45717990253</c:v>
                </c:pt>
                <c:pt idx="79">
                  <c:v>481057.86509649205</c:v>
                </c:pt>
                <c:pt idx="80">
                  <c:v>486007.32733239804</c:v>
                </c:pt>
                <c:pt idx="81">
                  <c:v>490726.27255423879</c:v>
                </c:pt>
                <c:pt idx="82">
                  <c:v>495221.57872551034</c:v>
                </c:pt>
                <c:pt idx="83">
                  <c:v>499500.48384347663</c:v>
                </c:pt>
                <c:pt idx="84">
                  <c:v>503570.502924231</c:v>
                </c:pt>
                <c:pt idx="85">
                  <c:v>507439.35157910659</c:v>
                </c:pt>
                <c:pt idx="86">
                  <c:v>511114.87635773863</c:v>
                </c:pt>
                <c:pt idx="87">
                  <c:v>514604.99188856431</c:v>
                </c:pt>
                <c:pt idx="88">
                  <c:v>517917.62472610606</c:v>
                </c:pt>
                <c:pt idx="89">
                  <c:v>521060.6637150743</c:v>
                </c:pt>
                <c:pt idx="90">
                  <c:v>524041.9166027077</c:v>
                </c:pt>
                <c:pt idx="91">
                  <c:v>526869.07257106481</c:v>
                </c:pt>
                <c:pt idx="92">
                  <c:v>529549.67031819641</c:v>
                </c:pt>
                <c:pt idx="93">
                  <c:v>532091.07128913968</c:v>
                </c:pt>
                <c:pt idx="94">
                  <c:v>534500.43764232134</c:v>
                </c:pt>
                <c:pt idx="95">
                  <c:v>536784.71453217871</c:v>
                </c:pt>
                <c:pt idx="96">
                  <c:v>538950.61629266897</c:v>
                </c:pt>
                <c:pt idx="97">
                  <c:v>541004.61611708452</c:v>
                </c:pt>
                <c:pt idx="98">
                  <c:v>542952.9388456525</c:v>
                </c:pt>
                <c:pt idx="99">
                  <c:v>544801.55649238057</c:v>
                </c:pt>
                <c:pt idx="100">
                  <c:v>546556.18616532627</c:v>
                </c:pt>
                <c:pt idx="101">
                  <c:v>548222.29005890456</c:v>
                </c:pt>
                <c:pt idx="102">
                  <c:v>549805.07722215995</c:v>
                </c:pt>
                <c:pt idx="103">
                  <c:v>551309.50683245028</c:v>
                </c:pt>
                <c:pt idx="104">
                  <c:v>552740.29272917274</c:v>
                </c:pt>
                <c:pt idx="105">
                  <c:v>554101.90898659336</c:v>
                </c:pt>
                <c:pt idx="106">
                  <c:v>555398.59632821765</c:v>
                </c:pt>
                <c:pt idx="107">
                  <c:v>556634.36920722842</c:v>
                </c:pt>
                <c:pt idx="108">
                  <c:v>557813.02339818876</c:v>
                </c:pt>
                <c:pt idx="109">
                  <c:v>558938.14396436617</c:v>
                </c:pt>
                <c:pt idx="110">
                  <c:v>560013.11348265316</c:v>
                </c:pt>
                <c:pt idx="111">
                  <c:v>561041.12042414222</c:v>
                </c:pt>
                <c:pt idx="112">
                  <c:v>562025.16760299471</c:v>
                </c:pt>
                <c:pt idx="113">
                  <c:v>562968.08061937836</c:v>
                </c:pt>
                <c:pt idx="114">
                  <c:v>563872.5162340143</c:v>
                </c:pt>
                <c:pt idx="115">
                  <c:v>564740.97062234988</c:v>
                </c:pt>
                <c:pt idx="116">
                  <c:v>565575.78746565222</c:v>
                </c:pt>
                <c:pt idx="117">
                  <c:v>566379.16584448772</c:v>
                </c:pt>
                <c:pt idx="118">
                  <c:v>567153.16790721111</c:v>
                </c:pt>
                <c:pt idx="119">
                  <c:v>567899.72629232449</c:v>
                </c:pt>
                <c:pt idx="120">
                  <c:v>568620.65128896618</c:v>
                </c:pt>
                <c:pt idx="121">
                  <c:v>569317.63772444171</c:v>
                </c:pt>
                <c:pt idx="122">
                  <c:v>569992.27157168812</c:v>
                </c:pt>
                <c:pt idx="123">
                  <c:v>570646.03627294314</c:v>
                </c:pt>
                <c:pt idx="124">
                  <c:v>571280.31877874024</c:v>
                </c:pt>
                <c:pt idx="125">
                  <c:v>571896.41530373495</c:v>
                </c:pt>
                <c:pt idx="126">
                  <c:v>572495.53680283611</c:v>
                </c:pt>
                <c:pt idx="127">
                  <c:v>573078.81417272775</c:v>
                </c:pt>
                <c:pt idx="128">
                  <c:v>573647.30318516481</c:v>
                </c:pt>
                <c:pt idx="129">
                  <c:v>574201.98915945075</c:v>
                </c:pt>
                <c:pt idx="130">
                  <c:v>574743.79138229694</c:v>
                </c:pt>
                <c:pt idx="131">
                  <c:v>575273.56728385296</c:v>
                </c:pt>
                <c:pt idx="132">
                  <c:v>575792.11637911515</c:v>
                </c:pt>
                <c:pt idx="133">
                  <c:v>576300.18398419116</c:v>
                </c:pt>
                <c:pt idx="134">
                  <c:v>576798.46471704834</c:v>
                </c:pt>
                <c:pt idx="135">
                  <c:v>577287.60579241742</c:v>
                </c:pt>
                <c:pt idx="136">
                  <c:v>577768.21012048295</c:v>
                </c:pt>
                <c:pt idx="137">
                  <c:v>578240.83921888005</c:v>
                </c:pt>
                <c:pt idx="138">
                  <c:v>578706.01594734925</c:v>
                </c:pt>
                <c:pt idx="139">
                  <c:v>579164.22707418585</c:v>
                </c:pt>
                <c:pt idx="140">
                  <c:v>579615.92568336858</c:v>
                </c:pt>
                <c:pt idx="141">
                  <c:v>580061.53343097493</c:v>
                </c:pt>
                <c:pt idx="142">
                  <c:v>580501.44265919051</c:v>
                </c:pt>
                <c:pt idx="143">
                  <c:v>580936.01837590558</c:v>
                </c:pt>
                <c:pt idx="144">
                  <c:v>581365.60010756855</c:v>
                </c:pt>
                <c:pt idx="145">
                  <c:v>581790.5036326386</c:v>
                </c:pt>
                <c:pt idx="146">
                  <c:v>582211.02260264789</c:v>
                </c:pt>
                <c:pt idx="147">
                  <c:v>582627.43005755742</c:v>
                </c:pt>
                <c:pt idx="148">
                  <c:v>583039.97984176374</c:v>
                </c:pt>
                <c:pt idx="149">
                  <c:v>583448.90792679682</c:v>
                </c:pt>
                <c:pt idx="150">
                  <c:v>583854.43364643666</c:v>
                </c:pt>
                <c:pt idx="151">
                  <c:v>584256.76084967377</c:v>
                </c:pt>
                <c:pt idx="152">
                  <c:v>584656.07897664665</c:v>
                </c:pt>
                <c:pt idx="153">
                  <c:v>585052.5640624048</c:v>
                </c:pt>
                <c:pt idx="154">
                  <c:v>585446.37967307493</c:v>
                </c:pt>
                <c:pt idx="155">
                  <c:v>585837.6777787467</c:v>
                </c:pt>
                <c:pt idx="156">
                  <c:v>586226.59956714464</c:v>
                </c:pt>
                <c:pt idx="157">
                  <c:v>586613.27620191395</c:v>
                </c:pt>
                <c:pt idx="158">
                  <c:v>586997.8295291214</c:v>
                </c:pt>
                <c:pt idx="159">
                  <c:v>587380.37273535598</c:v>
                </c:pt>
                <c:pt idx="160">
                  <c:v>587761.01096060826</c:v>
                </c:pt>
                <c:pt idx="161">
                  <c:v>588139.84186891315</c:v>
                </c:pt>
                <c:pt idx="162">
                  <c:v>588516.9561795562</c:v>
                </c:pt>
                <c:pt idx="163">
                  <c:v>588892.43816146906</c:v>
                </c:pt>
                <c:pt idx="164">
                  <c:v>589266.36609327502</c:v>
                </c:pt>
                <c:pt idx="165">
                  <c:v>589638.81269128958</c:v>
                </c:pt>
                <c:pt idx="166">
                  <c:v>590009.84550763457</c:v>
                </c:pt>
                <c:pt idx="167">
                  <c:v>590379.52730048622</c:v>
                </c:pt>
                <c:pt idx="168">
                  <c:v>590747.91637834674</c:v>
                </c:pt>
                <c:pt idx="169">
                  <c:v>591115.06692010735</c:v>
                </c:pt>
                <c:pt idx="170">
                  <c:v>591481.02927255514</c:v>
                </c:pt>
                <c:pt idx="171">
                  <c:v>591845.85022686806</c:v>
                </c:pt>
                <c:pt idx="172">
                  <c:v>592209.57327554014</c:v>
                </c:pt>
                <c:pt idx="173">
                  <c:v>592572.23885108565</c:v>
                </c:pt>
                <c:pt idx="174">
                  <c:v>592933.8845477791</c:v>
                </c:pt>
                <c:pt idx="175">
                  <c:v>593294.54532760626</c:v>
                </c:pt>
                <c:pt idx="176">
                  <c:v>593654.25371152116</c:v>
                </c:pt>
                <c:pt idx="177">
                  <c:v>594013.03995703196</c:v>
                </c:pt>
                <c:pt idx="178">
                  <c:v>594370.93222306937</c:v>
                </c:pt>
                <c:pt idx="179">
                  <c:v>594727.956723026</c:v>
                </c:pt>
                <c:pt idx="180">
                  <c:v>595084.13786679588</c:v>
                </c:pt>
                <c:pt idx="181">
                  <c:v>595439.49839258625</c:v>
                </c:pt>
                <c:pt idx="182">
                  <c:v>595794.05948922236</c:v>
                </c:pt>
                <c:pt idx="183">
                  <c:v>596147.84090961469</c:v>
                </c:pt>
                <c:pt idx="184">
                  <c:v>596500.86107601365</c:v>
                </c:pt>
                <c:pt idx="185">
                  <c:v>596853.13717763394</c:v>
                </c:pt>
                <c:pt idx="186">
                  <c:v>597204.68526118912</c:v>
                </c:pt>
                <c:pt idx="187">
                  <c:v>597555.52031484153</c:v>
                </c:pt>
                <c:pt idx="188">
                  <c:v>597905.65634603589</c:v>
                </c:pt>
                <c:pt idx="189">
                  <c:v>598255.10645365366</c:v>
                </c:pt>
                <c:pt idx="190">
                  <c:v>598603.88289489446</c:v>
                </c:pt>
                <c:pt idx="191">
                  <c:v>598951.99714726198</c:v>
                </c:pt>
                <c:pt idx="192">
                  <c:v>599299.45996600634</c:v>
                </c:pt>
                <c:pt idx="193">
                  <c:v>599646.28143734904</c:v>
                </c:pt>
                <c:pt idx="194">
                  <c:v>599992.47102779488</c:v>
                </c:pt>
                <c:pt idx="195">
                  <c:v>600338.03762981331</c:v>
                </c:pt>
                <c:pt idx="196">
                  <c:v>600682.98960415146</c:v>
                </c:pt>
                <c:pt idx="197">
                  <c:v>601027.33481902245</c:v>
                </c:pt>
                <c:pt idx="198">
                  <c:v>601371.08068639704</c:v>
                </c:pt>
                <c:pt idx="199">
                  <c:v>601714.23419560737</c:v>
                </c:pt>
                <c:pt idx="200">
                  <c:v>602056.80194446014</c:v>
                </c:pt>
                <c:pt idx="201">
                  <c:v>602398.79016803927</c:v>
                </c:pt>
                <c:pt idx="202">
                  <c:v>602740.20476536837</c:v>
                </c:pt>
                <c:pt idx="203">
                  <c:v>603081.05132408848</c:v>
                </c:pt>
                <c:pt idx="204">
                  <c:v>603421.33514329675</c:v>
                </c:pt>
                <c:pt idx="205">
                  <c:v>603761.06125468144</c:v>
                </c:pt>
                <c:pt idx="206">
                  <c:v>604100.23444207828</c:v>
                </c:pt>
                <c:pt idx="207">
                  <c:v>604438.85925956408</c:v>
                </c:pt>
                <c:pt idx="208">
                  <c:v>604776.94004819612</c:v>
                </c:pt>
                <c:pt idx="209">
                  <c:v>605114.48095149675</c:v>
                </c:pt>
                <c:pt idx="210">
                  <c:v>605451.4859297761</c:v>
                </c:pt>
                <c:pt idx="211">
                  <c:v>605787.95877337968</c:v>
                </c:pt>
                <c:pt idx="212">
                  <c:v>606123.90311493981</c:v>
                </c:pt>
                <c:pt idx="213">
                  <c:v>606459.32244070491</c:v>
                </c:pt>
                <c:pt idx="214">
                  <c:v>606794.22010101599</c:v>
                </c:pt>
                <c:pt idx="215">
                  <c:v>607128.59931999352</c:v>
                </c:pt>
                <c:pt idx="216">
                  <c:v>607462.46320449305</c:v>
                </c:pt>
                <c:pt idx="217">
                  <c:v>607795.81475238549</c:v>
                </c:pt>
                <c:pt idx="218">
                  <c:v>608128.65686021117</c:v>
                </c:pt>
                <c:pt idx="219">
                  <c:v>608460.9923302558</c:v>
                </c:pt>
                <c:pt idx="220">
                  <c:v>608792.82387709105</c:v>
                </c:pt>
                <c:pt idx="221">
                  <c:v>609124.15413362032</c:v>
                </c:pt>
                <c:pt idx="222">
                  <c:v>609454.9856566668</c:v>
                </c:pt>
                <c:pt idx="223">
                  <c:v>609785.3209321379</c:v>
                </c:pt>
                <c:pt idx="224">
                  <c:v>610115.16237979941</c:v>
                </c:pt>
                <c:pt idx="225">
                  <c:v>610444.512357687</c:v>
                </c:pt>
                <c:pt idx="226">
                  <c:v>610773.37316618382</c:v>
                </c:pt>
                <c:pt idx="227">
                  <c:v>611101.74705178931</c:v>
                </c:pt>
                <c:pt idx="228">
                  <c:v>611429.63621060201</c:v>
                </c:pt>
                <c:pt idx="229">
                  <c:v>611757.04279153899</c:v>
                </c:pt>
                <c:pt idx="230">
                  <c:v>612083.96889931126</c:v>
                </c:pt>
                <c:pt idx="231">
                  <c:v>612410.4165971739</c:v>
                </c:pt>
                <c:pt idx="232">
                  <c:v>612736.38790946826</c:v>
                </c:pt>
                <c:pt idx="233">
                  <c:v>613061.88482397201</c:v>
                </c:pt>
                <c:pt idx="234">
                  <c:v>613386.90929407161</c:v>
                </c:pt>
                <c:pt idx="235">
                  <c:v>613711.46324077109</c:v>
                </c:pt>
                <c:pt idx="236">
                  <c:v>614035.54855454911</c:v>
                </c:pt>
                <c:pt idx="237">
                  <c:v>614359.16709707642</c:v>
                </c:pt>
                <c:pt idx="238">
                  <c:v>614682.32070280472</c:v>
                </c:pt>
                <c:pt idx="239">
                  <c:v>615005.01118043566</c:v>
                </c:pt>
                <c:pt idx="240">
                  <c:v>615327.2403142805</c:v>
                </c:pt>
                <c:pt idx="241">
                  <c:v>615649.00986551784</c:v>
                </c:pt>
                <c:pt idx="242">
                  <c:v>615970.32157335815</c:v>
                </c:pt>
                <c:pt idx="243">
                  <c:v>616291.17715612124</c:v>
                </c:pt>
                <c:pt idx="244">
                  <c:v>616611.57831223449</c:v>
                </c:pt>
                <c:pt idx="245">
                  <c:v>616931.52672115725</c:v>
                </c:pt>
                <c:pt idx="246">
                  <c:v>617251.02404423722</c:v>
                </c:pt>
                <c:pt idx="247">
                  <c:v>617570.07192550437</c:v>
                </c:pt>
                <c:pt idx="248">
                  <c:v>617888.67199240683</c:v>
                </c:pt>
                <c:pt idx="249">
                  <c:v>618206.82585649344</c:v>
                </c:pt>
                <c:pt idx="250">
                  <c:v>618524.53511404723</c:v>
                </c:pt>
                <c:pt idx="251">
                  <c:v>618841.8013466734</c:v>
                </c:pt>
                <c:pt idx="252">
                  <c:v>619158.62612184533</c:v>
                </c:pt>
                <c:pt idx="253">
                  <c:v>619475.01099341223</c:v>
                </c:pt>
                <c:pt idx="254">
                  <c:v>619790.95750207081</c:v>
                </c:pt>
                <c:pt idx="255">
                  <c:v>620106.46717580408</c:v>
                </c:pt>
                <c:pt idx="256">
                  <c:v>620421.54153029039</c:v>
                </c:pt>
                <c:pt idx="257">
                  <c:v>620736.18206928368</c:v>
                </c:pt>
                <c:pt idx="258">
                  <c:v>621050.39028496831</c:v>
                </c:pt>
                <c:pt idx="259">
                  <c:v>621364.16765829036</c:v>
                </c:pt>
                <c:pt idx="260">
                  <c:v>621677.5156592665</c:v>
                </c:pt>
                <c:pt idx="261">
                  <c:v>621990.43574727268</c:v>
                </c:pt>
                <c:pt idx="262">
                  <c:v>622302.92937131447</c:v>
                </c:pt>
                <c:pt idx="263">
                  <c:v>622614.99797027977</c:v>
                </c:pt>
                <c:pt idx="264">
                  <c:v>622926.64297317574</c:v>
                </c:pt>
                <c:pt idx="265">
                  <c:v>623237.86579935113</c:v>
                </c:pt>
                <c:pt idx="266">
                  <c:v>623548.66785870481</c:v>
                </c:pt>
                <c:pt idx="267">
                  <c:v>623859.05055188225</c:v>
                </c:pt>
                <c:pt idx="268">
                  <c:v>624169.01527045958</c:v>
                </c:pt>
                <c:pt idx="269">
                  <c:v>624478.56339711824</c:v>
                </c:pt>
                <c:pt idx="270">
                  <c:v>624787.69630580849</c:v>
                </c:pt>
                <c:pt idx="271">
                  <c:v>625096.41536190477</c:v>
                </c:pt>
                <c:pt idx="272">
                  <c:v>625404.72192235221</c:v>
                </c:pt>
                <c:pt idx="273">
                  <c:v>625712.61733580532</c:v>
                </c:pt>
                <c:pt idx="274">
                  <c:v>626020.10294275964</c:v>
                </c:pt>
                <c:pt idx="275">
                  <c:v>626327.180075677</c:v>
                </c:pt>
                <c:pt idx="276">
                  <c:v>626633.85005910404</c:v>
                </c:pt>
                <c:pt idx="277">
                  <c:v>626940.11420978548</c:v>
                </c:pt>
                <c:pt idx="278">
                  <c:v>627245.97383677214</c:v>
                </c:pt>
                <c:pt idx="279">
                  <c:v>627551.43024152378</c:v>
                </c:pt>
                <c:pt idx="280">
                  <c:v>627856.48471800773</c:v>
                </c:pt>
                <c:pt idx="281">
                  <c:v>628161.13855279319</c:v>
                </c:pt>
                <c:pt idx="282">
                  <c:v>628465.39302514168</c:v>
                </c:pt>
                <c:pt idx="283">
                  <c:v>628769.24940709386</c:v>
                </c:pt>
                <c:pt idx="284">
                  <c:v>629072.70896355296</c:v>
                </c:pt>
                <c:pt idx="285">
                  <c:v>629375.77295236546</c:v>
                </c:pt>
                <c:pt idx="286">
                  <c:v>629678.44262439816</c:v>
                </c:pt>
                <c:pt idx="287">
                  <c:v>629980.71922361327</c:v>
                </c:pt>
                <c:pt idx="288">
                  <c:v>630282.6039871407</c:v>
                </c:pt>
                <c:pt idx="289">
                  <c:v>630584.09814534814</c:v>
                </c:pt>
                <c:pt idx="290">
                  <c:v>630885.20292190858</c:v>
                </c:pt>
                <c:pt idx="291">
                  <c:v>631185.91953386646</c:v>
                </c:pt>
                <c:pt idx="292">
                  <c:v>631486.24919170118</c:v>
                </c:pt>
                <c:pt idx="293">
                  <c:v>631786.19309938955</c:v>
                </c:pt>
                <c:pt idx="294">
                  <c:v>632085.75245446607</c:v>
                </c:pt>
                <c:pt idx="295">
                  <c:v>632384.92844808183</c:v>
                </c:pt>
                <c:pt idx="296">
                  <c:v>632683.72226506216</c:v>
                </c:pt>
                <c:pt idx="297">
                  <c:v>632982.13508396235</c:v>
                </c:pt>
                <c:pt idx="298">
                  <c:v>633280.16807712277</c:v>
                </c:pt>
                <c:pt idx="299">
                  <c:v>633577.82241072238</c:v>
                </c:pt>
                <c:pt idx="300">
                  <c:v>633875.0992448309</c:v>
                </c:pt>
                <c:pt idx="301">
                  <c:v>634171.99973346049</c:v>
                </c:pt>
                <c:pt idx="302">
                  <c:v>634468.52502461604</c:v>
                </c:pt>
                <c:pt idx="303">
                  <c:v>634764.67626034433</c:v>
                </c:pt>
                <c:pt idx="304">
                  <c:v>635060.45457678288</c:v>
                </c:pt>
                <c:pt idx="305">
                  <c:v>635355.861104207</c:v>
                </c:pt>
                <c:pt idx="306">
                  <c:v>635650.89696707705</c:v>
                </c:pt>
                <c:pt idx="307">
                  <c:v>635945.56328408408</c:v>
                </c:pt>
                <c:pt idx="308">
                  <c:v>636239.86116819549</c:v>
                </c:pt>
                <c:pt idx="309">
                  <c:v>636533.79172669898</c:v>
                </c:pt>
                <c:pt idx="310">
                  <c:v>636827.35606124694</c:v>
                </c:pt>
                <c:pt idx="311">
                  <c:v>637120.55526789941</c:v>
                </c:pt>
                <c:pt idx="312">
                  <c:v>637413.39043716644</c:v>
                </c:pt>
                <c:pt idx="313">
                  <c:v>637705.86265405046</c:v>
                </c:pt>
                <c:pt idx="314">
                  <c:v>637997.97299808741</c:v>
                </c:pt>
                <c:pt idx="315">
                  <c:v>638289.72254338756</c:v>
                </c:pt>
                <c:pt idx="316">
                  <c:v>638581.11235867604</c:v>
                </c:pt>
                <c:pt idx="317">
                  <c:v>638872.14350733242</c:v>
                </c:pt>
                <c:pt idx="318">
                  <c:v>639162.8170474302</c:v>
                </c:pt>
                <c:pt idx="319">
                  <c:v>639453.13403177529</c:v>
                </c:pt>
                <c:pt idx="320">
                  <c:v>639743.0955079447</c:v>
                </c:pt>
                <c:pt idx="321">
                  <c:v>640032.70251832425</c:v>
                </c:pt>
                <c:pt idx="322">
                  <c:v>640321.95610014617</c:v>
                </c:pt>
                <c:pt idx="323">
                  <c:v>640610.85728552588</c:v>
                </c:pt>
                <c:pt idx="324">
                  <c:v>640899.4071014988</c:v>
                </c:pt>
                <c:pt idx="325">
                  <c:v>641187.60657005652</c:v>
                </c:pt>
                <c:pt idx="326">
                  <c:v>641475.45670818258</c:v>
                </c:pt>
                <c:pt idx="327">
                  <c:v>641762.95852788805</c:v>
                </c:pt>
                <c:pt idx="328">
                  <c:v>642050.11303624639</c:v>
                </c:pt>
                <c:pt idx="329">
                  <c:v>642336.92123542831</c:v>
                </c:pt>
                <c:pt idx="330">
                  <c:v>642623.38412273605</c:v>
                </c:pt>
                <c:pt idx="331">
                  <c:v>642909.50269063725</c:v>
                </c:pt>
                <c:pt idx="332">
                  <c:v>643195.27792679879</c:v>
                </c:pt>
                <c:pt idx="333">
                  <c:v>643480.71081412013</c:v>
                </c:pt>
                <c:pt idx="334">
                  <c:v>643765.80233076587</c:v>
                </c:pt>
                <c:pt idx="335">
                  <c:v>644050.55345019908</c:v>
                </c:pt>
                <c:pt idx="336">
                  <c:v>644334.96514121303</c:v>
                </c:pt>
                <c:pt idx="337">
                  <c:v>644619.03836796363</c:v>
                </c:pt>
                <c:pt idx="338">
                  <c:v>644902.77409000101</c:v>
                </c:pt>
                <c:pt idx="339">
                  <c:v>645186.17326230078</c:v>
                </c:pt>
                <c:pt idx="340">
                  <c:v>645469.23683529557</c:v>
                </c:pt>
                <c:pt idx="341">
                  <c:v>645751.96575490537</c:v>
                </c:pt>
                <c:pt idx="342">
                  <c:v>646034.36096256867</c:v>
                </c:pt>
                <c:pt idx="343">
                  <c:v>646316.42339527211</c:v>
                </c:pt>
                <c:pt idx="344">
                  <c:v>646598.1539855809</c:v>
                </c:pt>
                <c:pt idx="345">
                  <c:v>646879.55366166844</c:v>
                </c:pt>
                <c:pt idx="346">
                  <c:v>647160.62334734574</c:v>
                </c:pt>
                <c:pt idx="347">
                  <c:v>647441.36396209046</c:v>
                </c:pt>
                <c:pt idx="348">
                  <c:v>647721.77642107627</c:v>
                </c:pt>
                <c:pt idx="349">
                  <c:v>648001.86163520103</c:v>
                </c:pt>
                <c:pt idx="350">
                  <c:v>648281.62051111553</c:v>
                </c:pt>
                <c:pt idx="351">
                  <c:v>648561.05395125144</c:v>
                </c:pt>
                <c:pt idx="352">
                  <c:v>648840.16285384924</c:v>
                </c:pt>
                <c:pt idx="353">
                  <c:v>649118.94811298617</c:v>
                </c:pt>
                <c:pt idx="354">
                  <c:v>649397.41061860323</c:v>
                </c:pt>
                <c:pt idx="355">
                  <c:v>649675.55125653266</c:v>
                </c:pt>
                <c:pt idx="356">
                  <c:v>649953.37090852472</c:v>
                </c:pt>
                <c:pt idx="357">
                  <c:v>650230.87045227468</c:v>
                </c:pt>
                <c:pt idx="358">
                  <c:v>650508.05076144892</c:v>
                </c:pt>
                <c:pt idx="359">
                  <c:v>650784.91270571132</c:v>
                </c:pt>
                <c:pt idx="360">
                  <c:v>651061.45715074951</c:v>
                </c:pt>
                <c:pt idx="361">
                  <c:v>651337.68495830032</c:v>
                </c:pt>
                <c:pt idx="362">
                  <c:v>651613.59698617575</c:v>
                </c:pt>
                <c:pt idx="363">
                  <c:v>651889.194088288</c:v>
                </c:pt>
                <c:pt idx="364">
                  <c:v>652164.47711467487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'Prediktion(RÖR EJ!)'!$E$2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  <c:pt idx="128">
                  <c:v>172.14583470596151</c:v>
                </c:pt>
                <c:pt idx="129">
                  <c:v>172.31229043496597</c:v>
                </c:pt>
                <c:pt idx="130">
                  <c:v>172.47487987865293</c:v>
                </c:pt>
                <c:pt idx="131">
                  <c:v>172.63386034325913</c:v>
                </c:pt>
                <c:pt idx="132">
                  <c:v>172.78947175526139</c:v>
                </c:pt>
                <c:pt idx="133">
                  <c:v>172.94193777659061</c:v>
                </c:pt>
                <c:pt idx="134">
                  <c:v>173.09146685517135</c:v>
                </c:pt>
                <c:pt idx="135">
                  <c:v>173.23825321368966</c:v>
                </c:pt>
                <c:pt idx="136">
                  <c:v>173.38247777947905</c:v>
                </c:pt>
                <c:pt idx="137">
                  <c:v>173.52430905838182</c:v>
                </c:pt>
                <c:pt idx="138">
                  <c:v>173.66390395539167</c:v>
                </c:pt>
                <c:pt idx="139">
                  <c:v>173.80140854481951</c:v>
                </c:pt>
                <c:pt idx="140">
                  <c:v>173.93695879264868</c:v>
                </c:pt>
                <c:pt idx="141">
                  <c:v>174.0706812336629</c:v>
                </c:pt>
                <c:pt idx="142">
                  <c:v>174.20269360583924</c:v>
                </c:pt>
                <c:pt idx="143">
                  <c:v>174.33310544440533</c:v>
                </c:pt>
                <c:pt idx="144">
                  <c:v>174.46201863786229</c:v>
                </c:pt>
                <c:pt idx="145">
                  <c:v>174.5895279481764</c:v>
                </c:pt>
                <c:pt idx="146">
                  <c:v>174.71572149724389</c:v>
                </c:pt>
                <c:pt idx="147">
                  <c:v>174.84068122163407</c:v>
                </c:pt>
                <c:pt idx="148">
                  <c:v>174.96448329751874</c:v>
                </c:pt>
                <c:pt idx="149">
                  <c:v>175.0871985376007</c:v>
                </c:pt>
                <c:pt idx="150">
                  <c:v>175.2088927617599</c:v>
                </c:pt>
                <c:pt idx="151">
                  <c:v>175.3296271430454</c:v>
                </c:pt>
                <c:pt idx="152">
                  <c:v>175.4494585305535</c:v>
                </c:pt>
                <c:pt idx="153">
                  <c:v>175.56843975064697</c:v>
                </c:pt>
                <c:pt idx="154">
                  <c:v>175.68661988788918</c:v>
                </c:pt>
                <c:pt idx="155">
                  <c:v>175.80404454698845</c:v>
                </c:pt>
                <c:pt idx="156">
                  <c:v>175.92075609697284</c:v>
                </c:pt>
                <c:pt idx="157">
                  <c:v>176.03679389874415</c:v>
                </c:pt>
                <c:pt idx="158">
                  <c:v>176.15219451709189</c:v>
                </c:pt>
                <c:pt idx="159">
                  <c:v>176.26699191818258</c:v>
                </c:pt>
                <c:pt idx="160">
                  <c:v>176.38121765347887</c:v>
                </c:pt>
                <c:pt idx="161">
                  <c:v>176.49490103098358</c:v>
                </c:pt>
                <c:pt idx="162">
                  <c:v>176.60806927464958</c:v>
                </c:pt>
                <c:pt idx="163">
                  <c:v>176.72074767274285</c:v>
                </c:pt>
                <c:pt idx="164">
                  <c:v>176.83295971589757</c:v>
                </c:pt>
                <c:pt idx="165">
                  <c:v>176.94472722555483</c:v>
                </c:pt>
                <c:pt idx="166">
                  <c:v>177.0560704734327</c:v>
                </c:pt>
                <c:pt idx="167">
                  <c:v>177.16700829263394</c:v>
                </c:pt>
                <c:pt idx="168">
                  <c:v>177.27755818095858</c:v>
                </c:pt>
                <c:pt idx="169">
                  <c:v>177.38773639695154</c:v>
                </c:pt>
                <c:pt idx="170">
                  <c:v>177.49755804918155</c:v>
                </c:pt>
                <c:pt idx="171">
                  <c:v>177.60703717921442</c:v>
                </c:pt>
                <c:pt idx="172">
                  <c:v>177.7161868387139</c:v>
                </c:pt>
                <c:pt idx="173">
                  <c:v>177.82501916107427</c:v>
                </c:pt>
                <c:pt idx="174">
                  <c:v>177.93354542796237</c:v>
                </c:pt>
                <c:pt idx="175">
                  <c:v>178.04177613112148</c:v>
                </c:pt>
                <c:pt idx="176">
                  <c:v>178.14972102976554</c:v>
                </c:pt>
                <c:pt idx="177">
                  <c:v>178.25738920387101</c:v>
                </c:pt>
                <c:pt idx="178">
                  <c:v>178.36478910365219</c:v>
                </c:pt>
                <c:pt idx="179">
                  <c:v>178.47192859548673</c:v>
                </c:pt>
                <c:pt idx="180">
                  <c:v>178.57881500454042</c:v>
                </c:pt>
                <c:pt idx="181">
                  <c:v>178.68545515432248</c:v>
                </c:pt>
                <c:pt idx="182">
                  <c:v>178.79185540338804</c:v>
                </c:pt>
                <c:pt idx="183">
                  <c:v>178.89802167938853</c:v>
                </c:pt>
                <c:pt idx="184">
                  <c:v>179.00395951065761</c:v>
                </c:pt>
                <c:pt idx="185">
                  <c:v>179.10967405550716</c:v>
                </c:pt>
                <c:pt idx="186">
                  <c:v>179.21517012939589</c:v>
                </c:pt>
                <c:pt idx="187">
                  <c:v>179.32045223012182</c:v>
                </c:pt>
                <c:pt idx="188">
                  <c:v>179.42552456117943</c:v>
                </c:pt>
                <c:pt idx="189">
                  <c:v>179.53039105341242</c:v>
                </c:pt>
                <c:pt idx="190">
                  <c:v>179.63505538508414</c:v>
                </c:pt>
                <c:pt idx="191">
                  <c:v>179.73952100047902</c:v>
                </c:pt>
                <c:pt idx="192">
                  <c:v>179.84379112714032</c:v>
                </c:pt>
                <c:pt idx="193">
                  <c:v>179.94786879184252</c:v>
                </c:pt>
                <c:pt idx="194">
                  <c:v>180.05175683538934</c:v>
                </c:pt>
                <c:pt idx="195">
                  <c:v>180.15545792632216</c:v>
                </c:pt>
                <c:pt idx="196">
                  <c:v>180.25897457361776</c:v>
                </c:pt>
                <c:pt idx="197">
                  <c:v>180.36230913844852</c:v>
                </c:pt>
                <c:pt idx="198">
                  <c:v>180.46546384507289</c:v>
                </c:pt>
                <c:pt idx="199">
                  <c:v>180.56844079091977</c:v>
                </c:pt>
                <c:pt idx="200">
                  <c:v>180.6712419559251</c:v>
                </c:pt>
                <c:pt idx="201">
                  <c:v>180.77386921117542</c:v>
                </c:pt>
                <c:pt idx="202">
                  <c:v>180.8763243269089</c:v>
                </c:pt>
                <c:pt idx="203">
                  <c:v>180.97860897992084</c:v>
                </c:pt>
                <c:pt idx="204">
                  <c:v>181.08072476041747</c:v>
                </c:pt>
                <c:pt idx="205">
                  <c:v>181.18267317835827</c:v>
                </c:pt>
                <c:pt idx="206">
                  <c:v>181.28445566932461</c:v>
                </c:pt>
                <c:pt idx="207">
                  <c:v>181.38607359994955</c:v>
                </c:pt>
                <c:pt idx="208">
                  <c:v>181.48752827294109</c:v>
                </c:pt>
                <c:pt idx="209">
                  <c:v>181.58882093172892</c:v>
                </c:pt>
                <c:pt idx="210">
                  <c:v>181.68995276476264</c:v>
                </c:pt>
                <c:pt idx="211">
                  <c:v>181.79092490948713</c:v>
                </c:pt>
                <c:pt idx="212">
                  <c:v>181.89173845601911</c:v>
                </c:pt>
                <c:pt idx="213">
                  <c:v>181.99239445054698</c:v>
                </c:pt>
                <c:pt idx="214">
                  <c:v>182.0928938984747</c:v>
                </c:pt>
                <c:pt idx="215">
                  <c:v>182.19323776732861</c:v>
                </c:pt>
                <c:pt idx="216">
                  <c:v>182.29342698944512</c:v>
                </c:pt>
                <c:pt idx="217">
                  <c:v>182.39346246445535</c:v>
                </c:pt>
                <c:pt idx="218">
                  <c:v>182.49334506158218</c:v>
                </c:pt>
                <c:pt idx="219">
                  <c:v>182.5930756217636</c:v>
                </c:pt>
                <c:pt idx="220">
                  <c:v>182.69265495961554</c:v>
                </c:pt>
                <c:pt idx="221">
                  <c:v>182.79208386524601</c:v>
                </c:pt>
                <c:pt idx="222">
                  <c:v>182.89136310593216</c:v>
                </c:pt>
                <c:pt idx="223">
                  <c:v>182.99049342767003</c:v>
                </c:pt>
                <c:pt idx="224">
                  <c:v>183.08947555660717</c:v>
                </c:pt>
                <c:pt idx="225">
                  <c:v>183.18831020036657</c:v>
                </c:pt>
                <c:pt idx="226">
                  <c:v>183.2869980492703</c:v>
                </c:pt>
                <c:pt idx="227">
                  <c:v>183.3855397774704</c:v>
                </c:pt>
                <c:pt idx="228">
                  <c:v>183.48393604399416</c:v>
                </c:pt>
                <c:pt idx="229">
                  <c:v>183.58218749371019</c:v>
                </c:pt>
                <c:pt idx="230">
                  <c:v>183.68029475822124</c:v>
                </c:pt>
                <c:pt idx="231">
                  <c:v>183.77825845668957</c:v>
                </c:pt>
                <c:pt idx="232">
                  <c:v>183.87607919659985</c:v>
                </c:pt>
                <c:pt idx="233">
                  <c:v>183.97375757446434</c:v>
                </c:pt>
                <c:pt idx="234">
                  <c:v>184.07129417647485</c:v>
                </c:pt>
                <c:pt idx="235">
                  <c:v>184.16868957910549</c:v>
                </c:pt>
                <c:pt idx="236">
                  <c:v>184.26594434967004</c:v>
                </c:pt>
                <c:pt idx="237">
                  <c:v>184.36305904683738</c:v>
                </c:pt>
                <c:pt idx="238">
                  <c:v>184.46003422110815</c:v>
                </c:pt>
                <c:pt idx="239">
                  <c:v>184.55687041525567</c:v>
                </c:pt>
                <c:pt idx="240">
                  <c:v>184.65356816473397</c:v>
                </c:pt>
                <c:pt idx="241">
                  <c:v>184.75012799805518</c:v>
                </c:pt>
                <c:pt idx="242">
                  <c:v>184.84655043713897</c:v>
                </c:pt>
                <c:pt idx="243">
                  <c:v>184.94283599763602</c:v>
                </c:pt>
                <c:pt idx="244">
                  <c:v>185.03898518922747</c:v>
                </c:pt>
                <c:pt idx="245">
                  <c:v>185.13499851590228</c:v>
                </c:pt>
                <c:pt idx="246">
                  <c:v>185.23087647621438</c:v>
                </c:pt>
                <c:pt idx="247">
                  <c:v>185.32661956352072</c:v>
                </c:pt>
                <c:pt idx="248">
                  <c:v>185.42222826620224</c:v>
                </c:pt>
                <c:pt idx="249">
                  <c:v>185.51770306786869</c:v>
                </c:pt>
                <c:pt idx="250">
                  <c:v>185.61304444754873</c:v>
                </c:pt>
                <c:pt idx="251">
                  <c:v>185.70825287986625</c:v>
                </c:pt>
                <c:pt idx="252">
                  <c:v>185.80332883520444</c:v>
                </c:pt>
                <c:pt idx="253">
                  <c:v>185.8982727798579</c:v>
                </c:pt>
                <c:pt idx="254">
                  <c:v>185.99308517617436</c:v>
                </c:pt>
                <c:pt idx="255">
                  <c:v>186.08776648268631</c:v>
                </c:pt>
                <c:pt idx="256">
                  <c:v>186.18231715423366</c:v>
                </c:pt>
                <c:pt idx="257">
                  <c:v>186.27673764207799</c:v>
                </c:pt>
                <c:pt idx="258">
                  <c:v>186.37102839400896</c:v>
                </c:pt>
                <c:pt idx="259">
                  <c:v>186.46518985444371</c:v>
                </c:pt>
                <c:pt idx="260">
                  <c:v>186.55922246451956</c:v>
                </c:pt>
                <c:pt idx="261">
                  <c:v>186.65312666218071</c:v>
                </c:pt>
                <c:pt idx="262">
                  <c:v>186.74690288225929</c:v>
                </c:pt>
                <c:pt idx="263">
                  <c:v>186.84055155655119</c:v>
                </c:pt>
                <c:pt idx="264">
                  <c:v>186.93407311388719</c:v>
                </c:pt>
                <c:pt idx="265">
                  <c:v>187.0274679801997</c:v>
                </c:pt>
                <c:pt idx="266">
                  <c:v>187.12073657858534</c:v>
                </c:pt>
                <c:pt idx="267">
                  <c:v>187.21387932936378</c:v>
                </c:pt>
                <c:pt idx="268">
                  <c:v>187.30689665013321</c:v>
                </c:pt>
                <c:pt idx="269">
                  <c:v>187.39978895582252</c:v>
                </c:pt>
                <c:pt idx="270">
                  <c:v>187.49255665874048</c:v>
                </c:pt>
                <c:pt idx="271">
                  <c:v>187.58520016862235</c:v>
                </c:pt>
                <c:pt idx="272">
                  <c:v>187.67771989267379</c:v>
                </c:pt>
                <c:pt idx="273">
                  <c:v>187.77011623561259</c:v>
                </c:pt>
                <c:pt idx="274">
                  <c:v>187.86238959970814</c:v>
                </c:pt>
                <c:pt idx="275">
                  <c:v>187.95454038481887</c:v>
                </c:pt>
                <c:pt idx="276">
                  <c:v>188.04656898842805</c:v>
                </c:pt>
                <c:pt idx="277">
                  <c:v>188.13847580567767</c:v>
                </c:pt>
                <c:pt idx="278">
                  <c:v>188.23026122940078</c:v>
                </c:pt>
                <c:pt idx="279">
                  <c:v>188.32192565015251</c:v>
                </c:pt>
                <c:pt idx="280">
                  <c:v>188.41346945623951</c:v>
                </c:pt>
                <c:pt idx="281">
                  <c:v>188.5048930337484</c:v>
                </c:pt>
                <c:pt idx="282">
                  <c:v>188.5961967665728</c:v>
                </c:pt>
                <c:pt idx="283">
                  <c:v>188.6873810364394</c:v>
                </c:pt>
                <c:pt idx="284">
                  <c:v>188.7784462229331</c:v>
                </c:pt>
                <c:pt idx="285">
                  <c:v>188.86939270352102</c:v>
                </c:pt>
                <c:pt idx="286">
                  <c:v>188.96022085357583</c:v>
                </c:pt>
                <c:pt idx="287">
                  <c:v>189.0509310463982</c:v>
                </c:pt>
                <c:pt idx="288">
                  <c:v>189.14152365323849</c:v>
                </c:pt>
                <c:pt idx="289">
                  <c:v>189.23199904331776</c:v>
                </c:pt>
                <c:pt idx="290">
                  <c:v>189.32235758384806</c:v>
                </c:pt>
                <c:pt idx="291">
                  <c:v>189.41259964005229</c:v>
                </c:pt>
                <c:pt idx="292">
                  <c:v>189.50272557518326</c:v>
                </c:pt>
                <c:pt idx="293">
                  <c:v>189.59273575054237</c:v>
                </c:pt>
                <c:pt idx="294">
                  <c:v>189.68263052549781</c:v>
                </c:pt>
                <c:pt idx="295">
                  <c:v>189.77241025750217</c:v>
                </c:pt>
                <c:pt idx="296">
                  <c:v>189.86207530210964</c:v>
                </c:pt>
                <c:pt idx="297">
                  <c:v>189.95162601299299</c:v>
                </c:pt>
                <c:pt idx="298">
                  <c:v>190.04106274195982</c:v>
                </c:pt>
                <c:pt idx="299">
                  <c:v>190.13038583896881</c:v>
                </c:pt>
                <c:pt idx="300">
                  <c:v>190.2195956521453</c:v>
                </c:pt>
                <c:pt idx="301">
                  <c:v>190.30869252779689</c:v>
                </c:pt>
                <c:pt idx="302">
                  <c:v>190.39767681042835</c:v>
                </c:pt>
                <c:pt idx="303">
                  <c:v>190.48654884275655</c:v>
                </c:pt>
                <c:pt idx="304">
                  <c:v>190.57530896572499</c:v>
                </c:pt>
                <c:pt idx="305">
                  <c:v>190.66395751851806</c:v>
                </c:pt>
                <c:pt idx="306">
                  <c:v>190.75249483857507</c:v>
                </c:pt>
                <c:pt idx="307">
                  <c:v>190.84092126160411</c:v>
                </c:pt>
                <c:pt idx="308">
                  <c:v>190.92923712159552</c:v>
                </c:pt>
                <c:pt idx="309">
                  <c:v>191.01744275083536</c:v>
                </c:pt>
                <c:pt idx="310">
                  <c:v>191.10553847991849</c:v>
                </c:pt>
                <c:pt idx="311">
                  <c:v>191.19352463776158</c:v>
                </c:pt>
                <c:pt idx="312">
                  <c:v>191.28140155161586</c:v>
                </c:pt>
                <c:pt idx="313">
                  <c:v>191.36916954707971</c:v>
                </c:pt>
                <c:pt idx="314">
                  <c:v>191.45682894811108</c:v>
                </c:pt>
                <c:pt idx="315">
                  <c:v>191.54438007703982</c:v>
                </c:pt>
                <c:pt idx="316">
                  <c:v>191.63182325457964</c:v>
                </c:pt>
                <c:pt idx="317">
                  <c:v>191.71915879984016</c:v>
                </c:pt>
                <c:pt idx="318">
                  <c:v>191.80638703033864</c:v>
                </c:pt>
                <c:pt idx="319">
                  <c:v>191.89350826201169</c:v>
                </c:pt>
                <c:pt idx="320">
                  <c:v>191.9805228092267</c:v>
                </c:pt>
                <c:pt idx="321">
                  <c:v>192.06743098479325</c:v>
                </c:pt>
                <c:pt idx="322">
                  <c:v>192.15423309997436</c:v>
                </c:pt>
                <c:pt idx="323">
                  <c:v>192.24092946449761</c:v>
                </c:pt>
                <c:pt idx="324">
                  <c:v>192.32752038656608</c:v>
                </c:pt>
                <c:pt idx="325">
                  <c:v>192.41400617286928</c:v>
                </c:pt>
                <c:pt idx="326">
                  <c:v>192.50038712859381</c:v>
                </c:pt>
                <c:pt idx="327">
                  <c:v>192.58666355743412</c:v>
                </c:pt>
                <c:pt idx="328">
                  <c:v>192.6728357616029</c:v>
                </c:pt>
                <c:pt idx="329">
                  <c:v>192.75890404184156</c:v>
                </c:pt>
                <c:pt idx="330">
                  <c:v>192.84486869743057</c:v>
                </c:pt>
                <c:pt idx="331">
                  <c:v>192.93073002619957</c:v>
                </c:pt>
                <c:pt idx="332">
                  <c:v>193.01648832453756</c:v>
                </c:pt>
                <c:pt idx="333">
                  <c:v>193.1021438874028</c:v>
                </c:pt>
                <c:pt idx="334">
                  <c:v>193.18769700833283</c:v>
                </c:pt>
                <c:pt idx="335">
                  <c:v>193.27314797945414</c:v>
                </c:pt>
                <c:pt idx="336">
                  <c:v>193.35849709149193</c:v>
                </c:pt>
                <c:pt idx="337">
                  <c:v>193.4437446337798</c:v>
                </c:pt>
                <c:pt idx="338">
                  <c:v>193.52889089426915</c:v>
                </c:pt>
                <c:pt idx="339">
                  <c:v>193.61393615953867</c:v>
                </c:pt>
                <c:pt idx="340">
                  <c:v>193.69888071480366</c:v>
                </c:pt>
                <c:pt idx="341">
                  <c:v>193.78372484392534</c:v>
                </c:pt>
                <c:pt idx="342">
                  <c:v>193.86846882941995</c:v>
                </c:pt>
                <c:pt idx="343">
                  <c:v>193.9531129524679</c:v>
                </c:pt>
                <c:pt idx="344">
                  <c:v>194.03765749292268</c:v>
                </c:pt>
                <c:pt idx="345">
                  <c:v>194.12210272931986</c:v>
                </c:pt>
                <c:pt idx="346">
                  <c:v>194.2064489388859</c:v>
                </c:pt>
                <c:pt idx="347">
                  <c:v>194.29069639754692</c:v>
                </c:pt>
                <c:pt idx="348">
                  <c:v>194.3748453799374</c:v>
                </c:pt>
                <c:pt idx="349">
                  <c:v>194.45889615940868</c:v>
                </c:pt>
                <c:pt idx="350">
                  <c:v>194.54284900803762</c:v>
                </c:pt>
                <c:pt idx="351">
                  <c:v>194.62670419663496</c:v>
                </c:pt>
                <c:pt idx="352">
                  <c:v>194.71046199475376</c:v>
                </c:pt>
                <c:pt idx="353">
                  <c:v>194.79412267069762</c:v>
                </c:pt>
                <c:pt idx="354">
                  <c:v>194.87768649152898</c:v>
                </c:pt>
                <c:pt idx="355">
                  <c:v>194.96115372307727</c:v>
                </c:pt>
                <c:pt idx="356">
                  <c:v>195.04452462994698</c:v>
                </c:pt>
                <c:pt idx="357">
                  <c:v>195.12779947552562</c:v>
                </c:pt>
                <c:pt idx="358">
                  <c:v>195.21097852199182</c:v>
                </c:pt>
                <c:pt idx="359">
                  <c:v>195.29406203032303</c:v>
                </c:pt>
                <c:pt idx="360">
                  <c:v>195.37705026030346</c:v>
                </c:pt>
                <c:pt idx="361">
                  <c:v>195.45994347053178</c:v>
                </c:pt>
                <c:pt idx="362">
                  <c:v>195.54274191842879</c:v>
                </c:pt>
                <c:pt idx="363">
                  <c:v>195.62544586024501</c:v>
                </c:pt>
                <c:pt idx="364">
                  <c:v>195.7080555510683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'Prediktion(RÖR EJ!)'!$F$2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EJ!)'!$F$3:$F$367</c:f>
              <c:numCache>
                <c:formatCode>0</c:formatCode>
                <c:ptCount val="365"/>
                <c:pt idx="0">
                  <c:v>1369083.3333333333</c:v>
                </c:pt>
                <c:pt idx="1">
                  <c:v>1367674.3184027777</c:v>
                </c:pt>
                <c:pt idx="2">
                  <c:v>1366192.1796263212</c:v>
                </c:pt>
                <c:pt idx="3">
                  <c:v>1364624.1667316719</c:v>
                </c:pt>
                <c:pt idx="4">
                  <c:v>1362955.3394200376</c:v>
                </c:pt>
                <c:pt idx="5">
                  <c:v>1361168.2016551667</c:v>
                </c:pt>
                <c:pt idx="6">
                  <c:v>1359242.27848055</c:v>
                </c:pt>
                <c:pt idx="7">
                  <c:v>1357153.6276526186</c:v>
                </c:pt>
                <c:pt idx="8">
                  <c:v>1354874.2778588445</c:v>
                </c:pt>
                <c:pt idx="9">
                  <c:v>1352445.4609887991</c:v>
                </c:pt>
                <c:pt idx="10">
                  <c:v>1349854.5551762073</c:v>
                </c:pt>
                <c:pt idx="11">
                  <c:v>1347089.1144453555</c:v>
                </c:pt>
                <c:pt idx="12">
                  <c:v>1344137.2985800579</c:v>
                </c:pt>
                <c:pt idx="13">
                  <c:v>1340988.4375504395</c:v>
                </c:pt>
                <c:pt idx="14">
                  <c:v>1337633.7603237391</c:v>
                </c:pt>
                <c:pt idx="15">
                  <c:v>1334067.3229542482</c:v>
                </c:pt>
                <c:pt idx="16">
                  <c:v>1330287.1765300713</c:v>
                </c:pt>
                <c:pt idx="17">
                  <c:v>1326284.0460106584</c:v>
                </c:pt>
                <c:pt idx="18">
                  <c:v>1322049.4703601827</c:v>
                </c:pt>
                <c:pt idx="19">
                  <c:v>1317575.9199382549</c:v>
                </c:pt>
                <c:pt idx="20">
                  <c:v>1312856.8570092102</c:v>
                </c:pt>
                <c:pt idx="21">
                  <c:v>1307886.707451225</c:v>
                </c:pt>
                <c:pt idx="22">
                  <c:v>1302660.7025209242</c:v>
                </c:pt>
                <c:pt idx="23">
                  <c:v>1297174.5385184251</c:v>
                </c:pt>
                <c:pt idx="24">
                  <c:v>1291423.7891977935</c:v>
                </c:pt>
                <c:pt idx="25">
                  <c:v>1285405.1354653074</c:v>
                </c:pt>
                <c:pt idx="26">
                  <c:v>1279116.4073367387</c:v>
                </c:pt>
                <c:pt idx="27">
                  <c:v>1272556.609174306</c:v>
                </c:pt>
                <c:pt idx="28">
                  <c:v>1265725.934993478</c:v>
                </c:pt>
                <c:pt idx="29">
                  <c:v>1258625.7868177125</c:v>
                </c:pt>
                <c:pt idx="30">
                  <c:v>1251258.8173993398</c:v>
                </c:pt>
                <c:pt idx="31">
                  <c:v>1243629.0295480841</c:v>
                </c:pt>
                <c:pt idx="32">
                  <c:v>1235741.9782823357</c:v>
                </c:pt>
                <c:pt idx="33">
                  <c:v>1227604.7949721003</c:v>
                </c:pt>
                <c:pt idx="34">
                  <c:v>1219226.2014266225</c:v>
                </c:pt>
                <c:pt idx="35">
                  <c:v>1210616.5150962817</c:v>
                </c:pt>
                <c:pt idx="36">
                  <c:v>1201787.6457234102</c:v>
                </c:pt>
                <c:pt idx="37">
                  <c:v>1192753.0818997442</c:v>
                </c:pt>
                <c:pt idx="38">
                  <c:v>1183527.8626631883</c:v>
                </c:pt>
                <c:pt idx="39">
                  <c:v>1174128.524008733</c:v>
                </c:pt>
                <c:pt idx="40">
                  <c:v>1164573.0024300267</c:v>
                </c:pt>
                <c:pt idx="41">
                  <c:v>1154880.5188600465</c:v>
                </c:pt>
                <c:pt idx="42">
                  <c:v>1145071.4435083414</c:v>
                </c:pt>
                <c:pt idx="43">
                  <c:v>1135167.1421723173</c:v>
                </c:pt>
                <c:pt idx="44">
                  <c:v>1125189.8047879371</c:v>
                </c:pt>
                <c:pt idx="45">
                  <c:v>1115162.2574318873</c:v>
                </c:pt>
                <c:pt idx="46">
                  <c:v>1105107.7599081215</c:v>
                </c:pt>
                <c:pt idx="47">
                  <c:v>1095049.7927391166</c:v>
                </c:pt>
                <c:pt idx="48">
                  <c:v>1085011.8402188516</c:v>
                </c:pt>
                <c:pt idx="49">
                  <c:v>1075017.1733002916</c:v>
                </c:pt>
                <c:pt idx="50">
                  <c:v>1065088.6361604175</c:v>
                </c:pt>
                <c:pt idx="51">
                  <c:v>1055248.4402942362</c:v>
                </c:pt>
                <c:pt idx="52">
                  <c:v>1045517.9699260371</c:v>
                </c:pt>
                <c:pt idx="53">
                  <c:v>1035917.602363823</c:v>
                </c:pt>
                <c:pt idx="54">
                  <c:v>1026466.5466062417</c:v>
                </c:pt>
                <c:pt idx="55">
                  <c:v>1017182.7029462672</c:v>
                </c:pt>
                <c:pt idx="56">
                  <c:v>1008082.5453551671</c:v>
                </c:pt>
                <c:pt idx="57">
                  <c:v>999181.02782157925</c:v>
                </c:pt>
                <c:pt idx="58">
                  <c:v>990491.51520624012</c:v>
                </c:pt>
                <c:pt idx="59">
                  <c:v>982025.73856929096</c:v>
                </c:pt>
                <c:pt idx="60">
                  <c:v>973793.77434890019</c:v>
                </c:pt>
                <c:pt idx="61">
                  <c:v>965804.04623254924</c:v>
                </c:pt>
                <c:pt idx="62">
                  <c:v>958063.3480851705</c:v>
                </c:pt>
                <c:pt idx="63">
                  <c:v>950576.88591023849</c:v>
                </c:pt>
                <c:pt idx="64">
                  <c:v>943348.33656654437</c:v>
                </c:pt>
                <c:pt idx="65">
                  <c:v>936379.92079887202</c:v>
                </c:pt>
                <c:pt idx="66">
                  <c:v>929672.48806053295</c:v>
                </c:pt>
                <c:pt idx="67">
                  <c:v>923225.61060297</c:v>
                </c:pt>
                <c:pt idx="68">
                  <c:v>917037.68437425629</c:v>
                </c:pt>
                <c:pt idx="69">
                  <c:v>911106.03439514677</c:v>
                </c:pt>
                <c:pt idx="70">
                  <c:v>905427.02245804132</c:v>
                </c:pt>
                <c:pt idx="71">
                  <c:v>899996.15520832641</c:v>
                </c:pt>
                <c:pt idx="72">
                  <c:v>894808.19090244512</c:v>
                </c:pt>
                <c:pt idx="73">
                  <c:v>889857.24338228302</c:v>
                </c:pt>
                <c:pt idx="74">
                  <c:v>885136.88205204322</c:v>
                </c:pt>
                <c:pt idx="75">
                  <c:v>880640.22688422131</c:v>
                </c:pt>
                <c:pt idx="76">
                  <c:v>876360.03770950262</c:v>
                </c:pt>
                <c:pt idx="77">
                  <c:v>872288.79725661234</c:v>
                </c:pt>
                <c:pt idx="78">
                  <c:v>868418.78759883938</c:v>
                </c:pt>
                <c:pt idx="79">
                  <c:v>864742.15983187722</c:v>
                </c:pt>
                <c:pt idx="80">
                  <c:v>861250.99695218762</c:v>
                </c:pt>
                <c:pt idx="81">
                  <c:v>857937.37002656818</c:v>
                </c:pt>
                <c:pt idx="82">
                  <c:v>854793.38784294482</c:v>
                </c:pt>
                <c:pt idx="83">
                  <c:v>851811.24031105184</c:v>
                </c:pt>
                <c:pt idx="84">
                  <c:v>848983.23594138387</c:v>
                </c:pt>
                <c:pt idx="85">
                  <c:v>846301.83377360192</c:v>
                </c:pt>
                <c:pt idx="86">
                  <c:v>843759.67015357257</c:v>
                </c:pt>
                <c:pt idx="87">
                  <c:v>841349.58077357686</c:v>
                </c:pt>
                <c:pt idx="88">
                  <c:v>839064.61839500593</c:v>
                </c:pt>
                <c:pt idx="89">
                  <c:v>836898.06666899798</c:v>
                </c:pt>
                <c:pt idx="90">
                  <c:v>834843.45045971964</c:v>
                </c:pt>
                <c:pt idx="91">
                  <c:v>832894.54305893136</c:v>
                </c:pt>
                <c:pt idx="92">
                  <c:v>831045.37066048384</c:v>
                </c:pt>
                <c:pt idx="93">
                  <c:v>829290.21444067219</c:v>
                </c:pt>
                <c:pt idx="94">
                  <c:v>827623.61056593142</c:v>
                </c:pt>
                <c:pt idx="95">
                  <c:v>826040.34842403349</c:v>
                </c:pt>
                <c:pt idx="96">
                  <c:v>824535.46734942077</c:v>
                </c:pt>
                <c:pt idx="97">
                  <c:v>823104.25208811997</c:v>
                </c:pt>
                <c:pt idx="98">
                  <c:v>821742.22722323984</c:v>
                </c:pt>
                <c:pt idx="99">
                  <c:v>820445.15075867611</c:v>
                </c:pt>
                <c:pt idx="100">
                  <c:v>819209.00703654869</c:v>
                </c:pt>
                <c:pt idx="101">
                  <c:v>818029.99914322025</c:v>
                </c:pt>
                <c:pt idx="102">
                  <c:v>816904.5409395817</c:v>
                </c:pt>
                <c:pt idx="103">
                  <c:v>815829.24883366295</c:v>
                </c:pt>
                <c:pt idx="104">
                  <c:v>814800.93339754303</c:v>
                </c:pt>
                <c:pt idx="105">
                  <c:v>813816.59091594606</c:v>
                </c:pt>
                <c:pt idx="106">
                  <c:v>812873.39494076977</c:v>
                </c:pt>
                <c:pt idx="107">
                  <c:v>811968.68791402574</c:v>
                </c:pt>
                <c:pt idx="108">
                  <c:v>811099.97291118931</c:v>
                </c:pt>
                <c:pt idx="109">
                  <c:v>810264.90554767789</c:v>
                </c:pt>
                <c:pt idx="110">
                  <c:v>809461.28608300304</c:v>
                </c:pt>
                <c:pt idx="111">
                  <c:v>808687.05174997973</c:v>
                </c:pt>
                <c:pt idx="112">
                  <c:v>807940.26933014032</c:v>
                </c:pt>
                <c:pt idx="113">
                  <c:v>807219.12799109693</c:v>
                </c:pt>
                <c:pt idx="114">
                  <c:v>806521.93239694322</c:v>
                </c:pt>
                <c:pt idx="115">
                  <c:v>805847.09609880729</c:v>
                </c:pt>
                <c:pt idx="116">
                  <c:v>805193.13520928542</c:v>
                </c:pt>
                <c:pt idx="117">
                  <c:v>804558.66236163408</c:v>
                </c:pt>
                <c:pt idx="118">
                  <c:v>803942.38095221645</c:v>
                </c:pt>
                <c:pt idx="119">
                  <c:v>803343.07966272836</c:v>
                </c:pt>
                <c:pt idx="120">
                  <c:v>802759.62725711497</c:v>
                </c:pt>
                <c:pt idx="121">
                  <c:v>802190.96764679474</c:v>
                </c:pt>
                <c:pt idx="122">
                  <c:v>801636.11521677987</c:v>
                </c:pt>
                <c:pt idx="123">
                  <c:v>801094.15040449006</c:v>
                </c:pt>
                <c:pt idx="124">
                  <c:v>800564.21552246937</c:v>
                </c:pt>
                <c:pt idx="125">
                  <c:v>800045.51081579516</c:v>
                </c:pt>
                <c:pt idx="126">
                  <c:v>799537.29074469779</c:v>
                </c:pt>
                <c:pt idx="127">
                  <c:v>799038.86048276199</c:v>
                </c:pt>
                <c:pt idx="128">
                  <c:v>798549.57262103434</c:v>
                </c:pt>
                <c:pt idx="129">
                  <c:v>798068.82406840299</c:v>
                </c:pt>
                <c:pt idx="130">
                  <c:v>797596.05313872709</c:v>
                </c:pt>
                <c:pt idx="131">
                  <c:v>797130.73681536084</c:v>
                </c:pt>
                <c:pt idx="132">
                  <c:v>796672.38818393473</c:v>
                </c:pt>
                <c:pt idx="133">
                  <c:v>796220.55402450415</c:v>
                </c:pt>
                <c:pt idx="134">
                  <c:v>795774.81255445676</c:v>
                </c:pt>
                <c:pt idx="135">
                  <c:v>795334.77131386893</c:v>
                </c:pt>
                <c:pt idx="136">
                  <c:v>794900.06518531532</c:v>
                </c:pt>
                <c:pt idx="137">
                  <c:v>794470.35454045888</c:v>
                </c:pt>
                <c:pt idx="138">
                  <c:v>794045.32350607857</c:v>
                </c:pt>
                <c:pt idx="139">
                  <c:v>793624.67834252026</c:v>
                </c:pt>
                <c:pt idx="140">
                  <c:v>793208.14592788636</c:v>
                </c:pt>
                <c:pt idx="141">
                  <c:v>792795.47234160418</c:v>
                </c:pt>
                <c:pt idx="142">
                  <c:v>792386.42154133099</c:v>
                </c:pt>
                <c:pt idx="143">
                  <c:v>791980.77412746695</c:v>
                </c:pt>
                <c:pt idx="144">
                  <c:v>791578.32618984859</c:v>
                </c:pt>
                <c:pt idx="145">
                  <c:v>791178.88823148818</c:v>
                </c:pt>
                <c:pt idx="146">
                  <c:v>790782.28416450997</c:v>
                </c:pt>
                <c:pt idx="147">
                  <c:v>790388.35037370259</c:v>
                </c:pt>
                <c:pt idx="148">
                  <c:v>789996.93484337174</c:v>
                </c:pt>
                <c:pt idx="149">
                  <c:v>789607.89634342387</c:v>
                </c:pt>
                <c:pt idx="150">
                  <c:v>789221.10367085284</c:v>
                </c:pt>
                <c:pt idx="151">
                  <c:v>788836.4349430271</c:v>
                </c:pt>
                <c:pt idx="152">
                  <c:v>788453.77693939139</c:v>
                </c:pt>
                <c:pt idx="153">
                  <c:v>788073.02448840381</c:v>
                </c:pt>
                <c:pt idx="154">
                  <c:v>787694.07989672141</c:v>
                </c:pt>
                <c:pt idx="155">
                  <c:v>787316.85241783469</c:v>
                </c:pt>
                <c:pt idx="156">
                  <c:v>786941.2577575238</c:v>
                </c:pt>
                <c:pt idx="157">
                  <c:v>786567.2176136747</c:v>
                </c:pt>
                <c:pt idx="158">
                  <c:v>786194.65924815054</c:v>
                </c:pt>
                <c:pt idx="159">
                  <c:v>785823.51508855773</c:v>
                </c:pt>
                <c:pt idx="160">
                  <c:v>785453.72235788696</c:v>
                </c:pt>
                <c:pt idx="161">
                  <c:v>785085.22273013822</c:v>
                </c:pt>
                <c:pt idx="162">
                  <c:v>784717.9620101616</c:v>
                </c:pt>
                <c:pt idx="163">
                  <c:v>784351.88983606151</c:v>
                </c:pt>
                <c:pt idx="164">
                  <c:v>783986.95940261858</c:v>
                </c:pt>
                <c:pt idx="165">
                  <c:v>783623.12720428698</c:v>
                </c:pt>
                <c:pt idx="166">
                  <c:v>783260.35279641917</c:v>
                </c:pt>
                <c:pt idx="167">
                  <c:v>782898.59857345873</c:v>
                </c:pt>
                <c:pt idx="168">
                  <c:v>782537.82956292841</c:v>
                </c:pt>
                <c:pt idx="169">
                  <c:v>782178.01323411486</c:v>
                </c:pt>
                <c:pt idx="170">
                  <c:v>781819.11932042998</c:v>
                </c:pt>
                <c:pt idx="171">
                  <c:v>781461.11965449271</c:v>
                </c:pt>
                <c:pt idx="172">
                  <c:v>781103.98801504413</c:v>
                </c:pt>
                <c:pt idx="173">
                  <c:v>780747.69998486526</c:v>
                </c:pt>
                <c:pt idx="174">
                  <c:v>780392.23281892505</c:v>
                </c:pt>
                <c:pt idx="175">
                  <c:v>780037.56532203988</c:v>
                </c:pt>
                <c:pt idx="176">
                  <c:v>779683.67773537152</c:v>
                </c:pt>
                <c:pt idx="177">
                  <c:v>779330.55163114122</c:v>
                </c:pt>
                <c:pt idx="178">
                  <c:v>778978.16981497605</c:v>
                </c:pt>
                <c:pt idx="179">
                  <c:v>778626.51623534691</c:v>
                </c:pt>
                <c:pt idx="180">
                  <c:v>778275.57589959376</c:v>
                </c:pt>
                <c:pt idx="181">
                  <c:v>777925.33479606837</c:v>
                </c:pt>
                <c:pt idx="182">
                  <c:v>777575.77982195839</c:v>
                </c:pt>
                <c:pt idx="183">
                  <c:v>777226.89871638594</c:v>
                </c:pt>
                <c:pt idx="184">
                  <c:v>776878.67999840307</c:v>
                </c:pt>
                <c:pt idx="185">
                  <c:v>776531.11290953204</c:v>
                </c:pt>
                <c:pt idx="186">
                  <c:v>776184.18736052467</c:v>
                </c:pt>
                <c:pt idx="187">
                  <c:v>775837.89388203528</c:v>
                </c:pt>
                <c:pt idx="188">
                  <c:v>775492.22357892583</c:v>
                </c:pt>
                <c:pt idx="189">
                  <c:v>775147.16808794043</c:v>
                </c:pt>
                <c:pt idx="190">
                  <c:v>774802.71953850461</c:v>
                </c:pt>
                <c:pt idx="191">
                  <c:v>774458.87051642337</c:v>
                </c:pt>
                <c:pt idx="192">
                  <c:v>774115.61403026711</c:v>
                </c:pt>
                <c:pt idx="193">
                  <c:v>773772.94348024938</c:v>
                </c:pt>
                <c:pt idx="194">
                  <c:v>773430.85262941499</c:v>
                </c:pt>
                <c:pt idx="195">
                  <c:v>773089.33557697013</c:v>
                </c:pt>
                <c:pt idx="196">
                  <c:v>772748.38673359703</c:v>
                </c:pt>
                <c:pt idx="197">
                  <c:v>772408.00079860829</c:v>
                </c:pt>
                <c:pt idx="198">
                  <c:v>772068.17273880565</c:v>
                </c:pt>
                <c:pt idx="199">
                  <c:v>771728.89776891784</c:v>
                </c:pt>
                <c:pt idx="200">
                  <c:v>771390.17133350135</c:v>
                </c:pt>
                <c:pt idx="201">
                  <c:v>771051.98909019632</c:v>
                </c:pt>
                <c:pt idx="202">
                  <c:v>770714.34689423698</c:v>
                </c:pt>
                <c:pt idx="203">
                  <c:v>770377.24078412459</c:v>
                </c:pt>
                <c:pt idx="204">
                  <c:v>770040.66696837626</c:v>
                </c:pt>
                <c:pt idx="205">
                  <c:v>769704.62181326956</c:v>
                </c:pt>
                <c:pt idx="206">
                  <c:v>769369.10183150996</c:v>
                </c:pt>
                <c:pt idx="207">
                  <c:v>769034.10367175099</c:v>
                </c:pt>
                <c:pt idx="208">
                  <c:v>768699.62410890462</c:v>
                </c:pt>
                <c:pt idx="209">
                  <c:v>768365.66003518295</c:v>
                </c:pt>
                <c:pt idx="210">
                  <c:v>768032.20845181553</c:v>
                </c:pt>
                <c:pt idx="211">
                  <c:v>767699.26646139275</c:v>
                </c:pt>
                <c:pt idx="212">
                  <c:v>767366.83126078802</c:v>
                </c:pt>
                <c:pt idx="213">
                  <c:v>767034.9001346149</c:v>
                </c:pt>
                <c:pt idx="214">
                  <c:v>766703.47044917999</c:v>
                </c:pt>
                <c:pt idx="215">
                  <c:v>766372.53964689292</c:v>
                </c:pt>
                <c:pt idx="216">
                  <c:v>766042.10524110007</c:v>
                </c:pt>
                <c:pt idx="217">
                  <c:v>765712.16481130954</c:v>
                </c:pt>
                <c:pt idx="218">
                  <c:v>765382.71599877824</c:v>
                </c:pt>
                <c:pt idx="219">
                  <c:v>765053.75650243252</c:v>
                </c:pt>
                <c:pt idx="220">
                  <c:v>764725.28407509881</c:v>
                </c:pt>
                <c:pt idx="221">
                  <c:v>764397.29652001953</c:v>
                </c:pt>
                <c:pt idx="222">
                  <c:v>764069.79168763279</c:v>
                </c:pt>
                <c:pt idx="223">
                  <c:v>763742.76747259602</c:v>
                </c:pt>
                <c:pt idx="224">
                  <c:v>763416.22181103495</c:v>
                </c:pt>
                <c:pt idx="225">
                  <c:v>763090.15267800062</c:v>
                </c:pt>
                <c:pt idx="226">
                  <c:v>762764.558085119</c:v>
                </c:pt>
                <c:pt idx="227">
                  <c:v>762439.43607841735</c:v>
                </c:pt>
                <c:pt idx="228">
                  <c:v>762114.78473631525</c:v>
                </c:pt>
                <c:pt idx="229">
                  <c:v>761790.60216776677</c:v>
                </c:pt>
                <c:pt idx="230">
                  <c:v>761466.88651054224</c:v>
                </c:pt>
                <c:pt idx="231">
                  <c:v>761143.63592963968</c:v>
                </c:pt>
                <c:pt idx="232">
                  <c:v>760820.84861581458</c:v>
                </c:pt>
                <c:pt idx="233">
                  <c:v>760498.52278422029</c:v>
                </c:pt>
                <c:pt idx="234">
                  <c:v>760176.65667314955</c:v>
                </c:pt>
                <c:pt idx="235">
                  <c:v>759855.24854287016</c:v>
                </c:pt>
                <c:pt idx="236">
                  <c:v>759534.29667454667</c:v>
                </c:pt>
                <c:pt idx="237">
                  <c:v>759213.79936924181</c:v>
                </c:pt>
                <c:pt idx="238">
                  <c:v>758893.75494699238</c:v>
                </c:pt>
                <c:pt idx="239">
                  <c:v>758574.16174595209</c:v>
                </c:pt>
                <c:pt idx="240">
                  <c:v>758255.01812159771</c:v>
                </c:pt>
                <c:pt idx="241">
                  <c:v>757936.32244599261</c:v>
                </c:pt>
                <c:pt idx="242">
                  <c:v>757618.0731071044</c:v>
                </c:pt>
                <c:pt idx="243">
                  <c:v>757300.26850817096</c:v>
                </c:pt>
                <c:pt idx="244">
                  <c:v>756982.90706711251</c:v>
                </c:pt>
                <c:pt idx="245">
                  <c:v>756665.98721598519</c:v>
                </c:pt>
                <c:pt idx="246">
                  <c:v>756349.5074004737</c:v>
                </c:pt>
                <c:pt idx="247">
                  <c:v>756033.4660794189</c:v>
                </c:pt>
                <c:pt idx="248">
                  <c:v>755717.86172437912</c:v>
                </c:pt>
                <c:pt idx="249">
                  <c:v>755402.69281922129</c:v>
                </c:pt>
                <c:pt idx="250">
                  <c:v>755087.95785974024</c:v>
                </c:pt>
                <c:pt idx="251">
                  <c:v>754773.65535330365</c:v>
                </c:pt>
                <c:pt idx="252">
                  <c:v>754459.78381852119</c:v>
                </c:pt>
                <c:pt idx="253">
                  <c:v>754146.34178493498</c:v>
                </c:pt>
                <c:pt idx="254">
                  <c:v>753833.32779273111</c:v>
                </c:pt>
                <c:pt idx="255">
                  <c:v>753520.74039246922</c:v>
                </c:pt>
                <c:pt idx="256">
                  <c:v>753208.5781448296</c:v>
                </c:pt>
                <c:pt idx="257">
                  <c:v>752896.83962037624</c:v>
                </c:pt>
                <c:pt idx="258">
                  <c:v>752585.52339933452</c:v>
                </c:pt>
                <c:pt idx="259">
                  <c:v>752274.62807138241</c:v>
                </c:pt>
                <c:pt idx="260">
                  <c:v>751964.1522354543</c:v>
                </c:pt>
                <c:pt idx="261">
                  <c:v>751654.09449955611</c:v>
                </c:pt>
                <c:pt idx="262">
                  <c:v>751344.45348059176</c:v>
                </c:pt>
                <c:pt idx="263">
                  <c:v>751035.22780419863</c:v>
                </c:pt>
                <c:pt idx="264">
                  <c:v>750726.41610459238</c:v>
                </c:pt>
                <c:pt idx="265">
                  <c:v>750418.0170244209</c:v>
                </c:pt>
                <c:pt idx="266">
                  <c:v>750110.0292146249</c:v>
                </c:pt>
                <c:pt idx="267">
                  <c:v>749802.4513343065</c:v>
                </c:pt>
                <c:pt idx="268">
                  <c:v>749495.282050604</c:v>
                </c:pt>
                <c:pt idx="269">
                  <c:v>749188.52003857342</c:v>
                </c:pt>
                <c:pt idx="270">
                  <c:v>748882.1639810747</c:v>
                </c:pt>
                <c:pt idx="271">
                  <c:v>748576.21256866434</c:v>
                </c:pt>
                <c:pt idx="272">
                  <c:v>748270.66449949192</c:v>
                </c:pt>
                <c:pt idx="273">
                  <c:v>747965.51847920183</c:v>
                </c:pt>
                <c:pt idx="274">
                  <c:v>747660.77322083886</c:v>
                </c:pt>
                <c:pt idx="275">
                  <c:v>747356.42744475754</c:v>
                </c:pt>
                <c:pt idx="276">
                  <c:v>747052.47987853549</c:v>
                </c:pt>
                <c:pt idx="277">
                  <c:v>746748.92925688985</c:v>
                </c:pt>
                <c:pt idx="278">
                  <c:v>746445.77432159684</c:v>
                </c:pt>
                <c:pt idx="279">
                  <c:v>746143.01382141409</c:v>
                </c:pt>
                <c:pt idx="280">
                  <c:v>745840.64651200618</c:v>
                </c:pt>
                <c:pt idx="281">
                  <c:v>745538.67115587182</c:v>
                </c:pt>
                <c:pt idx="282">
                  <c:v>745237.0865222743</c:v>
                </c:pt>
                <c:pt idx="283">
                  <c:v>744935.89138717332</c:v>
                </c:pt>
                <c:pt idx="284">
                  <c:v>744635.08453315927</c:v>
                </c:pt>
                <c:pt idx="285">
                  <c:v>744334.6647493894</c:v>
                </c:pt>
                <c:pt idx="286">
                  <c:v>744034.63083152566</c:v>
                </c:pt>
                <c:pt idx="287">
                  <c:v>743734.98158167419</c:v>
                </c:pt>
                <c:pt idx="288">
                  <c:v>743435.71580832638</c:v>
                </c:pt>
                <c:pt idx="289">
                  <c:v>743136.83232630149</c:v>
                </c:pt>
                <c:pt idx="290">
                  <c:v>742838.32995669043</c:v>
                </c:pt>
                <c:pt idx="291">
                  <c:v>742540.20752680104</c:v>
                </c:pt>
                <c:pt idx="292">
                  <c:v>742242.46387010452</c:v>
                </c:pt>
                <c:pt idx="293">
                  <c:v>741945.09782618284</c:v>
                </c:pt>
                <c:pt idx="294">
                  <c:v>741648.10824067763</c:v>
                </c:pt>
                <c:pt idx="295">
                  <c:v>741351.4939652395</c:v>
                </c:pt>
                <c:pt idx="296">
                  <c:v>741055.25385747885</c:v>
                </c:pt>
                <c:pt idx="297">
                  <c:v>740759.38678091741</c:v>
                </c:pt>
                <c:pt idx="298">
                  <c:v>740463.89160494052</c:v>
                </c:pt>
                <c:pt idx="299">
                  <c:v>740168.76720475045</c:v>
                </c:pt>
                <c:pt idx="300">
                  <c:v>739874.01246132038</c:v>
                </c:pt>
                <c:pt idx="301">
                  <c:v>739579.62626134895</c:v>
                </c:pt>
                <c:pt idx="302">
                  <c:v>739285.6074972162</c:v>
                </c:pt>
                <c:pt idx="303">
                  <c:v>738991.95506693912</c:v>
                </c:pt>
                <c:pt idx="304">
                  <c:v>738698.66787412879</c:v>
                </c:pt>
                <c:pt idx="305">
                  <c:v>738405.74482794793</c:v>
                </c:pt>
                <c:pt idx="306">
                  <c:v>738113.18484306848</c:v>
                </c:pt>
                <c:pt idx="307">
                  <c:v>737820.98683963052</c:v>
                </c:pt>
                <c:pt idx="308">
                  <c:v>737529.14974320144</c:v>
                </c:pt>
                <c:pt idx="309">
                  <c:v>737237.67248473538</c:v>
                </c:pt>
                <c:pt idx="310">
                  <c:v>736946.55400053365</c:v>
                </c:pt>
                <c:pt idx="311">
                  <c:v>736655.79323220532</c:v>
                </c:pt>
                <c:pt idx="312">
                  <c:v>736365.38912662852</c:v>
                </c:pt>
                <c:pt idx="313">
                  <c:v>736075.34063591191</c:v>
                </c:pt>
                <c:pt idx="314">
                  <c:v>735785.64671735675</c:v>
                </c:pt>
                <c:pt idx="315">
                  <c:v>735496.30633341963</c:v>
                </c:pt>
                <c:pt idx="316">
                  <c:v>735207.31845167547</c:v>
                </c:pt>
                <c:pt idx="317">
                  <c:v>734918.68204478058</c:v>
                </c:pt>
                <c:pt idx="318">
                  <c:v>734630.39609043661</c:v>
                </c:pt>
                <c:pt idx="319">
                  <c:v>734342.45957135479</c:v>
                </c:pt>
                <c:pt idx="320">
                  <c:v>734054.87147522043</c:v>
                </c:pt>
                <c:pt idx="321">
                  <c:v>733767.63079465786</c:v>
                </c:pt>
                <c:pt idx="322">
                  <c:v>733480.73652719567</c:v>
                </c:pt>
                <c:pt idx="323">
                  <c:v>733194.1876752323</c:v>
                </c:pt>
                <c:pt idx="324">
                  <c:v>732907.98324600235</c:v>
                </c:pt>
                <c:pt idx="325">
                  <c:v>732622.1222515424</c:v>
                </c:pt>
                <c:pt idx="326">
                  <c:v>732336.60370865825</c:v>
                </c:pt>
                <c:pt idx="327">
                  <c:v>732051.42663889157</c:v>
                </c:pt>
                <c:pt idx="328">
                  <c:v>731766.59006848722</c:v>
                </c:pt>
                <c:pt idx="329">
                  <c:v>731482.09302836121</c:v>
                </c:pt>
                <c:pt idx="330">
                  <c:v>731197.93455406837</c:v>
                </c:pt>
                <c:pt idx="331">
                  <c:v>730914.11368577054</c:v>
                </c:pt>
                <c:pt idx="332">
                  <c:v>730630.6294682055</c:v>
                </c:pt>
                <c:pt idx="333">
                  <c:v>730347.48095065553</c:v>
                </c:pt>
                <c:pt idx="334">
                  <c:v>730064.66718691657</c:v>
                </c:pt>
                <c:pt idx="335">
                  <c:v>729782.18723526783</c:v>
                </c:pt>
                <c:pt idx="336">
                  <c:v>729500.04015844141</c:v>
                </c:pt>
                <c:pt idx="337">
                  <c:v>729218.22502359212</c:v>
                </c:pt>
                <c:pt idx="338">
                  <c:v>728936.74090226821</c:v>
                </c:pt>
                <c:pt idx="339">
                  <c:v>728655.58687038138</c:v>
                </c:pt>
                <c:pt idx="340">
                  <c:v>728374.76200817793</c:v>
                </c:pt>
                <c:pt idx="341">
                  <c:v>728094.2654002097</c:v>
                </c:pt>
                <c:pt idx="342">
                  <c:v>727814.09613530547</c:v>
                </c:pt>
                <c:pt idx="343">
                  <c:v>727534.25330654241</c:v>
                </c:pt>
                <c:pt idx="344">
                  <c:v>727254.73601121793</c:v>
                </c:pt>
                <c:pt idx="345">
                  <c:v>726975.54335082194</c:v>
                </c:pt>
                <c:pt idx="346">
                  <c:v>726696.6744310091</c:v>
                </c:pt>
                <c:pt idx="347">
                  <c:v>726418.12836157123</c:v>
                </c:pt>
                <c:pt idx="348">
                  <c:v>726139.90425641031</c:v>
                </c:pt>
                <c:pt idx="349">
                  <c:v>725862.00123351137</c:v>
                </c:pt>
                <c:pt idx="350">
                  <c:v>725584.41841491591</c:v>
                </c:pt>
                <c:pt idx="351">
                  <c:v>725307.15492669528</c:v>
                </c:pt>
                <c:pt idx="352">
                  <c:v>725030.20989892457</c:v>
                </c:pt>
                <c:pt idx="353">
                  <c:v>724753.58246565645</c:v>
                </c:pt>
                <c:pt idx="354">
                  <c:v>724477.27176489541</c:v>
                </c:pt>
                <c:pt idx="355">
                  <c:v>724201.27693857206</c:v>
                </c:pt>
                <c:pt idx="356">
                  <c:v>723925.59713251796</c:v>
                </c:pt>
                <c:pt idx="357">
                  <c:v>723650.23149644025</c:v>
                </c:pt>
                <c:pt idx="358">
                  <c:v>723375.17918389698</c:v>
                </c:pt>
                <c:pt idx="359">
                  <c:v>723100.43935227185</c:v>
                </c:pt>
                <c:pt idx="360">
                  <c:v>722826.01116275031</c:v>
                </c:pt>
                <c:pt idx="361">
                  <c:v>722551.89378029481</c:v>
                </c:pt>
                <c:pt idx="362">
                  <c:v>722278.08637362078</c:v>
                </c:pt>
                <c:pt idx="363">
                  <c:v>722004.58811517281</c:v>
                </c:pt>
                <c:pt idx="364">
                  <c:v>721731.39818110084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'Prediktion(RÖR EJ!)'!$G$2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'Prediktion(RÖR EJ!)'!$H$2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  <c:pt idx="128">
                  <c:v>5.5571740309124946</c:v>
                </c:pt>
                <c:pt idx="129">
                  <c:v>5.4682493780521515</c:v>
                </c:pt>
                <c:pt idx="130">
                  <c:v>5.3852167189154923</c:v>
                </c:pt>
                <c:pt idx="131">
                  <c:v>5.3076744485302045</c:v>
                </c:pt>
                <c:pt idx="132">
                  <c:v>5.2352471582324567</c:v>
                </c:pt>
                <c:pt idx="133">
                  <c:v>5.1675840642323152</c:v>
                </c:pt>
                <c:pt idx="134">
                  <c:v>5.1043575139662112</c:v>
                </c:pt>
                <c:pt idx="135">
                  <c:v>5.0452615685983773</c:v>
                </c:pt>
                <c:pt idx="136">
                  <c:v>4.9900106597051916</c:v>
                </c:pt>
                <c:pt idx="137">
                  <c:v>4.9383383179218194</c:v>
                </c:pt>
                <c:pt idx="138">
                  <c:v>4.8899959711387515</c:v>
                </c:pt>
                <c:pt idx="139">
                  <c:v>4.8447518096974864</c:v>
                </c:pt>
                <c:pt idx="140">
                  <c:v>4.8023897159414668</c:v>
                </c:pt>
                <c:pt idx="141">
                  <c:v>4.7627082554232629</c:v>
                </c:pt>
                <c:pt idx="142">
                  <c:v>4.7255197270457625</c:v>
                </c:pt>
                <c:pt idx="143">
                  <c:v>4.6906492694181612</c:v>
                </c:pt>
                <c:pt idx="144">
                  <c:v>4.6579340207324513</c:v>
                </c:pt>
                <c:pt idx="145">
                  <c:v>4.6272223295084798</c:v>
                </c:pt>
                <c:pt idx="146">
                  <c:v>4.5983730136123198</c:v>
                </c:pt>
                <c:pt idx="147">
                  <c:v>4.5712546650204748</c:v>
                </c:pt>
                <c:pt idx="148">
                  <c:v>4.5457449978788862</c:v>
                </c:pt>
                <c:pt idx="149">
                  <c:v>4.5217302374885335</c:v>
                </c:pt>
                <c:pt idx="150">
                  <c:v>4.4991045479370051</c:v>
                </c:pt>
                <c:pt idx="151">
                  <c:v>4.4777694961858971</c:v>
                </c:pt>
                <c:pt idx="152">
                  <c:v>4.4576335505162872</c:v>
                </c:pt>
                <c:pt idx="153">
                  <c:v>4.4386116113275511</c:v>
                </c:pt>
                <c:pt idx="154">
                  <c:v>4.4206245723776005</c:v>
                </c:pt>
                <c:pt idx="155">
                  <c:v>4.4035989106445452</c:v>
                </c:pt>
                <c:pt idx="156">
                  <c:v>4.3874663030801422</c:v>
                </c:pt>
                <c:pt idx="157">
                  <c:v>4.3721632686137957</c:v>
                </c:pt>
                <c:pt idx="158">
                  <c:v>4.3576308338518679</c:v>
                </c:pt>
                <c:pt idx="159">
                  <c:v>4.3438142210004616</c:v>
                </c:pt>
                <c:pt idx="160">
                  <c:v>4.3306625566203127</c:v>
                </c:pt>
                <c:pt idx="161">
                  <c:v>4.3181285998999757</c:v>
                </c:pt>
                <c:pt idx="162">
                  <c:v>4.30616848920784</c:v>
                </c:pt>
                <c:pt idx="163">
                  <c:v>4.2947415057547964</c:v>
                </c:pt>
                <c:pt idx="164">
                  <c:v>4.2838098532673925</c:v>
                </c:pt>
                <c:pt idx="165">
                  <c:v>4.2733384526362483</c:v>
                </c:pt>
                <c:pt idx="166">
                  <c:v>4.2632947505662546</c:v>
                </c:pt>
                <c:pt idx="167">
                  <c:v>4.2536485413137566</c:v>
                </c:pt>
                <c:pt idx="168">
                  <c:v>4.2443718006516358</c:v>
                </c:pt>
                <c:pt idx="169">
                  <c:v>4.2354385312559595</c:v>
                </c:pt>
                <c:pt idx="170">
                  <c:v>4.2268246187577887</c:v>
                </c:pt>
                <c:pt idx="171">
                  <c:v>4.218507697750975</c:v>
                </c:pt>
                <c:pt idx="172">
                  <c:v>4.2104670270913296</c:v>
                </c:pt>
                <c:pt idx="173">
                  <c:v>4.2026833738645966</c:v>
                </c:pt>
                <c:pt idx="174">
                  <c:v>4.1951389054403467</c:v>
                </c:pt>
                <c:pt idx="175">
                  <c:v>4.1878170890662085</c:v>
                </c:pt>
                <c:pt idx="176">
                  <c:v>4.1807025984920063</c:v>
                </c:pt>
                <c:pt idx="177">
                  <c:v>4.1737812271464243</c:v>
                </c:pt>
                <c:pt idx="178">
                  <c:v>4.1670398074199024</c:v>
                </c:pt>
                <c:pt idx="179">
                  <c:v>4.1604661356365922</c:v>
                </c:pt>
                <c:pt idx="180">
                  <c:v>4.1540489023256573</c:v>
                </c:pt>
                <c:pt idx="181">
                  <c:v>4.1477776274278684</c:v>
                </c:pt>
                <c:pt idx="182">
                  <c:v>4.1416426000975317</c:v>
                </c:pt>
                <c:pt idx="183">
                  <c:v>4.1356348227824391</c:v>
                </c:pt>
                <c:pt idx="184">
                  <c:v>4.1297459592856391</c:v>
                </c:pt>
                <c:pt idx="185">
                  <c:v>4.1239682865326879</c:v>
                </c:pt>
                <c:pt idx="186">
                  <c:v>4.1182946497866038</c:v>
                </c:pt>
                <c:pt idx="187">
                  <c:v>4.1127184210700989</c:v>
                </c:pt>
                <c:pt idx="188">
                  <c:v>4.1072334605709377</c:v>
                </c:pt>
                <c:pt idx="189">
                  <c:v>4.1018340808214662</c:v>
                </c:pt>
                <c:pt idx="190">
                  <c:v>4.0965150134575543</c:v>
                </c:pt>
                <c:pt idx="191">
                  <c:v>4.0912713783754846</c:v>
                </c:pt>
                <c:pt idx="192">
                  <c:v>4.0860986551177412</c:v>
                </c:pt>
                <c:pt idx="193">
                  <c:v>4.080992656330225</c:v>
                </c:pt>
                <c:pt idx="194">
                  <c:v>4.0759495031442592</c:v>
                </c:pt>
                <c:pt idx="195">
                  <c:v>4.0709656023468552</c:v>
                </c:pt>
                <c:pt idx="196">
                  <c:v>4.0660376252121395</c:v>
                </c:pt>
                <c:pt idx="197">
                  <c:v>4.0611624878756452</c:v>
                </c:pt>
                <c:pt idx="198">
                  <c:v>4.0563373331413883</c:v>
                </c:pt>
                <c:pt idx="199">
                  <c:v>4.0515595136193054</c:v>
                </c:pt>
                <c:pt idx="200">
                  <c:v>4.0468265760977697</c:v>
                </c:pt>
                <c:pt idx="201">
                  <c:v>4.0421362470625741</c:v>
                </c:pt>
                <c:pt idx="202">
                  <c:v>4.0374864192799578</c:v>
                </c:pt>
                <c:pt idx="203">
                  <c:v>4.0328751393670652</c:v>
                </c:pt>
                <c:pt idx="204">
                  <c:v>4.0283005962785872</c:v>
                </c:pt>
                <c:pt idx="205">
                  <c:v>4.0237611106433757</c:v>
                </c:pt>
                <c:pt idx="206">
                  <c:v>4.019255124889499</c:v>
                </c:pt>
                <c:pt idx="207">
                  <c:v>4.0147811941005509</c:v>
                </c:pt>
                <c:pt idx="208">
                  <c:v>4.0103379775500887</c:v>
                </c:pt>
                <c:pt idx="209">
                  <c:v>4.0059242308648502</c:v>
                </c:pt>
                <c:pt idx="210">
                  <c:v>4.0015387987709117</c:v>
                </c:pt>
                <c:pt idx="211">
                  <c:v>3.9971806083802215</c:v>
                </c:pt>
                <c:pt idx="212">
                  <c:v>3.9928486629779858</c:v>
                </c:pt>
                <c:pt idx="213">
                  <c:v>3.988542036274203</c:v>
                </c:pt>
                <c:pt idx="214">
                  <c:v>3.9842598670852913</c:v>
                </c:pt>
                <c:pt idx="215">
                  <c:v>3.9800013544141981</c:v>
                </c:pt>
                <c:pt idx="216">
                  <c:v>3.9757657528996466</c:v>
                </c:pt>
                <c:pt idx="217">
                  <c:v>3.9715523686072962</c:v>
                </c:pt>
                <c:pt idx="218">
                  <c:v>3.967360555137573</c:v>
                </c:pt>
                <c:pt idx="219">
                  <c:v>3.9631897100267275</c:v>
                </c:pt>
                <c:pt idx="220">
                  <c:v>3.9590392714194054</c:v>
                </c:pt>
                <c:pt idx="221">
                  <c:v>3.9549087149925746</c:v>
                </c:pt>
                <c:pt idx="222">
                  <c:v>3.9507975511121285</c:v>
                </c:pt>
                <c:pt idx="223">
                  <c:v>3.9467053222048385</c:v>
                </c:pt>
                <c:pt idx="224">
                  <c:v>3.9426316003296074</c:v>
                </c:pt>
                <c:pt idx="225">
                  <c:v>3.9385759849331317</c:v>
                </c:pt>
                <c:pt idx="226">
                  <c:v>3.9345381007761908</c:v>
                </c:pt>
                <c:pt idx="227">
                  <c:v>3.9305175960177756</c:v>
                </c:pt>
                <c:pt idx="228">
                  <c:v>3.9265141404452191</c:v>
                </c:pt>
                <c:pt idx="229">
                  <c:v>3.9225274238393628</c:v>
                </c:pt>
                <c:pt idx="230">
                  <c:v>3.9185571544645921</c:v>
                </c:pt>
                <c:pt idx="231">
                  <c:v>3.9146030576743396</c:v>
                </c:pt>
                <c:pt idx="232">
                  <c:v>3.9106648746233441</c:v>
                </c:pt>
                <c:pt idx="233">
                  <c:v>3.9067423610785839</c:v>
                </c:pt>
                <c:pt idx="234">
                  <c:v>3.9028352863214377</c:v>
                </c:pt>
                <c:pt idx="235">
                  <c:v>3.8989434321341436</c:v>
                </c:pt>
                <c:pt idx="236">
                  <c:v>3.895066591864162</c:v>
                </c:pt>
                <c:pt idx="237">
                  <c:v>3.8912045695605291</c:v>
                </c:pt>
                <c:pt idx="238">
                  <c:v>3.8873571791767105</c:v>
                </c:pt>
                <c:pt idx="239">
                  <c:v>3.8835242438348945</c:v>
                </c:pt>
                <c:pt idx="240">
                  <c:v>3.8797055951470334</c:v>
                </c:pt>
                <c:pt idx="241">
                  <c:v>3.8759010725882974</c:v>
                </c:pt>
                <c:pt idx="242">
                  <c:v>3.8721105229189274</c:v>
                </c:pt>
                <c:pt idx="243">
                  <c:v>3.8683337996507783</c:v>
                </c:pt>
                <c:pt idx="244">
                  <c:v>3.8645707625551293</c:v>
                </c:pt>
                <c:pt idx="245">
                  <c:v>3.8608212772085801</c:v>
                </c:pt>
                <c:pt idx="246">
                  <c:v>3.8570852145741137</c:v>
                </c:pt>
                <c:pt idx="247">
                  <c:v>3.8533624506146076</c:v>
                </c:pt>
                <c:pt idx="248">
                  <c:v>3.8496528659362976</c:v>
                </c:pt>
                <c:pt idx="249">
                  <c:v>3.8459563454598769</c:v>
                </c:pt>
                <c:pt idx="250">
                  <c:v>3.8422727781170942</c:v>
                </c:pt>
                <c:pt idx="251">
                  <c:v>3.8386020565708803</c:v>
                </c:pt>
                <c:pt idx="252">
                  <c:v>3.8349440769571714</c:v>
                </c:pt>
                <c:pt idx="253">
                  <c:v>3.8312987386467543</c:v>
                </c:pt>
                <c:pt idx="254">
                  <c:v>3.827665944025572</c:v>
                </c:pt>
                <c:pt idx="255">
                  <c:v>3.8240455982920554</c:v>
                </c:pt>
                <c:pt idx="256">
                  <c:v>3.8204376092701562</c:v>
                </c:pt>
                <c:pt idx="257">
                  <c:v>3.8168418872368561</c:v>
                </c:pt>
                <c:pt idx="258">
                  <c:v>3.8132583447630197</c:v>
                </c:pt>
                <c:pt idx="259">
                  <c:v>3.8096868965665536</c:v>
                </c:pt>
                <c:pt idx="260">
                  <c:v>3.8061274593769068</c:v>
                </c:pt>
                <c:pt idx="261">
                  <c:v>3.8025799518100247</c:v>
                </c:pt>
                <c:pt idx="262">
                  <c:v>3.7990442942529339</c:v>
                </c:pt>
                <c:pt idx="263">
                  <c:v>3.7955204087572114</c:v>
                </c:pt>
                <c:pt idx="264">
                  <c:v>3.7920082189406279</c:v>
                </c:pt>
                <c:pt idx="265">
                  <c:v>3.7885076498963377</c:v>
                </c:pt>
                <c:pt idx="266">
                  <c:v>3.7850186281090088</c:v>
                </c:pt>
                <c:pt idx="267">
                  <c:v>3.7815410813773527</c:v>
                </c:pt>
                <c:pt idx="268">
                  <c:v>3.7780749387425518</c:v>
                </c:pt>
                <c:pt idx="269">
                  <c:v>3.7746201304221128</c:v>
                </c:pt>
                <c:pt idx="270">
                  <c:v>3.7711765877487258</c:v>
                </c:pt>
                <c:pt idx="271">
                  <c:v>3.7677442431137305</c:v>
                </c:pt>
                <c:pt idx="272">
                  <c:v>3.7643230299148218</c:v>
                </c:pt>
                <c:pt idx="273">
                  <c:v>3.7609128825076681</c:v>
                </c:pt>
                <c:pt idx="274">
                  <c:v>3.7575137361611253</c:v>
                </c:pt>
                <c:pt idx="275">
                  <c:v>3.7541255270157685</c:v>
                </c:pt>
                <c:pt idx="276">
                  <c:v>3.7507481920454744</c:v>
                </c:pt>
                <c:pt idx="277">
                  <c:v>3.7473816690218129</c:v>
                </c:pt>
                <c:pt idx="278">
                  <c:v>3.7440258964810309</c:v>
                </c:pt>
                <c:pt idx="279">
                  <c:v>3.7406808136934173</c:v>
                </c:pt>
                <c:pt idx="280">
                  <c:v>3.7373463606348625</c:v>
                </c:pt>
                <c:pt idx="281">
                  <c:v>3.7340224779604441</c:v>
                </c:pt>
                <c:pt idx="282">
                  <c:v>3.7307091069798664</c:v>
                </c:pt>
                <c:pt idx="283">
                  <c:v>3.7274061896346216</c:v>
                </c:pt>
                <c:pt idx="284">
                  <c:v>3.7241136684767251</c:v>
                </c:pt>
                <c:pt idx="285">
                  <c:v>3.7208314866489074</c:v>
                </c:pt>
                <c:pt idx="286">
                  <c:v>3.7175595878661434</c:v>
                </c:pt>
                <c:pt idx="287">
                  <c:v>3.7142979163984187</c:v>
                </c:pt>
                <c:pt idx="288">
                  <c:v>3.7110464170546282</c:v>
                </c:pt>
                <c:pt idx="289">
                  <c:v>3.7078050351675276</c:v>
                </c:pt>
                <c:pt idx="290">
                  <c:v>3.7045737165796426</c:v>
                </c:pt>
                <c:pt idx="291">
                  <c:v>3.7013524076300746</c:v>
                </c:pt>
                <c:pt idx="292">
                  <c:v>3.6981410551421208</c:v>
                </c:pt>
                <c:pt idx="293">
                  <c:v>3.6949396064116522</c:v>
                </c:pt>
                <c:pt idx="294">
                  <c:v>3.6917480091961892</c:v>
                </c:pt>
                <c:pt idx="295">
                  <c:v>3.6885662117046167</c:v>
                </c:pt>
                <c:pt idx="296">
                  <c:v>3.6853941625874951</c:v>
                </c:pt>
                <c:pt idx="297">
                  <c:v>3.6822318109279162</c:v>
                </c:pt>
                <c:pt idx="298">
                  <c:v>3.679079106232864</c:v>
                </c:pt>
                <c:pt idx="299">
                  <c:v>3.6759359984250439</c:v>
                </c:pt>
                <c:pt idx="300">
                  <c:v>3.6728024378351383</c:v>
                </c:pt>
                <c:pt idx="301">
                  <c:v>3.6696783751944619</c:v>
                </c:pt>
                <c:pt idx="302">
                  <c:v>3.6665637616279865</c:v>
                </c:pt>
                <c:pt idx="303">
                  <c:v>3.6634585486477018</c:v>
                </c:pt>
                <c:pt idx="304">
                  <c:v>3.6603626881462943</c:v>
                </c:pt>
                <c:pt idx="305">
                  <c:v>3.6572761323911132</c:v>
                </c:pt>
                <c:pt idx="306">
                  <c:v>3.6541988340184091</c:v>
                </c:pt>
                <c:pt idx="307">
                  <c:v>3.6511307460278211</c:v>
                </c:pt>
                <c:pt idx="308">
                  <c:v>3.648071821777096</c:v>
                </c:pt>
                <c:pt idx="309">
                  <c:v>3.6450220149770192</c:v>
                </c:pt>
                <c:pt idx="310">
                  <c:v>3.6419812796865503</c:v>
                </c:pt>
                <c:pt idx="311">
                  <c:v>3.6389495703081383</c:v>
                </c:pt>
                <c:pt idx="312">
                  <c:v>3.6359268415832133</c:v>
                </c:pt>
                <c:pt idx="313">
                  <c:v>3.6329130485878363</c:v>
                </c:pt>
                <c:pt idx="314">
                  <c:v>3.629908146728499</c:v>
                </c:pt>
                <c:pt idx="315">
                  <c:v>3.6269120917380597</c:v>
                </c:pt>
                <c:pt idx="316">
                  <c:v>3.6239248396718158</c:v>
                </c:pt>
                <c:pt idx="317">
                  <c:v>3.6209463469036893</c:v>
                </c:pt>
                <c:pt idx="318">
                  <c:v>3.6179765701225319</c:v>
                </c:pt>
                <c:pt idx="319">
                  <c:v>3.6150154663285323</c:v>
                </c:pt>
                <c:pt idx="320">
                  <c:v>3.6120629928297276</c:v>
                </c:pt>
                <c:pt idx="321">
                  <c:v>3.6091191072385986</c:v>
                </c:pt>
                <c:pt idx="322">
                  <c:v>3.6061837674687642</c:v>
                </c:pt>
                <c:pt idx="323">
                  <c:v>3.6032569317317504</c:v>
                </c:pt>
                <c:pt idx="324">
                  <c:v>3.6003385585338381</c:v>
                </c:pt>
                <c:pt idx="325">
                  <c:v>3.5974286066729873</c:v>
                </c:pt>
                <c:pt idx="326">
                  <c:v>3.5945270352358252</c:v>
                </c:pt>
                <c:pt idx="327">
                  <c:v>3.5916338035947035</c:v>
                </c:pt>
                <c:pt idx="328">
                  <c:v>3.5887488714048166</c:v>
                </c:pt>
                <c:pt idx="329">
                  <c:v>3.5858721986013751</c:v>
                </c:pt>
                <c:pt idx="330">
                  <c:v>3.5830037453968413</c:v>
                </c:pt>
                <c:pt idx="331">
                  <c:v>3.5801434722782099</c:v>
                </c:pt>
                <c:pt idx="332">
                  <c:v>3.5772913400043449</c:v>
                </c:pt>
                <c:pt idx="333">
                  <c:v>3.5744473096033618</c:v>
                </c:pt>
                <c:pt idx="334">
                  <c:v>3.5716113423700562</c:v>
                </c:pt>
                <c:pt idx="335">
                  <c:v>3.5687833998633733</c:v>
                </c:pt>
                <c:pt idx="336">
                  <c:v>3.5659634439039261</c:v>
                </c:pt>
                <c:pt idx="337">
                  <c:v>3.5631514365715455</c:v>
                </c:pt>
                <c:pt idx="338">
                  <c:v>3.5603473402028745</c:v>
                </c:pt>
                <c:pt idx="339">
                  <c:v>3.5575511173889987</c:v>
                </c:pt>
                <c:pt idx="340">
                  <c:v>3.5547627309731094</c:v>
                </c:pt>
                <c:pt idx="341">
                  <c:v>3.5519821440482029</c:v>
                </c:pt>
                <c:pt idx="342">
                  <c:v>3.5492093199548163</c:v>
                </c:pt>
                <c:pt idx="343">
                  <c:v>3.5464442222787884</c:v>
                </c:pt>
                <c:pt idx="344">
                  <c:v>3.5436868148490572</c:v>
                </c:pt>
                <c:pt idx="345">
                  <c:v>3.5409370617354847</c:v>
                </c:pt>
                <c:pt idx="346">
                  <c:v>3.5381949272467117</c:v>
                </c:pt>
                <c:pt idx="347">
                  <c:v>3.5354603759280425</c:v>
                </c:pt>
                <c:pt idx="348">
                  <c:v>3.5327333725593513</c:v>
                </c:pt>
                <c:pt idx="349">
                  <c:v>3.530013882153022</c:v>
                </c:pt>
                <c:pt idx="350">
                  <c:v>3.5273018699519101</c:v>
                </c:pt>
                <c:pt idx="351">
                  <c:v>3.5245973014273302</c:v>
                </c:pt>
                <c:pt idx="352">
                  <c:v>3.5219001422770706</c:v>
                </c:pt>
                <c:pt idx="353">
                  <c:v>3.519210358423428</c:v>
                </c:pt>
                <c:pt idx="354">
                  <c:v>3.5165279160112681</c:v>
                </c:pt>
                <c:pt idx="355">
                  <c:v>3.5138527814061113</c:v>
                </c:pt>
                <c:pt idx="356">
                  <c:v>3.5111849211922337</c:v>
                </c:pt>
                <c:pt idx="357">
                  <c:v>3.5085243021707981</c:v>
                </c:pt>
                <c:pt idx="358">
                  <c:v>3.5058708913580028</c:v>
                </c:pt>
                <c:pt idx="359">
                  <c:v>3.5032246559832512</c:v>
                </c:pt>
                <c:pt idx="360">
                  <c:v>3.5005855634873422</c:v>
                </c:pt>
                <c:pt idx="361">
                  <c:v>3.4979535815206813</c:v>
                </c:pt>
                <c:pt idx="362">
                  <c:v>3.4953286779415125</c:v>
                </c:pt>
                <c:pt idx="363">
                  <c:v>3.4927108208141688</c:v>
                </c:pt>
                <c:pt idx="364">
                  <c:v>3.4900999784073417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  <c:pt idx="128">
                  <c:v>172.14583470596151</c:v>
                </c:pt>
                <c:pt idx="129">
                  <c:v>172.31229043496597</c:v>
                </c:pt>
                <c:pt idx="130">
                  <c:v>172.47487987865293</c:v>
                </c:pt>
                <c:pt idx="131">
                  <c:v>172.63386034325913</c:v>
                </c:pt>
                <c:pt idx="132">
                  <c:v>172.78947175526139</c:v>
                </c:pt>
                <c:pt idx="133">
                  <c:v>172.94193777659061</c:v>
                </c:pt>
                <c:pt idx="134">
                  <c:v>173.09146685517135</c:v>
                </c:pt>
                <c:pt idx="135">
                  <c:v>173.23825321368966</c:v>
                </c:pt>
                <c:pt idx="136">
                  <c:v>173.38247777947905</c:v>
                </c:pt>
                <c:pt idx="137">
                  <c:v>173.52430905838182</c:v>
                </c:pt>
                <c:pt idx="138">
                  <c:v>173.66390395539167</c:v>
                </c:pt>
                <c:pt idx="139">
                  <c:v>173.80140854481951</c:v>
                </c:pt>
                <c:pt idx="140">
                  <c:v>173.93695879264868</c:v>
                </c:pt>
                <c:pt idx="141">
                  <c:v>174.0706812336629</c:v>
                </c:pt>
                <c:pt idx="142">
                  <c:v>174.20269360583924</c:v>
                </c:pt>
                <c:pt idx="143">
                  <c:v>174.33310544440533</c:v>
                </c:pt>
                <c:pt idx="144">
                  <c:v>174.46201863786229</c:v>
                </c:pt>
                <c:pt idx="145">
                  <c:v>174.5895279481764</c:v>
                </c:pt>
                <c:pt idx="146">
                  <c:v>174.71572149724389</c:v>
                </c:pt>
                <c:pt idx="147">
                  <c:v>174.84068122163407</c:v>
                </c:pt>
                <c:pt idx="148">
                  <c:v>174.96448329751874</c:v>
                </c:pt>
                <c:pt idx="149">
                  <c:v>175.0871985376007</c:v>
                </c:pt>
                <c:pt idx="150">
                  <c:v>175.2088927617599</c:v>
                </c:pt>
                <c:pt idx="151">
                  <c:v>175.3296271430454</c:v>
                </c:pt>
                <c:pt idx="152">
                  <c:v>175.4494585305535</c:v>
                </c:pt>
                <c:pt idx="153">
                  <c:v>175.56843975064697</c:v>
                </c:pt>
                <c:pt idx="154">
                  <c:v>175.68661988788918</c:v>
                </c:pt>
                <c:pt idx="155">
                  <c:v>175.80404454698845</c:v>
                </c:pt>
                <c:pt idx="156">
                  <c:v>175.92075609697284</c:v>
                </c:pt>
                <c:pt idx="157">
                  <c:v>176.03679389874415</c:v>
                </c:pt>
                <c:pt idx="158">
                  <c:v>176.15219451709189</c:v>
                </c:pt>
                <c:pt idx="159">
                  <c:v>176.26699191818258</c:v>
                </c:pt>
                <c:pt idx="160">
                  <c:v>176.38121765347887</c:v>
                </c:pt>
                <c:pt idx="161">
                  <c:v>176.49490103098358</c:v>
                </c:pt>
                <c:pt idx="162">
                  <c:v>176.60806927464958</c:v>
                </c:pt>
                <c:pt idx="163">
                  <c:v>176.72074767274285</c:v>
                </c:pt>
                <c:pt idx="164">
                  <c:v>176.83295971589757</c:v>
                </c:pt>
                <c:pt idx="165">
                  <c:v>176.94472722555483</c:v>
                </c:pt>
                <c:pt idx="166">
                  <c:v>177.0560704734327</c:v>
                </c:pt>
                <c:pt idx="167">
                  <c:v>177.16700829263394</c:v>
                </c:pt>
                <c:pt idx="168">
                  <c:v>177.27755818095858</c:v>
                </c:pt>
                <c:pt idx="169">
                  <c:v>177.38773639695154</c:v>
                </c:pt>
                <c:pt idx="170">
                  <c:v>177.49755804918155</c:v>
                </c:pt>
                <c:pt idx="171">
                  <c:v>177.60703717921442</c:v>
                </c:pt>
                <c:pt idx="172">
                  <c:v>177.7161868387139</c:v>
                </c:pt>
                <c:pt idx="173">
                  <c:v>177.82501916107427</c:v>
                </c:pt>
                <c:pt idx="174">
                  <c:v>177.93354542796237</c:v>
                </c:pt>
                <c:pt idx="175">
                  <c:v>178.04177613112148</c:v>
                </c:pt>
                <c:pt idx="176">
                  <c:v>178.14972102976554</c:v>
                </c:pt>
                <c:pt idx="177">
                  <c:v>178.25738920387101</c:v>
                </c:pt>
                <c:pt idx="178">
                  <c:v>178.36478910365219</c:v>
                </c:pt>
                <c:pt idx="179">
                  <c:v>178.47192859548673</c:v>
                </c:pt>
                <c:pt idx="180">
                  <c:v>178.57881500454042</c:v>
                </c:pt>
                <c:pt idx="181">
                  <c:v>178.68545515432248</c:v>
                </c:pt>
                <c:pt idx="182">
                  <c:v>178.79185540338804</c:v>
                </c:pt>
                <c:pt idx="183">
                  <c:v>178.89802167938853</c:v>
                </c:pt>
                <c:pt idx="184">
                  <c:v>179.00395951065761</c:v>
                </c:pt>
                <c:pt idx="185">
                  <c:v>179.10967405550716</c:v>
                </c:pt>
                <c:pt idx="186">
                  <c:v>179.21517012939589</c:v>
                </c:pt>
                <c:pt idx="187">
                  <c:v>179.32045223012182</c:v>
                </c:pt>
                <c:pt idx="188">
                  <c:v>179.42552456117943</c:v>
                </c:pt>
                <c:pt idx="189">
                  <c:v>179.53039105341242</c:v>
                </c:pt>
                <c:pt idx="190">
                  <c:v>179.63505538508414</c:v>
                </c:pt>
                <c:pt idx="191">
                  <c:v>179.73952100047902</c:v>
                </c:pt>
                <c:pt idx="192">
                  <c:v>179.84379112714032</c:v>
                </c:pt>
                <c:pt idx="193">
                  <c:v>179.94786879184252</c:v>
                </c:pt>
                <c:pt idx="194">
                  <c:v>180.05175683538934</c:v>
                </c:pt>
                <c:pt idx="195">
                  <c:v>180.15545792632216</c:v>
                </c:pt>
                <c:pt idx="196">
                  <c:v>180.25897457361776</c:v>
                </c:pt>
                <c:pt idx="197">
                  <c:v>180.36230913844852</c:v>
                </c:pt>
                <c:pt idx="198">
                  <c:v>180.46546384507289</c:v>
                </c:pt>
                <c:pt idx="199">
                  <c:v>180.56844079091977</c:v>
                </c:pt>
                <c:pt idx="200">
                  <c:v>180.6712419559251</c:v>
                </c:pt>
                <c:pt idx="201">
                  <c:v>180.77386921117542</c:v>
                </c:pt>
                <c:pt idx="202">
                  <c:v>180.8763243269089</c:v>
                </c:pt>
                <c:pt idx="203">
                  <c:v>180.97860897992084</c:v>
                </c:pt>
                <c:pt idx="204">
                  <c:v>181.08072476041747</c:v>
                </c:pt>
                <c:pt idx="205">
                  <c:v>181.18267317835827</c:v>
                </c:pt>
                <c:pt idx="206">
                  <c:v>181.28445566932461</c:v>
                </c:pt>
                <c:pt idx="207">
                  <c:v>181.38607359994955</c:v>
                </c:pt>
                <c:pt idx="208">
                  <c:v>181.48752827294109</c:v>
                </c:pt>
                <c:pt idx="209">
                  <c:v>181.58882093172892</c:v>
                </c:pt>
                <c:pt idx="210">
                  <c:v>181.68995276476264</c:v>
                </c:pt>
                <c:pt idx="211">
                  <c:v>181.79092490948713</c:v>
                </c:pt>
                <c:pt idx="212">
                  <c:v>181.89173845601911</c:v>
                </c:pt>
                <c:pt idx="213">
                  <c:v>181.99239445054698</c:v>
                </c:pt>
                <c:pt idx="214">
                  <c:v>182.0928938984747</c:v>
                </c:pt>
                <c:pt idx="215">
                  <c:v>182.19323776732861</c:v>
                </c:pt>
                <c:pt idx="216">
                  <c:v>182.29342698944512</c:v>
                </c:pt>
                <c:pt idx="217">
                  <c:v>182.39346246445535</c:v>
                </c:pt>
                <c:pt idx="218">
                  <c:v>182.49334506158218</c:v>
                </c:pt>
                <c:pt idx="219">
                  <c:v>182.5930756217636</c:v>
                </c:pt>
                <c:pt idx="220">
                  <c:v>182.69265495961554</c:v>
                </c:pt>
                <c:pt idx="221">
                  <c:v>182.79208386524601</c:v>
                </c:pt>
                <c:pt idx="222">
                  <c:v>182.89136310593216</c:v>
                </c:pt>
                <c:pt idx="223">
                  <c:v>182.99049342767003</c:v>
                </c:pt>
                <c:pt idx="224">
                  <c:v>183.08947555660717</c:v>
                </c:pt>
                <c:pt idx="225">
                  <c:v>183.18831020036657</c:v>
                </c:pt>
                <c:pt idx="226">
                  <c:v>183.2869980492703</c:v>
                </c:pt>
                <c:pt idx="227">
                  <c:v>183.3855397774704</c:v>
                </c:pt>
                <c:pt idx="228">
                  <c:v>183.48393604399416</c:v>
                </c:pt>
                <c:pt idx="229">
                  <c:v>183.58218749371019</c:v>
                </c:pt>
                <c:pt idx="230">
                  <c:v>183.68029475822124</c:v>
                </c:pt>
                <c:pt idx="231">
                  <c:v>183.77825845668957</c:v>
                </c:pt>
                <c:pt idx="232">
                  <c:v>183.87607919659985</c:v>
                </c:pt>
                <c:pt idx="233">
                  <c:v>183.97375757446434</c:v>
                </c:pt>
                <c:pt idx="234">
                  <c:v>184.07129417647485</c:v>
                </c:pt>
                <c:pt idx="235">
                  <c:v>184.16868957910549</c:v>
                </c:pt>
                <c:pt idx="236">
                  <c:v>184.26594434967004</c:v>
                </c:pt>
                <c:pt idx="237">
                  <c:v>184.36305904683738</c:v>
                </c:pt>
                <c:pt idx="238">
                  <c:v>184.46003422110815</c:v>
                </c:pt>
                <c:pt idx="239">
                  <c:v>184.55687041525567</c:v>
                </c:pt>
                <c:pt idx="240">
                  <c:v>184.65356816473397</c:v>
                </c:pt>
                <c:pt idx="241">
                  <c:v>184.75012799805518</c:v>
                </c:pt>
                <c:pt idx="242">
                  <c:v>184.84655043713897</c:v>
                </c:pt>
                <c:pt idx="243">
                  <c:v>184.94283599763602</c:v>
                </c:pt>
                <c:pt idx="244">
                  <c:v>185.03898518922747</c:v>
                </c:pt>
                <c:pt idx="245">
                  <c:v>185.13499851590228</c:v>
                </c:pt>
                <c:pt idx="246">
                  <c:v>185.23087647621438</c:v>
                </c:pt>
                <c:pt idx="247">
                  <c:v>185.32661956352072</c:v>
                </c:pt>
                <c:pt idx="248">
                  <c:v>185.42222826620224</c:v>
                </c:pt>
                <c:pt idx="249">
                  <c:v>185.51770306786869</c:v>
                </c:pt>
                <c:pt idx="250">
                  <c:v>185.61304444754873</c:v>
                </c:pt>
                <c:pt idx="251">
                  <c:v>185.70825287986625</c:v>
                </c:pt>
                <c:pt idx="252">
                  <c:v>185.80332883520444</c:v>
                </c:pt>
                <c:pt idx="253">
                  <c:v>185.8982727798579</c:v>
                </c:pt>
                <c:pt idx="254">
                  <c:v>185.99308517617436</c:v>
                </c:pt>
                <c:pt idx="255">
                  <c:v>186.08776648268631</c:v>
                </c:pt>
                <c:pt idx="256">
                  <c:v>186.18231715423366</c:v>
                </c:pt>
                <c:pt idx="257">
                  <c:v>186.27673764207799</c:v>
                </c:pt>
                <c:pt idx="258">
                  <c:v>186.37102839400896</c:v>
                </c:pt>
                <c:pt idx="259">
                  <c:v>186.46518985444371</c:v>
                </c:pt>
                <c:pt idx="260">
                  <c:v>186.55922246451956</c:v>
                </c:pt>
                <c:pt idx="261">
                  <c:v>186.65312666218071</c:v>
                </c:pt>
                <c:pt idx="262">
                  <c:v>186.74690288225929</c:v>
                </c:pt>
                <c:pt idx="263">
                  <c:v>186.84055155655119</c:v>
                </c:pt>
                <c:pt idx="264">
                  <c:v>186.93407311388719</c:v>
                </c:pt>
                <c:pt idx="265">
                  <c:v>187.0274679801997</c:v>
                </c:pt>
                <c:pt idx="266">
                  <c:v>187.12073657858534</c:v>
                </c:pt>
                <c:pt idx="267">
                  <c:v>187.21387932936378</c:v>
                </c:pt>
                <c:pt idx="268">
                  <c:v>187.30689665013321</c:v>
                </c:pt>
                <c:pt idx="269">
                  <c:v>187.39978895582252</c:v>
                </c:pt>
                <c:pt idx="270">
                  <c:v>187.49255665874048</c:v>
                </c:pt>
                <c:pt idx="271">
                  <c:v>187.58520016862235</c:v>
                </c:pt>
                <c:pt idx="272">
                  <c:v>187.67771989267379</c:v>
                </c:pt>
                <c:pt idx="273">
                  <c:v>187.77011623561259</c:v>
                </c:pt>
                <c:pt idx="274">
                  <c:v>187.86238959970814</c:v>
                </c:pt>
                <c:pt idx="275">
                  <c:v>187.95454038481887</c:v>
                </c:pt>
                <c:pt idx="276">
                  <c:v>188.04656898842805</c:v>
                </c:pt>
                <c:pt idx="277">
                  <c:v>188.13847580567767</c:v>
                </c:pt>
                <c:pt idx="278">
                  <c:v>188.23026122940078</c:v>
                </c:pt>
                <c:pt idx="279">
                  <c:v>188.32192565015251</c:v>
                </c:pt>
                <c:pt idx="280">
                  <c:v>188.41346945623951</c:v>
                </c:pt>
                <c:pt idx="281">
                  <c:v>188.5048930337484</c:v>
                </c:pt>
                <c:pt idx="282">
                  <c:v>188.5961967665728</c:v>
                </c:pt>
                <c:pt idx="283">
                  <c:v>188.6873810364394</c:v>
                </c:pt>
                <c:pt idx="284">
                  <c:v>188.7784462229331</c:v>
                </c:pt>
                <c:pt idx="285">
                  <c:v>188.86939270352102</c:v>
                </c:pt>
                <c:pt idx="286">
                  <c:v>188.96022085357583</c:v>
                </c:pt>
                <c:pt idx="287">
                  <c:v>189.0509310463982</c:v>
                </c:pt>
                <c:pt idx="288">
                  <c:v>189.14152365323849</c:v>
                </c:pt>
                <c:pt idx="289">
                  <c:v>189.23199904331776</c:v>
                </c:pt>
                <c:pt idx="290">
                  <c:v>189.32235758384806</c:v>
                </c:pt>
                <c:pt idx="291">
                  <c:v>189.41259964005229</c:v>
                </c:pt>
                <c:pt idx="292">
                  <c:v>189.50272557518326</c:v>
                </c:pt>
                <c:pt idx="293">
                  <c:v>189.59273575054237</c:v>
                </c:pt>
                <c:pt idx="294">
                  <c:v>189.68263052549781</c:v>
                </c:pt>
                <c:pt idx="295">
                  <c:v>189.77241025750217</c:v>
                </c:pt>
                <c:pt idx="296">
                  <c:v>189.86207530210964</c:v>
                </c:pt>
                <c:pt idx="297">
                  <c:v>189.95162601299299</c:v>
                </c:pt>
                <c:pt idx="298">
                  <c:v>190.04106274195982</c:v>
                </c:pt>
                <c:pt idx="299">
                  <c:v>190.13038583896881</c:v>
                </c:pt>
                <c:pt idx="300">
                  <c:v>190.2195956521453</c:v>
                </c:pt>
                <c:pt idx="301">
                  <c:v>190.30869252779689</c:v>
                </c:pt>
                <c:pt idx="302">
                  <c:v>190.39767681042835</c:v>
                </c:pt>
                <c:pt idx="303">
                  <c:v>190.48654884275655</c:v>
                </c:pt>
                <c:pt idx="304">
                  <c:v>190.57530896572499</c:v>
                </c:pt>
                <c:pt idx="305">
                  <c:v>190.66395751851806</c:v>
                </c:pt>
                <c:pt idx="306">
                  <c:v>190.75249483857507</c:v>
                </c:pt>
                <c:pt idx="307">
                  <c:v>190.84092126160411</c:v>
                </c:pt>
                <c:pt idx="308">
                  <c:v>190.92923712159552</c:v>
                </c:pt>
                <c:pt idx="309">
                  <c:v>191.01744275083536</c:v>
                </c:pt>
                <c:pt idx="310">
                  <c:v>191.10553847991849</c:v>
                </c:pt>
                <c:pt idx="311">
                  <c:v>191.19352463776158</c:v>
                </c:pt>
                <c:pt idx="312">
                  <c:v>191.28140155161586</c:v>
                </c:pt>
                <c:pt idx="313">
                  <c:v>191.36916954707971</c:v>
                </c:pt>
                <c:pt idx="314">
                  <c:v>191.45682894811108</c:v>
                </c:pt>
                <c:pt idx="315">
                  <c:v>191.54438007703982</c:v>
                </c:pt>
                <c:pt idx="316">
                  <c:v>191.63182325457964</c:v>
                </c:pt>
                <c:pt idx="317">
                  <c:v>191.71915879984016</c:v>
                </c:pt>
                <c:pt idx="318">
                  <c:v>191.80638703033864</c:v>
                </c:pt>
                <c:pt idx="319">
                  <c:v>191.89350826201169</c:v>
                </c:pt>
                <c:pt idx="320">
                  <c:v>191.9805228092267</c:v>
                </c:pt>
                <c:pt idx="321">
                  <c:v>192.06743098479325</c:v>
                </c:pt>
                <c:pt idx="322">
                  <c:v>192.15423309997436</c:v>
                </c:pt>
                <c:pt idx="323">
                  <c:v>192.24092946449761</c:v>
                </c:pt>
                <c:pt idx="324">
                  <c:v>192.32752038656608</c:v>
                </c:pt>
                <c:pt idx="325">
                  <c:v>192.41400617286928</c:v>
                </c:pt>
                <c:pt idx="326">
                  <c:v>192.50038712859381</c:v>
                </c:pt>
                <c:pt idx="327">
                  <c:v>192.58666355743412</c:v>
                </c:pt>
                <c:pt idx="328">
                  <c:v>192.6728357616029</c:v>
                </c:pt>
                <c:pt idx="329">
                  <c:v>192.75890404184156</c:v>
                </c:pt>
                <c:pt idx="330">
                  <c:v>192.84486869743057</c:v>
                </c:pt>
                <c:pt idx="331">
                  <c:v>192.93073002619957</c:v>
                </c:pt>
                <c:pt idx="332">
                  <c:v>193.01648832453756</c:v>
                </c:pt>
                <c:pt idx="333">
                  <c:v>193.1021438874028</c:v>
                </c:pt>
                <c:pt idx="334">
                  <c:v>193.18769700833283</c:v>
                </c:pt>
                <c:pt idx="335">
                  <c:v>193.27314797945414</c:v>
                </c:pt>
                <c:pt idx="336">
                  <c:v>193.35849709149193</c:v>
                </c:pt>
                <c:pt idx="337">
                  <c:v>193.4437446337798</c:v>
                </c:pt>
                <c:pt idx="338">
                  <c:v>193.52889089426915</c:v>
                </c:pt>
                <c:pt idx="339">
                  <c:v>193.61393615953867</c:v>
                </c:pt>
                <c:pt idx="340">
                  <c:v>193.69888071480366</c:v>
                </c:pt>
                <c:pt idx="341">
                  <c:v>193.78372484392534</c:v>
                </c:pt>
                <c:pt idx="342">
                  <c:v>193.86846882941995</c:v>
                </c:pt>
                <c:pt idx="343">
                  <c:v>193.9531129524679</c:v>
                </c:pt>
                <c:pt idx="344">
                  <c:v>194.03765749292268</c:v>
                </c:pt>
                <c:pt idx="345">
                  <c:v>194.12210272931986</c:v>
                </c:pt>
                <c:pt idx="346">
                  <c:v>194.2064489388859</c:v>
                </c:pt>
                <c:pt idx="347">
                  <c:v>194.29069639754692</c:v>
                </c:pt>
                <c:pt idx="348">
                  <c:v>194.3748453799374</c:v>
                </c:pt>
                <c:pt idx="349">
                  <c:v>194.45889615940868</c:v>
                </c:pt>
                <c:pt idx="350">
                  <c:v>194.54284900803762</c:v>
                </c:pt>
                <c:pt idx="351">
                  <c:v>194.62670419663496</c:v>
                </c:pt>
                <c:pt idx="352">
                  <c:v>194.71046199475376</c:v>
                </c:pt>
                <c:pt idx="353">
                  <c:v>194.79412267069762</c:v>
                </c:pt>
                <c:pt idx="354">
                  <c:v>194.87768649152898</c:v>
                </c:pt>
                <c:pt idx="355">
                  <c:v>194.96115372307727</c:v>
                </c:pt>
                <c:pt idx="356">
                  <c:v>195.04452462994698</c:v>
                </c:pt>
                <c:pt idx="357">
                  <c:v>195.12779947552562</c:v>
                </c:pt>
                <c:pt idx="358">
                  <c:v>195.21097852199182</c:v>
                </c:pt>
                <c:pt idx="359">
                  <c:v>195.29406203032303</c:v>
                </c:pt>
                <c:pt idx="360">
                  <c:v>195.37705026030346</c:v>
                </c:pt>
                <c:pt idx="361">
                  <c:v>195.45994347053178</c:v>
                </c:pt>
                <c:pt idx="362">
                  <c:v>195.54274191842879</c:v>
                </c:pt>
                <c:pt idx="363">
                  <c:v>195.62544586024501</c:v>
                </c:pt>
                <c:pt idx="364">
                  <c:v>195.7080555510683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EJ!)'!$C$3:$C$130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EJ!)'!$E$3:$E$130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2</c:v>
                </c:pt>
                <c:pt idx="1">
                  <c:v>2.4398400000000002</c:v>
                </c:pt>
                <c:pt idx="2">
                  <c:v>2.9761949849548803</c:v>
                </c:pt>
                <c:pt idx="3">
                  <c:v>3.630138716722445</c:v>
                </c:pt>
                <c:pt idx="4">
                  <c:v>4.4272952973702049</c:v>
                </c:pt>
                <c:pt idx="5">
                  <c:v>5.3987968085567859</c:v>
                </c:pt>
                <c:pt idx="6">
                  <c:v>6.5824303200219996</c:v>
                </c:pt>
                <c:pt idx="7">
                  <c:v>7.5841656903456576</c:v>
                </c:pt>
                <c:pt idx="8">
                  <c:v>8.7065830125565622</c:v>
                </c:pt>
                <c:pt idx="9">
                  <c:v>9.9540128680299613</c:v>
                </c:pt>
                <c:pt idx="10">
                  <c:v>11.326862643678595</c:v>
                </c:pt>
                <c:pt idx="11">
                  <c:v>12.819737218591737</c:v>
                </c:pt>
                <c:pt idx="12">
                  <c:v>14.418964742266889</c:v>
                </c:pt>
                <c:pt idx="13">
                  <c:v>16.099379594868065</c:v>
                </c:pt>
                <c:pt idx="14">
                  <c:v>17.916388044517578</c:v>
                </c:pt>
                <c:pt idx="15">
                  <c:v>19.870624152759724</c:v>
                </c:pt>
                <c:pt idx="16">
                  <c:v>21.961456754162565</c:v>
                </c:pt>
                <c:pt idx="17">
                  <c:v>24.18754001732616</c:v>
                </c:pt>
                <c:pt idx="18">
                  <c:v>26.54788810823127</c:v>
                </c:pt>
                <c:pt idx="19">
                  <c:v>29.043700293951012</c:v>
                </c:pt>
                <c:pt idx="20">
                  <c:v>31.68122876632134</c:v>
                </c:pt>
                <c:pt idx="21">
                  <c:v>34.455357225790962</c:v>
                </c:pt>
                <c:pt idx="22">
                  <c:v>37.359095422648629</c:v>
                </c:pt>
                <c:pt idx="23">
                  <c:v>40.383478239586267</c:v>
                </c:pt>
                <c:pt idx="24">
                  <c:v>43.517351196548255</c:v>
                </c:pt>
                <c:pt idx="25">
                  <c:v>46.74691668295516</c:v>
                </c:pt>
                <c:pt idx="26">
                  <c:v>50.05485012953617</c:v>
                </c:pt>
                <c:pt idx="27">
                  <c:v>53.418710515429872</c:v>
                </c:pt>
                <c:pt idx="28">
                  <c:v>56.812567525064694</c:v>
                </c:pt>
                <c:pt idx="29">
                  <c:v>60.206999370668974</c:v>
                </c:pt>
                <c:pt idx="30">
                  <c:v>63.56917592890354</c:v>
                </c:pt>
                <c:pt idx="31">
                  <c:v>66.863065350071665</c:v>
                </c:pt>
                <c:pt idx="32">
                  <c:v>70.049828942663467</c:v>
                </c:pt>
                <c:pt idx="33">
                  <c:v>73.088509692732984</c:v>
                </c:pt>
                <c:pt idx="34">
                  <c:v>75.937178083088014</c:v>
                </c:pt>
                <c:pt idx="35">
                  <c:v>78.553936961817485</c:v>
                </c:pt>
                <c:pt idx="36">
                  <c:v>80.898056962597892</c:v>
                </c:pt>
                <c:pt idx="37">
                  <c:v>82.931209228282071</c:v>
                </c:pt>
                <c:pt idx="38">
                  <c:v>84.618747525017085</c:v>
                </c:pt>
                <c:pt idx="39">
                  <c:v>85.930973642031447</c:v>
                </c:pt>
                <c:pt idx="40">
                  <c:v>86.844296600638259</c:v>
                </c:pt>
                <c:pt idx="41">
                  <c:v>87.342165343798555</c:v>
                </c:pt>
                <c:pt idx="42">
                  <c:v>87.415763116009074</c:v>
                </c:pt>
                <c:pt idx="43">
                  <c:v>87.064414617857409</c:v>
                </c:pt>
                <c:pt idx="44">
                  <c:v>86.295673028233168</c:v>
                </c:pt>
                <c:pt idx="45">
                  <c:v>85.125073790428019</c:v>
                </c:pt>
                <c:pt idx="46">
                  <c:v>83.575564702425154</c:v>
                </c:pt>
                <c:pt idx="47">
                  <c:v>81.676646586897604</c:v>
                </c:pt>
                <c:pt idx="48">
                  <c:v>79.463285413435443</c:v>
                </c:pt>
                <c:pt idx="49">
                  <c:v>76.974662094865835</c:v>
                </c:pt>
                <c:pt idx="50">
                  <c:v>74.252833179522625</c:v>
                </c:pt>
                <c:pt idx="51">
                  <c:v>71.341376516762523</c:v>
                </c:pt>
                <c:pt idx="52">
                  <c:v>68.284091074108005</c:v>
                </c:pt>
                <c:pt idx="53">
                  <c:v>65.12381029560629</c:v>
                </c:pt>
                <c:pt idx="54">
                  <c:v>61.901374791400521</c:v>
                </c:pt>
                <c:pt idx="55">
                  <c:v>58.654793735159878</c:v>
                </c:pt>
                <c:pt idx="56">
                  <c:v>55.418609068867774</c:v>
                </c:pt>
                <c:pt idx="57">
                  <c:v>52.223462719694304</c:v>
                </c:pt>
                <c:pt idx="58">
                  <c:v>49.095855452030207</c:v>
                </c:pt>
                <c:pt idx="59">
                  <c:v>46.058077224777911</c:v>
                </c:pt>
                <c:pt idx="60">
                  <c:v>43.128283146856575</c:v>
                </c:pt>
                <c:pt idx="61">
                  <c:v>40.32068620007152</c:v>
                </c:pt>
                <c:pt idx="62">
                  <c:v>37.645837564817953</c:v>
                </c:pt>
                <c:pt idx="63">
                  <c:v>35.110966953314794</c:v>
                </c:pt>
                <c:pt idx="64">
                  <c:v>32.720358249782315</c:v>
                </c:pt>
                <c:pt idx="65">
                  <c:v>30.475739438998975</c:v>
                </c:pt>
                <c:pt idx="66">
                  <c:v>28.376669818289336</c:v>
                </c:pt>
                <c:pt idx="67">
                  <c:v>26.420911478501221</c:v>
                </c:pt>
                <c:pt idx="68">
                  <c:v>24.604775750786512</c:v>
                </c:pt>
                <c:pt idx="69">
                  <c:v>22.923438571526571</c:v>
                </c:pt>
                <c:pt idx="70">
                  <c:v>21.371221439981934</c:v>
                </c:pt>
                <c:pt idx="71">
                  <c:v>19.941836817333588</c:v>
                </c:pt>
                <c:pt idx="72">
                  <c:v>18.628598470235303</c:v>
                </c:pt>
                <c:pt idx="73">
                  <c:v>17.42459845178141</c:v>
                </c:pt>
                <c:pt idx="74">
                  <c:v>16.322853205991269</c:v>
                </c:pt>
                <c:pt idx="75">
                  <c:v>15.316421750508445</c:v>
                </c:pt>
                <c:pt idx="76">
                  <c:v>14.398499107263993</c:v>
                </c:pt>
                <c:pt idx="77">
                  <c:v>13.562488176358771</c:v>
                </c:pt>
                <c:pt idx="78">
                  <c:v>12.80205313917844</c:v>
                </c:pt>
                <c:pt idx="79">
                  <c:v>12.111157277764518</c:v>
                </c:pt>
                <c:pt idx="80">
                  <c:v>11.484087844344268</c:v>
                </c:pt>
                <c:pt idx="81">
                  <c:v>10.915470334922224</c:v>
                </c:pt>
                <c:pt idx="82">
                  <c:v>10.40027423405955</c:v>
                </c:pt>
                <c:pt idx="83">
                  <c:v>9.9338120184534819</c:v>
                </c:pt>
                <c:pt idx="84">
                  <c:v>9.5117329438955913</c:v>
                </c:pt>
                <c:pt idx="85">
                  <c:v>9.1300128991513176</c:v>
                </c:pt>
                <c:pt idx="86">
                  <c:v>8.7849413940366112</c:v>
                </c:pt>
                <c:pt idx="87">
                  <c:v>8.4731065582789942</c:v>
                </c:pt>
                <c:pt idx="88">
                  <c:v>8.1913788620950694</c:v>
                </c:pt>
                <c:pt idx="89">
                  <c:v>7.936894127362689</c:v>
                </c:pt>
                <c:pt idx="90">
                  <c:v>7.7070362778597401</c:v>
                </c:pt>
                <c:pt idx="91">
                  <c:v>7.4994201760739569</c:v>
                </c:pt>
                <c:pt idx="92">
                  <c:v>7.3118748102792992</c:v>
                </c:pt>
                <c:pt idx="93">
                  <c:v>7.1424270266983081</c:v>
                </c:pt>
                <c:pt idx="94">
                  <c:v>6.989285945530721</c:v>
                </c:pt>
                <c:pt idx="95">
                  <c:v>6.8508281545066554</c:v>
                </c:pt>
                <c:pt idx="96">
                  <c:v>6.7255837376958478</c:v>
                </c:pt>
                <c:pt idx="97">
                  <c:v>6.6122231690540989</c:v>
                </c:pt>
                <c:pt idx="98">
                  <c:v>6.5095450782931659</c:v>
                </c:pt>
                <c:pt idx="99">
                  <c:v>6.416464879984539</c:v>
                </c:pt>
                <c:pt idx="100">
                  <c:v>6.3320042443834295</c:v>
                </c:pt>
                <c:pt idx="101">
                  <c:v>6.2552813794699755</c:v>
                </c:pt>
                <c:pt idx="102">
                  <c:v>6.1855020874663023</c:v>
                </c:pt>
                <c:pt idx="103">
                  <c:v>6.1219515550319912</c:v>
                </c:pt>
                <c:pt idx="104">
                  <c:v>6.0639868339975243</c:v>
                </c:pt>
                <c:pt idx="105">
                  <c:v>6.0110299684801332</c:v>
                </c:pt>
                <c:pt idx="106">
                  <c:v>5.9625617242257096</c:v>
                </c:pt>
                <c:pt idx="107">
                  <c:v>5.9181158767799973</c:v>
                </c:pt>
                <c:pt idx="108">
                  <c:v>5.8772740164080606</c:v>
                </c:pt>
                <c:pt idx="109">
                  <c:v>5.8396608293902457</c:v>
                </c:pt>
                <c:pt idx="110">
                  <c:v>5.8049398172965061</c:v>
                </c:pt>
                <c:pt idx="111">
                  <c:v>5.7728094179780811</c:v>
                </c:pt>
                <c:pt idx="112">
                  <c:v>5.7429994942375835</c:v>
                </c:pt>
                <c:pt idx="113">
                  <c:v>5.715268158385638</c:v>
                </c:pt>
                <c:pt idx="114">
                  <c:v>5.6893989031189411</c:v>
                </c:pt>
                <c:pt idx="115">
                  <c:v>5.6651980113276581</c:v>
                </c:pt>
                <c:pt idx="116">
                  <c:v>5.6424922195354856</c:v>
                </c:pt>
                <c:pt idx="117">
                  <c:v>5.6211266116769307</c:v>
                </c:pt>
                <c:pt idx="118">
                  <c:v>5.6009627218127482</c:v>
                </c:pt>
                <c:pt idx="119">
                  <c:v>5.5818768261699674</c:v>
                </c:pt>
                <c:pt idx="120">
                  <c:v>5.5637584065648209</c:v>
                </c:pt>
                <c:pt idx="121">
                  <c:v>5.5465087688252703</c:v>
                </c:pt>
                <c:pt idx="122">
                  <c:v>5.5300398012765335</c:v>
                </c:pt>
                <c:pt idx="123">
                  <c:v>5.5142728596916868</c:v>
                </c:pt>
                <c:pt idx="124">
                  <c:v>5.4991377663441714</c:v>
                </c:pt>
                <c:pt idx="125">
                  <c:v>5.4845719119352072</c:v>
                </c:pt>
                <c:pt idx="126">
                  <c:v>5.4705194502119765</c:v>
                </c:pt>
                <c:pt idx="127">
                  <c:v>5.4569305760478457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2</c:v>
                </c:pt>
                <c:pt idx="1">
                  <c:v>2.4950654545454545</c:v>
                </c:pt>
                <c:pt idx="2">
                  <c:v>3.1124736842072327</c:v>
                </c:pt>
                <c:pt idx="3">
                  <c:v>3.8823461855400385</c:v>
                </c:pt>
                <c:pt idx="4">
                  <c:v>4.8421580836854581</c:v>
                </c:pt>
                <c:pt idx="5">
                  <c:v>6.03849868714107</c:v>
                </c:pt>
                <c:pt idx="6">
                  <c:v>7.0341687681440117</c:v>
                </c:pt>
                <c:pt idx="7">
                  <c:v>8.1515831159370347</c:v>
                </c:pt>
                <c:pt idx="8">
                  <c:v>9.3898047227935777</c:v>
                </c:pt>
                <c:pt idx="9">
                  <c:v>10.740030011194028</c:v>
                </c:pt>
                <c:pt idx="10">
                  <c:v>12.181843101407328</c:v>
                </c:pt>
                <c:pt idx="11">
                  <c:v>13.67816568918332</c:v>
                </c:pt>
                <c:pt idx="12">
                  <c:v>15.290622386975368</c:v>
                </c:pt>
                <c:pt idx="13">
                  <c:v>17.01602783921107</c:v>
                </c:pt>
                <c:pt idx="14">
                  <c:v>18.850385432297628</c:v>
                </c:pt>
                <c:pt idx="15">
                  <c:v>20.790615696129713</c:v>
                </c:pt>
                <c:pt idx="16">
                  <c:v>22.837608774521534</c:v>
                </c:pt>
                <c:pt idx="17">
                  <c:v>25.001208479659052</c:v>
                </c:pt>
                <c:pt idx="18">
                  <c:v>27.278134449269615</c:v>
                </c:pt>
                <c:pt idx="19">
                  <c:v>29.664721793870928</c:v>
                </c:pt>
                <c:pt idx="20">
                  <c:v>32.157018308851924</c:v>
                </c:pt>
                <c:pt idx="21">
                  <c:v>34.750488026682469</c:v>
                </c:pt>
                <c:pt idx="22">
                  <c:v>37.438917529822206</c:v>
                </c:pt>
                <c:pt idx="23">
                  <c:v>40.211898089839309</c:v>
                </c:pt>
                <c:pt idx="24">
                  <c:v>43.057084834398182</c:v>
                </c:pt>
                <c:pt idx="25">
                  <c:v>45.959920917651992</c:v>
                </c:pt>
                <c:pt idx="26">
                  <c:v>48.903306259939903</c:v>
                </c:pt>
                <c:pt idx="27">
                  <c:v>51.867298448065604</c:v>
                </c:pt>
                <c:pt idx="28">
                  <c:v>54.829045059213769</c:v>
                </c:pt>
                <c:pt idx="29">
                  <c:v>57.763327350513769</c:v>
                </c:pt>
                <c:pt idx="30">
                  <c:v>60.642718925339558</c:v>
                </c:pt>
                <c:pt idx="31">
                  <c:v>63.43786976557972</c:v>
                </c:pt>
                <c:pt idx="32">
                  <c:v>66.117946368669152</c:v>
                </c:pt>
                <c:pt idx="33">
                  <c:v>68.651240137903343</c:v>
                </c:pt>
                <c:pt idx="34">
                  <c:v>71.005909037718069</c:v>
                </c:pt>
                <c:pt idx="35">
                  <c:v>73.150723711622092</c:v>
                </c:pt>
                <c:pt idx="36">
                  <c:v>75.055888262324444</c:v>
                </c:pt>
                <c:pt idx="37">
                  <c:v>76.693902795914141</c:v>
                </c:pt>
                <c:pt idx="38">
                  <c:v>78.040422866836479</c:v>
                </c:pt>
                <c:pt idx="39">
                  <c:v>79.07506320440946</c:v>
                </c:pt>
                <c:pt idx="40">
                  <c:v>79.78209635433943</c:v>
                </c:pt>
                <c:pt idx="41">
                  <c:v>80.15102190019077</c:v>
                </c:pt>
                <c:pt idx="42">
                  <c:v>80.176969650525749</c:v>
                </c:pt>
                <c:pt idx="43">
                  <c:v>79.86090870353523</c:v>
                </c:pt>
                <c:pt idx="44">
                  <c:v>79.209646503545656</c:v>
                </c:pt>
                <c:pt idx="45">
                  <c:v>78.235616614358804</c:v>
                </c:pt>
                <c:pt idx="46">
                  <c:v>76.956468232513814</c:v>
                </c:pt>
                <c:pt idx="47">
                  <c:v>75.394479598769934</c:v>
                </c:pt>
                <c:pt idx="48">
                  <c:v>73.575827884223116</c:v>
                </c:pt>
                <c:pt idx="49">
                  <c:v>71.529755801241265</c:v>
                </c:pt>
                <c:pt idx="50">
                  <c:v>69.287679353484123</c:v>
                </c:pt>
                <c:pt idx="51">
                  <c:v>66.882281469893712</c:v>
                </c:pt>
                <c:pt idx="52">
                  <c:v>64.346633101579769</c:v>
                </c:pt>
                <c:pt idx="53">
                  <c:v>61.713378005669028</c:v>
                </c:pt>
                <c:pt idx="54">
                  <c:v>59.014010104973693</c:v>
                </c:pt>
                <c:pt idx="55">
                  <c:v>56.278263839341093</c:v>
                </c:pt>
                <c:pt idx="56">
                  <c:v>53.533629182174892</c:v>
                </c:pt>
                <c:pt idx="57">
                  <c:v>50.804994775477326</c:v>
                </c:pt>
                <c:pt idx="58">
                  <c:v>48.114415543541064</c:v>
                </c:pt>
                <c:pt idx="59">
                  <c:v>45.480995458592176</c:v>
                </c:pt>
                <c:pt idx="60">
                  <c:v>42.920872020899857</c:v>
                </c:pt>
                <c:pt idx="61">
                  <c:v>40.447286480402433</c:v>
                </c:pt>
                <c:pt idx="62">
                  <c:v>38.070722729120043</c:v>
                </c:pt>
                <c:pt idx="63">
                  <c:v>35.79909789952665</c:v>
                </c:pt>
                <c:pt idx="64">
                  <c:v>33.637988729246061</c:v>
                </c:pt>
                <c:pt idx="65">
                  <c:v>31.590879418372364</c:v>
                </c:pt>
                <c:pt idx="66">
                  <c:v>29.659418753747332</c:v>
                </c:pt>
                <c:pt idx="67">
                  <c:v>27.843676482982399</c:v>
                </c:pt>
                <c:pt idx="68">
                  <c:v>26.142391114221148</c:v>
                </c:pt>
                <c:pt idx="69">
                  <c:v>24.553203368574259</c:v>
                </c:pt>
                <c:pt idx="70">
                  <c:v>23.072871339784832</c:v>
                </c:pt>
                <c:pt idx="71">
                  <c:v>21.697464976461333</c:v>
                </c:pt>
                <c:pt idx="72">
                  <c:v>20.422538782248704</c:v>
                </c:pt>
                <c:pt idx="73">
                  <c:v>19.243282636484725</c:v>
                </c:pt>
                <c:pt idx="74">
                  <c:v>18.154651394728287</c:v>
                </c:pt>
                <c:pt idx="75">
                  <c:v>17.151474466059078</c:v>
                </c:pt>
                <c:pt idx="76">
                  <c:v>16.228546916783639</c:v>
                </c:pt>
                <c:pt idx="77">
                  <c:v>15.380703852834387</c:v>
                </c:pt>
                <c:pt idx="78">
                  <c:v>14.602879918280745</c:v>
                </c:pt>
                <c:pt idx="79">
                  <c:v>13.890155744060051</c:v>
                </c:pt>
                <c:pt idx="80">
                  <c:v>13.237793114191396</c:v>
                </c:pt>
                <c:pt idx="81">
                  <c:v>12.641260506950253</c:v>
                </c:pt>
                <c:pt idx="82">
                  <c:v>12.096250532234986</c:v>
                </c:pt>
                <c:pt idx="83">
                  <c:v>11.598690636417578</c:v>
                </c:pt>
                <c:pt idx="84">
                  <c:v>11.144748291896759</c:v>
                </c:pt>
                <c:pt idx="85">
                  <c:v>10.730831737230677</c:v>
                </c:pt>
                <c:pt idx="86">
                  <c:v>10.353587189807472</c:v>
                </c:pt>
                <c:pt idx="87">
                  <c:v>10.009893319489908</c:v>
                </c:pt>
                <c:pt idx="88">
                  <c:v>9.6968536502068226</c:v>
                </c:pt>
                <c:pt idx="89">
                  <c:v>9.4117874477493206</c:v>
                </c:pt>
                <c:pt idx="90">
                  <c:v>9.1522195560559432</c:v>
                </c:pt>
                <c:pt idx="91">
                  <c:v>8.9158695605553486</c:v>
                </c:pt>
                <c:pt idx="92">
                  <c:v>8.7006405848880881</c:v>
                </c:pt>
                <c:pt idx="93">
                  <c:v>8.5046079655851976</c:v>
                </c:pt>
                <c:pt idx="94">
                  <c:v>8.3260079969921268</c:v>
                </c:pt>
                <c:pt idx="95">
                  <c:v>8.1632268948287727</c:v>
                </c:pt>
                <c:pt idx="96">
                  <c:v>8.014790090237577</c:v>
                </c:pt>
                <c:pt idx="97">
                  <c:v>7.8793519360192104</c:v>
                </c:pt>
                <c:pt idx="98">
                  <c:v>7.7556858820950652</c:v>
                </c:pt>
                <c:pt idx="99">
                  <c:v>7.6426751572587888</c:v>
                </c:pt>
                <c:pt idx="100">
                  <c:v>7.5393039782656395</c:v>
                </c:pt>
                <c:pt idx="101">
                  <c:v>7.4446492946248597</c:v>
                </c:pt>
                <c:pt idx="102">
                  <c:v>7.3578730675548352</c:v>
                </c:pt>
                <c:pt idx="103">
                  <c:v>7.2782150739572931</c:v>
                </c:pt>
                <c:pt idx="104">
                  <c:v>7.204986220557327</c:v>
                </c:pt>
                <c:pt idx="105">
                  <c:v>7.1375623491937121</c:v>
                </c:pt>
                <c:pt idx="106">
                  <c:v>7.0753785113358898</c:v>
                </c:pt>
                <c:pt idx="107">
                  <c:v>7.0179236880038722</c:v>
                </c:pt>
                <c:pt idx="108">
                  <c:v>6.9647359301698719</c:v>
                </c:pt>
                <c:pt idx="109">
                  <c:v>6.915397894254939</c:v>
                </c:pt>
                <c:pt idx="110">
                  <c:v>6.8695327473594965</c:v>
                </c:pt>
                <c:pt idx="111">
                  <c:v>6.8268004172677514</c:v>
                </c:pt>
                <c:pt idx="112">
                  <c:v>6.7868941629480775</c:v>
                </c:pt>
                <c:pt idx="113">
                  <c:v>6.7495374421581094</c:v>
                </c:pt>
                <c:pt idx="114">
                  <c:v>6.7144810537927277</c:v>
                </c:pt>
                <c:pt idx="115">
                  <c:v>6.6815005337360827</c:v>
                </c:pt>
                <c:pt idx="116">
                  <c:v>6.6503937841561571</c:v>
                </c:pt>
                <c:pt idx="117">
                  <c:v>6.6209789173815858</c:v>
                </c:pt>
                <c:pt idx="118">
                  <c:v>6.5930922967016254</c:v>
                </c:pt>
                <c:pt idx="119">
                  <c:v>6.5665867576133827</c:v>
                </c:pt>
                <c:pt idx="120">
                  <c:v>6.5413299941919814</c:v>
                </c:pt>
                <c:pt idx="121">
                  <c:v>6.5172030963696104</c:v>
                </c:pt>
                <c:pt idx="122">
                  <c:v>6.4940992249712917</c:v>
                </c:pt>
                <c:pt idx="123">
                  <c:v>6.471922412364469</c:v>
                </c:pt>
                <c:pt idx="124">
                  <c:v>6.4505864775332817</c:v>
                </c:pt>
                <c:pt idx="125">
                  <c:v>6.4300140452856374</c:v>
                </c:pt>
                <c:pt idx="126">
                  <c:v>6.4101356601418029</c:v>
                </c:pt>
                <c:pt idx="127">
                  <c:v>6.390888986238032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7.5</c:v>
                </c:pt>
                <c:pt idx="1">
                  <c:v>7.9712060439560437</c:v>
                </c:pt>
                <c:pt idx="2">
                  <c:v>8.5379130766335809</c:v>
                </c:pt>
                <c:pt idx="3">
                  <c:v>9.2194683564461162</c:v>
                </c:pt>
                <c:pt idx="4">
                  <c:v>10.039094135325305</c:v>
                </c:pt>
                <c:pt idx="5">
                  <c:v>11.024647215216334</c:v>
                </c:pt>
                <c:pt idx="6">
                  <c:v>12.209520665748215</c:v>
                </c:pt>
                <c:pt idx="7">
                  <c:v>13.162505370343618</c:v>
                </c:pt>
                <c:pt idx="8">
                  <c:v>14.210988413175906</c:v>
                </c:pt>
                <c:pt idx="9">
                  <c:v>15.354225322388016</c:v>
                </c:pt>
                <c:pt idx="10">
                  <c:v>16.587254065363357</c:v>
                </c:pt>
                <c:pt idx="11">
                  <c:v>17.899257336296191</c:v>
                </c:pt>
                <c:pt idx="12">
                  <c:v>19.271459127116042</c:v>
                </c:pt>
                <c:pt idx="13">
                  <c:v>20.674445338883849</c:v>
                </c:pt>
                <c:pt idx="14">
                  <c:v>22.160955385144373</c:v>
                </c:pt>
                <c:pt idx="15">
                  <c:v>23.727243959351288</c:v>
                </c:pt>
                <c:pt idx="16">
                  <c:v>25.368853469959973</c:v>
                </c:pt>
                <c:pt idx="17">
                  <c:v>27.081333637944553</c:v>
                </c:pt>
                <c:pt idx="18">
                  <c:v>28.861431939845062</c:v>
                </c:pt>
                <c:pt idx="19">
                  <c:v>30.708932837524497</c:v>
                </c:pt>
                <c:pt idx="20">
                  <c:v>32.629374501408563</c:v>
                </c:pt>
                <c:pt idx="21">
                  <c:v>34.618566711357971</c:v>
                </c:pt>
                <c:pt idx="22">
                  <c:v>36.67212124712055</c:v>
                </c:pt>
                <c:pt idx="23">
                  <c:v>38.785562372571242</c:v>
                </c:pt>
                <c:pt idx="24">
                  <c:v>40.954315116685677</c:v>
                </c:pt>
                <c:pt idx="25">
                  <c:v>43.173455904414055</c:v>
                </c:pt>
                <c:pt idx="26">
                  <c:v>45.437056459548401</c:v>
                </c:pt>
                <c:pt idx="27">
                  <c:v>47.736880994435367</c:v>
                </c:pt>
                <c:pt idx="28">
                  <c:v>50.06391950955237</c:v>
                </c:pt>
                <c:pt idx="29">
                  <c:v>52.408320127677143</c:v>
                </c:pt>
                <c:pt idx="30">
                  <c:v>54.759294897655458</c:v>
                </c:pt>
                <c:pt idx="31">
                  <c:v>57.105019380655456</c:v>
                </c:pt>
                <c:pt idx="32">
                  <c:v>59.432571957999791</c:v>
                </c:pt>
                <c:pt idx="33">
                  <c:v>61.72799810660463</c:v>
                </c:pt>
                <c:pt idx="34">
                  <c:v>63.976642548169266</c:v>
                </c:pt>
                <c:pt idx="35">
                  <c:v>66.163246983137824</c:v>
                </c:pt>
                <c:pt idx="36">
                  <c:v>68.272080592280005</c:v>
                </c:pt>
                <c:pt idx="37">
                  <c:v>70.287111568482715</c:v>
                </c:pt>
                <c:pt idx="38">
                  <c:v>72.192224692400998</c:v>
                </c:pt>
                <c:pt idx="39">
                  <c:v>73.971481461113171</c:v>
                </c:pt>
                <c:pt idx="40">
                  <c:v>75.6094025012721</c:v>
                </c:pt>
                <c:pt idx="41">
                  <c:v>77.091222896396985</c:v>
                </c:pt>
                <c:pt idx="42">
                  <c:v>78.403156583945758</c:v>
                </c:pt>
                <c:pt idx="43">
                  <c:v>79.532662096591793</c:v>
                </c:pt>
                <c:pt idx="44">
                  <c:v>80.46869968822196</c:v>
                </c:pt>
                <c:pt idx="45">
                  <c:v>81.201968206136129</c:v>
                </c:pt>
                <c:pt idx="46">
                  <c:v>81.72510994729646</c:v>
                </c:pt>
                <c:pt idx="47">
                  <c:v>82.03287474356992</c:v>
                </c:pt>
                <c:pt idx="48">
                  <c:v>82.12224300164894</c:v>
                </c:pt>
                <c:pt idx="49">
                  <c:v>81.992502025295224</c:v>
                </c:pt>
                <c:pt idx="50">
                  <c:v>81.645271564831347</c:v>
                </c:pt>
                <c:pt idx="51">
                  <c:v>81.084476649788655</c:v>
                </c:pt>
                <c:pt idx="52">
                  <c:v>80.316268243467874</c:v>
                </c:pt>
                <c:pt idx="53">
                  <c:v>79.348894819334191</c:v>
                </c:pt>
                <c:pt idx="54">
                  <c:v>78.192530039833485</c:v>
                </c:pt>
                <c:pt idx="55">
                  <c:v>76.859062367366235</c:v>
                </c:pt>
                <c:pt idx="56">
                  <c:v>75.36185379040252</c:v>
                </c:pt>
                <c:pt idx="57">
                  <c:v>73.715475836565076</c:v>
                </c:pt>
                <c:pt idx="58">
                  <c:v>71.935431591095139</c:v>
                </c:pt>
                <c:pt idx="59">
                  <c:v>70.037872495842549</c:v>
                </c:pt>
                <c:pt idx="60">
                  <c:v>68.039318277151168</c:v>
                </c:pt>
                <c:pt idx="61">
                  <c:v>65.9563875384179</c:v>
                </c:pt>
                <c:pt idx="62">
                  <c:v>63.805545600884379</c:v>
                </c:pt>
                <c:pt idx="63">
                  <c:v>61.602875014708189</c:v>
                </c:pt>
                <c:pt idx="64">
                  <c:v>59.363872870049981</c:v>
                </c:pt>
                <c:pt idx="65">
                  <c:v>57.103277697467895</c:v>
                </c:pt>
                <c:pt idx="66">
                  <c:v>54.834927439775925</c:v>
                </c:pt>
                <c:pt idx="67">
                  <c:v>52.571648776363347</c:v>
                </c:pt>
                <c:pt idx="68">
                  <c:v>50.325177037707327</c:v>
                </c:pt>
                <c:pt idx="69">
                  <c:v>48.106105073910747</c:v>
                </c:pt>
                <c:pt idx="70">
                  <c:v>45.923858753508064</c:v>
                </c:pt>
                <c:pt idx="71">
                  <c:v>43.786696271872536</c:v>
                </c:pt>
                <c:pt idx="72">
                  <c:v>41.70172813547957</c:v>
                </c:pt>
                <c:pt idx="73">
                  <c:v>39.674954542661418</c:v>
                </c:pt>
                <c:pt idx="74">
                  <c:v>37.711316879655932</c:v>
                </c:pt>
                <c:pt idx="75">
                  <c:v>35.814760165044774</c:v>
                </c:pt>
                <c:pt idx="76">
                  <c:v>33.988303480013641</c:v>
                </c:pt>
                <c:pt idx="77">
                  <c:v>32.234115690885432</c:v>
                </c:pt>
                <c:pt idx="78">
                  <c:v>30.553594080627882</c:v>
                </c:pt>
                <c:pt idx="79">
                  <c:v>28.947443836865524</c:v>
                </c:pt>
                <c:pt idx="80">
                  <c:v>27.415756678046908</c:v>
                </c:pt>
                <c:pt idx="81">
                  <c:v>25.958087223259287</c:v>
                </c:pt>
                <c:pt idx="82">
                  <c:v>24.573526014865564</c:v>
                </c:pt>
                <c:pt idx="83">
                  <c:v>23.260768379859055</c:v>
                </c:pt>
                <c:pt idx="84">
                  <c:v>22.01817856146646</c:v>
                </c:pt>
                <c:pt idx="85">
                  <c:v>20.843848765191414</c:v>
                </c:pt>
                <c:pt idx="86">
                  <c:v>19.735652943095179</c:v>
                </c:pt>
                <c:pt idx="87">
                  <c:v>18.691295287936292</c:v>
                </c:pt>
                <c:pt idx="88">
                  <c:v>17.708353527074401</c:v>
                </c:pt>
                <c:pt idx="89">
                  <c:v>16.784317197606423</c:v>
                </c:pt>
                <c:pt idx="90">
                  <c:v>15.916621152183165</c:v>
                </c:pt>
                <c:pt idx="91">
                  <c:v>15.102674592591601</c:v>
                </c:pt>
                <c:pt idx="92">
                  <c:v>14.339885958663778</c:v>
                </c:pt>
                <c:pt idx="93">
                  <c:v>13.625684016395223</c:v>
                </c:pt>
                <c:pt idx="94">
                  <c:v>12.957535494078613</c:v>
                </c:pt>
                <c:pt idx="95">
                  <c:v>12.332959611240156</c:v>
                </c:pt>
                <c:pt idx="96">
                  <c:v>11.749539834352435</c:v>
                </c:pt>
                <c:pt idx="97">
                  <c:v>11.204933177523191</c:v>
                </c:pt>
                <c:pt idx="98">
                  <c:v>10.696877347163809</c:v>
                </c:pt>
                <c:pt idx="99">
                  <c:v>10.223196008288546</c:v>
                </c:pt>
                <c:pt idx="100">
                  <c:v>9.7818024276046192</c:v>
                </c:pt>
                <c:pt idx="101">
                  <c:v>9.3707017257249365</c:v>
                </c:pt>
                <c:pt idx="102">
                  <c:v>8.9879919482848862</c:v>
                </c:pt>
                <c:pt idx="103">
                  <c:v>8.63186414392848</c:v>
                </c:pt>
                <c:pt idx="104">
                  <c:v>8.3006016163734593</c:v>
                </c:pt>
                <c:pt idx="105">
                  <c:v>7.9925784982876751</c:v>
                </c:pt>
                <c:pt idx="106">
                  <c:v>7.7062577766425804</c:v>
                </c:pt>
                <c:pt idx="107">
                  <c:v>7.4401888826186946</c:v>
                </c:pt>
                <c:pt idx="108">
                  <c:v>7.1930049440348478</c:v>
                </c:pt>
                <c:pt idx="109">
                  <c:v>6.9634197846314807</c:v>
                </c:pt>
                <c:pt idx="110">
                  <c:v>6.7502247423036446</c:v>
                </c:pt>
                <c:pt idx="111">
                  <c:v>6.5522853674772996</c:v>
                </c:pt>
                <c:pt idx="112">
                  <c:v>6.3685380531663327</c:v>
                </c:pt>
                <c:pt idx="113">
                  <c:v>6.1979866397435126</c:v>
                </c:pt>
                <c:pt idx="114">
                  <c:v>6.0396990300095856</c:v>
                </c:pt>
                <c:pt idx="115">
                  <c:v>5.8928038436544634</c:v>
                </c:pt>
                <c:pt idx="116">
                  <c:v>5.7564871345788715</c:v>
                </c:pt>
                <c:pt idx="117">
                  <c:v>5.6299891896943741</c:v>
                </c:pt>
                <c:pt idx="118">
                  <c:v>5.5126014236596852</c:v>
                </c:pt>
                <c:pt idx="119">
                  <c:v>5.4036633804631524</c:v>
                </c:pt>
                <c:pt idx="120">
                  <c:v>5.302559849752976</c:v>
                </c:pt>
                <c:pt idx="121">
                  <c:v>5.2087181032819174</c:v>
                </c:pt>
                <c:pt idx="122">
                  <c:v>5.1216052547123514</c:v>
                </c:pt>
                <c:pt idx="123">
                  <c:v>5.0407257442665969</c:v>
                </c:pt>
                <c:pt idx="124">
                  <c:v>4.9656189482584043</c:v>
                </c:pt>
                <c:pt idx="125">
                  <c:v>4.8958569123614275</c:v>
                </c:pt>
                <c:pt idx="126">
                  <c:v>4.8310422065215555</c:v>
                </c:pt>
                <c:pt idx="127">
                  <c:v>4.7708058986685904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0.10996</c:v>
                </c:pt>
                <c:pt idx="8">
                  <c:v>0.24404874623872003</c:v>
                </c:pt>
                <c:pt idx="9">
                  <c:v>0.40753467918061126</c:v>
                </c:pt>
                <c:pt idx="10">
                  <c:v>0.60682382434255122</c:v>
                </c:pt>
                <c:pt idx="11">
                  <c:v>0.84969920213919625</c:v>
                </c:pt>
                <c:pt idx="12">
                  <c:v>1.1456075800054999</c:v>
                </c:pt>
                <c:pt idx="13">
                  <c:v>1.5060014225864142</c:v>
                </c:pt>
                <c:pt idx="14">
                  <c:v>1.9206944993778601</c:v>
                </c:pt>
                <c:pt idx="15">
                  <c:v>2.3960378961881013</c:v>
                </c:pt>
                <c:pt idx="16">
                  <c:v>2.9385394852621998</c:v>
                </c:pt>
                <c:pt idx="17">
                  <c:v>3.5546335067871309</c:v>
                </c:pt>
                <c:pt idx="18">
                  <c:v>4.2503487655722223</c:v>
                </c:pt>
                <c:pt idx="19">
                  <c:v>5.0308463213034313</c:v>
                </c:pt>
                <c:pt idx="20">
                  <c:v>5.8997915105072556</c:v>
                </c:pt>
                <c:pt idx="21">
                  <c:v>6.8636939343780323</c:v>
                </c:pt>
                <c:pt idx="22">
                  <c:v>7.9289036738028411</c:v>
                </c:pt>
                <c:pt idx="23">
                  <c:v>9.1015185111186696</c:v>
                </c:pt>
                <c:pt idx="24">
                  <c:v>10.387320792630039</c:v>
                </c:pt>
                <c:pt idx="25">
                  <c:v>11.791771394791185</c:v>
                </c:pt>
                <c:pt idx="26">
                  <c:v>13.320098702087591</c:v>
                </c:pt>
                <c:pt idx="27">
                  <c:v>14.977533240825775</c:v>
                </c:pt>
                <c:pt idx="28">
                  <c:v>16.768677529464998</c:v>
                </c:pt>
                <c:pt idx="29">
                  <c:v>18.69738807101524</c:v>
                </c:pt>
                <c:pt idx="30">
                  <c:v>20.766658591767104</c:v>
                </c:pt>
                <c:pt idx="31">
                  <c:v>22.978500565529977</c:v>
                </c:pt>
                <c:pt idx="32">
                  <c:v>25.333811234471639</c:v>
                </c:pt>
                <c:pt idx="33">
                  <c:v>27.832210869683252</c:v>
                </c:pt>
                <c:pt idx="34">
                  <c:v>30.471819410731182</c:v>
                </c:pt>
                <c:pt idx="35">
                  <c:v>33.249137913682489</c:v>
                </c:pt>
                <c:pt idx="36">
                  <c:v>36.158952573992998</c:v>
                </c:pt>
                <c:pt idx="37">
                  <c:v>39.194266903047904</c:v>
                </c:pt>
                <c:pt idx="38">
                  <c:v>42.346268470137517</c:v>
                </c:pt>
                <c:pt idx="39">
                  <c:v>45.604338292866508</c:v>
                </c:pt>
                <c:pt idx="40">
                  <c:v>48.956113931503197</c:v>
                </c:pt>
                <c:pt idx="41">
                  <c:v>52.387622154136878</c:v>
                </c:pt>
                <c:pt idx="42">
                  <c:v>55.883466814642489</c:v>
                </c:pt>
                <c:pt idx="43">
                  <c:v>59.427069210118439</c:v>
                </c:pt>
                <c:pt idx="44">
                  <c:v>63.000955351391802</c:v>
                </c:pt>
                <c:pt idx="45">
                  <c:v>66.58708170337438</c:v>
                </c:pt>
                <c:pt idx="46">
                  <c:v>70.167188081662772</c:v>
                </c:pt>
                <c:pt idx="47">
                  <c:v>73.72316349008652</c:v>
                </c:pt>
                <c:pt idx="48">
                  <c:v>77.237407593644761</c:v>
                </c:pt>
                <c:pt idx="49">
                  <c:v>80.693172864582806</c:v>
                </c:pt>
                <c:pt idx="50">
                  <c:v>84.074873608450105</c:v>
                </c:pt>
                <c:pt idx="51">
                  <c:v>87.368350150981399</c:v>
                </c:pt>
                <c:pt idx="52">
                  <c:v>90.561079257269085</c:v>
                </c:pt>
                <c:pt idx="53">
                  <c:v>93.642325136810953</c:v>
                </c:pt>
                <c:pt idx="54">
                  <c:v>96.603228947003643</c:v>
                </c:pt>
                <c:pt idx="55">
                  <c:v>99.436838388299279</c:v>
                </c:pt>
                <c:pt idx="56">
                  <c:v>102.13808190333077</c:v>
                </c:pt>
                <c:pt idx="57">
                  <c:v>104.70369428017203</c:v>
                </c:pt>
                <c:pt idx="58">
                  <c:v>107.13210202579609</c:v>
                </c:pt>
                <c:pt idx="59">
                  <c:v>109.42327771071253</c:v>
                </c:pt>
                <c:pt idx="60">
                  <c:v>111.57857264485378</c:v>
                </c:pt>
                <c:pt idx="61">
                  <c:v>113.60053682208925</c:v>
                </c:pt>
                <c:pt idx="62">
                  <c:v>115.49273417054772</c:v>
                </c:pt>
                <c:pt idx="63">
                  <c:v>117.25955996009561</c:v>
                </c:pt>
                <c:pt idx="64">
                  <c:v>118.90606588880364</c:v>
                </c:pt>
                <c:pt idx="65">
                  <c:v>120.437797016907</c:v>
                </c:pt>
                <c:pt idx="66">
                  <c:v>121.86064343156792</c:v>
                </c:pt>
                <c:pt idx="67">
                  <c:v>123.18070837210713</c:v>
                </c:pt>
                <c:pt idx="68">
                  <c:v>124.40419356175221</c:v>
                </c:pt>
                <c:pt idx="69">
                  <c:v>125.53730169842432</c:v>
                </c:pt>
                <c:pt idx="70">
                  <c:v>126.58615545124923</c:v>
                </c:pt>
                <c:pt idx="71">
                  <c:v>127.55673187665676</c:v>
                </c:pt>
                <c:pt idx="72">
                  <c:v>128.45481088614028</c:v>
                </c:pt>
                <c:pt idx="73">
                  <c:v>129.28593624173246</c:v>
                </c:pt>
                <c:pt idx="74">
                  <c:v>130.05538749944887</c:v>
                </c:pt>
                <c:pt idx="75">
                  <c:v>130.76816134130598</c:v>
                </c:pt>
                <c:pt idx="76">
                  <c:v>131.42896081124474</c:v>
                </c:pt>
                <c:pt idx="77">
                  <c:v>132.04219108099016</c:v>
                </c:pt>
                <c:pt idx="78">
                  <c:v>132.61196050369909</c:v>
                </c:pt>
                <c:pt idx="79">
                  <c:v>133.14208585467782</c:v>
                </c:pt>
                <c:pt idx="80">
                  <c:v>133.63610080094668</c:v>
                </c:pt>
                <c:pt idx="81">
                  <c:v>134.09726677893309</c:v>
                </c:pt>
                <c:pt idx="82">
                  <c:v>134.52858558806074</c:v>
                </c:pt>
                <c:pt idx="83">
                  <c:v>134.93281312507986</c:v>
                </c:pt>
                <c:pt idx="84">
                  <c:v>135.31247378849372</c:v>
                </c:pt>
                <c:pt idx="85">
                  <c:v>135.66987517411894</c:v>
                </c:pt>
                <c:pt idx="86">
                  <c:v>136.00712276203274</c:v>
                </c:pt>
                <c:pt idx="87">
                  <c:v>136.32613436266365</c:v>
                </c:pt>
                <c:pt idx="88">
                  <c:v>136.62865414657563</c:v>
                </c:pt>
                <c:pt idx="89">
                  <c:v>136.91626612969324</c:v>
                </c:pt>
                <c:pt idx="90">
                  <c:v>137.19040702446762</c:v>
                </c:pt>
                <c:pt idx="91">
                  <c:v>137.45237839890677</c:v>
                </c:pt>
                <c:pt idx="92">
                  <c:v>137.7033581105419</c:v>
                </c:pt>
                <c:pt idx="93">
                  <c:v>137.94441100223341</c:v>
                </c:pt>
                <c:pt idx="94">
                  <c:v>138.17649886209941</c:v>
                </c:pt>
                <c:pt idx="95">
                  <c:v>138.40048966153392</c:v>
                </c:pt>
                <c:pt idx="96">
                  <c:v>138.61716609393258</c:v>
                </c:pt>
                <c:pt idx="97">
                  <c:v>138.82723344292529</c:v>
                </c:pt>
                <c:pt idx="98">
                  <c:v>139.03132681311175</c:v>
                </c:pt>
                <c:pt idx="99">
                  <c:v>139.23001775890799</c:v>
                </c:pt>
                <c:pt idx="100">
                  <c:v>139.42382034848208</c:v>
                </c:pt>
                <c:pt idx="101">
                  <c:v>139.61319670016059</c:v>
                </c:pt>
                <c:pt idx="102">
                  <c:v>139.79856202835654</c:v>
                </c:pt>
                <c:pt idx="103">
                  <c:v>139.98028923518882</c:v>
                </c:pt>
                <c:pt idx="104">
                  <c:v>140.15871308268504</c:v>
                </c:pt>
                <c:pt idx="105">
                  <c:v>140.33413397890413</c:v>
                </c:pt>
                <c:pt idx="106">
                  <c:v>140.50682140957795</c:v>
                </c:pt>
                <c:pt idx="107">
                  <c:v>140.67701704502809</c:v>
                </c:pt>
                <c:pt idx="108">
                  <c:v>140.84493755022314</c:v>
                </c:pt>
                <c:pt idx="109">
                  <c:v>141.01077712394684</c:v>
                </c:pt>
                <c:pt idx="110">
                  <c:v>141.17470979118445</c:v>
                </c:pt>
                <c:pt idx="111">
                  <c:v>141.33689147102422</c:v>
                </c:pt>
                <c:pt idx="112">
                  <c:v>141.49746184063443</c:v>
                </c:pt>
                <c:pt idx="113">
                  <c:v>141.65654601422315</c:v>
                </c:pt>
                <c:pt idx="114">
                  <c:v>141.8142560543252</c:v>
                </c:pt>
                <c:pt idx="115">
                  <c:v>141.97069233129446</c:v>
                </c:pt>
                <c:pt idx="116">
                  <c:v>142.12594474550863</c:v>
                </c:pt>
                <c:pt idx="117">
                  <c:v>142.28009382551878</c:v>
                </c:pt>
                <c:pt idx="118">
                  <c:v>142.43321171419385</c:v>
                </c:pt>
                <c:pt idx="119">
                  <c:v>142.58536305381958</c:v>
                </c:pt>
                <c:pt idx="120">
                  <c:v>142.73660578010495</c:v>
                </c:pt>
                <c:pt idx="121">
                  <c:v>142.88699183412638</c:v>
                </c:pt>
                <c:pt idx="122">
                  <c:v>143.0365678003925</c:v>
                </c:pt>
                <c:pt idx="123">
                  <c:v>143.185375478438</c:v>
                </c:pt>
                <c:pt idx="124">
                  <c:v>143.33345239464705</c:v>
                </c:pt>
                <c:pt idx="125">
                  <c:v>143.48083226036209</c:v>
                </c:pt>
                <c:pt idx="126">
                  <c:v>143.62754538174619</c:v>
                </c:pt>
                <c:pt idx="127">
                  <c:v>143.77361902633274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9.0011900826446264E-2</c:v>
                </c:pt>
                <c:pt idx="7">
                  <c:v>0.20226794258313319</c:v>
                </c:pt>
                <c:pt idx="8">
                  <c:v>0.34224476100727963</c:v>
                </c:pt>
                <c:pt idx="9">
                  <c:v>0.51675601521553771</c:v>
                </c:pt>
                <c:pt idx="10">
                  <c:v>0.7342724885711035</c:v>
                </c:pt>
                <c:pt idx="11">
                  <c:v>1.0053153132162662</c:v>
                </c:pt>
                <c:pt idx="12">
                  <c:v>1.3207376000262301</c:v>
                </c:pt>
                <c:pt idx="13">
                  <c:v>1.6858456196970208</c:v>
                </c:pt>
                <c:pt idx="14">
                  <c:v>2.1058523808871792</c:v>
                </c:pt>
                <c:pt idx="15">
                  <c:v>2.5855166888269814</c:v>
                </c:pt>
                <c:pt idx="16">
                  <c:v>3.1286181657950523</c:v>
                </c:pt>
                <c:pt idx="17">
                  <c:v>3.737214397658116</c:v>
                </c:pt>
                <c:pt idx="18">
                  <c:v>4.4160324995535793</c:v>
                </c:pt>
                <c:pt idx="19">
                  <c:v>5.1695588231231122</c:v>
                </c:pt>
                <c:pt idx="20">
                  <c:v>6.0019922699414749</c:v>
                </c:pt>
                <c:pt idx="21">
                  <c:v>6.9172743066171503</c:v>
                </c:pt>
                <c:pt idx="22">
                  <c:v>7.9192523030506718</c:v>
                </c:pt>
                <c:pt idx="23">
                  <c:v>9.0120569448753276</c:v>
                </c:pt>
                <c:pt idx="24">
                  <c:v>10.199508240190553</c:v>
                </c:pt>
                <c:pt idx="25">
                  <c:v>11.485086507914552</c:v>
                </c:pt>
                <c:pt idx="26">
                  <c:v>12.871908493286691</c:v>
                </c:pt>
                <c:pt idx="27">
                  <c:v>14.362691853927437</c:v>
                </c:pt>
                <c:pt idx="28">
                  <c:v>15.959674779391566</c:v>
                </c:pt>
                <c:pt idx="29">
                  <c:v>17.664432755535678</c:v>
                </c:pt>
                <c:pt idx="30">
                  <c:v>19.477799402033096</c:v>
                </c:pt>
                <c:pt idx="31">
                  <c:v>21.399782358730306</c:v>
                </c:pt>
                <c:pt idx="32">
                  <c:v>23.429473389939364</c:v>
                </c:pt>
                <c:pt idx="33">
                  <c:v>25.564955699248614</c:v>
                </c:pt>
                <c:pt idx="34">
                  <c:v>27.80321954653818</c:v>
                </c:pt>
                <c:pt idx="35">
                  <c:v>30.140111933913015</c:v>
                </c:pt>
                <c:pt idx="36">
                  <c:v>32.570304134290254</c:v>
                </c:pt>
                <c:pt idx="37">
                  <c:v>35.087281820606478</c:v>
                </c:pt>
                <c:pt idx="38">
                  <c:v>37.683362997049215</c:v>
                </c:pt>
                <c:pt idx="39">
                  <c:v>40.349748462486914</c:v>
                </c:pt>
                <c:pt idx="40">
                  <c:v>43.076607154207935</c:v>
                </c:pt>
                <c:pt idx="41">
                  <c:v>45.853192909258333</c:v>
                </c:pt>
                <c:pt idx="42">
                  <c:v>48.667991419863597</c:v>
                </c:pt>
                <c:pt idx="43">
                  <c:v>51.508894427383126</c:v>
                </c:pt>
                <c:pt idx="44">
                  <c:v>54.363396317834095</c:v>
                </c:pt>
                <c:pt idx="45">
                  <c:v>57.21880649136056</c:v>
                </c:pt>
                <c:pt idx="46">
                  <c:v>60.062469618383929</c:v>
                </c:pt>
                <c:pt idx="47">
                  <c:v>62.881985901777369</c:v>
                </c:pt>
                <c:pt idx="48">
                  <c:v>65.665423282571354</c:v>
                </c:pt>
                <c:pt idx="49">
                  <c:v>68.401513863933317</c:v>
                </c:pt>
                <c:pt idx="50">
                  <c:v>71.079827693971268</c:v>
                </c:pt>
                <c:pt idx="51">
                  <c:v>73.690918387931902</c:v>
                </c:pt>
                <c:pt idx="52">
                  <c:v>76.226436737917368</c:v>
                </c:pt>
                <c:pt idx="53">
                  <c:v>78.679210170611924</c:v>
                </c:pt>
                <c:pt idx="54">
                  <c:v>81.043287645977188</c:v>
                </c:pt>
                <c:pt idx="55">
                  <c:v>83.313951212786563</c:v>
                </c:pt>
                <c:pt idx="56">
                  <c:v>85.487696837003497</c:v>
                </c:pt>
                <c:pt idx="57">
                  <c:v>87.562188210931879</c:v>
                </c:pt>
                <c:pt idx="58">
                  <c:v>89.536187989824484</c:v>
                </c:pt>
                <c:pt idx="59">
                  <c:v>91.409471301426947</c:v>
                </c:pt>
                <c:pt idx="60">
                  <c:v>93.182726456303129</c:v>
                </c:pt>
                <c:pt idx="61">
                  <c:v>94.857447597398931</c:v>
                </c:pt>
                <c:pt idx="62">
                  <c:v>96.435823624655029</c:v>
                </c:pt>
                <c:pt idx="63">
                  <c:v>97.920627179559219</c:v>
                </c:pt>
                <c:pt idx="64">
                  <c:v>99.315106839352794</c:v>
                </c:pt>
                <c:pt idx="65">
                  <c:v>100.62288500555763</c:v>
                </c:pt>
                <c:pt idx="66">
                  <c:v>101.84786332110845</c:v>
                </c:pt>
                <c:pt idx="67">
                  <c:v>102.99413684813139</c:v>
                </c:pt>
                <c:pt idx="68">
                  <c:v>104.06591770674588</c:v>
                </c:pt>
                <c:pt idx="69">
                  <c:v>105.06746842648845</c:v>
                </c:pt>
                <c:pt idx="70">
                  <c:v>106.00304489980716</c:v>
                </c:pt>
                <c:pt idx="71">
                  <c:v>106.87684854906253</c:v>
                </c:pt>
                <c:pt idx="72">
                  <c:v>107.69298711776457</c:v>
                </c:pt>
                <c:pt idx="73">
                  <c:v>108.45544336387701</c:v>
                </c:pt>
                <c:pt idx="74">
                  <c:v>109.16805085713833</c:v>
                </c:pt>
                <c:pt idx="75">
                  <c:v>109.83447605249533</c:v>
                </c:pt>
                <c:pt idx="76">
                  <c:v>110.45820581751005</c:v>
                </c:pt>
                <c:pt idx="77">
                  <c:v>111.04253962362797</c:v>
                </c:pt>
                <c:pt idx="78">
                  <c:v>111.59058566141968</c:v>
                </c:pt>
                <c:pt idx="79">
                  <c:v>112.10526020163437</c:v>
                </c:pt>
                <c:pt idx="80">
                  <c:v>112.58928959177879</c:v>
                </c:pt>
                <c:pt idx="81">
                  <c:v>113.04521434783435</c:v>
                </c:pt>
                <c:pt idx="82">
                  <c:v>113.47539486959786</c:v>
                </c:pt>
                <c:pt idx="83">
                  <c:v>113.88201837383437</c:v>
                </c:pt>
                <c:pt idx="84">
                  <c:v>114.26710670055438</c:v>
                </c:pt>
                <c:pt idx="85">
                  <c:v>114.63252470344996</c:v>
                </c:pt>
                <c:pt idx="86">
                  <c:v>114.97998898546167</c:v>
                </c:pt>
                <c:pt idx="87">
                  <c:v>115.31107678454968</c:v>
                </c:pt>
                <c:pt idx="88">
                  <c:v>115.62723485318303</c:v>
                </c:pt>
                <c:pt idx="89">
                  <c:v>115.92978820817198</c:v>
                </c:pt>
                <c:pt idx="90">
                  <c:v>116.21994865567373</c:v>
                </c:pt>
                <c:pt idx="91">
                  <c:v>116.49882301997214</c:v>
                </c:pt>
                <c:pt idx="92">
                  <c:v>116.76742102445695</c:v>
                </c:pt>
                <c:pt idx="93">
                  <c:v>117.02666278958428</c:v>
                </c:pt>
                <c:pt idx="94">
                  <c:v>117.2773859259446</c:v>
                </c:pt>
                <c:pt idx="95">
                  <c:v>117.52035221132027</c:v>
                </c:pt>
                <c:pt idx="96">
                  <c:v>117.75625384916401</c:v>
                </c:pt>
                <c:pt idx="97">
                  <c:v>117.98571931261841</c:v>
                </c:pt>
                <c:pt idx="98">
                  <c:v>118.20931878332703</c:v>
                </c:pt>
                <c:pt idx="99">
                  <c:v>118.42756919812498</c:v>
                </c:pt>
                <c:pt idx="100">
                  <c:v>118.64093891947095</c:v>
                </c:pt>
                <c:pt idx="101">
                  <c:v>118.84985204738902</c:v>
                </c:pt>
                <c:pt idx="102">
                  <c:v>119.05469239189463</c:v>
                </c:pt>
                <c:pt idx="103">
                  <c:v>119.25580712552613</c:v>
                </c:pt>
                <c:pt idx="104">
                  <c:v>119.45351013580839</c:v>
                </c:pt>
                <c:pt idx="105">
                  <c:v>119.64808509733743</c:v>
                </c:pt>
                <c:pt idx="106">
                  <c:v>119.83978828277536</c:v>
                </c:pt>
                <c:pt idx="107">
                  <c:v>120.02885113145005</c:v>
                </c:pt>
                <c:pt idx="108">
                  <c:v>120.21548259351836</c:v>
                </c:pt>
                <c:pt idx="109">
                  <c:v>120.39987126681881</c:v>
                </c:pt>
                <c:pt idx="110">
                  <c:v>120.58218734264537</c:v>
                </c:pt>
                <c:pt idx="111">
                  <c:v>120.76258437574552</c:v>
                </c:pt>
                <c:pt idx="112">
                  <c:v>120.94120089290531</c:v>
                </c:pt>
                <c:pt idx="113">
                  <c:v>121.11816185354927</c:v>
                </c:pt>
                <c:pt idx="114">
                  <c:v>121.29357997486518</c:v>
                </c:pt>
                <c:pt idx="115">
                  <c:v>121.46755693307439</c:v>
                </c:pt>
                <c:pt idx="116">
                  <c:v>121.6401844516124</c:v>
                </c:pt>
                <c:pt idx="117">
                  <c:v>121.81154528616861</c:v>
                </c:pt>
                <c:pt idx="118">
                  <c:v>121.98171411575984</c:v>
                </c:pt>
                <c:pt idx="119">
                  <c:v>122.15075834828205</c:v>
                </c:pt>
                <c:pt idx="120">
                  <c:v>122.31873884829915</c:v>
                </c:pt>
                <c:pt idx="121">
                  <c:v>122.48571059418626</c:v>
                </c:pt>
                <c:pt idx="122">
                  <c:v>122.65172327114709</c:v>
                </c:pt>
                <c:pt idx="123">
                  <c:v>122.81682180606923</c:v>
                </c:pt>
                <c:pt idx="124">
                  <c:v>122.9810468496663</c:v>
                </c:pt>
                <c:pt idx="125">
                  <c:v>123.14443521087951</c:v>
                </c:pt>
                <c:pt idx="126">
                  <c:v>123.30702024807164</c:v>
                </c:pt>
                <c:pt idx="127">
                  <c:v>123.46883222114187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0.24725274725274723</c:v>
                </c:pt>
                <c:pt idx="2">
                  <c:v>0.49450549450549447</c:v>
                </c:pt>
                <c:pt idx="3">
                  <c:v>0.74175824175824168</c:v>
                </c:pt>
                <c:pt idx="4">
                  <c:v>0.98901098901098894</c:v>
                </c:pt>
                <c:pt idx="5">
                  <c:v>1.2362637362637361</c:v>
                </c:pt>
                <c:pt idx="6">
                  <c:v>1.4835164835164834</c:v>
                </c:pt>
                <c:pt idx="7">
                  <c:v>1.8395090870667792</c:v>
                </c:pt>
                <c:pt idx="8">
                  <c:v>2.2175403803220348</c:v>
                </c:pt>
                <c:pt idx="9">
                  <c:v>2.6220751152238289</c:v>
                </c:pt>
                <c:pt idx="10">
                  <c:v>3.0584722729871578</c:v>
                </c:pt>
                <c:pt idx="11">
                  <c:v>3.5331603463686032</c:v>
                </c:pt>
                <c:pt idx="12">
                  <c:v>4.0538454283594767</c:v>
                </c:pt>
                <c:pt idx="13">
                  <c:v>4.6297575791240968</c:v>
                </c:pt>
                <c:pt idx="14">
                  <c:v>5.2497464976483421</c:v>
                </c:pt>
                <c:pt idx="15">
                  <c:v>5.9181051346760079</c:v>
                </c:pt>
                <c:pt idx="16">
                  <c:v>6.6390473869721074</c:v>
                </c:pt>
                <c:pt idx="17">
                  <c:v>7.4165054459534385</c:v>
                </c:pt>
                <c:pt idx="18">
                  <c:v>8.2538524796719699</c:v>
                </c:pt>
                <c:pt idx="19">
                  <c:v>9.1535306793060833</c:v>
                </c:pt>
                <c:pt idx="20">
                  <c:v>10.116560377736604</c:v>
                </c:pt>
                <c:pt idx="21">
                  <c:v>11.146370224196637</c:v>
                </c:pt>
                <c:pt idx="22">
                  <c:v>12.246145440479356</c:v>
                </c:pt>
                <c:pt idx="23">
                  <c:v>13.418791230534051</c:v>
                </c:pt>
                <c:pt idx="24">
                  <c:v>14.666930180075777</c:v>
                </c:pt>
                <c:pt idx="25">
                  <c:v>15.992954740712836</c:v>
                </c:pt>
                <c:pt idx="26">
                  <c:v>17.399163284655064</c:v>
                </c:pt>
                <c:pt idx="27">
                  <c:v>18.888017487257265</c:v>
                </c:pt>
                <c:pt idx="28">
                  <c:v>20.461689904100581</c:v>
                </c:pt>
                <c:pt idx="29">
                  <c:v>22.122052876951589</c:v>
                </c:pt>
                <c:pt idx="30">
                  <c:v>23.870673228981261</c:v>
                </c:pt>
                <c:pt idx="31">
                  <c:v>25.708807202171023</c:v>
                </c:pt>
                <c:pt idx="32">
                  <c:v>27.637385104990408</c:v>
                </c:pt>
                <c:pt idx="33">
                  <c:v>29.656968046412679</c:v>
                </c:pt>
                <c:pt idx="34">
                  <c:v>31.767649351359918</c:v>
                </c:pt>
                <c:pt idx="35">
                  <c:v>33.969027851470486</c:v>
                </c:pt>
                <c:pt idx="36">
                  <c:v>36.260180842725923</c:v>
                </c:pt>
                <c:pt idx="37">
                  <c:v>38.639635850454141</c:v>
                </c:pt>
                <c:pt idx="38">
                  <c:v>41.105341271122221</c:v>
                </c:pt>
                <c:pt idx="39">
                  <c:v>43.654637939145609</c:v>
                </c:pt>
                <c:pt idx="40">
                  <c:v>46.284237192146222</c:v>
                </c:pt>
                <c:pt idx="41">
                  <c:v>48.990216715711071</c:v>
                </c:pt>
                <c:pt idx="42">
                  <c:v>51.768023616768545</c:v>
                </c:pt>
                <c:pt idx="43">
                  <c:v>54.612485772851237</c:v>
                </c:pt>
                <c:pt idx="44">
                  <c:v>57.517832683654298</c:v>
                </c:pt>
                <c:pt idx="45">
                  <c:v>60.477727067534346</c:v>
                </c:pt>
                <c:pt idx="46">
                  <c:v>63.485308099033176</c:v>
                </c:pt>
                <c:pt idx="47">
                  <c:v>66.533246175319164</c:v>
                </c:pt>
                <c:pt idx="48">
                  <c:v>69.613807004272516</c:v>
                </c:pt>
                <c:pt idx="49">
                  <c:v>72.718924278658136</c:v>
                </c:pt>
                <c:pt idx="50">
                  <c:v>75.840279864452768</c:v>
                </c:pt>
                <c:pt idx="51">
                  <c:v>78.969390060159157</c:v>
                </c:pt>
                <c:pt idx="52">
                  <c:v>82.097696108848837</c:v>
                </c:pt>
                <c:pt idx="53">
                  <c:v>85.21665683042869</c:v>
                </c:pt>
                <c:pt idx="54">
                  <c:v>88.317841103554116</c:v>
                </c:pt>
                <c:pt idx="55">
                  <c:v>91.393018152627349</c:v>
                </c:pt>
                <c:pt idx="56">
                  <c:v>94.434243632161085</c:v>
                </c:pt>
                <c:pt idx="57">
                  <c:v>97.433939616703782</c:v>
                </c:pt>
                <c:pt idx="58">
                  <c:v>100.38496680239635</c:v>
                </c:pt>
                <c:pt idx="59">
                  <c:v>103.28068750302228</c:v>
                </c:pt>
                <c:pt idx="60">
                  <c:v>106.11501836549368</c:v>
                </c:pt>
                <c:pt idx="61">
                  <c:v>108.88247210553601</c:v>
                </c:pt>
                <c:pt idx="62">
                  <c:v>111.57818791346274</c:v>
                </c:pt>
                <c:pt idx="63">
                  <c:v>114.19795052404295</c:v>
                </c:pt>
                <c:pt idx="64">
                  <c:v>116.73819826847323</c:v>
                </c:pt>
                <c:pt idx="65">
                  <c:v>119.19602071634856</c:v>
                </c:pt>
                <c:pt idx="66">
                  <c:v>121.56914675912195</c:v>
                </c:pt>
                <c:pt idx="67">
                  <c:v>123.85592417484122</c:v>
                </c:pt>
                <c:pt idx="68">
                  <c:v>126.05529184333714</c:v>
                </c:pt>
                <c:pt idx="69">
                  <c:v>128.16674585710746</c:v>
                </c:pt>
                <c:pt idx="70">
                  <c:v>130.19030079892431</c:v>
                </c:pt>
                <c:pt idx="71">
                  <c:v>132.12644743774223</c:v>
                </c:pt>
                <c:pt idx="72">
                  <c:v>133.97610803643286</c:v>
                </c:pt>
                <c:pt idx="73">
                  <c:v>135.74059037597999</c:v>
                </c:pt>
                <c:pt idx="74">
                  <c:v>137.42154148940145</c:v>
                </c:pt>
                <c:pt idx="75">
                  <c:v>139.02090197306487</c:v>
                </c:pt>
                <c:pt idx="76">
                  <c:v>140.54086161017341</c:v>
                </c:pt>
                <c:pt idx="77">
                  <c:v>141.98381690707544</c:v>
                </c:pt>
                <c:pt idx="78">
                  <c:v>143.3523310127523</c:v>
                </c:pt>
                <c:pt idx="79">
                  <c:v>144.64909636934141</c:v>
                </c:pt>
                <c:pt idx="80">
                  <c:v>145.87690032976158</c:v>
                </c:pt>
                <c:pt idx="81">
                  <c:v>147.03859387928395</c:v>
                </c:pt>
                <c:pt idx="82">
                  <c:v>148.13706351215453</c:v>
                </c:pt>
                <c:pt idx="83">
                  <c:v>149.17520624233467</c:v>
                </c:pt>
                <c:pt idx="84">
                  <c:v>150.15590766872134</c:v>
                </c:pt>
                <c:pt idx="85">
                  <c:v>151.08202296905759</c:v>
                </c:pt>
                <c:pt idx="86">
                  <c:v>151.9563606620581</c:v>
                </c:pt>
                <c:pt idx="87">
                  <c:v>152.78166895278332</c:v>
                </c:pt>
                <c:pt idx="88">
                  <c:v>153.56062446063996</c:v>
                </c:pt>
                <c:pt idx="89">
                  <c:v>154.29582312120323</c:v>
                </c:pt>
                <c:pt idx="90">
                  <c:v>154.98977305103776</c:v>
                </c:pt>
                <c:pt idx="91">
                  <c:v>155.64488916761823</c:v>
                </c:pt>
                <c:pt idx="92">
                  <c:v>156.2634893632119</c:v>
                </c:pt>
                <c:pt idx="93">
                  <c:v>156.84779204120815</c:v>
                </c:pt>
                <c:pt idx="94">
                  <c:v>157.39991483501973</c:v>
                </c:pt>
                <c:pt idx="95">
                  <c:v>157.92187434262883</c:v>
                </c:pt>
                <c:pt idx="96">
                  <c:v>158.41558672351954</c:v>
                </c:pt>
                <c:pt idx="97">
                  <c:v>158.88286901865581</c:v>
                </c:pt>
                <c:pt idx="98">
                  <c:v>159.32544106795845</c:v>
                </c:pt>
                <c:pt idx="99">
                  <c:v>159.74492791312349</c:v>
                </c:pt>
                <c:pt idx="100">
                  <c:v>160.14286258640047</c:v>
                </c:pt>
                <c:pt idx="101">
                  <c:v>160.52068919796994</c:v>
                </c:pt>
                <c:pt idx="102">
                  <c:v>160.87976624573272</c:v>
                </c:pt>
                <c:pt idx="103">
                  <c:v>161.2213700816007</c:v>
                </c:pt>
                <c:pt idx="104">
                  <c:v>161.54669847774349</c:v>
                </c:pt>
                <c:pt idx="105">
                  <c:v>161.85687424470655</c:v>
                </c:pt>
                <c:pt idx="106">
                  <c:v>162.15294886090263</c:v>
                </c:pt>
                <c:pt idx="107">
                  <c:v>162.43590607973061</c:v>
                </c:pt>
                <c:pt idx="108">
                  <c:v>162.70666548654569</c:v>
                </c:pt>
                <c:pt idx="109">
                  <c:v>162.96608598294679</c:v>
                </c:pt>
                <c:pt idx="110">
                  <c:v>163.21496918042303</c:v>
                </c:pt>
                <c:pt idx="111">
                  <c:v>163.45406268936631</c:v>
                </c:pt>
                <c:pt idx="112">
                  <c:v>163.68406329287507</c:v>
                </c:pt>
                <c:pt idx="113">
                  <c:v>163.90561999769756</c:v>
                </c:pt>
                <c:pt idx="114">
                  <c:v>164.11933695714711</c:v>
                </c:pt>
                <c:pt idx="115">
                  <c:v>164.32577626291669</c:v>
                </c:pt>
                <c:pt idx="116">
                  <c:v>164.52546060447114</c:v>
                </c:pt>
                <c:pt idx="117">
                  <c:v>164.71887579614679</c:v>
                </c:pt>
                <c:pt idx="118">
                  <c:v>164.90647317327608</c:v>
                </c:pt>
                <c:pt idx="119">
                  <c:v>165.08867185961637</c:v>
                </c:pt>
                <c:pt idx="120">
                  <c:v>165.26586090912733</c:v>
                </c:pt>
                <c:pt idx="121">
                  <c:v>165.43840132573803</c:v>
                </c:pt>
                <c:pt idx="122">
                  <c:v>165.6066279651981</c:v>
                </c:pt>
                <c:pt idx="123">
                  <c:v>165.77085132343888</c:v>
                </c:pt>
                <c:pt idx="124">
                  <c:v>165.93135921609863</c:v>
                </c:pt>
                <c:pt idx="125">
                  <c:v>166.08841835400895</c:v>
                </c:pt>
                <c:pt idx="126">
                  <c:v>166.24227581950987</c:v>
                </c:pt>
                <c:pt idx="127">
                  <c:v>166.3931604484734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workbookViewId="0">
      <selection activeCell="D4" sqref="D4"/>
    </sheetView>
  </sheetViews>
  <sheetFormatPr baseColWidth="10" defaultRowHeight="16" x14ac:dyDescent="0.2"/>
  <cols>
    <col min="1" max="2" width="10.83203125" style="6"/>
    <col min="3" max="3" width="17.5" style="6" bestFit="1" customWidth="1"/>
    <col min="4" max="4" width="13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27" t="s">
        <v>0</v>
      </c>
      <c r="D2" s="28"/>
      <c r="E2" s="7" t="s">
        <v>26</v>
      </c>
    </row>
    <row r="3" spans="2:6" x14ac:dyDescent="0.2">
      <c r="C3" s="8" t="s">
        <v>1</v>
      </c>
      <c r="D3" s="9">
        <v>2.9999999999999997E-4</v>
      </c>
      <c r="E3" s="10" t="s">
        <v>27</v>
      </c>
    </row>
    <row r="4" spans="2:6" x14ac:dyDescent="0.2">
      <c r="C4" s="11" t="s">
        <v>2</v>
      </c>
      <c r="D4" s="12">
        <f>1.3*POWER(10,-7)</f>
        <v>1.3E-7</v>
      </c>
      <c r="E4" s="13" t="s">
        <v>27</v>
      </c>
    </row>
    <row r="5" spans="2:6" x14ac:dyDescent="0.2">
      <c r="C5" s="11" t="s">
        <v>3</v>
      </c>
      <c r="D5" s="12">
        <v>1.1999999999999999E-3</v>
      </c>
      <c r="E5" s="13" t="s">
        <v>27</v>
      </c>
    </row>
    <row r="6" spans="2:6" x14ac:dyDescent="0.2">
      <c r="C6" s="11" t="s">
        <v>4</v>
      </c>
      <c r="D6" s="12">
        <f>Kgamma/gamma</f>
        <v>7916.666666666667</v>
      </c>
      <c r="E6" s="13"/>
    </row>
    <row r="7" spans="2:6" x14ac:dyDescent="0.2">
      <c r="C7" s="11" t="s">
        <v>5</v>
      </c>
      <c r="D7" s="12">
        <v>8</v>
      </c>
      <c r="E7" s="13" t="s">
        <v>27</v>
      </c>
    </row>
    <row r="8" spans="2:6" x14ac:dyDescent="0.2">
      <c r="C8" s="11" t="s">
        <v>6</v>
      </c>
      <c r="D8" s="45">
        <v>9.5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33" t="s">
        <v>31</v>
      </c>
      <c r="C16" s="34"/>
      <c r="D16" s="34"/>
      <c r="E16" s="35"/>
    </row>
    <row r="17" spans="2:5" ht="21" x14ac:dyDescent="0.2">
      <c r="B17" s="29" t="s">
        <v>28</v>
      </c>
      <c r="C17" s="30"/>
      <c r="D17" s="18">
        <f ca="1">INDEX('Prediktion(RÖR EJ!)'!A:A,MATCH(MAX('Prediktion(RÖR EJ!)'!C3:C367),'Prediktion(RÖR EJ!)'!C:C,0))</f>
        <v>43950</v>
      </c>
      <c r="E17" s="19"/>
    </row>
    <row r="18" spans="2:5" ht="22" thickBot="1" x14ac:dyDescent="0.25">
      <c r="B18" s="31" t="s">
        <v>29</v>
      </c>
      <c r="C18" s="32"/>
      <c r="D18" s="20">
        <f ca="1">MAX('Prediktion(RÖR EJ!)'!C3:C367)</f>
        <v>85.281707214279933</v>
      </c>
      <c r="E18" s="21" t="s">
        <v>30</v>
      </c>
    </row>
    <row r="20" spans="2:5" x14ac:dyDescent="0.2">
      <c r="C20" s="49"/>
      <c r="D20" s="49"/>
      <c r="E20" s="49"/>
    </row>
    <row r="21" spans="2:5" x14ac:dyDescent="0.2">
      <c r="C21" s="46"/>
      <c r="D21" s="47"/>
      <c r="E21" s="47"/>
    </row>
    <row r="22" spans="2:5" x14ac:dyDescent="0.2">
      <c r="C22" s="46"/>
      <c r="D22" s="48"/>
      <c r="E22" s="48"/>
    </row>
    <row r="23" spans="2:5" x14ac:dyDescent="0.2">
      <c r="C23" s="46"/>
      <c r="D23" s="46"/>
      <c r="E23" s="46"/>
    </row>
    <row r="24" spans="2:5" x14ac:dyDescent="0.2">
      <c r="C24" s="46"/>
      <c r="D24" s="46"/>
      <c r="E24" s="46"/>
    </row>
    <row r="25" spans="2:5" x14ac:dyDescent="0.2">
      <c r="C25" s="46"/>
      <c r="D25" s="46"/>
      <c r="E25" s="46"/>
    </row>
    <row r="26" spans="2:5" x14ac:dyDescent="0.2">
      <c r="C26" s="46"/>
      <c r="D26" s="46"/>
      <c r="E26" s="46"/>
    </row>
    <row r="27" spans="2:5" x14ac:dyDescent="0.2">
      <c r="C27" s="46"/>
      <c r="D27" s="46"/>
      <c r="E27" s="46"/>
    </row>
    <row r="28" spans="2:5" x14ac:dyDescent="0.2">
      <c r="C28" s="46"/>
      <c r="D28" s="46"/>
      <c r="E28" s="46"/>
    </row>
    <row r="29" spans="2:5" x14ac:dyDescent="0.2">
      <c r="C29" s="48"/>
      <c r="D29" s="46"/>
      <c r="E29" s="46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36" t="s">
        <v>33</v>
      </c>
      <c r="H1" s="36"/>
      <c r="J1" s="36" t="s">
        <v>32</v>
      </c>
      <c r="K1" s="36"/>
      <c r="M1" s="36" t="s">
        <v>34</v>
      </c>
      <c r="N1" s="36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  <c r="P17" s="50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1">
        <v>51</v>
      </c>
      <c r="N29" s="1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1">
        <v>51</v>
      </c>
      <c r="N30" s="1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1">
        <v>64</v>
      </c>
      <c r="N31" s="1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1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1">
        <v>63</v>
      </c>
      <c r="N33" s="1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28</v>
      </c>
      <c r="M34" s="1">
        <v>65</v>
      </c>
      <c r="N34" s="1">
        <v>28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31</v>
      </c>
      <c r="M35" s="1">
        <v>65</v>
      </c>
      <c r="N35" s="1">
        <v>31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35</v>
      </c>
      <c r="M36" s="1">
        <v>74</v>
      </c>
      <c r="N36" s="1">
        <v>35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37</v>
      </c>
      <c r="M37" s="1">
        <v>72</v>
      </c>
      <c r="N37" s="1">
        <v>37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43</v>
      </c>
      <c r="M38" s="1">
        <v>75</v>
      </c>
      <c r="N38" s="1">
        <v>43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44</v>
      </c>
      <c r="M39" s="1">
        <v>78</v>
      </c>
      <c r="N39" s="1">
        <v>44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46</v>
      </c>
      <c r="M40" s="1">
        <v>74</v>
      </c>
      <c r="N40" s="1">
        <v>46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55</v>
      </c>
      <c r="M41" s="1">
        <v>77</v>
      </c>
      <c r="N41" s="1">
        <v>55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56</v>
      </c>
      <c r="M42" s="1">
        <v>78</v>
      </c>
      <c r="N42" s="1">
        <v>56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58</v>
      </c>
      <c r="M43" s="1">
        <v>74</v>
      </c>
      <c r="N43" s="1">
        <v>58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60</v>
      </c>
      <c r="M44" s="1">
        <v>70</v>
      </c>
      <c r="N44" s="1">
        <v>60</v>
      </c>
      <c r="P44" s="50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61</v>
      </c>
      <c r="M45" s="1">
        <v>72</v>
      </c>
      <c r="N45" s="1">
        <v>61</v>
      </c>
    </row>
    <row r="46" spans="1:16" x14ac:dyDescent="0.2">
      <c r="A46" s="2">
        <f t="shared" si="2"/>
        <v>43944</v>
      </c>
      <c r="B46" s="5">
        <f t="shared" si="0"/>
        <v>75</v>
      </c>
      <c r="C46" s="5">
        <f t="shared" si="1"/>
        <v>63</v>
      </c>
      <c r="M46" s="1">
        <v>75</v>
      </c>
      <c r="N46" s="1">
        <v>63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65</v>
      </c>
      <c r="M47" s="1">
        <v>72</v>
      </c>
      <c r="N47" s="1">
        <v>65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66</v>
      </c>
      <c r="M48" s="1">
        <v>69</v>
      </c>
      <c r="N48" s="1">
        <v>66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67</v>
      </c>
      <c r="M49" s="1">
        <v>71</v>
      </c>
      <c r="N49" s="1">
        <v>67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68</v>
      </c>
      <c r="M50" s="1">
        <v>82</v>
      </c>
      <c r="N50" s="1">
        <v>68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68</v>
      </c>
      <c r="M51" s="1">
        <v>87</v>
      </c>
      <c r="N51" s="1">
        <v>68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68</v>
      </c>
      <c r="M52" s="1">
        <v>87</v>
      </c>
      <c r="N52" s="1">
        <v>68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71</v>
      </c>
      <c r="M53" s="1">
        <v>81</v>
      </c>
      <c r="N53" s="1">
        <v>71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74</v>
      </c>
      <c r="M54" s="1">
        <v>79</v>
      </c>
      <c r="N54" s="1">
        <v>74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76</v>
      </c>
      <c r="M55" s="1">
        <v>76</v>
      </c>
      <c r="N55" s="1">
        <v>76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76</v>
      </c>
      <c r="M56" s="1">
        <v>82</v>
      </c>
      <c r="N56" s="1">
        <v>76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76</v>
      </c>
      <c r="M57" s="1">
        <v>83</v>
      </c>
      <c r="N57" s="1">
        <v>76</v>
      </c>
    </row>
    <row r="58" spans="1:14" x14ac:dyDescent="0.2">
      <c r="A58" s="2">
        <f t="shared" si="2"/>
        <v>43956</v>
      </c>
      <c r="B58" s="5" t="e">
        <f t="shared" si="0"/>
        <v>#N/A</v>
      </c>
      <c r="C58" s="5" t="e">
        <f t="shared" si="1"/>
        <v>#N/A</v>
      </c>
    </row>
    <row r="59" spans="1:14" x14ac:dyDescent="0.2">
      <c r="A59" s="2">
        <f t="shared" si="2"/>
        <v>43957</v>
      </c>
      <c r="B59" s="5" t="e">
        <f t="shared" si="0"/>
        <v>#N/A</v>
      </c>
      <c r="C59" s="5" t="e">
        <f t="shared" si="1"/>
        <v>#N/A</v>
      </c>
    </row>
    <row r="60" spans="1:14" x14ac:dyDescent="0.2">
      <c r="A60" s="2">
        <f t="shared" si="2"/>
        <v>43958</v>
      </c>
      <c r="B60" s="5" t="e">
        <f t="shared" si="0"/>
        <v>#N/A</v>
      </c>
      <c r="C60" s="5" t="e">
        <f t="shared" si="1"/>
        <v>#N/A</v>
      </c>
    </row>
    <row r="61" spans="1:14" x14ac:dyDescent="0.2">
      <c r="A61" s="2">
        <f t="shared" si="2"/>
        <v>43959</v>
      </c>
      <c r="B61" s="5" t="e">
        <f t="shared" si="0"/>
        <v>#N/A</v>
      </c>
      <c r="C61" s="5" t="e">
        <f t="shared" si="1"/>
        <v>#N/A</v>
      </c>
    </row>
    <row r="62" spans="1:14" x14ac:dyDescent="0.2">
      <c r="A62" s="2">
        <f t="shared" si="2"/>
        <v>43960</v>
      </c>
      <c r="B62" s="5" t="e">
        <f t="shared" si="0"/>
        <v>#N/A</v>
      </c>
      <c r="C62" s="5" t="e">
        <f t="shared" si="1"/>
        <v>#N/A</v>
      </c>
    </row>
    <row r="63" spans="1:14" x14ac:dyDescent="0.2">
      <c r="A63" s="2">
        <f t="shared" si="2"/>
        <v>43961</v>
      </c>
      <c r="B63" s="5" t="e">
        <f t="shared" si="0"/>
        <v>#N/A</v>
      </c>
      <c r="C63" s="5" t="e">
        <f t="shared" si="1"/>
        <v>#N/A</v>
      </c>
    </row>
    <row r="64" spans="1:14" x14ac:dyDescent="0.2">
      <c r="A64" s="2">
        <f t="shared" si="2"/>
        <v>43962</v>
      </c>
      <c r="B64" s="5" t="e">
        <f t="shared" si="0"/>
        <v>#N/A</v>
      </c>
      <c r="C64" s="5" t="e">
        <f t="shared" si="1"/>
        <v>#N/A</v>
      </c>
    </row>
    <row r="65" spans="1:3" x14ac:dyDescent="0.2">
      <c r="A65" s="2">
        <f t="shared" si="2"/>
        <v>43963</v>
      </c>
      <c r="B65" s="5" t="e">
        <f t="shared" si="0"/>
        <v>#N/A</v>
      </c>
      <c r="C65" s="5" t="e">
        <f t="shared" si="1"/>
        <v>#N/A</v>
      </c>
    </row>
    <row r="66" spans="1:3" x14ac:dyDescent="0.2">
      <c r="A66" s="2">
        <f t="shared" si="2"/>
        <v>43964</v>
      </c>
      <c r="B66" s="5" t="e">
        <f t="shared" ref="B66:B129" si="3">IF(data_anvanda=$G$1,IF(ISBLANK(G66),"",G66),IF(data_anvanda=$J$1,IF(ISBLANK(J66),"",J66),IF(ISBLANK(M66),NA(),M66)))</f>
        <v>#N/A</v>
      </c>
      <c r="C66" s="5" t="e">
        <f t="shared" ref="C66:C129" si="4">IF(data_anvanda=$G$1,IF(ISBLANK(H66),"",H66),IF(data_anvanda=$J$1,IF(ISBLANK(K66),"",K66),IF(ISBLANK(N66),NA(),N66)))</f>
        <v>#N/A</v>
      </c>
    </row>
    <row r="67" spans="1:3" x14ac:dyDescent="0.2">
      <c r="A67" s="2">
        <f t="shared" si="2"/>
        <v>43965</v>
      </c>
      <c r="B67" s="5" t="e">
        <f t="shared" si="3"/>
        <v>#N/A</v>
      </c>
      <c r="C67" s="5" t="e">
        <f t="shared" si="4"/>
        <v>#N/A</v>
      </c>
    </row>
    <row r="68" spans="1:3" x14ac:dyDescent="0.2">
      <c r="A68" s="2">
        <f t="shared" ref="A68:A131" si="5">A67+1</f>
        <v>43966</v>
      </c>
      <c r="B68" s="5" t="e">
        <f t="shared" si="3"/>
        <v>#N/A</v>
      </c>
      <c r="C68" s="5" t="e">
        <f t="shared" si="4"/>
        <v>#N/A</v>
      </c>
    </row>
    <row r="69" spans="1:3" x14ac:dyDescent="0.2">
      <c r="A69" s="2">
        <f t="shared" si="5"/>
        <v>43967</v>
      </c>
      <c r="B69" s="5" t="e">
        <f t="shared" si="3"/>
        <v>#N/A</v>
      </c>
      <c r="C69" s="5" t="e">
        <f t="shared" si="4"/>
        <v>#N/A</v>
      </c>
    </row>
    <row r="70" spans="1:3" x14ac:dyDescent="0.2">
      <c r="A70" s="2">
        <f t="shared" si="5"/>
        <v>43968</v>
      </c>
      <c r="B70" s="5" t="e">
        <f t="shared" si="3"/>
        <v>#N/A</v>
      </c>
      <c r="C70" s="5" t="e">
        <f t="shared" si="4"/>
        <v>#N/A</v>
      </c>
    </row>
    <row r="71" spans="1:3" x14ac:dyDescent="0.2">
      <c r="A71" s="2">
        <f t="shared" si="5"/>
        <v>43969</v>
      </c>
      <c r="B71" s="5" t="e">
        <f t="shared" si="3"/>
        <v>#N/A</v>
      </c>
      <c r="C71" s="5" t="e">
        <f t="shared" si="4"/>
        <v>#N/A</v>
      </c>
    </row>
    <row r="72" spans="1:3" x14ac:dyDescent="0.2">
      <c r="A72" s="2">
        <f t="shared" si="5"/>
        <v>43970</v>
      </c>
      <c r="B72" s="5" t="e">
        <f t="shared" si="3"/>
        <v>#N/A</v>
      </c>
      <c r="C72" s="5" t="e">
        <f t="shared" si="4"/>
        <v>#N/A</v>
      </c>
    </row>
    <row r="73" spans="1:3" x14ac:dyDescent="0.2">
      <c r="A73" s="2">
        <f t="shared" si="5"/>
        <v>43971</v>
      </c>
      <c r="B73" s="5" t="e">
        <f t="shared" si="3"/>
        <v>#N/A</v>
      </c>
      <c r="C73" s="5" t="e">
        <f t="shared" si="4"/>
        <v>#N/A</v>
      </c>
    </row>
    <row r="74" spans="1:3" x14ac:dyDescent="0.2">
      <c r="A74" s="2">
        <f t="shared" si="5"/>
        <v>43972</v>
      </c>
      <c r="B74" s="5" t="e">
        <f t="shared" si="3"/>
        <v>#N/A</v>
      </c>
      <c r="C74" s="5" t="e">
        <f t="shared" si="4"/>
        <v>#N/A</v>
      </c>
    </row>
    <row r="75" spans="1:3" x14ac:dyDescent="0.2">
      <c r="A75" s="2">
        <f t="shared" si="5"/>
        <v>43973</v>
      </c>
      <c r="B75" s="5" t="e">
        <f t="shared" si="3"/>
        <v>#N/A</v>
      </c>
      <c r="C75" s="5" t="e">
        <f t="shared" si="4"/>
        <v>#N/A</v>
      </c>
    </row>
    <row r="76" spans="1:3" x14ac:dyDescent="0.2">
      <c r="A76" s="2">
        <f t="shared" si="5"/>
        <v>43974</v>
      </c>
      <c r="B76" s="5" t="e">
        <f t="shared" si="3"/>
        <v>#N/A</v>
      </c>
      <c r="C76" s="5" t="e">
        <f t="shared" si="4"/>
        <v>#N/A</v>
      </c>
    </row>
    <row r="77" spans="1:3" x14ac:dyDescent="0.2">
      <c r="A77" s="2">
        <f t="shared" si="5"/>
        <v>43975</v>
      </c>
      <c r="B77" s="5" t="e">
        <f t="shared" si="3"/>
        <v>#N/A</v>
      </c>
      <c r="C77" s="5" t="e">
        <f t="shared" si="4"/>
        <v>#N/A</v>
      </c>
    </row>
    <row r="78" spans="1:3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3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3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7916.666666666667</v>
      </c>
      <c r="C3" s="4">
        <f t="shared" ref="C3:C66" si="0">gamma*sjuka</f>
        <v>9.5</v>
      </c>
      <c r="D3" s="4">
        <v>0</v>
      </c>
      <c r="E3" s="4">
        <v>0</v>
      </c>
      <c r="F3" s="4">
        <f>population-B3</f>
        <v>1369083.3333333333</v>
      </c>
      <c r="G3" s="4" t="e">
        <f t="shared" ref="G3:G66" si="1">IF(ISBLANK(INDEX(inlagda_riktig,MATCH(A3,dag_riktig))),"",INDEX(inlagda_riktig,MATCH(A3,dag_riktig)))</f>
        <v>#N/A</v>
      </c>
      <c r="H3" s="4" t="e">
        <f t="shared" ref="H3:H66" si="2">IF(ISBLANK(INDEX(doda_riktig,MATCH(A3,dag_riktig))),"",INDEX(doda_riktig,MATCH(A3,dag_riktig)))</f>
        <v>#N/A</v>
      </c>
      <c r="J3" s="4">
        <f t="shared" ref="J3:J66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ca="1">B3+beta*F3*B3-IF(ROW()-L&gt;=ROW(B$3),beta*OFFSET(B4,-L,0)*OFFSET(F4,-L,0),K/L)</f>
        <v>8336.0982638888891</v>
      </c>
      <c r="C4" s="4">
        <f t="shared" ca="1" si="0"/>
        <v>10.003317916666665</v>
      </c>
      <c r="D4" s="4">
        <f ca="1">D3+(1-alpha)*IF(ROW()-L&gt;=ROW(F$3),beta*OFFSET(F4,-L,0)*OFFSET(B4,-L,0),K/L)</f>
        <v>989.28645833333337</v>
      </c>
      <c r="E4" s="4">
        <f ca="1">E3+alpha*IF(ROW()-L&gt;=ROW(F$3),beta*OFFSET(F4,-L,0)*OFFSET(B4,-L,0),K/L)</f>
        <v>0.296875</v>
      </c>
      <c r="F4" s="4">
        <f t="shared" ref="F4:F67" si="4">F3-beta*F3*B3</f>
        <v>1367674.3184027777</v>
      </c>
      <c r="G4" s="4" t="e">
        <f t="shared" si="1"/>
        <v>#N/A</v>
      </c>
      <c r="H4" s="4" t="e">
        <f t="shared" si="2"/>
        <v>#N/A</v>
      </c>
      <c r="J4" s="4">
        <f t="shared" ca="1" si="3"/>
        <v>1376999.9999999998</v>
      </c>
      <c r="L4" s="22">
        <f t="shared" ref="L4:L67" ca="1" si="5">D4/J4</f>
        <v>7.1843606269668381E-4</v>
      </c>
    </row>
    <row r="5" spans="1:12" x14ac:dyDescent="0.2">
      <c r="A5" s="2">
        <f t="shared" ref="A5:A68" si="6">A4+1</f>
        <v>43902</v>
      </c>
      <c r="B5" s="4">
        <f ca="1">B4+beta*F4*B4-IF(ROW()-L&gt;=ROW(B$3),beta*OFFSET(B5,-L,0)*OFFSET(F5,-L,0),K/L)</f>
        <v>8828.6537070119211</v>
      </c>
      <c r="C5" s="4">
        <f t="shared" ca="1" si="0"/>
        <v>10.594384448414305</v>
      </c>
      <c r="D5" s="4">
        <f ca="1">D4+(1-alpha)*IF(ROW()-L&gt;=ROW(F$3),beta*OFFSET(F5,-L,0)*OFFSET(B5,-L,0),K/L)</f>
        <v>1978.5729166666667</v>
      </c>
      <c r="E5" s="4">
        <f ca="1">E4+alpha*IF(ROW()-L&gt;=ROW(F$3),beta*OFFSET(F5,-L,0)*OFFSET(B5,-L,0),K/L)</f>
        <v>0.59375</v>
      </c>
      <c r="F5" s="4">
        <f t="shared" ref="F5:F68" ca="1" si="7">F4-beta*F4*B4</f>
        <v>1366192.1796263212</v>
      </c>
      <c r="G5" s="4" t="e">
        <f t="shared" ref="G5:G68" si="8">IF(ISBLANK(INDEX(inlagda_riktig,MATCH(A5,dag_riktig))),"",INDEX(inlagda_riktig,MATCH(A5,dag_riktig)))</f>
        <v>#N/A</v>
      </c>
      <c r="H5" s="4" t="e">
        <f t="shared" ref="H5:H68" si="9">IF(ISBLANK(INDEX(doda_riktig,MATCH(A5,dag_riktig))),"",INDEX(doda_riktig,MATCH(A5,dag_riktig)))</f>
        <v>#N/A</v>
      </c>
      <c r="I5" s="24"/>
      <c r="J5" s="4">
        <f t="shared" ref="J5:J68" ca="1" si="10">B5+D5+E5+F5</f>
        <v>1376999.9999999998</v>
      </c>
      <c r="K5" s="24"/>
      <c r="L5" s="22">
        <f t="shared" ref="L5:L68" ca="1" si="11">D5/J5</f>
        <v>1.4368721253933676E-3</v>
      </c>
    </row>
    <row r="6" spans="1:12" x14ac:dyDescent="0.2">
      <c r="A6" s="2">
        <f t="shared" si="6"/>
        <v>43903</v>
      </c>
      <c r="B6" s="4">
        <f ca="1">B5+beta*F5*B5-IF(ROW()-L&gt;=ROW(B$3),beta*OFFSET(B6,-L,0)*OFFSET(F6,-L,0),K/L)</f>
        <v>9407.0832683279077</v>
      </c>
      <c r="C6" s="4">
        <f t="shared" ca="1" si="0"/>
        <v>11.288499921993488</v>
      </c>
      <c r="D6" s="4">
        <f ca="1">D5+(1-alpha)*IF(ROW()-L&gt;=ROW(F$3),beta*OFFSET(F6,-L,0)*OFFSET(B6,-L,0),K/L)</f>
        <v>2967.859375</v>
      </c>
      <c r="E6" s="4">
        <f ca="1">E5+alpha*IF(ROW()-L&gt;=ROW(F$3),beta*OFFSET(F6,-L,0)*OFFSET(B6,-L,0),K/L)</f>
        <v>0.890625</v>
      </c>
      <c r="F6" s="4">
        <f t="shared" ca="1" si="7"/>
        <v>1364624.1667316719</v>
      </c>
      <c r="G6" s="4" t="e">
        <f t="shared" si="8"/>
        <v>#N/A</v>
      </c>
      <c r="H6" s="4" t="e">
        <f t="shared" si="9"/>
        <v>#N/A</v>
      </c>
      <c r="I6" s="24"/>
      <c r="J6" s="4">
        <f t="shared" ca="1" si="10"/>
        <v>1376999.9999999998</v>
      </c>
      <c r="K6" s="24"/>
      <c r="L6" s="22">
        <f t="shared" ca="1" si="11"/>
        <v>2.1553081880900512E-3</v>
      </c>
    </row>
    <row r="7" spans="1:12" x14ac:dyDescent="0.2">
      <c r="A7" s="2">
        <f t="shared" si="6"/>
        <v>43904</v>
      </c>
      <c r="B7" s="4">
        <f ca="1">B6+beta*F6*B6-IF(ROW()-L&gt;=ROW(B$3),beta*OFFSET(B7,-L,0)*OFFSET(F7,-L,0),K/L)</f>
        <v>10086.327246628838</v>
      </c>
      <c r="C7" s="4">
        <f t="shared" ca="1" si="0"/>
        <v>12.103592695954605</v>
      </c>
      <c r="D7" s="4">
        <f ca="1">D6+(1-alpha)*IF(ROW()-L&gt;=ROW(F$3),beta*OFFSET(F7,-L,0)*OFFSET(B7,-L,0),K/L)</f>
        <v>3957.1458333333335</v>
      </c>
      <c r="E7" s="4">
        <f ca="1">E6+alpha*IF(ROW()-L&gt;=ROW(F$3),beta*OFFSET(F7,-L,0)*OFFSET(B7,-L,0),K/L)</f>
        <v>1.1875</v>
      </c>
      <c r="F7" s="4">
        <f t="shared" ca="1" si="7"/>
        <v>1362955.3394200376</v>
      </c>
      <c r="G7" s="4" t="e">
        <f t="shared" si="8"/>
        <v>#N/A</v>
      </c>
      <c r="H7" s="4" t="e">
        <f t="shared" si="9"/>
        <v>#N/A</v>
      </c>
      <c r="I7" s="24"/>
      <c r="J7" s="4">
        <f t="shared" ca="1" si="10"/>
        <v>1376999.9999999998</v>
      </c>
      <c r="K7" s="24"/>
      <c r="L7" s="22">
        <f t="shared" ca="1" si="11"/>
        <v>2.8737442507867353E-3</v>
      </c>
    </row>
    <row r="8" spans="1:12" x14ac:dyDescent="0.2">
      <c r="A8" s="2">
        <f t="shared" si="6"/>
        <v>43905</v>
      </c>
      <c r="B8" s="4">
        <f ca="1">B7+beta*F7*B7-IF(ROW()-L&gt;=ROW(B$3),beta*OFFSET(B8,-L,0)*OFFSET(F8,-L,0),K/L)</f>
        <v>10883.881678166479</v>
      </c>
      <c r="C8" s="4">
        <f t="shared" ca="1" si="0"/>
        <v>13.060658013799774</v>
      </c>
      <c r="D8" s="4">
        <f ca="1">D7+(1-alpha)*IF(ROW()-L&gt;=ROW(F$3),beta*OFFSET(F8,-L,0)*OFFSET(B8,-L,0),K/L)</f>
        <v>4946.432291666667</v>
      </c>
      <c r="E8" s="4">
        <f ca="1">E7+alpha*IF(ROW()-L&gt;=ROW(F$3),beta*OFFSET(F8,-L,0)*OFFSET(B8,-L,0),K/L)</f>
        <v>1.484375</v>
      </c>
      <c r="F8" s="4">
        <f t="shared" ca="1" si="7"/>
        <v>1361168.2016551667</v>
      </c>
      <c r="G8" s="4" t="e">
        <f t="shared" si="8"/>
        <v>#N/A</v>
      </c>
      <c r="H8" s="4" t="e">
        <f t="shared" si="9"/>
        <v>#N/A</v>
      </c>
      <c r="I8" s="24"/>
      <c r="J8" s="4">
        <f t="shared" ca="1" si="10"/>
        <v>1376999.9999999998</v>
      </c>
      <c r="K8" s="24"/>
      <c r="L8" s="22">
        <f t="shared" ca="1" si="11"/>
        <v>3.5921803134834188E-3</v>
      </c>
    </row>
    <row r="9" spans="1:12" x14ac:dyDescent="0.2">
      <c r="A9" s="2">
        <f t="shared" si="6"/>
        <v>43906</v>
      </c>
      <c r="B9" s="4">
        <f ca="1">B8+beta*F8*B8-IF(ROW()-L&gt;=ROW(B$3),beta*OFFSET(B9,-L,0)*OFFSET(F9,-L,0),K/L)</f>
        <v>11820.221519449819</v>
      </c>
      <c r="C9" s="4">
        <f t="shared" ca="1" si="0"/>
        <v>14.18426582333978</v>
      </c>
      <c r="D9" s="4">
        <f ca="1">D8+(1-alpha)*IF(ROW()-L&gt;=ROW(F$3),beta*OFFSET(F9,-L,0)*OFFSET(B9,-L,0),K/L)</f>
        <v>5935.71875</v>
      </c>
      <c r="E9" s="4">
        <f ca="1">E8+alpha*IF(ROW()-L&gt;=ROW(F$3),beta*OFFSET(F9,-L,0)*OFFSET(B9,-L,0),K/L)</f>
        <v>1.78125</v>
      </c>
      <c r="F9" s="4">
        <f t="shared" ca="1" si="7"/>
        <v>1359242.27848055</v>
      </c>
      <c r="G9" s="4" t="e">
        <f t="shared" si="8"/>
        <v>#N/A</v>
      </c>
      <c r="H9" s="4" t="e">
        <f t="shared" si="9"/>
        <v>#N/A</v>
      </c>
      <c r="I9" s="24"/>
      <c r="J9" s="4">
        <f t="shared" ca="1" si="10"/>
        <v>1376999.9999999998</v>
      </c>
      <c r="K9" s="24"/>
      <c r="L9" s="22">
        <f t="shared" ca="1" si="11"/>
        <v>4.3106163761801024E-3</v>
      </c>
    </row>
    <row r="10" spans="1:12" x14ac:dyDescent="0.2">
      <c r="A10" s="2">
        <f t="shared" si="6"/>
        <v>43907</v>
      </c>
      <c r="B10" s="4">
        <f ca="1">B9+beta*F9*B9-IF(ROW()-L&gt;=ROW(B$3),beta*OFFSET(B10,-L,0)*OFFSET(F10,-L,0),K/L)</f>
        <v>12919.289014047919</v>
      </c>
      <c r="C10" s="4">
        <f t="shared" ca="1" si="0"/>
        <v>15.503146816857502</v>
      </c>
      <c r="D10" s="4">
        <f ca="1">D9+(1-alpha)*IF(ROW()-L&gt;=ROW(F$3),beta*OFFSET(F10,-L,0)*OFFSET(B10,-L,0),K/L)</f>
        <v>6925.005208333333</v>
      </c>
      <c r="E10" s="4">
        <f ca="1">E9+alpha*IF(ROW()-L&gt;=ROW(F$3),beta*OFFSET(F10,-L,0)*OFFSET(B10,-L,0),K/L)</f>
        <v>2.078125</v>
      </c>
      <c r="F10" s="4">
        <f t="shared" ca="1" si="7"/>
        <v>1357153.6276526186</v>
      </c>
      <c r="G10" s="4" t="e">
        <f t="shared" si="8"/>
        <v>#N/A</v>
      </c>
      <c r="H10" s="4" t="e">
        <f t="shared" si="9"/>
        <v>#N/A</v>
      </c>
      <c r="I10" s="24"/>
      <c r="J10" s="4">
        <f t="shared" ca="1" si="10"/>
        <v>1376999.9999999998</v>
      </c>
      <c r="K10" s="24"/>
      <c r="L10" s="22">
        <f t="shared" ca="1" si="11"/>
        <v>5.0290524388767856E-3</v>
      </c>
    </row>
    <row r="11" spans="1:12" x14ac:dyDescent="0.2">
      <c r="A11" s="2">
        <f t="shared" si="6"/>
        <v>43908</v>
      </c>
      <c r="B11" s="4">
        <f ca="1">B10+beta*F10*B10-IF(ROW()-L&gt;=ROW(B$3),beta*OFFSET(B11,-L,0)*OFFSET(F11,-L,0),K/L)</f>
        <v>13789.623877266373</v>
      </c>
      <c r="C11" s="4">
        <f t="shared" ca="1" si="0"/>
        <v>16.547548652719644</v>
      </c>
      <c r="D11" s="4">
        <f ca="1">D10+(1-alpha)*IF(ROW()-L&gt;=ROW(F$3),beta*OFFSET(F11,-L,0)*OFFSET(B11,-L,0),K/L)</f>
        <v>8333.5974344097212</v>
      </c>
      <c r="E11" s="4">
        <f ca="1">E10+alpha*IF(ROW()-L&gt;=ROW(F$3),beta*OFFSET(F11,-L,0)*OFFSET(B11,-L,0),K/L)</f>
        <v>2.5008294791666668</v>
      </c>
      <c r="F11" s="4">
        <f t="shared" ca="1" si="7"/>
        <v>1354874.2778588445</v>
      </c>
      <c r="G11" s="4">
        <f t="shared" si="8"/>
        <v>11</v>
      </c>
      <c r="H11" s="4">
        <f t="shared" si="9"/>
        <v>1</v>
      </c>
      <c r="I11" s="24"/>
      <c r="J11" s="4">
        <f t="shared" ca="1" si="10"/>
        <v>1376999.9999999998</v>
      </c>
      <c r="K11" s="24"/>
      <c r="L11" s="22">
        <f t="shared" ca="1" si="11"/>
        <v>6.0519952319605828E-3</v>
      </c>
    </row>
    <row r="12" spans="1:12" x14ac:dyDescent="0.2">
      <c r="A12" s="2">
        <f t="shared" si="6"/>
        <v>43909</v>
      </c>
      <c r="B12" s="4">
        <f ca="1">B11+beta*F11*B11-IF(ROW()-L&gt;=ROW(B$3),beta*OFFSET(B12,-L,0)*OFFSET(F12,-L,0),K/L)</f>
        <v>14736.301970855333</v>
      </c>
      <c r="C12" s="4">
        <f t="shared" ca="1" si="0"/>
        <v>17.683562365026397</v>
      </c>
      <c r="D12" s="4">
        <f ca="1">D11+(1-alpha)*IF(ROW()-L&gt;=ROW(F$3),beta*OFFSET(F12,-L,0)*OFFSET(B12,-L,0),K/L)</f>
        <v>9815.2915692331499</v>
      </c>
      <c r="E12" s="4">
        <f ca="1">E11+alpha*IF(ROW()-L&gt;=ROW(F$3),beta*OFFSET(F12,-L,0)*OFFSET(B12,-L,0),K/L)</f>
        <v>2.9454711121035766</v>
      </c>
      <c r="F12" s="4">
        <f t="shared" ca="1" si="7"/>
        <v>1352445.4609887991</v>
      </c>
      <c r="G12" s="4">
        <f t="shared" si="8"/>
        <v>10</v>
      </c>
      <c r="H12" s="4">
        <f t="shared" si="9"/>
        <v>1</v>
      </c>
      <c r="I12" s="24"/>
      <c r="J12" s="4">
        <f t="shared" ca="1" si="10"/>
        <v>1376999.9999999998</v>
      </c>
      <c r="K12" s="24"/>
      <c r="L12" s="22">
        <f t="shared" ca="1" si="11"/>
        <v>7.1280258309608944E-3</v>
      </c>
    </row>
    <row r="13" spans="1:12" x14ac:dyDescent="0.2">
      <c r="A13" s="2">
        <f t="shared" si="6"/>
        <v>43910</v>
      </c>
      <c r="B13" s="4">
        <f ca="1">B12+beta*F12*B12-IF(ROW()-L&gt;=ROW(B$3),beta*OFFSET(B13,-L,0)*OFFSET(F13,-L,0),K/L)</f>
        <v>15759.19488879768</v>
      </c>
      <c r="C13" s="4">
        <f t="shared" ca="1" si="0"/>
        <v>18.911033866557215</v>
      </c>
      <c r="D13" s="4">
        <f ca="1">D12+(1-alpha)*IF(ROW()-L&gt;=ROW(F$3),beta*OFFSET(F13,-L,0)*OFFSET(B13,-L,0),K/L)</f>
        <v>11382.834060014075</v>
      </c>
      <c r="E13" s="4">
        <f ca="1">E12+alpha*IF(ROW()-L&gt;=ROW(F$3),beta*OFFSET(F13,-L,0)*OFFSET(B13,-L,0),K/L)</f>
        <v>3.4158749804983728</v>
      </c>
      <c r="F13" s="4">
        <f t="shared" ca="1" si="7"/>
        <v>1349854.5551762073</v>
      </c>
      <c r="G13" s="4">
        <f t="shared" si="8"/>
        <v>10</v>
      </c>
      <c r="H13" s="4">
        <f t="shared" si="9"/>
        <v>1</v>
      </c>
      <c r="I13" s="24"/>
      <c r="J13" s="4">
        <f t="shared" ca="1" si="10"/>
        <v>1376999.9999999995</v>
      </c>
      <c r="K13" s="24"/>
      <c r="L13" s="22">
        <f t="shared" ca="1" si="11"/>
        <v>8.2664009150429044E-3</v>
      </c>
    </row>
    <row r="14" spans="1:12" x14ac:dyDescent="0.2">
      <c r="A14" s="2">
        <f t="shared" si="6"/>
        <v>43911</v>
      </c>
      <c r="B14" s="4">
        <f ca="1">B13+beta*F13*B13-IF(ROW()-L&gt;=ROW(B$3),beta*OFFSET(B14,-L,0)*OFFSET(F14,-L,0),K/L)</f>
        <v>16855.808308015326</v>
      </c>
      <c r="C14" s="4">
        <f t="shared" ca="1" si="0"/>
        <v>20.226969969618391</v>
      </c>
      <c r="D14" s="4">
        <f ca="1">D13+(1-alpha)*IF(ROW()-L&gt;=ROW(F$3),beta*OFFSET(F14,-L,0)*OFFSET(B14,-L,0),K/L)</f>
        <v>13051.16072345485</v>
      </c>
      <c r="E14" s="4">
        <f ca="1">E13+alpha*IF(ROW()-L&gt;=ROW(F$3),beta*OFFSET(F14,-L,0)*OFFSET(B14,-L,0),K/L)</f>
        <v>3.9165231739886521</v>
      </c>
      <c r="F14" s="4">
        <f t="shared" ca="1" si="7"/>
        <v>1347089.1144453555</v>
      </c>
      <c r="G14" s="4">
        <f t="shared" si="8"/>
        <v>12</v>
      </c>
      <c r="H14" s="4">
        <f t="shared" si="9"/>
        <v>2</v>
      </c>
      <c r="I14" s="24"/>
      <c r="J14" s="4">
        <f t="shared" ca="1" si="10"/>
        <v>1376999.9999999998</v>
      </c>
      <c r="K14" s="24"/>
      <c r="L14" s="22">
        <f t="shared" ca="1" si="11"/>
        <v>9.4779671194298136E-3</v>
      </c>
    </row>
    <row r="15" spans="1:12" x14ac:dyDescent="0.2">
      <c r="A15" s="2">
        <f t="shared" si="6"/>
        <v>43912</v>
      </c>
      <c r="B15" s="4">
        <f ca="1">B14+beta*F14*B14-IF(ROW()-L&gt;=ROW(B$3),beta*OFFSET(B15,-L,0)*OFFSET(F15,-L,0),K/L)</f>
        <v>18020.486408442004</v>
      </c>
      <c r="C15" s="4">
        <f t="shared" ca="1" si="0"/>
        <v>21.624583690130404</v>
      </c>
      <c r="D15" s="4">
        <f ca="1">D14+(1-alpha)*IF(ROW()-L&gt;=ROW(F$3),beta*OFFSET(F15,-L,0)*OFFSET(B15,-L,0),K/L)</f>
        <v>14837.762346996364</v>
      </c>
      <c r="E15" s="4">
        <f ca="1">E14+alpha*IF(ROW()-L&gt;=ROW(F$3),beta*OFFSET(F15,-L,0)*OFFSET(B15,-L,0),K/L)</f>
        <v>4.4526645034499444</v>
      </c>
      <c r="F15" s="4">
        <f t="shared" ca="1" si="7"/>
        <v>1344137.2985800579</v>
      </c>
      <c r="G15" s="4">
        <f t="shared" si="8"/>
        <v>11</v>
      </c>
      <c r="H15" s="4">
        <f t="shared" si="9"/>
        <v>2</v>
      </c>
      <c r="I15" s="24"/>
      <c r="J15" s="4">
        <f t="shared" ca="1" si="10"/>
        <v>1376999.9999999998</v>
      </c>
      <c r="K15" s="24"/>
      <c r="L15" s="22">
        <f t="shared" ca="1" si="11"/>
        <v>1.0775426541028588E-2</v>
      </c>
    </row>
    <row r="16" spans="1:12" x14ac:dyDescent="0.2">
      <c r="A16" s="2">
        <f t="shared" si="6"/>
        <v>43913</v>
      </c>
      <c r="B16" s="4">
        <f ca="1">B15+beta*F15*B15-IF(ROW()-L&gt;=ROW(B$3),beta*OFFSET(B16,-L,0)*OFFSET(F16,-L,0),K/L)</f>
        <v>19243.424263443776</v>
      </c>
      <c r="C16" s="4">
        <f t="shared" ca="1" si="0"/>
        <v>23.09210911613253</v>
      </c>
      <c r="D16" s="4">
        <f ca="1">D15+(1-alpha)*IF(ROW()-L&gt;=ROW(F$3),beta*OFFSET(F16,-L,0)*OFFSET(B16,-L,0),K/L)</f>
        <v>16763.10774466065</v>
      </c>
      <c r="E16" s="4">
        <f ca="1">E15+alpha*IF(ROW()-L&gt;=ROW(F$3),beta*OFFSET(F16,-L,0)*OFFSET(B16,-L,0),K/L)</f>
        <v>5.0304414558349464</v>
      </c>
      <c r="F16" s="4">
        <f t="shared" ca="1" si="7"/>
        <v>1340988.4375504395</v>
      </c>
      <c r="G16" s="4">
        <f t="shared" si="8"/>
        <v>16</v>
      </c>
      <c r="H16" s="4">
        <f t="shared" si="9"/>
        <v>2</v>
      </c>
      <c r="I16" s="24"/>
      <c r="J16" s="4">
        <f t="shared" ca="1" si="10"/>
        <v>1376999.9999999998</v>
      </c>
      <c r="K16" s="24"/>
      <c r="L16" s="22">
        <f t="shared" ca="1" si="11"/>
        <v>1.2173643968526255E-2</v>
      </c>
    </row>
    <row r="17" spans="1:12" x14ac:dyDescent="0.2">
      <c r="A17" s="2">
        <f t="shared" si="6"/>
        <v>43914</v>
      </c>
      <c r="B17" s="4">
        <f ca="1">B16+beta*F16*B16-IF(ROW()-L&gt;=ROW(B$3),beta*OFFSET(B17,-L,0)*OFFSET(F17,-L,0),K/L)</f>
        <v>20509.450662212581</v>
      </c>
      <c r="C17" s="4">
        <f t="shared" ca="1" si="0"/>
        <v>24.611340794655096</v>
      </c>
      <c r="D17" s="4">
        <f ca="1">D16+(1-alpha)*IF(ROW()-L&gt;=ROW(F$3),beta*OFFSET(F17,-L,0)*OFFSET(B17,-L,0),K/L)</f>
        <v>18851.131977343706</v>
      </c>
      <c r="E17" s="4">
        <f ca="1">E16+alpha*IF(ROW()-L&gt;=ROW(F$3),beta*OFFSET(F17,-L,0)*OFFSET(B17,-L,0),K/L)</f>
        <v>5.6570367042143763</v>
      </c>
      <c r="F17" s="4">
        <f t="shared" ca="1" si="7"/>
        <v>1337633.7603237391</v>
      </c>
      <c r="G17" s="4">
        <f t="shared" si="8"/>
        <v>23</v>
      </c>
      <c r="H17" s="4">
        <f t="shared" si="9"/>
        <v>2</v>
      </c>
      <c r="I17" s="24"/>
      <c r="J17" s="4">
        <f t="shared" ca="1" si="10"/>
        <v>1376999.9999999995</v>
      </c>
      <c r="K17" s="24"/>
      <c r="L17" s="22">
        <f t="shared" ca="1" si="11"/>
        <v>1.3690001435979458E-2</v>
      </c>
    </row>
    <row r="18" spans="1:12" x14ac:dyDescent="0.2">
      <c r="A18" s="2">
        <f t="shared" si="6"/>
        <v>43915</v>
      </c>
      <c r="B18" s="4">
        <f ca="1">B17+beta*F17*B17-IF(ROW()-L&gt;=ROW(B$3),beta*OFFSET(B18,-L,0)*OFFSET(F18,-L,0),K/L)</f>
        <v>21796.538237929621</v>
      </c>
      <c r="C18" s="4">
        <f t="shared" ca="1" si="0"/>
        <v>26.155845885515543</v>
      </c>
      <c r="D18" s="4">
        <f ca="1">D17+(1-alpha)*IF(ROW()-L&gt;=ROW(F$3),beta*OFFSET(F18,-L,0)*OFFSET(B18,-L,0),K/L)</f>
        <v>21129.797966179583</v>
      </c>
      <c r="E18" s="4">
        <f ca="1">E17+alpha*IF(ROW()-L&gt;=ROW(F$3),beta*OFFSET(F18,-L,0)*OFFSET(B18,-L,0),K/L)</f>
        <v>6.3408416423465788</v>
      </c>
      <c r="F18" s="4">
        <f t="shared" ca="1" si="7"/>
        <v>1334067.3229542482</v>
      </c>
      <c r="G18" s="4">
        <f t="shared" si="8"/>
        <v>21</v>
      </c>
      <c r="H18" s="4">
        <f t="shared" si="9"/>
        <v>3</v>
      </c>
      <c r="I18" s="24"/>
      <c r="J18" s="4">
        <f t="shared" ca="1" si="10"/>
        <v>1376999.9999999998</v>
      </c>
      <c r="K18" s="24"/>
      <c r="L18" s="22">
        <f t="shared" ca="1" si="11"/>
        <v>1.5344806075656926E-2</v>
      </c>
    </row>
    <row r="19" spans="1:12" x14ac:dyDescent="0.2">
      <c r="A19" s="2">
        <f t="shared" si="6"/>
        <v>43916</v>
      </c>
      <c r="B19" s="4">
        <f ca="1">B18+beta*F18*B18-IF(ROW()-L&gt;=ROW(B$3),beta*OFFSET(B19,-L,0)*OFFSET(F19,-L,0),K/L)</f>
        <v>23147.867792061101</v>
      </c>
      <c r="C19" s="4">
        <f t="shared" ca="1" si="0"/>
        <v>27.777441350473318</v>
      </c>
      <c r="D19" s="4">
        <f ca="1">D18+(1-alpha)*IF(ROW()-L&gt;=ROW(F$3),beta*OFFSET(F19,-L,0)*OFFSET(B19,-L,0),K/L)</f>
        <v>23557.886191163896</v>
      </c>
      <c r="E19" s="4">
        <f ca="1">E18+alpha*IF(ROW()-L&gt;=ROW(F$3),beta*OFFSET(F19,-L,0)*OFFSET(B19,-L,0),K/L)</f>
        <v>7.0694867033601767</v>
      </c>
      <c r="F19" s="4">
        <f t="shared" ca="1" si="7"/>
        <v>1330287.1765300713</v>
      </c>
      <c r="G19" s="4">
        <f t="shared" si="8"/>
        <v>26</v>
      </c>
      <c r="H19" s="4">
        <f t="shared" si="9"/>
        <v>4</v>
      </c>
      <c r="I19" s="24"/>
      <c r="J19" s="4">
        <f t="shared" ca="1" si="10"/>
        <v>1376999.9999999998</v>
      </c>
      <c r="K19" s="24"/>
      <c r="L19" s="22">
        <f t="shared" ca="1" si="11"/>
        <v>1.7108123595616486E-2</v>
      </c>
    </row>
    <row r="20" spans="1:12" x14ac:dyDescent="0.2">
      <c r="A20" s="2">
        <f t="shared" si="6"/>
        <v>43917</v>
      </c>
      <c r="B20" s="4">
        <f ca="1">B19+beta*F19*B19-IF(ROW()-L&gt;=ROW(B$3),beta*OFFSET(B20,-L,0)*OFFSET(F20,-L,0),K/L)</f>
        <v>24560.092498882437</v>
      </c>
      <c r="C20" s="4">
        <f t="shared" ca="1" si="0"/>
        <v>29.472110998658923</v>
      </c>
      <c r="D20" s="4">
        <f ca="1">D19+(1-alpha)*IF(ROW()-L&gt;=ROW(F$3),beta*OFFSET(F20,-L,0)*OFFSET(B20,-L,0),K/L)</f>
        <v>26148.014732011783</v>
      </c>
      <c r="E20" s="4">
        <f ca="1">E19+alpha*IF(ROW()-L&gt;=ROW(F$3),beta*OFFSET(F20,-L,0)*OFFSET(B20,-L,0),K/L)</f>
        <v>7.8467584471376766</v>
      </c>
      <c r="F20" s="4">
        <f t="shared" ca="1" si="7"/>
        <v>1326284.0460106584</v>
      </c>
      <c r="G20" s="4">
        <f t="shared" si="8"/>
        <v>31</v>
      </c>
      <c r="H20" s="4">
        <f t="shared" si="9"/>
        <v>5</v>
      </c>
      <c r="I20" s="24"/>
      <c r="J20" s="4">
        <f t="shared" ca="1" si="10"/>
        <v>1376999.9999999998</v>
      </c>
      <c r="K20" s="24"/>
      <c r="L20" s="22">
        <f t="shared" ca="1" si="11"/>
        <v>1.8989117452441386E-2</v>
      </c>
    </row>
    <row r="21" spans="1:12" x14ac:dyDescent="0.2">
      <c r="A21" s="2">
        <f t="shared" si="6"/>
        <v>43918</v>
      </c>
      <c r="B21" s="4">
        <f ca="1">B20+beta*F20*B20-IF(ROW()-L&gt;=ROW(B$3),beta*OFFSET(B21,-L,0)*OFFSET(F21,-L,0),K/L)</f>
        <v>26029.227418506322</v>
      </c>
      <c r="C21" s="4">
        <f t="shared" ca="1" si="0"/>
        <v>31.235072902207584</v>
      </c>
      <c r="D21" s="4">
        <f ca="1">D20+(1-alpha)*IF(ROW()-L&gt;=ROW(F$3),beta*OFFSET(F21,-L,0)*OFFSET(B21,-L,0),K/L)</f>
        <v>28912.625830644436</v>
      </c>
      <c r="E21" s="4">
        <f ca="1">E20+alpha*IF(ROW()-L&gt;=ROW(F$3),beta*OFFSET(F21,-L,0)*OFFSET(B21,-L,0),K/L)</f>
        <v>8.6763906663932495</v>
      </c>
      <c r="F21" s="4">
        <f t="shared" ca="1" si="7"/>
        <v>1322049.4703601827</v>
      </c>
      <c r="G21" s="4">
        <f t="shared" si="8"/>
        <v>32</v>
      </c>
      <c r="H21" s="4">
        <f t="shared" si="9"/>
        <v>7</v>
      </c>
      <c r="I21" s="24"/>
      <c r="J21" s="4">
        <f t="shared" ca="1" si="10"/>
        <v>1376999.9999999998</v>
      </c>
      <c r="K21" s="24"/>
      <c r="L21" s="22">
        <f t="shared" ca="1" si="11"/>
        <v>2.099682340642298E-2</v>
      </c>
    </row>
    <row r="22" spans="1:12" x14ac:dyDescent="0.2">
      <c r="A22" s="2">
        <f t="shared" si="6"/>
        <v>43919</v>
      </c>
      <c r="B22" s="4">
        <f ca="1">B21+beta*F21*B21-IF(ROW()-L&gt;=ROW(B$3),beta*OFFSET(B22,-L,0)*OFFSET(F22,-L,0),K/L)</f>
        <v>27550.961975136401</v>
      </c>
      <c r="C22" s="4">
        <f t="shared" ca="1" si="0"/>
        <v>33.061154370163678</v>
      </c>
      <c r="D22" s="4">
        <f ca="1">D21+(1-alpha)*IF(ROW()-L&gt;=ROW(F$3),beta*OFFSET(F22,-L,0)*OFFSET(B22,-L,0),K/L)</f>
        <v>31863.5561511825</v>
      </c>
      <c r="E22" s="4">
        <f ca="1">E21+alpha*IF(ROW()-L&gt;=ROW(F$3),beta*OFFSET(F22,-L,0)*OFFSET(B22,-L,0),K/L)</f>
        <v>9.5619354259825453</v>
      </c>
      <c r="F22" s="4">
        <f t="shared" ca="1" si="7"/>
        <v>1317575.9199382549</v>
      </c>
      <c r="G22" s="4">
        <f t="shared" si="8"/>
        <v>34</v>
      </c>
      <c r="H22" s="4">
        <f t="shared" si="9"/>
        <v>7</v>
      </c>
      <c r="I22" s="24"/>
      <c r="J22" s="4">
        <f t="shared" ca="1" si="10"/>
        <v>1376999.9999999998</v>
      </c>
      <c r="K22" s="24"/>
      <c r="L22" s="22">
        <f t="shared" ca="1" si="11"/>
        <v>2.313983743731482E-2</v>
      </c>
    </row>
    <row r="23" spans="1:12" x14ac:dyDescent="0.2">
      <c r="A23" s="2">
        <f t="shared" si="6"/>
        <v>43920</v>
      </c>
      <c r="B23" s="4">
        <f ca="1">B22+beta*F22*B22-IF(ROW()-L&gt;=ROW(B$3),beta*OFFSET(B23,-L,0)*OFFSET(F23,-L,0),K/L)</f>
        <v>29121.163874562604</v>
      </c>
      <c r="C23" s="4">
        <f t="shared" ca="1" si="0"/>
        <v>34.945396649475121</v>
      </c>
      <c r="D23" s="4">
        <f ca="1">D22+(1-alpha)*IF(ROW()-L&gt;=ROW(F$3),beta*OFFSET(F23,-L,0)*OFFSET(B23,-L,0),K/L)</f>
        <v>35011.472522492062</v>
      </c>
      <c r="E23" s="4">
        <f ca="1">E22+alpha*IF(ROW()-L&gt;=ROW(F$3),beta*OFFSET(F23,-L,0)*OFFSET(B23,-L,0),K/L)</f>
        <v>10.506593734868078</v>
      </c>
      <c r="F23" s="4">
        <f t="shared" ca="1" si="7"/>
        <v>1312856.8570092102</v>
      </c>
      <c r="G23" s="4">
        <f t="shared" si="8"/>
        <v>27</v>
      </c>
      <c r="H23" s="4">
        <f t="shared" si="9"/>
        <v>8</v>
      </c>
      <c r="I23" s="24"/>
      <c r="J23" s="4">
        <f t="shared" ca="1" si="10"/>
        <v>1376999.9999999998</v>
      </c>
      <c r="K23" s="24"/>
      <c r="L23" s="22">
        <f t="shared" ca="1" si="11"/>
        <v>2.5425905971308692E-2</v>
      </c>
    </row>
    <row r="24" spans="1:12" x14ac:dyDescent="0.2">
      <c r="A24" s="2">
        <f t="shared" si="6"/>
        <v>43921</v>
      </c>
      <c r="B24" s="4">
        <f ca="1">B23+beta*F23*B23-IF(ROW()-L&gt;=ROW(B$3),beta*OFFSET(B24,-L,0)*OFFSET(F24,-L,0),K/L)</f>
        <v>30736.636205847462</v>
      </c>
      <c r="C24" s="4">
        <f t="shared" ca="1" si="0"/>
        <v>36.883963447016953</v>
      </c>
      <c r="D24" s="4">
        <f ca="1">D23+(1-alpha)*IF(ROW()-L&gt;=ROW(F$3),beta*OFFSET(F24,-L,0)*OFFSET(B24,-L,0),K/L)</f>
        <v>38365.143346024292</v>
      </c>
      <c r="E24" s="4">
        <f ca="1">E23+alpha*IF(ROW()-L&gt;=ROW(F$3),beta*OFFSET(F24,-L,0)*OFFSET(B24,-L,0),K/L)</f>
        <v>11.51299690287815</v>
      </c>
      <c r="F24" s="4">
        <f t="shared" ca="1" si="7"/>
        <v>1307886.707451225</v>
      </c>
      <c r="G24" s="4">
        <f t="shared" si="8"/>
        <v>31</v>
      </c>
      <c r="H24" s="4">
        <f t="shared" si="9"/>
        <v>9</v>
      </c>
      <c r="I24" s="24"/>
      <c r="J24" s="4">
        <f t="shared" ca="1" si="10"/>
        <v>1376999.9999999998</v>
      </c>
      <c r="K24" s="24"/>
      <c r="L24" s="22">
        <f t="shared" ca="1" si="11"/>
        <v>2.7861396765449745E-2</v>
      </c>
    </row>
    <row r="25" spans="1:12" x14ac:dyDescent="0.2">
      <c r="A25" s="2">
        <f t="shared" si="6"/>
        <v>43922</v>
      </c>
      <c r="B25" s="4">
        <f ca="1">B24+beta*F24*B24-IF(ROW()-L&gt;=ROW(B$3),beta*OFFSET(B25,-L,0)*OFFSET(F25,-L,0),K/L)</f>
        <v>32396.203766657363</v>
      </c>
      <c r="C25" s="4">
        <f t="shared" ca="1" si="0"/>
        <v>38.875444519988832</v>
      </c>
      <c r="D25" s="4">
        <f ca="1">D24+(1-alpha)*IF(ROW()-L&gt;=ROW(F$3),beta*OFFSET(F25,-L,0)*OFFSET(B25,-L,0),K/L)</f>
        <v>41930.510784304497</v>
      </c>
      <c r="E25" s="4">
        <f ca="1">E24+alpha*IF(ROW()-L&gt;=ROW(F$3),beta*OFFSET(F25,-L,0)*OFFSET(B25,-L,0),K/L)</f>
        <v>12.582928113725465</v>
      </c>
      <c r="F25" s="4">
        <f t="shared" ca="1" si="7"/>
        <v>1302660.7025209242</v>
      </c>
      <c r="G25" s="4">
        <f t="shared" si="8"/>
        <v>30</v>
      </c>
      <c r="H25" s="4">
        <f t="shared" si="9"/>
        <v>9</v>
      </c>
      <c r="I25" s="24"/>
      <c r="J25" s="4">
        <f t="shared" ca="1" si="10"/>
        <v>1376999.9999999998</v>
      </c>
      <c r="K25" s="24"/>
      <c r="L25" s="22">
        <f t="shared" ca="1" si="11"/>
        <v>3.0450625115689547E-2</v>
      </c>
    </row>
    <row r="26" spans="1:12" x14ac:dyDescent="0.2">
      <c r="A26" s="2">
        <f t="shared" si="6"/>
        <v>43923</v>
      </c>
      <c r="B26" s="4">
        <f ca="1">B25+beta*F25*B25-IF(ROW()-L&gt;=ROW(B$3),beta*OFFSET(B26,-L,0)*OFFSET(F26,-L,0),K/L)</f>
        <v>34102.221344979596</v>
      </c>
      <c r="C26" s="4">
        <f t="shared" ca="1" si="0"/>
        <v>40.922665613975511</v>
      </c>
      <c r="D26" s="4">
        <f ca="1">D25+(1-alpha)*IF(ROW()-L&gt;=ROW(F$3),beta*OFFSET(F26,-L,0)*OFFSET(B26,-L,0),K/L)</f>
        <v>45709.523164554048</v>
      </c>
      <c r="E26" s="4">
        <f ca="1">E25+alpha*IF(ROW()-L&gt;=ROW(F$3),beta*OFFSET(F26,-L,0)*OFFSET(B26,-L,0),K/L)</f>
        <v>13.716972040978508</v>
      </c>
      <c r="F26" s="4">
        <f t="shared" ca="1" si="7"/>
        <v>1297174.5385184251</v>
      </c>
      <c r="G26" s="4">
        <f t="shared" si="8"/>
        <v>32</v>
      </c>
      <c r="H26" s="4">
        <f t="shared" si="9"/>
        <v>12</v>
      </c>
      <c r="I26" s="24"/>
      <c r="J26" s="4">
        <f t="shared" ca="1" si="10"/>
        <v>1376999.9999999998</v>
      </c>
      <c r="K26" s="24"/>
      <c r="L26" s="22">
        <f t="shared" ca="1" si="11"/>
        <v>3.3195005929233155E-2</v>
      </c>
    </row>
    <row r="27" spans="1:12" x14ac:dyDescent="0.2">
      <c r="A27" s="2">
        <f t="shared" si="6"/>
        <v>43924</v>
      </c>
      <c r="B27" s="4">
        <f ca="1">B26+beta*F26*B26-IF(ROW()-L&gt;=ROW(B$3),beta*OFFSET(B27,-L,0)*OFFSET(F27,-L,0),K/L)</f>
        <v>35849.840146198112</v>
      </c>
      <c r="C27" s="4">
        <f t="shared" ca="1" si="0"/>
        <v>43.019808175437731</v>
      </c>
      <c r="D27" s="4">
        <f ca="1">D26+(1-alpha)*IF(ROW()-L&gt;=ROW(F$3),beta*OFFSET(F27,-L,0)*OFFSET(B27,-L,0),K/L)</f>
        <v>49711.452744811228</v>
      </c>
      <c r="E27" s="4">
        <f ca="1">E26+alpha*IF(ROW()-L&gt;=ROW(F$3),beta*OFFSET(F27,-L,0)*OFFSET(B27,-L,0),K/L)</f>
        <v>14.917911196802409</v>
      </c>
      <c r="F27" s="4">
        <f t="shared" ca="1" si="7"/>
        <v>1291423.7891977935</v>
      </c>
      <c r="G27" s="4">
        <f t="shared" si="8"/>
        <v>38</v>
      </c>
      <c r="H27" s="4">
        <f t="shared" si="9"/>
        <v>12</v>
      </c>
      <c r="I27" s="24"/>
      <c r="J27" s="4">
        <f t="shared" ca="1" si="10"/>
        <v>1376999.9999999995</v>
      </c>
      <c r="K27" s="24"/>
      <c r="L27" s="22">
        <f t="shared" ca="1" si="11"/>
        <v>3.6101272872048833E-2</v>
      </c>
    </row>
    <row r="28" spans="1:12" x14ac:dyDescent="0.2">
      <c r="A28" s="2">
        <f t="shared" si="6"/>
        <v>43925</v>
      </c>
      <c r="B28" s="4">
        <f ca="1">B27+beta*F27*B27-IF(ROW()-L&gt;=ROW(B$3),beta*OFFSET(B28,-L,0)*OFFSET(F28,-L,0),K/L)</f>
        <v>37633.918228208298</v>
      </c>
      <c r="C28" s="4">
        <f t="shared" ca="1" si="0"/>
        <v>45.160701873849952</v>
      </c>
      <c r="D28" s="4">
        <f ca="1">D27+(1-alpha)*IF(ROW()-L&gt;=ROW(F$3),beta*OFFSET(F28,-L,0)*OFFSET(B28,-L,0),K/L)</f>
        <v>53944.758022591879</v>
      </c>
      <c r="E28" s="4">
        <f ca="1">E27+alpha*IF(ROW()-L&gt;=ROW(F$3),beta*OFFSET(F28,-L,0)*OFFSET(B28,-L,0),K/L)</f>
        <v>16.188283891945147</v>
      </c>
      <c r="F28" s="4">
        <f t="shared" ca="1" si="7"/>
        <v>1285405.1354653074</v>
      </c>
      <c r="G28" s="4">
        <f t="shared" si="8"/>
        <v>48</v>
      </c>
      <c r="H28" s="4">
        <f t="shared" si="9"/>
        <v>14</v>
      </c>
      <c r="I28" s="24"/>
      <c r="J28" s="4">
        <f t="shared" ca="1" si="10"/>
        <v>1376999.9999999995</v>
      </c>
      <c r="K28" s="24"/>
      <c r="L28" s="22">
        <f t="shared" ca="1" si="11"/>
        <v>3.9175568643857586E-2</v>
      </c>
    </row>
    <row r="29" spans="1:12" x14ac:dyDescent="0.2">
      <c r="A29" s="2">
        <f t="shared" si="6"/>
        <v>43926</v>
      </c>
      <c r="B29" s="4">
        <f ca="1">B28+beta*F28*B28-IF(ROW()-L&gt;=ROW(B$3),beta*OFFSET(B29,-L,0)*OFFSET(F29,-L,0),K/L)</f>
        <v>39449.095934849211</v>
      </c>
      <c r="C29" s="4">
        <f t="shared" ca="1" si="0"/>
        <v>47.338915121819049</v>
      </c>
      <c r="D29" s="4">
        <f ca="1">D28+(1-alpha)*IF(ROW()-L&gt;=ROW(F$3),beta*OFFSET(F29,-L,0)*OFFSET(B29,-L,0),K/L)</f>
        <v>58416.966379393038</v>
      </c>
      <c r="E29" s="4">
        <f ca="1">E28+alpha*IF(ROW()-L&gt;=ROW(F$3),beta*OFFSET(F29,-L,0)*OFFSET(B29,-L,0),K/L)</f>
        <v>17.530349018523466</v>
      </c>
      <c r="F29" s="4">
        <f t="shared" ca="1" si="7"/>
        <v>1279116.4073367387</v>
      </c>
      <c r="G29" s="4">
        <f t="shared" si="8"/>
        <v>57</v>
      </c>
      <c r="H29" s="4">
        <f t="shared" si="9"/>
        <v>15</v>
      </c>
      <c r="I29" s="24"/>
      <c r="J29" s="4">
        <f t="shared" ca="1" si="10"/>
        <v>1376999.9999999995</v>
      </c>
      <c r="K29" s="24"/>
      <c r="L29" s="22">
        <f t="shared" ca="1" si="11"/>
        <v>4.2423359752645648E-2</v>
      </c>
    </row>
    <row r="30" spans="1:12" x14ac:dyDescent="0.2">
      <c r="A30" s="2">
        <f t="shared" si="6"/>
        <v>43927</v>
      </c>
      <c r="B30" s="4">
        <f ca="1">B29+beta*F29*B29-IF(ROW()-L&gt;=ROW(B$3),beta*OFFSET(B30,-L,0)*OFFSET(F30,-L,0),K/L)</f>
        <v>41289.83116823723</v>
      </c>
      <c r="C30" s="4">
        <f t="shared" ca="1" si="0"/>
        <v>49.547797401884672</v>
      </c>
      <c r="D30" s="4">
        <f ca="1">D29+(1-alpha)*IF(ROW()-L&gt;=ROW(F$3),beta*OFFSET(F30,-L,0)*OFFSET(B30,-L,0),K/L)</f>
        <v>63134.613589558976</v>
      </c>
      <c r="E30" s="4">
        <f ca="1">E29+alpha*IF(ROW()-L&gt;=ROW(F$3),beta*OFFSET(F30,-L,0)*OFFSET(B30,-L,0),K/L)</f>
        <v>18.946067897236862</v>
      </c>
      <c r="F30" s="4">
        <f t="shared" ca="1" si="7"/>
        <v>1272556.609174306</v>
      </c>
      <c r="G30" s="4">
        <f t="shared" si="8"/>
        <v>51</v>
      </c>
      <c r="H30" s="4">
        <f t="shared" si="9"/>
        <v>16</v>
      </c>
      <c r="I30" s="24"/>
      <c r="J30" s="4">
        <f t="shared" ca="1" si="10"/>
        <v>1376999.9999999995</v>
      </c>
      <c r="K30" s="24"/>
      <c r="L30" s="22">
        <f t="shared" ca="1" si="11"/>
        <v>4.5849392585010168E-2</v>
      </c>
    </row>
    <row r="31" spans="1:12" x14ac:dyDescent="0.2">
      <c r="A31" s="2">
        <f t="shared" si="6"/>
        <v>43928</v>
      </c>
      <c r="B31" s="4">
        <f ca="1">B30+beta*F30*B30-IF(ROW()-L&gt;=ROW(B$3),beta*OFFSET(B31,-L,0)*OFFSET(F31,-L,0),K/L)</f>
        <v>43150.355791080234</v>
      </c>
      <c r="C31" s="4">
        <f t="shared" ca="1" si="0"/>
        <v>51.780426949296277</v>
      </c>
      <c r="D31" s="4">
        <f ca="1">D30+(1-alpha)*IF(ROW()-L&gt;=ROW(F$3),beta*OFFSET(F31,-L,0)*OFFSET(B31,-L,0),K/L)</f>
        <v>68103.272102676681</v>
      </c>
      <c r="E31" s="4">
        <f ca="1">E30+alpha*IF(ROW()-L&gt;=ROW(F$3),beta*OFFSET(F31,-L,0)*OFFSET(B31,-L,0),K/L)</f>
        <v>20.437112764632388</v>
      </c>
      <c r="F31" s="4">
        <f t="shared" ca="1" si="7"/>
        <v>1265725.934993478</v>
      </c>
      <c r="G31" s="4">
        <f t="shared" si="8"/>
        <v>51</v>
      </c>
      <c r="H31" s="4">
        <f t="shared" si="9"/>
        <v>17</v>
      </c>
      <c r="I31" s="24"/>
      <c r="J31" s="4">
        <f t="shared" ca="1" si="10"/>
        <v>1376999.9999999995</v>
      </c>
      <c r="K31" s="24"/>
      <c r="L31" s="22">
        <f t="shared" ca="1" si="11"/>
        <v>4.9457713945298985E-2</v>
      </c>
    </row>
    <row r="32" spans="1:12" x14ac:dyDescent="0.2">
      <c r="A32" s="2">
        <f t="shared" si="6"/>
        <v>43929</v>
      </c>
      <c r="B32" s="4">
        <f ca="1">B31+beta*F31*B31-IF(ROW()-L&gt;=ROW(B$3),beta*OFFSET(B32,-L,0)*OFFSET(F32,-L,0),K/L)</f>
        <v>45024.499036544898</v>
      </c>
      <c r="C32" s="4">
        <f t="shared" ca="1" si="0"/>
        <v>54.029398843853869</v>
      </c>
      <c r="D32" s="4">
        <f ca="1">D31+(1-alpha)*IF(ROW()-L&gt;=ROW(F$3),beta*OFFSET(F32,-L,0)*OFFSET(B32,-L,0),K/L)</f>
        <v>73327.709231498549</v>
      </c>
      <c r="E32" s="4">
        <f ca="1">E31+alpha*IF(ROW()-L&gt;=ROW(F$3),beta*OFFSET(F32,-L,0)*OFFSET(B32,-L,0),K/L)</f>
        <v>22.004914243722673</v>
      </c>
      <c r="F32" s="4">
        <f t="shared" ca="1" si="7"/>
        <v>1258625.7868177125</v>
      </c>
      <c r="G32" s="4">
        <f t="shared" si="8"/>
        <v>64</v>
      </c>
      <c r="H32" s="4">
        <f t="shared" si="9"/>
        <v>20</v>
      </c>
      <c r="I32" s="24"/>
      <c r="J32" s="4">
        <f t="shared" ca="1" si="10"/>
        <v>1376999.9999999995</v>
      </c>
      <c r="K32" s="24"/>
      <c r="L32" s="22">
        <f t="shared" ca="1" si="11"/>
        <v>5.3251785934276381E-2</v>
      </c>
    </row>
    <row r="33" spans="1:15" x14ac:dyDescent="0.2">
      <c r="A33" s="2">
        <f t="shared" si="6"/>
        <v>43930</v>
      </c>
      <c r="B33" s="4">
        <f ca="1">B32+beta*F32*B32-IF(ROW()-L&gt;=ROW(B$3),beta*OFFSET(B33,-L,0)*OFFSET(F33,-L,0),K/L)</f>
        <v>46905.30445241867</v>
      </c>
      <c r="C33" s="4">
        <f t="shared" ca="1" si="0"/>
        <v>56.2863653429024</v>
      </c>
      <c r="D33" s="4">
        <f ca="1">D32+(1-alpha)*IF(ROW()-L&gt;=ROW(F$3),beta*OFFSET(F33,-L,0)*OFFSET(B33,-L,0),K/L)</f>
        <v>78812.227384796832</v>
      </c>
      <c r="E33" s="4">
        <f ca="1">E32+alpha*IF(ROW()-L&gt;=ROW(F$3),beta*OFFSET(F33,-L,0)*OFFSET(B33,-L,0),K/L)</f>
        <v>23.650763444472386</v>
      </c>
      <c r="F33" s="4">
        <f t="shared" ca="1" si="7"/>
        <v>1251258.8173993398</v>
      </c>
      <c r="G33" s="4">
        <f t="shared" si="8"/>
        <v>64</v>
      </c>
      <c r="H33" s="4">
        <f t="shared" si="9"/>
        <v>24</v>
      </c>
      <c r="I33" s="24"/>
      <c r="J33" s="4">
        <f t="shared" ca="1" si="10"/>
        <v>1376999.9999999998</v>
      </c>
      <c r="K33" s="24"/>
      <c r="L33" s="22">
        <f t="shared" ca="1" si="11"/>
        <v>5.7234733031805984E-2</v>
      </c>
    </row>
    <row r="34" spans="1:15" x14ac:dyDescent="0.2">
      <c r="A34" s="2">
        <f t="shared" si="6"/>
        <v>43931</v>
      </c>
      <c r="B34" s="4">
        <f ca="1">B33+beta*F33*B33-IF(ROW()-L&gt;=ROW(B$3),beta*OFFSET(B34,-L,0)*OFFSET(F34,-L,0),K/L)</f>
        <v>48784.34298304277</v>
      </c>
      <c r="C34" s="4">
        <f t="shared" ca="1" si="0"/>
        <v>58.541211579651318</v>
      </c>
      <c r="D34" s="4">
        <f ca="1">D33+(1-alpha)*IF(ROW()-L&gt;=ROW(F$3),beta*OFFSET(F34,-L,0)*OFFSET(B34,-L,0),K/L)</f>
        <v>84561.251480632171</v>
      </c>
      <c r="E34" s="4">
        <f ca="1">E33+alpha*IF(ROW()-L&gt;=ROW(F$3),beta*OFFSET(F34,-L,0)*OFFSET(B34,-L,0),K/L)</f>
        <v>25.37598824066184</v>
      </c>
      <c r="F34" s="4">
        <f t="shared" ca="1" si="7"/>
        <v>1243629.0295480841</v>
      </c>
      <c r="G34" s="4">
        <f t="shared" si="8"/>
        <v>63</v>
      </c>
      <c r="H34" s="4">
        <f t="shared" si="9"/>
        <v>26</v>
      </c>
      <c r="I34" s="24"/>
      <c r="J34" s="4">
        <f t="shared" ca="1" si="10"/>
        <v>1376999.9999999998</v>
      </c>
      <c r="K34" s="24"/>
      <c r="L34" s="22">
        <f t="shared" ca="1" si="11"/>
        <v>6.1409768686007393E-2</v>
      </c>
    </row>
    <row r="35" spans="1:15" x14ac:dyDescent="0.2">
      <c r="A35" s="2">
        <f t="shared" si="6"/>
        <v>43932</v>
      </c>
      <c r="B35" s="4">
        <f ca="1">B34+beta*F34*B34-IF(ROW()-L&gt;=ROW(B$3),beta*OFFSET(B35,-L,0)*OFFSET(F35,-L,0),K/L)</f>
        <v>50652.74051630529</v>
      </c>
      <c r="C35" s="4">
        <f t="shared" ca="1" si="0"/>
        <v>60.783288619566342</v>
      </c>
      <c r="D35" s="4">
        <f ca="1">D34+(1-alpha)*IF(ROW()-L&gt;=ROW(F$3),beta*OFFSET(F35,-L,0)*OFFSET(B35,-L,0),K/L)</f>
        <v>90578.099616998414</v>
      </c>
      <c r="E35" s="4">
        <f ca="1">E34+alpha*IF(ROW()-L&gt;=ROW(F$3),beta*OFFSET(F35,-L,0)*OFFSET(B35,-L,0),K/L)</f>
        <v>27.181584360407637</v>
      </c>
      <c r="F35" s="4">
        <f t="shared" ca="1" si="7"/>
        <v>1235741.9782823357</v>
      </c>
      <c r="G35" s="4">
        <f t="shared" si="8"/>
        <v>65</v>
      </c>
      <c r="H35" s="4">
        <f t="shared" si="9"/>
        <v>28</v>
      </c>
      <c r="I35" s="24"/>
      <c r="J35" s="4">
        <f t="shared" ca="1" si="10"/>
        <v>1376999.9999999998</v>
      </c>
      <c r="K35" s="24"/>
      <c r="L35" s="22">
        <f t="shared" ca="1" si="11"/>
        <v>6.5779302554101984E-2</v>
      </c>
    </row>
    <row r="36" spans="1:15" x14ac:dyDescent="0.2">
      <c r="A36" s="2">
        <f t="shared" si="6"/>
        <v>43933</v>
      </c>
      <c r="B36" s="4">
        <f ca="1">B35+beta*F35*B35-IF(ROW()-L&gt;=ROW(B$3),beta*OFFSET(B36,-L,0)*OFFSET(F36,-L,0),K/L)</f>
        <v>52501.195697971962</v>
      </c>
      <c r="C36" s="4">
        <f t="shared" ca="1" si="0"/>
        <v>63.00143483756635</v>
      </c>
      <c r="D36" s="4">
        <f ca="1">D35+(1-alpha)*IF(ROW()-L&gt;=ROW(F$3),beta*OFFSET(F36,-L,0)*OFFSET(B36,-L,0),K/L)</f>
        <v>96864.941127128492</v>
      </c>
      <c r="E36" s="4">
        <f ca="1">E35+alpha*IF(ROW()-L&gt;=ROW(F$3),beta*OFFSET(F36,-L,0)*OFFSET(B36,-L,0),K/L)</f>
        <v>29.068202798978231</v>
      </c>
      <c r="F36" s="4">
        <f t="shared" ca="1" si="7"/>
        <v>1227604.7949721003</v>
      </c>
      <c r="G36" s="4">
        <f t="shared" si="8"/>
        <v>65</v>
      </c>
      <c r="H36" s="4">
        <f t="shared" si="9"/>
        <v>31</v>
      </c>
      <c r="I36" s="24"/>
      <c r="J36" s="4">
        <f t="shared" ca="1" si="10"/>
        <v>1376999.9999999998</v>
      </c>
      <c r="K36" s="24"/>
      <c r="L36" s="22">
        <f t="shared" ca="1" si="11"/>
        <v>7.0344910041487657E-2</v>
      </c>
    </row>
    <row r="37" spans="1:15" x14ac:dyDescent="0.2">
      <c r="A37" s="2">
        <f t="shared" si="6"/>
        <v>43934</v>
      </c>
      <c r="B37" s="4">
        <f ca="1">B36+beta*F36*B36-IF(ROW()-L&gt;=ROW(B$3),beta*OFFSET(B37,-L,0)*OFFSET(F37,-L,0),K/L)</f>
        <v>54319.991081017164</v>
      </c>
      <c r="C37" s="4">
        <f t="shared" ca="1" si="0"/>
        <v>65.183989297220592</v>
      </c>
      <c r="D37" s="4">
        <f ca="1">D36+(1-alpha)*IF(ROW()-L&gt;=ROW(F$3),beta*OFFSET(F37,-L,0)*OFFSET(B37,-L,0),K/L)</f>
        <v>103422.77135011242</v>
      </c>
      <c r="E37" s="4">
        <f ca="1">E36+alpha*IF(ROW()-L&gt;=ROW(F$3),beta*OFFSET(F37,-L,0)*OFFSET(B37,-L,0),K/L)</f>
        <v>31.036142247708032</v>
      </c>
      <c r="F37" s="4">
        <f t="shared" ca="1" si="7"/>
        <v>1219226.2014266225</v>
      </c>
      <c r="G37" s="4">
        <f t="shared" si="8"/>
        <v>74</v>
      </c>
      <c r="H37" s="4">
        <f t="shared" si="9"/>
        <v>35</v>
      </c>
      <c r="I37" s="24"/>
      <c r="J37" s="4">
        <f t="shared" ca="1" si="10"/>
        <v>1376999.9999999998</v>
      </c>
      <c r="K37" s="24"/>
      <c r="L37" s="22">
        <f t="shared" ca="1" si="11"/>
        <v>7.5107313979747597E-2</v>
      </c>
    </row>
    <row r="38" spans="1:15" x14ac:dyDescent="0.2">
      <c r="A38" s="2">
        <f t="shared" si="6"/>
        <v>43935</v>
      </c>
      <c r="B38" s="4">
        <f ca="1">B37+beta*F37*B37-IF(ROW()-L&gt;=ROW(B$3),beta*OFFSET(B38,-L,0)*OFFSET(F38,-L,0),K/L)</f>
        <v>56099.003230529815</v>
      </c>
      <c r="C38" s="4">
        <f t="shared" ca="1" si="0"/>
        <v>67.318803876635769</v>
      </c>
      <c r="D38" s="4">
        <f ca="1">D37+(1-alpha)*IF(ROW()-L&gt;=ROW(F$3),beta*OFFSET(F38,-L,0)*OFFSET(B38,-L,0),K/L)</f>
        <v>110251.39632868627</v>
      </c>
      <c r="E38" s="4">
        <f ca="1">E37+alpha*IF(ROW()-L&gt;=ROW(F$3),beta*OFFSET(F38,-L,0)*OFFSET(B38,-L,0),K/L)</f>
        <v>33.085344501956463</v>
      </c>
      <c r="F38" s="4">
        <f t="shared" ca="1" si="7"/>
        <v>1210616.5150962817</v>
      </c>
      <c r="G38" s="4">
        <f t="shared" si="8"/>
        <v>72</v>
      </c>
      <c r="H38" s="4">
        <f t="shared" si="9"/>
        <v>37</v>
      </c>
      <c r="I38" s="24"/>
      <c r="J38" s="4">
        <f t="shared" ca="1" si="10"/>
        <v>1376999.9999999998</v>
      </c>
      <c r="K38" s="24"/>
      <c r="L38" s="22">
        <f t="shared" ca="1" si="11"/>
        <v>8.0066373513933392E-2</v>
      </c>
    </row>
    <row r="39" spans="1:15" x14ac:dyDescent="0.2">
      <c r="A39" s="2">
        <f t="shared" si="6"/>
        <v>43936</v>
      </c>
      <c r="B39" s="4">
        <f ca="1">B38+beta*F38*B38-IF(ROW()-L&gt;=ROW(B$3),beta*OFFSET(B39,-L,0)*OFFSET(F39,-L,0),K/L)</f>
        <v>57827.72442763568</v>
      </c>
      <c r="C39" s="4">
        <f t="shared" ca="1" si="0"/>
        <v>69.393269313162804</v>
      </c>
      <c r="D39" s="4">
        <f ca="1">D38+(1-alpha)*IF(ROW()-L&gt;=ROW(F$3),beta*OFFSET(F39,-L,0)*OFFSET(B39,-L,0),K/L)</f>
        <v>117349.41445999916</v>
      </c>
      <c r="E39" s="4">
        <f ca="1">E38+alpha*IF(ROW()-L&gt;=ROW(F$3),beta*OFFSET(F39,-L,0)*OFFSET(B39,-L,0),K/L)</f>
        <v>35.215388954686148</v>
      </c>
      <c r="F39" s="4">
        <f t="shared" ca="1" si="7"/>
        <v>1201787.6457234102</v>
      </c>
      <c r="G39" s="4">
        <f t="shared" si="8"/>
        <v>75</v>
      </c>
      <c r="H39" s="4">
        <f t="shared" si="9"/>
        <v>43</v>
      </c>
      <c r="I39" s="24"/>
      <c r="J39" s="4">
        <f t="shared" ca="1" si="10"/>
        <v>1376999.9999999998</v>
      </c>
      <c r="K39" s="24"/>
      <c r="L39" s="22">
        <f t="shared" ca="1" si="11"/>
        <v>8.5221070777050961E-2</v>
      </c>
      <c r="O39" s="5"/>
    </row>
    <row r="40" spans="1:15" x14ac:dyDescent="0.2">
      <c r="A40" s="2">
        <f t="shared" si="6"/>
        <v>43937</v>
      </c>
      <c r="B40" s="4">
        <f ca="1">B39+beta*F39*B39-IF(ROW()-L&gt;=ROW(B$3),beta*OFFSET(B40,-L,0)*OFFSET(F40,-L,0),K/L)</f>
        <v>59495.318832928831</v>
      </c>
      <c r="C40" s="4">
        <f t="shared" ca="1" si="0"/>
        <v>71.394382599514586</v>
      </c>
      <c r="D40" s="4">
        <f ca="1">D39+(1-alpha)*IF(ROW()-L&gt;=ROW(F$3),beta*OFFSET(F40,-L,0)*OFFSET(B40,-L,0),K/L)</f>
        <v>124714.17378754645</v>
      </c>
      <c r="E40" s="4">
        <f ca="1">E39+alpha*IF(ROW()-L&gt;=ROW(F$3),beta*OFFSET(F40,-L,0)*OFFSET(B40,-L,0),K/L)</f>
        <v>37.425479780197989</v>
      </c>
      <c r="F40" s="4">
        <f t="shared" ca="1" si="7"/>
        <v>1192753.0818997442</v>
      </c>
      <c r="G40" s="4">
        <f t="shared" si="8"/>
        <v>78</v>
      </c>
      <c r="H40" s="4">
        <f t="shared" si="9"/>
        <v>44</v>
      </c>
      <c r="I40" s="24"/>
      <c r="J40" s="4">
        <f t="shared" ca="1" si="10"/>
        <v>1376999.9999999998</v>
      </c>
      <c r="K40" s="24"/>
      <c r="L40" s="22">
        <f t="shared" ca="1" si="11"/>
        <v>9.056947987476141E-2</v>
      </c>
      <c r="N40" s="4"/>
    </row>
    <row r="41" spans="1:15" x14ac:dyDescent="0.2">
      <c r="A41" s="2">
        <f t="shared" si="6"/>
        <v>43938</v>
      </c>
      <c r="B41" s="4">
        <f ca="1">B40+beta*F40*B40-IF(ROW()-L&gt;=ROW(B$3),beta*OFFSET(B41,-L,0)*OFFSET(F41,-L,0),K/L)</f>
        <v>61090.750218229106</v>
      </c>
      <c r="C41" s="4">
        <f t="shared" ca="1" si="0"/>
        <v>73.308900261874925</v>
      </c>
      <c r="D41" s="4">
        <f ca="1">D40+(1-alpha)*IF(ROW()-L&gt;=ROW(F$3),beta*OFFSET(F41,-L,0)*OFFSET(B41,-L,0),K/L)</f>
        <v>132341.6727024467</v>
      </c>
      <c r="E41" s="4">
        <f ca="1">E40+alpha*IF(ROW()-L&gt;=ROW(F$3),beta*OFFSET(F41,-L,0)*OFFSET(B41,-L,0),K/L)</f>
        <v>39.714416135574673</v>
      </c>
      <c r="F41" s="4">
        <f t="shared" ca="1" si="7"/>
        <v>1183527.8626631883</v>
      </c>
      <c r="G41" s="4">
        <f t="shared" si="8"/>
        <v>74</v>
      </c>
      <c r="H41" s="4">
        <f t="shared" si="9"/>
        <v>46</v>
      </c>
      <c r="I41" s="24"/>
      <c r="J41" s="4">
        <f t="shared" ca="1" si="10"/>
        <v>1376999.9999999995</v>
      </c>
      <c r="K41" s="24"/>
      <c r="L41" s="22">
        <f t="shared" ca="1" si="11"/>
        <v>9.6108694773018699E-2</v>
      </c>
    </row>
    <row r="42" spans="1:15" x14ac:dyDescent="0.2">
      <c r="A42" s="2">
        <f t="shared" si="6"/>
        <v>43939</v>
      </c>
      <c r="B42" s="4">
        <f ca="1">B41+beta*F41*B41-IF(ROW()-L&gt;=ROW(B$3),beta*OFFSET(B42,-L,0)*OFFSET(F42,-L,0),K/L)</f>
        <v>62603.037606935875</v>
      </c>
      <c r="C42" s="4">
        <f t="shared" ca="1" si="0"/>
        <v>75.123645128323048</v>
      </c>
      <c r="D42" s="4">
        <f ca="1">D41+(1-alpha)*IF(ROW()-L&gt;=ROW(F$3),beta*OFFSET(F42,-L,0)*OFFSET(B42,-L,0),K/L)</f>
        <v>140226.35785281548</v>
      </c>
      <c r="E42" s="4">
        <f ca="1">E41+alpha*IF(ROW()-L&gt;=ROW(F$3),beta*OFFSET(F42,-L,0)*OFFSET(B42,-L,0),K/L)</f>
        <v>42.080531515299228</v>
      </c>
      <c r="F42" s="4">
        <f t="shared" ca="1" si="7"/>
        <v>1174128.524008733</v>
      </c>
      <c r="G42" s="4">
        <f t="shared" si="8"/>
        <v>77</v>
      </c>
      <c r="H42" s="4">
        <f t="shared" si="9"/>
        <v>55</v>
      </c>
      <c r="I42" s="24"/>
      <c r="J42" s="4">
        <f t="shared" ca="1" si="10"/>
        <v>1376999.9999999995</v>
      </c>
      <c r="K42" s="24"/>
      <c r="L42" s="22">
        <f t="shared" ca="1" si="11"/>
        <v>0.10183468253653996</v>
      </c>
    </row>
    <row r="43" spans="1:15" x14ac:dyDescent="0.2">
      <c r="A43" s="2">
        <f t="shared" si="6"/>
        <v>43940</v>
      </c>
      <c r="B43" s="4">
        <f ca="1">B42+beta*F42*B42-IF(ROW()-L&gt;=ROW(B$3),beta*OFFSET(B43,-L,0)*OFFSET(F43,-L,0),K/L)</f>
        <v>64021.375875406877</v>
      </c>
      <c r="C43" s="4">
        <f t="shared" ca="1" si="0"/>
        <v>76.825651050488247</v>
      </c>
      <c r="D43" s="4">
        <f ca="1">D42+(1-alpha)*IF(ROW()-L&gt;=ROW(F$3),beta*OFFSET(F43,-L,0)*OFFSET(B43,-L,0),K/L)</f>
        <v>148361.10000805772</v>
      </c>
      <c r="E43" s="4">
        <f ca="1">E42+alpha*IF(ROW()-L&gt;=ROW(F$3),beta*OFFSET(F43,-L,0)*OFFSET(B43,-L,0),K/L)</f>
        <v>44.521686508369825</v>
      </c>
      <c r="F43" s="4">
        <f t="shared" ca="1" si="7"/>
        <v>1164573.0024300267</v>
      </c>
      <c r="G43" s="4">
        <f t="shared" si="8"/>
        <v>78</v>
      </c>
      <c r="H43" s="4">
        <f t="shared" si="9"/>
        <v>56</v>
      </c>
      <c r="I43" s="24"/>
      <c r="J43" s="4">
        <f t="shared" ca="1" si="10"/>
        <v>1376999.9999999995</v>
      </c>
      <c r="K43" s="24"/>
      <c r="L43" s="22">
        <f t="shared" ca="1" si="11"/>
        <v>0.10774226580105865</v>
      </c>
    </row>
    <row r="44" spans="1:15" x14ac:dyDescent="0.2">
      <c r="A44" s="2">
        <f t="shared" si="6"/>
        <v>43941</v>
      </c>
      <c r="B44" s="4">
        <f ca="1">B43+beta*F43*B43-IF(ROW()-L&gt;=ROW(B$3),beta*OFFSET(B44,-L,0)*OFFSET(F44,-L,0),K/L)</f>
        <v>65335.265899909107</v>
      </c>
      <c r="C44" s="4">
        <f t="shared" ca="1" si="0"/>
        <v>78.402319079890916</v>
      </c>
      <c r="D44" s="4">
        <f ca="1">D43+(1-alpha)*IF(ROW()-L&gt;=ROW(F$3),beta*OFFSET(F44,-L,0)*OFFSET(B44,-L,0),K/L)</f>
        <v>156737.17997547195</v>
      </c>
      <c r="E44" s="4">
        <f ca="1">E43+alpha*IF(ROW()-L&gt;=ROW(F$3),beta*OFFSET(F44,-L,0)*OFFSET(B44,-L,0),K/L)</f>
        <v>47.035264572013183</v>
      </c>
      <c r="F44" s="4">
        <f t="shared" ca="1" si="7"/>
        <v>1154880.5188600465</v>
      </c>
      <c r="G44" s="4">
        <f t="shared" si="8"/>
        <v>74</v>
      </c>
      <c r="H44" s="4">
        <f t="shared" si="9"/>
        <v>58</v>
      </c>
      <c r="I44" s="24"/>
      <c r="J44" s="4">
        <f t="shared" ca="1" si="10"/>
        <v>1376999.9999999995</v>
      </c>
      <c r="K44" s="24"/>
      <c r="L44" s="22">
        <f t="shared" ca="1" si="11"/>
        <v>0.1138251125457313</v>
      </c>
    </row>
    <row r="45" spans="1:15" x14ac:dyDescent="0.2">
      <c r="A45" s="2">
        <f t="shared" si="6"/>
        <v>43942</v>
      </c>
      <c r="B45" s="4">
        <f ca="1">B44+beta*F44*B44-IF(ROW()-L&gt;=ROW(B$3),beta*OFFSET(B45,-L,0)*OFFSET(F45,-L,0),K/L)</f>
        <v>66534.654921273352</v>
      </c>
      <c r="C45" s="4">
        <f t="shared" ca="1" si="0"/>
        <v>79.841585905528021</v>
      </c>
      <c r="D45" s="4">
        <f ca="1">D44+(1-alpha)*IF(ROW()-L&gt;=ROW(F$3),beta*OFFSET(F45,-L,0)*OFFSET(B45,-L,0),K/L)</f>
        <v>165344.28339991361</v>
      </c>
      <c r="E45" s="4">
        <f ca="1">E44+alpha*IF(ROW()-L&gt;=ROW(F$3),beta*OFFSET(F45,-L,0)*OFFSET(B45,-L,0),K/L)</f>
        <v>49.618170471115405</v>
      </c>
      <c r="F45" s="4">
        <f t="shared" ca="1" si="7"/>
        <v>1145071.4435083414</v>
      </c>
      <c r="G45" s="4">
        <f t="shared" si="8"/>
        <v>70</v>
      </c>
      <c r="H45" s="4">
        <f t="shared" si="9"/>
        <v>60</v>
      </c>
      <c r="I45" s="24"/>
      <c r="J45" s="4">
        <f t="shared" ca="1" si="10"/>
        <v>1376999.9999999995</v>
      </c>
      <c r="K45" s="24"/>
      <c r="L45" s="22">
        <f t="shared" ca="1" si="11"/>
        <v>0.12007573231656765</v>
      </c>
    </row>
    <row r="46" spans="1:15" x14ac:dyDescent="0.2">
      <c r="A46" s="2">
        <f t="shared" si="6"/>
        <v>43943</v>
      </c>
      <c r="B46" s="4">
        <f ca="1">B45+beta*F45*B45-IF(ROW()-L&gt;=ROW(B$3),beta*OFFSET(B46,-L,0)*OFFSET(F46,-L,0),K/L)</f>
        <v>67610.086884426026</v>
      </c>
      <c r="C46" s="4">
        <f t="shared" ca="1" si="0"/>
        <v>81.132104261311227</v>
      </c>
      <c r="D46" s="4">
        <f ca="1">D45+(1-alpha)*IF(ROW()-L&gt;=ROW(F$3),beta*OFFSET(F46,-L,0)*OFFSET(B46,-L,0),K/L)</f>
        <v>174170.50411197322</v>
      </c>
      <c r="E46" s="4">
        <f ca="1">E45+alpha*IF(ROW()-L&gt;=ROW(F$3),beta*OFFSET(F46,-L,0)*OFFSET(B46,-L,0),K/L)</f>
        <v>52.266831282976845</v>
      </c>
      <c r="F46" s="4">
        <f t="shared" ca="1" si="7"/>
        <v>1135167.1421723173</v>
      </c>
      <c r="G46" s="4">
        <f t="shared" si="8"/>
        <v>72</v>
      </c>
      <c r="H46" s="4">
        <f t="shared" si="9"/>
        <v>61</v>
      </c>
      <c r="I46" s="24"/>
      <c r="J46" s="4">
        <f t="shared" ca="1" si="10"/>
        <v>1376999.9999999995</v>
      </c>
      <c r="K46" s="24"/>
      <c r="L46" s="22">
        <f t="shared" ca="1" si="11"/>
        <v>0.12648547865793267</v>
      </c>
    </row>
    <row r="47" spans="1:15" x14ac:dyDescent="0.2">
      <c r="A47" s="2">
        <f t="shared" si="6"/>
        <v>43944</v>
      </c>
      <c r="B47" s="4">
        <f ca="1">B46+beta*F46*B46-IF(ROW()-L&gt;=ROW(B$3),beta*OFFSET(B47,-L,0)*OFFSET(F47,-L,0),K/L)</f>
        <v>68552.860445140148</v>
      </c>
      <c r="C47" s="4">
        <f t="shared" ca="1" si="0"/>
        <v>82.263432534168174</v>
      </c>
      <c r="D47" s="4">
        <f ca="1">D46+(1-alpha)*IF(ROW()-L&gt;=ROW(F$3),beta*OFFSET(F47,-L,0)*OFFSET(B47,-L,0),K/L)</f>
        <v>183202.35756649208</v>
      </c>
      <c r="E47" s="4">
        <f ca="1">E46+alpha*IF(ROW()-L&gt;=ROW(F$3),beta*OFFSET(F47,-L,0)*OFFSET(B47,-L,0),K/L)</f>
        <v>54.977200430076628</v>
      </c>
      <c r="F47" s="4">
        <f t="shared" ca="1" si="7"/>
        <v>1125189.8047879371</v>
      </c>
      <c r="G47" s="4">
        <f t="shared" si="8"/>
        <v>75</v>
      </c>
      <c r="H47" s="4">
        <f t="shared" si="9"/>
        <v>63</v>
      </c>
      <c r="I47" s="24"/>
      <c r="J47" s="4">
        <f t="shared" ca="1" si="10"/>
        <v>1376999.9999999993</v>
      </c>
      <c r="K47" s="24"/>
      <c r="L47" s="22">
        <f t="shared" ca="1" si="11"/>
        <v>0.13304455887181713</v>
      </c>
    </row>
    <row r="48" spans="1:15" x14ac:dyDescent="0.2">
      <c r="A48" s="2">
        <f t="shared" si="6"/>
        <v>43945</v>
      </c>
      <c r="B48" s="4">
        <f ca="1">B47+beta*F47*B47-IF(ROW()-L&gt;=ROW(B$3),beta*OFFSET(B48,-L,0)*OFFSET(F48,-L,0),K/L)</f>
        <v>69355.188564634111</v>
      </c>
      <c r="C48" s="4">
        <f t="shared" ca="1" si="0"/>
        <v>83.226226277560926</v>
      </c>
      <c r="D48" s="4">
        <f ca="1">D47+(1-alpha)*IF(ROW()-L&gt;=ROW(F$3),beta*OFFSET(F48,-L,0)*OFFSET(B48,-L,0),K/L)</f>
        <v>192424.80923727699</v>
      </c>
      <c r="E48" s="4">
        <f ca="1">E47+alpha*IF(ROW()-L&gt;=ROW(F$3),beta*OFFSET(F48,-L,0)*OFFSET(B48,-L,0),K/L)</f>
        <v>57.744766201043397</v>
      </c>
      <c r="F48" s="4">
        <f t="shared" ca="1" si="7"/>
        <v>1115162.2574318873</v>
      </c>
      <c r="G48" s="4">
        <f t="shared" si="8"/>
        <v>72</v>
      </c>
      <c r="H48" s="4">
        <f t="shared" si="9"/>
        <v>65</v>
      </c>
      <c r="I48" s="24"/>
      <c r="J48" s="4">
        <f t="shared" ca="1" si="10"/>
        <v>1376999.9999999995</v>
      </c>
      <c r="K48" s="24"/>
      <c r="L48" s="22">
        <f t="shared" ca="1" si="11"/>
        <v>0.13974205463854542</v>
      </c>
    </row>
    <row r="49" spans="1:12" x14ac:dyDescent="0.2">
      <c r="A49" s="2">
        <f t="shared" si="6"/>
        <v>43946</v>
      </c>
      <c r="B49" s="4">
        <f ca="1">B48+beta*F48*B48-IF(ROW()-L&gt;=ROW(B$3),beta*OFFSET(B49,-L,0)*OFFSET(F49,-L,0),K/L)</f>
        <v>70010.347433944538</v>
      </c>
      <c r="C49" s="4">
        <f t="shared" ca="1" si="0"/>
        <v>84.012416920733443</v>
      </c>
      <c r="D49" s="4">
        <f ca="1">D48+(1-alpha)*IF(ROW()-L&gt;=ROW(F$3),beta*OFFSET(F49,-L,0)*OFFSET(B49,-L,0),K/L)</f>
        <v>201821.32809013594</v>
      </c>
      <c r="E49" s="4">
        <f ca="1">E48+alpha*IF(ROW()-L&gt;=ROW(F$3),beta*OFFSET(F49,-L,0)*OFFSET(B49,-L,0),K/L)</f>
        <v>60.564567797379979</v>
      </c>
      <c r="F49" s="4">
        <f t="shared" ca="1" si="7"/>
        <v>1105107.7599081215</v>
      </c>
      <c r="G49" s="4">
        <f t="shared" si="8"/>
        <v>69</v>
      </c>
      <c r="H49" s="4">
        <f t="shared" si="9"/>
        <v>66</v>
      </c>
      <c r="I49" s="24"/>
      <c r="J49" s="4">
        <f t="shared" ca="1" si="10"/>
        <v>1376999.9999999993</v>
      </c>
      <c r="K49" s="24"/>
      <c r="L49" s="22">
        <f t="shared" ca="1" si="11"/>
        <v>0.146565960849772</v>
      </c>
    </row>
    <row r="50" spans="1:12" x14ac:dyDescent="0.2">
      <c r="A50" s="2">
        <f t="shared" si="6"/>
        <v>43947</v>
      </c>
      <c r="B50" s="4">
        <f ca="1">B49+beta*F49*B49-IF(ROW()-L&gt;=ROW(B$3),beta*OFFSET(B50,-L,0)*OFFSET(F50,-L,0),K/L)</f>
        <v>70512.793024243263</v>
      </c>
      <c r="C50" s="4">
        <f t="shared" ca="1" si="0"/>
        <v>84.615351629091904</v>
      </c>
      <c r="D50" s="4">
        <f ca="1">D49+(1-alpha)*IF(ROW()-L&gt;=ROW(F$3),beta*OFFSET(F50,-L,0)*OFFSET(B50,-L,0),K/L)</f>
        <v>211373.98301236864</v>
      </c>
      <c r="E50" s="4">
        <f ca="1">E49+alpha*IF(ROW()-L&gt;=ROW(F$3),beta*OFFSET(F50,-L,0)*OFFSET(B50,-L,0),K/L)</f>
        <v>63.431224270991876</v>
      </c>
      <c r="F50" s="4">
        <f t="shared" ca="1" si="7"/>
        <v>1095049.7927391166</v>
      </c>
      <c r="G50" s="4">
        <f t="shared" si="8"/>
        <v>71</v>
      </c>
      <c r="H50" s="4">
        <f t="shared" si="9"/>
        <v>67</v>
      </c>
      <c r="I50" s="24"/>
      <c r="J50" s="4">
        <f t="shared" ca="1" si="10"/>
        <v>1376999.9999999995</v>
      </c>
      <c r="K50" s="24"/>
      <c r="L50" s="22">
        <f t="shared" ca="1" si="11"/>
        <v>0.15350325563715955</v>
      </c>
    </row>
    <row r="51" spans="1:12" x14ac:dyDescent="0.2">
      <c r="A51" s="2">
        <f t="shared" si="6"/>
        <v>43948</v>
      </c>
      <c r="B51" s="4">
        <f ca="1">B50+beta*F50*B50-IF(ROW()-L&gt;=ROW(B$3),beta*OFFSET(B51,-L,0)*OFFSET(F51,-L,0),K/L)</f>
        <v>70858.261974528155</v>
      </c>
      <c r="C51" s="4">
        <f t="shared" ca="1" si="0"/>
        <v>85.029914369433783</v>
      </c>
      <c r="D51" s="4">
        <f ca="1">D50+(1-alpha)*IF(ROW()-L&gt;=ROW(F$3),beta*OFFSET(F51,-L,0)*OFFSET(B51,-L,0),K/L)</f>
        <v>221063.55883727776</v>
      </c>
      <c r="E51" s="4">
        <f ca="1">E50+alpha*IF(ROW()-L&gt;=ROW(F$3),beta*OFFSET(F51,-L,0)*OFFSET(B51,-L,0),K/L)</f>
        <v>66.338969341985901</v>
      </c>
      <c r="F51" s="4">
        <f t="shared" ca="1" si="7"/>
        <v>1085011.8402188516</v>
      </c>
      <c r="G51" s="4">
        <f t="shared" si="8"/>
        <v>82</v>
      </c>
      <c r="H51" s="4">
        <f t="shared" si="9"/>
        <v>68</v>
      </c>
      <c r="I51" s="24"/>
      <c r="J51" s="4">
        <f t="shared" ca="1" si="10"/>
        <v>1376999.9999999995</v>
      </c>
      <c r="K51" s="24"/>
      <c r="L51" s="22">
        <f t="shared" ca="1" si="11"/>
        <v>0.16053998463128383</v>
      </c>
    </row>
    <row r="52" spans="1:12" x14ac:dyDescent="0.2">
      <c r="A52" s="2">
        <f t="shared" si="6"/>
        <v>43949</v>
      </c>
      <c r="B52" s="4">
        <f ca="1">B51+beta*F51*B51-IF(ROW()-L&gt;=ROW(B$3),beta*OFFSET(B52,-L,0)*OFFSET(F52,-L,0),K/L)</f>
        <v>71043.853541383141</v>
      </c>
      <c r="C52" s="4">
        <f t="shared" ca="1" si="0"/>
        <v>85.25262424965976</v>
      </c>
      <c r="D52" s="4">
        <f ca="1">D51+(1-alpha)*IF(ROW()-L&gt;=ROW(F$3),beta*OFFSET(F52,-L,0)*OFFSET(B52,-L,0),K/L)</f>
        <v>230869.69146637723</v>
      </c>
      <c r="E52" s="4">
        <f ca="1">E51+alpha*IF(ROW()-L&gt;=ROW(F$3),beta*OFFSET(F52,-L,0)*OFFSET(B52,-L,0),K/L)</f>
        <v>69.281691947497407</v>
      </c>
      <c r="F52" s="4">
        <f t="shared" ca="1" si="7"/>
        <v>1075017.1733002916</v>
      </c>
      <c r="G52" s="4">
        <f t="shared" si="8"/>
        <v>87</v>
      </c>
      <c r="H52" s="4">
        <f t="shared" si="9"/>
        <v>68</v>
      </c>
      <c r="I52" s="24"/>
      <c r="J52" s="4">
        <f t="shared" ca="1" si="10"/>
        <v>1376999.9999999995</v>
      </c>
      <c r="K52" s="24"/>
      <c r="L52" s="22">
        <f t="shared" ca="1" si="11"/>
        <v>0.16766135908959862</v>
      </c>
    </row>
    <row r="53" spans="1:12" x14ac:dyDescent="0.2">
      <c r="A53" s="2">
        <f t="shared" si="6"/>
        <v>43950</v>
      </c>
      <c r="B53" s="4">
        <f ca="1">B52+beta*F52*B52-IF(ROW()-L&gt;=ROW(B$3),beta*OFFSET(B53,-L,0)*OFFSET(F53,-L,0),K/L)</f>
        <v>71068.089345233282</v>
      </c>
      <c r="C53" s="4">
        <f t="shared" ca="1" si="0"/>
        <v>85.281707214279933</v>
      </c>
      <c r="D53" s="4">
        <f ca="1">D52+(1-alpha)*IF(ROW()-L&gt;=ROW(F$3),beta*OFFSET(F53,-L,0)*OFFSET(B53,-L,0),K/L)</f>
        <v>240771.02151200056</v>
      </c>
      <c r="E53" s="4">
        <f ca="1">E52+alpha*IF(ROW()-L&gt;=ROW(F$3),beta*OFFSET(F53,-L,0)*OFFSET(B53,-L,0),K/L)</f>
        <v>72.252982348304656</v>
      </c>
      <c r="F53" s="4">
        <f t="shared" ca="1" si="7"/>
        <v>1065088.6361604175</v>
      </c>
      <c r="G53" s="4">
        <f t="shared" si="8"/>
        <v>87</v>
      </c>
      <c r="H53" s="4">
        <f t="shared" si="9"/>
        <v>68</v>
      </c>
      <c r="I53" s="24"/>
      <c r="J53" s="4">
        <f t="shared" ca="1" si="10"/>
        <v>1376999.9999999995</v>
      </c>
      <c r="K53" s="24"/>
      <c r="L53" s="22">
        <f t="shared" ca="1" si="11"/>
        <v>0.1748518674742198</v>
      </c>
    </row>
    <row r="54" spans="1:12" x14ac:dyDescent="0.2">
      <c r="A54" s="2">
        <f t="shared" si="6"/>
        <v>43951</v>
      </c>
      <c r="B54" s="4">
        <f ca="1">B53+beta*F53*B53-IF(ROW()-L&gt;=ROW(B$3),beta*OFFSET(B54,-L,0)*OFFSET(F54,-L,0),K/L)</f>
        <v>70930.947827034557</v>
      </c>
      <c r="C54" s="4">
        <f t="shared" ca="1" si="0"/>
        <v>85.117137392441464</v>
      </c>
      <c r="D54" s="4">
        <f ca="1">D53+(1-alpha)*IF(ROW()-L&gt;=ROW(F$3),beta*OFFSET(F54,-L,0)*OFFSET(B54,-L,0),K/L)</f>
        <v>250745.36569516532</v>
      </c>
      <c r="E54" s="4">
        <f ca="1">E53+alpha*IF(ROW()-L&gt;=ROW(F$3),beta*OFFSET(F54,-L,0)*OFFSET(B54,-L,0),K/L)</f>
        <v>75.246183563618672</v>
      </c>
      <c r="F54" s="4">
        <f t="shared" ca="1" si="7"/>
        <v>1055248.4402942362</v>
      </c>
      <c r="G54" s="4">
        <f t="shared" si="8"/>
        <v>81</v>
      </c>
      <c r="H54" s="4">
        <f t="shared" si="9"/>
        <v>71</v>
      </c>
      <c r="I54" s="24"/>
      <c r="J54" s="4">
        <f t="shared" ca="1" si="10"/>
        <v>1376999.9999999995</v>
      </c>
      <c r="K54" s="24"/>
      <c r="L54" s="22">
        <f t="shared" ca="1" si="11"/>
        <v>0.18209539992386739</v>
      </c>
    </row>
    <row r="55" spans="1:12" x14ac:dyDescent="0.2">
      <c r="A55" s="2">
        <f t="shared" si="6"/>
        <v>43952</v>
      </c>
      <c r="B55" s="4">
        <f ca="1">B54+beta*F54*B54-IF(ROW()-L&gt;=ROW(B$3),beta*OFFSET(B55,-L,0)*OFFSET(F55,-L,0),K/L)</f>
        <v>70633.870839183815</v>
      </c>
      <c r="C55" s="4">
        <f t="shared" ca="1" si="0"/>
        <v>84.760645007020571</v>
      </c>
      <c r="D55" s="4">
        <f ca="1">D54+(1-alpha)*IF(ROW()-L&gt;=ROW(F$3),beta*OFFSET(F55,-L,0)*OFFSET(B55,-L,0),K/L)</f>
        <v>260769.90478700836</v>
      </c>
      <c r="E55" s="4">
        <f ca="1">E54+alpha*IF(ROW()-L&gt;=ROW(F$3),beta*OFFSET(F55,-L,0)*OFFSET(B55,-L,0),K/L)</f>
        <v>78.254447770433629</v>
      </c>
      <c r="F55" s="4">
        <f t="shared" ca="1" si="7"/>
        <v>1045517.9699260371</v>
      </c>
      <c r="G55" s="4">
        <f t="shared" si="8"/>
        <v>79</v>
      </c>
      <c r="H55" s="4">
        <f t="shared" si="9"/>
        <v>74</v>
      </c>
      <c r="I55" s="24"/>
      <c r="J55" s="4">
        <f t="shared" ca="1" si="10"/>
        <v>1376999.9999999998</v>
      </c>
      <c r="K55" s="24"/>
      <c r="L55" s="22">
        <f t="shared" ca="1" si="11"/>
        <v>0.18937538474002064</v>
      </c>
    </row>
    <row r="56" spans="1:12" x14ac:dyDescent="0.2">
      <c r="A56" s="2">
        <f t="shared" si="6"/>
        <v>43953</v>
      </c>
      <c r="B56" s="4">
        <f ca="1">B55+beta*F55*B55-IF(ROW()-L&gt;=ROW(B$3),beta*OFFSET(B56,-L,0)*OFFSET(F56,-L,0),K/L)</f>
        <v>70179.740877632285</v>
      </c>
      <c r="C56" s="4">
        <f t="shared" ca="1" si="0"/>
        <v>84.215689053158741</v>
      </c>
      <c r="D56" s="4">
        <f ca="1">D55+(1-alpha)*IF(ROW()-L&gt;=ROW(F$3),beta*OFFSET(F56,-L,0)*OFFSET(B56,-L,0),K/L)</f>
        <v>270821.38596151693</v>
      </c>
      <c r="E56" s="4">
        <f ca="1">E55+alpha*IF(ROW()-L&gt;=ROW(F$3),beta*OFFSET(F56,-L,0)*OFFSET(B56,-L,0),K/L)</f>
        <v>81.270797027563333</v>
      </c>
      <c r="F56" s="4">
        <f t="shared" ca="1" si="7"/>
        <v>1035917.602363823</v>
      </c>
      <c r="G56" s="4">
        <f t="shared" si="8"/>
        <v>76</v>
      </c>
      <c r="H56" s="4">
        <f t="shared" si="9"/>
        <v>76</v>
      </c>
      <c r="I56" s="24"/>
      <c r="J56" s="4">
        <f t="shared" ca="1" si="10"/>
        <v>1376999.9999999998</v>
      </c>
      <c r="K56" s="24"/>
      <c r="L56" s="22">
        <f t="shared" ca="1" si="11"/>
        <v>0.19667493533879229</v>
      </c>
    </row>
    <row r="57" spans="1:12" x14ac:dyDescent="0.2">
      <c r="A57" s="2">
        <f t="shared" si="6"/>
        <v>43954</v>
      </c>
      <c r="B57" s="4">
        <f ca="1">B56+beta*F56*B56-IF(ROW()-L&gt;=ROW(B$3),beta*OFFSET(B57,-L,0)*OFFSET(F57,-L,0),K/L)</f>
        <v>69572.829466208495</v>
      </c>
      <c r="C57" s="4">
        <f t="shared" ca="1" si="0"/>
        <v>83.48739535945019</v>
      </c>
      <c r="D57" s="4">
        <f ca="1">D56+(1-alpha)*IF(ROW()-L&gt;=ROW(F$3),beta*OFFSET(F57,-L,0)*OFFSET(B57,-L,0),K/L)</f>
        <v>280876.33574037126</v>
      </c>
      <c r="E57" s="4">
        <f ca="1">E56+alpha*IF(ROW()-L&gt;=ROW(F$3),beta*OFFSET(F57,-L,0)*OFFSET(B57,-L,0),K/L)</f>
        <v>84.288187178264849</v>
      </c>
      <c r="F57" s="4">
        <f t="shared" ca="1" si="7"/>
        <v>1026466.5466062417</v>
      </c>
      <c r="G57" s="4">
        <f t="shared" si="8"/>
        <v>82</v>
      </c>
      <c r="H57" s="4">
        <f t="shared" si="9"/>
        <v>76</v>
      </c>
      <c r="I57" s="24"/>
      <c r="J57" s="4">
        <f t="shared" ca="1" si="10"/>
        <v>1376999.9999999998</v>
      </c>
      <c r="K57" s="24"/>
      <c r="L57" s="22">
        <f t="shared" ca="1" si="11"/>
        <v>0.20397700489496826</v>
      </c>
    </row>
    <row r="58" spans="1:12" x14ac:dyDescent="0.2">
      <c r="A58" s="2">
        <f t="shared" si="6"/>
        <v>43955</v>
      </c>
      <c r="B58" s="4">
        <f ca="1">B57+beta*F57*B57-IF(ROW()-L&gt;=ROW(B$3),beta*OFFSET(B58,-L,0)*OFFSET(F58,-L,0),K/L)</f>
        <v>68818.720605918017</v>
      </c>
      <c r="C58" s="4">
        <f t="shared" ca="1" si="0"/>
        <v>82.582464727101609</v>
      </c>
      <c r="D58" s="4">
        <f ca="1">D57+(1-alpha)*IF(ROW()-L&gt;=ROW(F$3),beta*OFFSET(F58,-L,0)*OFFSET(B58,-L,0),K/L)</f>
        <v>290911.27687488019</v>
      </c>
      <c r="E58" s="4">
        <f ca="1">E57+alpha*IF(ROW()-L&gt;=ROW(F$3),beta*OFFSET(F58,-L,0)*OFFSET(B58,-L,0),K/L)</f>
        <v>87.299572934344354</v>
      </c>
      <c r="F58" s="4">
        <f t="shared" ca="1" si="7"/>
        <v>1017182.7029462672</v>
      </c>
      <c r="G58" s="4">
        <f t="shared" si="8"/>
        <v>83</v>
      </c>
      <c r="H58" s="4">
        <f t="shared" si="9"/>
        <v>76</v>
      </c>
      <c r="I58" s="24"/>
      <c r="J58" s="4">
        <f t="shared" ca="1" si="10"/>
        <v>1376999.9999999998</v>
      </c>
      <c r="K58" s="24"/>
      <c r="L58" s="22">
        <f t="shared" ca="1" si="11"/>
        <v>0.21126454384522894</v>
      </c>
    </row>
    <row r="59" spans="1:12" x14ac:dyDescent="0.2">
      <c r="A59" s="2">
        <f t="shared" si="6"/>
        <v>43956</v>
      </c>
      <c r="B59" s="4">
        <f ca="1">B58+beta*F58*B58-IF(ROW()-L&gt;=ROW(B$3),beta*OFFSET(B59,-L,0)*OFFSET(F59,-L,0),K/L)</f>
        <v>67924.21127845814</v>
      </c>
      <c r="C59" s="4">
        <f t="shared" ca="1" si="0"/>
        <v>81.509053534149757</v>
      </c>
      <c r="D59" s="4">
        <f ca="1">D58+(1-alpha)*IF(ROW()-L&gt;=ROW(F$3),beta*OFFSET(F59,-L,0)*OFFSET(B59,-L,0),K/L)</f>
        <v>300902.94539336464</v>
      </c>
      <c r="E59" s="4">
        <f ca="1">E58+alpha*IF(ROW()-L&gt;=ROW(F$3),beta*OFFSET(F59,-L,0)*OFFSET(B59,-L,0),K/L)</f>
        <v>90.297973009912354</v>
      </c>
      <c r="F59" s="4">
        <f t="shared" ca="1" si="7"/>
        <v>1008082.5453551671</v>
      </c>
      <c r="G59" s="4" t="e">
        <f t="shared" si="8"/>
        <v>#N/A</v>
      </c>
      <c r="H59" s="4" t="e">
        <f t="shared" si="9"/>
        <v>#N/A</v>
      </c>
      <c r="I59" s="24"/>
      <c r="J59" s="4">
        <f t="shared" ca="1" si="10"/>
        <v>1376999.9999999998</v>
      </c>
      <c r="K59" s="24"/>
      <c r="L59" s="22">
        <f t="shared" ca="1" si="11"/>
        <v>0.21852065751152119</v>
      </c>
    </row>
    <row r="60" spans="1:12" x14ac:dyDescent="0.2">
      <c r="A60" s="2">
        <f t="shared" si="6"/>
        <v>43957</v>
      </c>
      <c r="B60" s="4">
        <f ca="1">B59+beta*F59*B59-IF(ROW()-L&gt;=ROW(B$3),beta*OFFSET(B60,-L,0)*OFFSET(F60,-L,0),K/L)</f>
        <v>66897.191672171786</v>
      </c>
      <c r="C60" s="4">
        <f t="shared" ca="1" si="0"/>
        <v>80.27663000660614</v>
      </c>
      <c r="D60" s="4">
        <f ca="1">D59+(1-alpha)*IF(ROW()-L&gt;=ROW(F$3),beta*OFFSET(F60,-L,0)*OFFSET(B60,-L,0),K/L)</f>
        <v>310828.50397209695</v>
      </c>
      <c r="E60" s="4">
        <f ca="1">E59+alpha*IF(ROW()-L&gt;=ROW(F$3),beta*OFFSET(F60,-L,0)*OFFSET(B60,-L,0),K/L)</f>
        <v>93.276534151874642</v>
      </c>
      <c r="F60" s="4">
        <f t="shared" ca="1" si="7"/>
        <v>999181.02782157925</v>
      </c>
      <c r="G60" s="4" t="e">
        <f t="shared" si="8"/>
        <v>#N/A</v>
      </c>
      <c r="H60" s="4" t="e">
        <f t="shared" si="9"/>
        <v>#N/A</v>
      </c>
      <c r="I60" s="24"/>
      <c r="J60" s="4">
        <f t="shared" ca="1" si="10"/>
        <v>1377000</v>
      </c>
      <c r="K60" s="24"/>
      <c r="L60" s="22">
        <f t="shared" ca="1" si="11"/>
        <v>0.22572876105453663</v>
      </c>
    </row>
    <row r="61" spans="1:12" x14ac:dyDescent="0.2">
      <c r="A61" s="2">
        <f t="shared" si="6"/>
        <v>43958</v>
      </c>
      <c r="B61" s="4">
        <f ca="1">B60+beta*F60*B60-IF(ROW()-L&gt;=ROW(B$3),beta*OFFSET(B61,-L,0)*OFFSET(F61,-L,0),K/L)</f>
        <v>65746.508421329549</v>
      </c>
      <c r="C61" s="4">
        <f t="shared" ca="1" si="0"/>
        <v>78.895810105595444</v>
      </c>
      <c r="D61" s="4">
        <f ca="1">D60+(1-alpha)*IF(ROW()-L&gt;=ROW(F$3),beta*OFFSET(F61,-L,0)*OFFSET(B61,-L,0),K/L)</f>
        <v>320665.74777951848</v>
      </c>
      <c r="E61" s="4">
        <f ca="1">E60+alpha*IF(ROW()-L&gt;=ROW(F$3),beta*OFFSET(F61,-L,0)*OFFSET(B61,-L,0),K/L)</f>
        <v>96.228592911729052</v>
      </c>
      <c r="F61" s="4">
        <f t="shared" ca="1" si="7"/>
        <v>990491.51520624012</v>
      </c>
      <c r="G61" s="4" t="e">
        <f t="shared" si="8"/>
        <v>#N/A</v>
      </c>
      <c r="H61" s="4" t="e">
        <f t="shared" si="9"/>
        <v>#N/A</v>
      </c>
      <c r="I61" s="24"/>
      <c r="J61" s="4">
        <f t="shared" ca="1" si="10"/>
        <v>1377000</v>
      </c>
      <c r="K61" s="24"/>
      <c r="L61" s="22">
        <f t="shared" ca="1" si="11"/>
        <v>0.23287272896116085</v>
      </c>
    </row>
    <row r="62" spans="1:12" x14ac:dyDescent="0.2">
      <c r="A62" s="2">
        <f t="shared" si="6"/>
        <v>43959</v>
      </c>
      <c r="B62" s="4">
        <f ca="1">B61+beta*F61*B61-IF(ROW()-L&gt;=ROW(B$3),beta*OFFSET(B62,-L,0)*OFFSET(F62,-L,0),K/L)</f>
        <v>64481.814690079569</v>
      </c>
      <c r="C62" s="4">
        <f t="shared" ca="1" si="0"/>
        <v>77.378177628095472</v>
      </c>
      <c r="D62" s="4">
        <f ca="1">D61+(1-alpha)*IF(ROW()-L&gt;=ROW(F$3),beta*OFFSET(F62,-L,0)*OFFSET(B62,-L,0),K/L)</f>
        <v>330393.29900660715</v>
      </c>
      <c r="E62" s="4">
        <f ca="1">E61+alpha*IF(ROW()-L&gt;=ROW(F$3),beta*OFFSET(F62,-L,0)*OFFSET(B62,-L,0),K/L)</f>
        <v>99.147734022188786</v>
      </c>
      <c r="F62" s="4">
        <f t="shared" ca="1" si="7"/>
        <v>982025.73856929096</v>
      </c>
      <c r="G62" s="4" t="e">
        <f t="shared" si="8"/>
        <v>#N/A</v>
      </c>
      <c r="H62" s="4" t="e">
        <f t="shared" si="9"/>
        <v>#N/A</v>
      </c>
      <c r="I62" s="24"/>
      <c r="J62" s="4">
        <f t="shared" ca="1" si="10"/>
        <v>1376999.9999999998</v>
      </c>
      <c r="K62" s="24"/>
      <c r="L62" s="22">
        <f t="shared" ca="1" si="11"/>
        <v>0.23993703631561888</v>
      </c>
    </row>
    <row r="63" spans="1:12" x14ac:dyDescent="0.2">
      <c r="A63" s="2">
        <f t="shared" si="6"/>
        <v>43960</v>
      </c>
      <c r="B63" s="4">
        <f ca="1">B62+beta*F62*B62-IF(ROW()-L&gt;=ROW(B$3),beta*OFFSET(B63,-L,0)*OFFSET(F63,-L,0),K/L)</f>
        <v>63113.411348256152</v>
      </c>
      <c r="C63" s="4">
        <f t="shared" ca="1" si="0"/>
        <v>75.736093617907372</v>
      </c>
      <c r="D63" s="4">
        <f ca="1">D62+(1-alpha)*IF(ROW()-L&gt;=ROW(F$3),beta*OFFSET(F63,-L,0)*OFFSET(B63,-L,0),K/L)</f>
        <v>339990.78645855264</v>
      </c>
      <c r="E63" s="4">
        <f ca="1">E62+alpha*IF(ROW()-L&gt;=ROW(F$3),beta*OFFSET(F63,-L,0)*OFFSET(B63,-L,0),K/L)</f>
        <v>102.02784429085304</v>
      </c>
      <c r="F63" s="4">
        <f t="shared" ca="1" si="7"/>
        <v>973793.77434890019</v>
      </c>
      <c r="G63" s="4" t="e">
        <f t="shared" si="8"/>
        <v>#N/A</v>
      </c>
      <c r="H63" s="4" t="e">
        <f t="shared" si="9"/>
        <v>#N/A</v>
      </c>
      <c r="I63" s="24"/>
      <c r="J63" s="4">
        <f t="shared" ca="1" si="10"/>
        <v>1376999.9999999998</v>
      </c>
      <c r="K63" s="24"/>
      <c r="L63" s="22">
        <f t="shared" ca="1" si="11"/>
        <v>0.24690688922189738</v>
      </c>
    </row>
    <row r="64" spans="1:12" x14ac:dyDescent="0.2">
      <c r="A64" s="2">
        <f t="shared" si="6"/>
        <v>43961</v>
      </c>
      <c r="B64" s="4">
        <f ca="1">B63+beta*F63*B63-IF(ROW()-L&gt;=ROW(B$3),beta*OFFSET(B64,-L,0)*OFFSET(F64,-L,0),K/L)</f>
        <v>61652.083707025799</v>
      </c>
      <c r="C64" s="4">
        <f t="shared" ca="1" si="0"/>
        <v>73.982500448430955</v>
      </c>
      <c r="D64" s="4">
        <f ca="1">D63+(1-alpha)*IF(ROW()-L&gt;=ROW(F$3),beta*OFFSET(F64,-L,0)*OFFSET(B64,-L,0),K/L)</f>
        <v>349439.00689940661</v>
      </c>
      <c r="E64" s="4">
        <f ca="1">E63+alpha*IF(ROW()-L&gt;=ROW(F$3),beta*OFFSET(F64,-L,0)*OFFSET(B64,-L,0),K/L)</f>
        <v>104.86316101812741</v>
      </c>
      <c r="F64" s="4">
        <f t="shared" ca="1" si="7"/>
        <v>965804.04623254924</v>
      </c>
      <c r="G64" s="4" t="e">
        <f t="shared" si="8"/>
        <v>#N/A</v>
      </c>
      <c r="H64" s="4" t="e">
        <f t="shared" si="9"/>
        <v>#N/A</v>
      </c>
      <c r="I64" s="24"/>
      <c r="J64" s="4">
        <f t="shared" ca="1" si="10"/>
        <v>1376999.9999999998</v>
      </c>
      <c r="K64" s="24"/>
      <c r="L64" s="22">
        <f t="shared" ca="1" si="11"/>
        <v>0.25376834197487774</v>
      </c>
    </row>
    <row r="65" spans="1:12" x14ac:dyDescent="0.2">
      <c r="A65" s="2">
        <f t="shared" si="6"/>
        <v>43962</v>
      </c>
      <c r="B65" s="4">
        <f ca="1">B64+beta*F64*B64-IF(ROW()-L&gt;=ROW(B$3),beta*OFFSET(B65,-L,0)*OFFSET(F65,-L,0),K/L)</f>
        <v>60108.938194430011</v>
      </c>
      <c r="C65" s="4">
        <f t="shared" ca="1" si="0"/>
        <v>72.130725833316006</v>
      </c>
      <c r="D65" s="4">
        <f ca="1">D64+(1-alpha)*IF(ROW()-L&gt;=ROW(F$3),beta*OFFSET(F65,-L,0)*OFFSET(B65,-L,0),K/L)</f>
        <v>358720.06540628313</v>
      </c>
      <c r="E65" s="4">
        <f ca="1">E64+alpha*IF(ROW()-L&gt;=ROW(F$3),beta*OFFSET(F65,-L,0)*OFFSET(B65,-L,0),K/L)</f>
        <v>107.64831411611976</v>
      </c>
      <c r="F65" s="4">
        <f t="shared" ca="1" si="7"/>
        <v>958063.3480851705</v>
      </c>
      <c r="G65" s="4" t="e">
        <f t="shared" si="8"/>
        <v>#N/A</v>
      </c>
      <c r="H65" s="4" t="e">
        <f t="shared" si="9"/>
        <v>#N/A</v>
      </c>
      <c r="I65" s="24"/>
      <c r="J65" s="4">
        <f t="shared" ca="1" si="10"/>
        <v>1376999.9999999998</v>
      </c>
      <c r="K65" s="24"/>
      <c r="L65" s="22">
        <f t="shared" ca="1" si="11"/>
        <v>0.26050839898785999</v>
      </c>
    </row>
    <row r="66" spans="1:12" x14ac:dyDescent="0.2">
      <c r="A66" s="2">
        <f t="shared" si="6"/>
        <v>43963</v>
      </c>
      <c r="B66" s="4">
        <f ca="1">B65+beta*F65*B65-IF(ROW()-L&gt;=ROW(B$3),beta*OFFSET(B66,-L,0)*OFFSET(F66,-L,0),K/L)</f>
        <v>58495.24277826192</v>
      </c>
      <c r="C66" s="4">
        <f t="shared" ca="1" si="0"/>
        <v>70.194291333914293</v>
      </c>
      <c r="D66" s="4">
        <f ca="1">D65+(1-alpha)*IF(ROW()-L&gt;=ROW(F$3),beta*OFFSET(F66,-L,0)*OFFSET(B66,-L,0),K/L)</f>
        <v>367817.49295010592</v>
      </c>
      <c r="E66" s="4">
        <f ca="1">E65+alpha*IF(ROW()-L&gt;=ROW(F$3),beta*OFFSET(F66,-L,0)*OFFSET(B66,-L,0),K/L)</f>
        <v>110.37836139344979</v>
      </c>
      <c r="F66" s="4">
        <f t="shared" ca="1" si="7"/>
        <v>950576.88591023849</v>
      </c>
      <c r="G66" s="4" t="e">
        <f t="shared" si="8"/>
        <v>#N/A</v>
      </c>
      <c r="H66" s="4" t="e">
        <f t="shared" si="9"/>
        <v>#N/A</v>
      </c>
      <c r="I66" s="24"/>
      <c r="J66" s="4">
        <f t="shared" ca="1" si="10"/>
        <v>1376999.9999999998</v>
      </c>
      <c r="K66" s="24"/>
      <c r="L66" s="22">
        <f t="shared" ca="1" si="11"/>
        <v>0.26711510018163109</v>
      </c>
    </row>
    <row r="67" spans="1:12" x14ac:dyDescent="0.2">
      <c r="A67" s="2">
        <f t="shared" si="6"/>
        <v>43964</v>
      </c>
      <c r="B67" s="4">
        <f ca="1">B66+beta*F66*B66-IF(ROW()-L&gt;=ROW(B$3),beta*OFFSET(B67,-L,0)*OFFSET(F67,-L,0),K/L)</f>
        <v>56822.274588368047</v>
      </c>
      <c r="C67" s="4">
        <f t="shared" ref="C67:C130" ca="1" si="12">gamma*sjuka</f>
        <v>68.186729506041644</v>
      </c>
      <c r="D67" s="4">
        <f ca="1">D66+(1-alpha)*IF(ROW()-L&gt;=ROW(F$3),beta*OFFSET(F67,-L,0)*OFFSET(B67,-L,0),K/L)</f>
        <v>376716.34002843377</v>
      </c>
      <c r="E67" s="4">
        <f ca="1">E66+alpha*IF(ROW()-L&gt;=ROW(F$3),beta*OFFSET(F67,-L,0)*OFFSET(B67,-L,0),K/L)</f>
        <v>113.04881665352617</v>
      </c>
      <c r="F67" s="4">
        <f t="shared" ca="1" si="7"/>
        <v>943348.33656654437</v>
      </c>
      <c r="G67" s="4" t="e">
        <f t="shared" si="8"/>
        <v>#N/A</v>
      </c>
      <c r="H67" s="4" t="e">
        <f t="shared" si="9"/>
        <v>#N/A</v>
      </c>
      <c r="I67" s="24"/>
      <c r="J67" s="4">
        <f t="shared" ca="1" si="10"/>
        <v>1376999.9999999998</v>
      </c>
      <c r="K67" s="24"/>
      <c r="L67" s="22">
        <f t="shared" ca="1" si="11"/>
        <v>0.27357758898215967</v>
      </c>
    </row>
    <row r="68" spans="1:12" x14ac:dyDescent="0.2">
      <c r="A68" s="2">
        <f t="shared" si="6"/>
        <v>43965</v>
      </c>
      <c r="B68" s="4">
        <f ca="1">B67+beta*F67*B67-IF(ROW()-L&gt;=ROW(B$3),beta*OFFSET(B68,-L,0)*OFFSET(F68,-L,0),K/L)</f>
        <v>55101.177740701314</v>
      </c>
      <c r="C68" s="4">
        <f t="shared" ca="1" si="12"/>
        <v>66.121413288841566</v>
      </c>
      <c r="D68" s="4">
        <f ca="1">D67+(1-alpha)*IF(ROW()-L&gt;=ROW(F$3),beta*OFFSET(F68,-L,0)*OFFSET(B68,-L,0),K/L)</f>
        <v>385403.24578998826</v>
      </c>
      <c r="E68" s="4">
        <f ca="1">E67+alpha*IF(ROW()-L&gt;=ROW(F$3),beta*OFFSET(F68,-L,0)*OFFSET(B68,-L,0),K/L)</f>
        <v>115.65567043812791</v>
      </c>
      <c r="F68" s="4">
        <f t="shared" ca="1" si="7"/>
        <v>936379.92079887202</v>
      </c>
      <c r="G68" s="4" t="e">
        <f t="shared" si="8"/>
        <v>#N/A</v>
      </c>
      <c r="H68" s="4" t="e">
        <f t="shared" si="9"/>
        <v>#N/A</v>
      </c>
      <c r="I68" s="24"/>
      <c r="J68" s="4">
        <f t="shared" ca="1" si="10"/>
        <v>1376999.9999999998</v>
      </c>
      <c r="K68" s="24"/>
      <c r="L68" s="22">
        <f t="shared" ca="1" si="11"/>
        <v>0.27988616251996246</v>
      </c>
    </row>
    <row r="69" spans="1:12" x14ac:dyDescent="0.2">
      <c r="A69" s="2">
        <f t="shared" ref="A69:A132" si="13">A68+1</f>
        <v>43966</v>
      </c>
      <c r="B69" s="4">
        <f ca="1">B68+beta*F68*B68-IF(ROW()-L&gt;=ROW(B$3),beta*OFFSET(B69,-L,0)*OFFSET(F69,-L,0),K/L)</f>
        <v>53342.833842091306</v>
      </c>
      <c r="C69" s="4">
        <f t="shared" ca="1" si="12"/>
        <v>64.011400610509568</v>
      </c>
      <c r="D69" s="4">
        <f ca="1">D68+(1-alpha)*IF(ROW()-L&gt;=ROW(F$3),beta*OFFSET(F69,-L,0)*OFFSET(B69,-L,0),K/L)</f>
        <v>393866.48269394628</v>
      </c>
      <c r="E69" s="4">
        <f ca="1">E68+alpha*IF(ROW()-L&gt;=ROW(F$3),beta*OFFSET(F69,-L,0)*OFFSET(B69,-L,0),K/L)</f>
        <v>118.19540342921265</v>
      </c>
      <c r="F69" s="4">
        <f t="shared" ref="F69:F132" ca="1" si="14">F68-beta*F68*B68</f>
        <v>929672.48806053295</v>
      </c>
      <c r="G69" s="4" t="e">
        <f t="shared" ref="G69:G132" si="15">IF(ISBLANK(INDEX(inlagda_riktig,MATCH(A69,dag_riktig))),"",INDEX(inlagda_riktig,MATCH(A69,dag_riktig)))</f>
        <v>#N/A</v>
      </c>
      <c r="H69" s="4" t="e">
        <f t="shared" ref="H69:H132" si="16">IF(ISBLANK(INDEX(doda_riktig,MATCH(A69,dag_riktig))),"",INDEX(doda_riktig,MATCH(A69,dag_riktig)))</f>
        <v>#N/A</v>
      </c>
      <c r="I69" s="24"/>
      <c r="J69" s="4">
        <f t="shared" ref="J69:J132" ca="1" si="17">B69+D69+E69+F69</f>
        <v>1376999.9999999998</v>
      </c>
      <c r="K69" s="24"/>
      <c r="L69" s="22">
        <f t="shared" ref="L69:L132" ca="1" si="18">D69/J69</f>
        <v>0.28603230406241564</v>
      </c>
    </row>
    <row r="70" spans="1:12" x14ac:dyDescent="0.2">
      <c r="A70" s="2">
        <f t="shared" si="13"/>
        <v>43967</v>
      </c>
      <c r="B70" s="4">
        <f ca="1">B69+beta*F69*B69-IF(ROW()-L&gt;=ROW(B$3),beta*OFFSET(B70,-L,0)*OFFSET(F70,-L,0),K/L)</f>
        <v>51557.747079263514</v>
      </c>
      <c r="C70" s="4">
        <f t="shared" ca="1" si="12"/>
        <v>61.86929649511621</v>
      </c>
      <c r="D70" s="4">
        <f ca="1">D69+(1-alpha)*IF(ROW()-L&gt;=ROW(F$3),beta*OFFSET(F70,-L,0)*OFFSET(B70,-L,0),K/L)</f>
        <v>402095.97732507094</v>
      </c>
      <c r="E70" s="4">
        <f ca="1">E69+alpha*IF(ROW()-L&gt;=ROW(F$3),beta*OFFSET(F70,-L,0)*OFFSET(B70,-L,0),K/L)</f>
        <v>120.66499269532987</v>
      </c>
      <c r="F70" s="4">
        <f t="shared" ca="1" si="14"/>
        <v>923225.61060297</v>
      </c>
      <c r="G70" s="4" t="e">
        <f t="shared" si="15"/>
        <v>#N/A</v>
      </c>
      <c r="H70" s="4" t="e">
        <f t="shared" si="16"/>
        <v>#N/A</v>
      </c>
      <c r="I70" s="24"/>
      <c r="J70" s="4">
        <f t="shared" ca="1" si="17"/>
        <v>1376999.9999999998</v>
      </c>
      <c r="K70" s="24"/>
      <c r="L70" s="22">
        <f t="shared" ca="1" si="18"/>
        <v>0.29200869813004432</v>
      </c>
    </row>
    <row r="71" spans="1:12" x14ac:dyDescent="0.2">
      <c r="A71" s="2">
        <f t="shared" si="13"/>
        <v>43968</v>
      </c>
      <c r="B71" s="4">
        <f ca="1">B70+beta*F70*B70-IF(ROW()-L&gt;=ROW(B$3),beta*OFFSET(B71,-L,0)*OFFSET(F71,-L,0),K/L)</f>
        <v>49755.945191626262</v>
      </c>
      <c r="C71" s="4">
        <f t="shared" ca="1" si="12"/>
        <v>59.707134229951507</v>
      </c>
      <c r="D71" s="4">
        <f ca="1">D70+(1-alpha)*IF(ROW()-L&gt;=ROW(F$3),beta*OFFSET(F71,-L,0)*OFFSET(B71,-L,0),K/L)</f>
        <v>410083.30852298695</v>
      </c>
      <c r="E71" s="4">
        <f ca="1">E70+alpha*IF(ROW()-L&gt;=ROW(F$3),beta*OFFSET(F71,-L,0)*OFFSET(B71,-L,0),K/L)</f>
        <v>123.06191113023515</v>
      </c>
      <c r="F71" s="4">
        <f t="shared" ca="1" si="14"/>
        <v>917037.68437425629</v>
      </c>
      <c r="G71" s="4" t="e">
        <f t="shared" si="15"/>
        <v>#N/A</v>
      </c>
      <c r="H71" s="4" t="e">
        <f t="shared" si="16"/>
        <v>#N/A</v>
      </c>
      <c r="I71" s="24"/>
      <c r="J71" s="4">
        <f t="shared" ca="1" si="17"/>
        <v>1376999.9999999998</v>
      </c>
      <c r="K71" s="24"/>
      <c r="L71" s="22">
        <f t="shared" ca="1" si="18"/>
        <v>0.2978092291379717</v>
      </c>
    </row>
    <row r="72" spans="1:12" x14ac:dyDescent="0.2">
      <c r="A72" s="2">
        <f t="shared" si="13"/>
        <v>43969</v>
      </c>
      <c r="B72" s="4">
        <f ca="1">B71+beta*F71*B71-IF(ROW()-L&gt;=ROW(B$3),beta*OFFSET(B72,-L,0)*OFFSET(F72,-L,0),K/L)</f>
        <v>47946.897023357102</v>
      </c>
      <c r="C72" s="4">
        <f t="shared" ca="1" si="12"/>
        <v>57.536276428028515</v>
      </c>
      <c r="D72" s="4">
        <f ca="1">D71+(1-alpha)*IF(ROW()-L&gt;=ROW(F$3),beta*OFFSET(F72,-L,0)*OFFSET(B72,-L,0),K/L)</f>
        <v>417821.68446092145</v>
      </c>
      <c r="E72" s="4">
        <f ca="1">E71+alpha*IF(ROW()-L&gt;=ROW(F$3),beta*OFFSET(F72,-L,0)*OFFSET(B72,-L,0),K/L)</f>
        <v>125.38412057444877</v>
      </c>
      <c r="F72" s="4">
        <f t="shared" ca="1" si="14"/>
        <v>911106.03439514677</v>
      </c>
      <c r="G72" s="4" t="e">
        <f t="shared" si="15"/>
        <v>#N/A</v>
      </c>
      <c r="H72" s="4" t="e">
        <f t="shared" si="16"/>
        <v>#N/A</v>
      </c>
      <c r="I72" s="24"/>
      <c r="J72" s="4">
        <f t="shared" ca="1" si="17"/>
        <v>1376999.9999999998</v>
      </c>
      <c r="K72" s="24"/>
      <c r="L72" s="22">
        <f t="shared" ca="1" si="18"/>
        <v>0.30342896475012454</v>
      </c>
    </row>
    <row r="73" spans="1:12" x14ac:dyDescent="0.2">
      <c r="A73" s="2">
        <f t="shared" si="13"/>
        <v>43970</v>
      </c>
      <c r="B73" s="4">
        <f ca="1">B72+beta*F72*B72-IF(ROW()-L&gt;=ROW(B$3),beta*OFFSET(B73,-L,0)*OFFSET(F73,-L,0),K/L)</f>
        <v>46139.446785530512</v>
      </c>
      <c r="C73" s="4">
        <f t="shared" ca="1" si="12"/>
        <v>55.36733614263661</v>
      </c>
      <c r="D73" s="4">
        <f ca="1">D72+(1-alpha)*IF(ROW()-L&gt;=ROW(F$3),beta*OFFSET(F73,-L,0)*OFFSET(B73,-L,0),K/L)</f>
        <v>425305.90069720097</v>
      </c>
      <c r="E73" s="4">
        <f ca="1">E72+alpha*IF(ROW()-L&gt;=ROW(F$3),beta*OFFSET(F73,-L,0)*OFFSET(B73,-L,0),K/L)</f>
        <v>127.63005922692838</v>
      </c>
      <c r="F73" s="4">
        <f t="shared" ca="1" si="14"/>
        <v>905427.02245804132</v>
      </c>
      <c r="G73" s="4" t="e">
        <f t="shared" si="15"/>
        <v>#N/A</v>
      </c>
      <c r="H73" s="4" t="e">
        <f t="shared" si="16"/>
        <v>#N/A</v>
      </c>
      <c r="I73" s="24"/>
      <c r="J73" s="4">
        <f t="shared" ca="1" si="17"/>
        <v>1376999.9999999998</v>
      </c>
      <c r="K73" s="24"/>
      <c r="L73" s="22">
        <f t="shared" ca="1" si="18"/>
        <v>0.30886412541554181</v>
      </c>
    </row>
    <row r="74" spans="1:12" x14ac:dyDescent="0.2">
      <c r="A74" s="2">
        <f t="shared" si="13"/>
        <v>43971</v>
      </c>
      <c r="B74" s="4">
        <f ca="1">B73+beta*F73*B73-IF(ROW()-L&gt;=ROW(B$3),beta*OFFSET(B74,-L,0)*OFFSET(F74,-L,0),K/L)</f>
        <v>44341.764691551383</v>
      </c>
      <c r="C74" s="4">
        <f t="shared" ca="1" si="12"/>
        <v>53.210117629861656</v>
      </c>
      <c r="D74" s="4">
        <f ca="1">D73+(1-alpha)*IF(ROW()-L&gt;=ROW(F$3),beta*OFFSET(F74,-L,0)*OFFSET(B74,-L,0),K/L)</f>
        <v>432532.28147609194</v>
      </c>
      <c r="E74" s="4">
        <f ca="1">E73+alpha*IF(ROW()-L&gt;=ROW(F$3),beta*OFFSET(F74,-L,0)*OFFSET(B74,-L,0),K/L)</f>
        <v>129.79862403003659</v>
      </c>
      <c r="F74" s="4">
        <f t="shared" ca="1" si="14"/>
        <v>899996.15520832641</v>
      </c>
      <c r="G74" s="4" t="e">
        <f t="shared" si="15"/>
        <v>#N/A</v>
      </c>
      <c r="H74" s="4" t="e">
        <f t="shared" si="16"/>
        <v>#N/A</v>
      </c>
      <c r="I74" s="24"/>
      <c r="J74" s="4">
        <f t="shared" ca="1" si="17"/>
        <v>1376999.9999999998</v>
      </c>
      <c r="K74" s="24"/>
      <c r="L74" s="22">
        <f t="shared" ca="1" si="18"/>
        <v>0.31411204174008134</v>
      </c>
    </row>
    <row r="75" spans="1:12" x14ac:dyDescent="0.2">
      <c r="A75" s="2">
        <f t="shared" si="13"/>
        <v>43972</v>
      </c>
      <c r="B75" s="4">
        <f ca="1">B74+beta*F74*B74-IF(ROW()-L&gt;=ROW(B$3),beta*OFFSET(B75,-L,0)*OFFSET(F75,-L,0),K/L)</f>
        <v>42561.313229760322</v>
      </c>
      <c r="C75" s="4">
        <f t="shared" ca="1" si="12"/>
        <v>51.073575875712379</v>
      </c>
      <c r="D75" s="4">
        <f ca="1">D74+(1-alpha)*IF(ROW()-L&gt;=ROW(F$3),beta*OFFSET(F75,-L,0)*OFFSET(B75,-L,0),K/L)</f>
        <v>439498.60671903403</v>
      </c>
      <c r="E75" s="4">
        <f ca="1">E74+alpha*IF(ROW()-L&gt;=ROW(F$3),beta*OFFSET(F75,-L,0)*OFFSET(B75,-L,0),K/L)</f>
        <v>131.88914876033832</v>
      </c>
      <c r="F75" s="4">
        <f t="shared" ca="1" si="14"/>
        <v>894808.19090244512</v>
      </c>
      <c r="G75" s="4" t="e">
        <f t="shared" si="15"/>
        <v>#N/A</v>
      </c>
      <c r="H75" s="4" t="e">
        <f t="shared" si="16"/>
        <v>#N/A</v>
      </c>
      <c r="I75" s="24"/>
      <c r="J75" s="4">
        <f t="shared" ca="1" si="17"/>
        <v>1376999.9999999998</v>
      </c>
      <c r="K75" s="24"/>
      <c r="L75" s="22">
        <f t="shared" ca="1" si="18"/>
        <v>0.31917110146625571</v>
      </c>
    </row>
    <row r="76" spans="1:12" x14ac:dyDescent="0.2">
      <c r="A76" s="2">
        <f t="shared" si="13"/>
        <v>43973</v>
      </c>
      <c r="B76" s="4">
        <f ca="1">B75+beta*F75*B75-IF(ROW()-L&gt;=ROW(B$3),beta*OFFSET(B76,-L,0)*OFFSET(F76,-L,0),K/L)</f>
        <v>40804.828011583239</v>
      </c>
      <c r="C76" s="4">
        <f t="shared" ca="1" si="12"/>
        <v>48.965793613899883</v>
      </c>
      <c r="D76" s="4">
        <f ca="1">D75+(1-alpha)*IF(ROW()-L&gt;=ROW(F$3),beta*OFFSET(F76,-L,0)*OFFSET(B76,-L,0),K/L)</f>
        <v>446204.02722755162</v>
      </c>
      <c r="E76" s="4">
        <f ca="1">E75+alpha*IF(ROW()-L&gt;=ROW(F$3),beta*OFFSET(F76,-L,0)*OFFSET(B76,-L,0),K/L)</f>
        <v>133.90137858184005</v>
      </c>
      <c r="F76" s="4">
        <f t="shared" ca="1" si="14"/>
        <v>889857.24338228302</v>
      </c>
      <c r="G76" s="4" t="e">
        <f t="shared" si="15"/>
        <v>#N/A</v>
      </c>
      <c r="H76" s="4" t="e">
        <f t="shared" si="16"/>
        <v>#N/A</v>
      </c>
      <c r="I76" s="24"/>
      <c r="J76" s="4">
        <f t="shared" ca="1" si="17"/>
        <v>1376999.9999999998</v>
      </c>
      <c r="K76" s="24"/>
      <c r="L76" s="22">
        <f t="shared" ca="1" si="18"/>
        <v>0.32404068789219442</v>
      </c>
    </row>
    <row r="77" spans="1:12" x14ac:dyDescent="0.2">
      <c r="A77" s="2">
        <f t="shared" si="13"/>
        <v>43974</v>
      </c>
      <c r="B77" s="4">
        <f ca="1">B76+beta*F76*B76-IF(ROW()-L&gt;=ROW(B$3),beta*OFFSET(B77,-L,0)*OFFSET(F77,-L,0),K/L)</f>
        <v>39078.311884260111</v>
      </c>
      <c r="C77" s="4">
        <f t="shared" ca="1" si="12"/>
        <v>46.893974261112128</v>
      </c>
      <c r="D77" s="4">
        <f ca="1">D76+(1-alpha)*IF(ROW()-L&gt;=ROW(F$3),beta*OFFSET(F77,-L,0)*OFFSET(B77,-L,0),K/L)</f>
        <v>452648.97062187729</v>
      </c>
      <c r="E77" s="4">
        <f ca="1">E76+alpha*IF(ROW()-L&gt;=ROW(F$3),beta*OFFSET(F77,-L,0)*OFFSET(B77,-L,0),K/L)</f>
        <v>135.83544181910895</v>
      </c>
      <c r="F77" s="4">
        <f t="shared" ca="1" si="14"/>
        <v>885136.88205204322</v>
      </c>
      <c r="G77" s="4" t="e">
        <f t="shared" si="15"/>
        <v>#N/A</v>
      </c>
      <c r="H77" s="4" t="e">
        <f t="shared" si="16"/>
        <v>#N/A</v>
      </c>
      <c r="I77" s="24"/>
      <c r="J77" s="4">
        <f t="shared" ca="1" si="17"/>
        <v>1376999.9999999998</v>
      </c>
      <c r="K77" s="24"/>
      <c r="L77" s="22">
        <f t="shared" ca="1" si="18"/>
        <v>0.32872111156272865</v>
      </c>
    </row>
    <row r="78" spans="1:12" x14ac:dyDescent="0.2">
      <c r="A78" s="2">
        <f t="shared" si="13"/>
        <v>43975</v>
      </c>
      <c r="B78" s="4">
        <f ca="1">B77+beta*F77*B77-IF(ROW()-L&gt;=ROW(B$3),beta*OFFSET(B78,-L,0)*OFFSET(F78,-L,0),K/L)</f>
        <v>37387.040823368327</v>
      </c>
      <c r="C78" s="4">
        <f t="shared" ca="1" si="12"/>
        <v>44.864448988041985</v>
      </c>
      <c r="D78" s="4">
        <f ca="1">D77+(1-alpha)*IF(ROW()-L&gt;=ROW(F$3),beta*OFFSET(F78,-L,0)*OFFSET(B78,-L,0),K/L)</f>
        <v>458835.04047272232</v>
      </c>
      <c r="E78" s="4">
        <f ca="1">E77+alpha*IF(ROW()-L&gt;=ROW(F$3),beta*OFFSET(F78,-L,0)*OFFSET(B78,-L,0),K/L)</f>
        <v>137.69181968772304</v>
      </c>
      <c r="F78" s="4">
        <f t="shared" ca="1" si="14"/>
        <v>880640.22688422131</v>
      </c>
      <c r="G78" s="4" t="e">
        <f t="shared" si="15"/>
        <v>#N/A</v>
      </c>
      <c r="H78" s="4" t="e">
        <f t="shared" si="16"/>
        <v>#N/A</v>
      </c>
      <c r="I78" s="24"/>
      <c r="J78" s="4">
        <f t="shared" ca="1" si="17"/>
        <v>1376999.9999999995</v>
      </c>
      <c r="K78" s="24"/>
      <c r="L78" s="22">
        <f t="shared" ca="1" si="18"/>
        <v>0.33321353701722767</v>
      </c>
    </row>
    <row r="79" spans="1:12" x14ac:dyDescent="0.2">
      <c r="A79" s="2">
        <f t="shared" si="13"/>
        <v>43976</v>
      </c>
      <c r="B79" s="4">
        <f ca="1">B78+beta*F78*B78-IF(ROW()-L&gt;=ROW(B$3),beta*OFFSET(B79,-L,0)*OFFSET(F79,-L,0),K/L)</f>
        <v>35735.580018977445</v>
      </c>
      <c r="C79" s="4">
        <f t="shared" ca="1" si="12"/>
        <v>42.882696022772933</v>
      </c>
      <c r="D79" s="4">
        <f ca="1">D78+(1-alpha)*IF(ROW()-L&gt;=ROW(F$3),beta*OFFSET(F79,-L,0)*OFFSET(B79,-L,0),K/L)</f>
        <v>464764.91095683817</v>
      </c>
      <c r="E79" s="4">
        <f ca="1">E78+alpha*IF(ROW()-L&gt;=ROW(F$3),beta*OFFSET(F79,-L,0)*OFFSET(B79,-L,0),K/L)</f>
        <v>139.47131468145591</v>
      </c>
      <c r="F79" s="4">
        <f t="shared" ca="1" si="14"/>
        <v>876360.03770950262</v>
      </c>
      <c r="G79" s="4" t="e">
        <f t="shared" si="15"/>
        <v>#N/A</v>
      </c>
      <c r="H79" s="4" t="e">
        <f t="shared" si="16"/>
        <v>#N/A</v>
      </c>
      <c r="I79" s="24"/>
      <c r="J79" s="4">
        <f t="shared" ca="1" si="17"/>
        <v>1376999.9999999998</v>
      </c>
      <c r="K79" s="24"/>
      <c r="L79" s="22">
        <f t="shared" ca="1" si="18"/>
        <v>0.337519906286738</v>
      </c>
    </row>
    <row r="80" spans="1:12" x14ac:dyDescent="0.2">
      <c r="A80" s="2">
        <f t="shared" si="13"/>
        <v>43977</v>
      </c>
      <c r="B80" s="4">
        <f ca="1">B79+beta*F79*B79-IF(ROW()-L&gt;=ROW(B$3),beta*OFFSET(B80,-L,0)*OFFSET(F80,-L,0),K/L)</f>
        <v>34127.808534762269</v>
      </c>
      <c r="C80" s="4">
        <f t="shared" ca="1" si="12"/>
        <v>40.953370241714723</v>
      </c>
      <c r="D80" s="4">
        <f ca="1">D79+(1-alpha)*IF(ROW()-L&gt;=ROW(F$3),beta*OFFSET(F80,-L,0)*OFFSET(B80,-L,0),K/L)</f>
        <v>470442.21919036249</v>
      </c>
      <c r="E80" s="4">
        <f ca="1">E79+alpha*IF(ROW()-L&gt;=ROW(F$3),beta*OFFSET(F80,-L,0)*OFFSET(B80,-L,0),K/L)</f>
        <v>141.17501826258754</v>
      </c>
      <c r="F80" s="4">
        <f t="shared" ca="1" si="14"/>
        <v>872288.79725661234</v>
      </c>
      <c r="G80" s="4" t="e">
        <f t="shared" si="15"/>
        <v>#N/A</v>
      </c>
      <c r="H80" s="4" t="e">
        <f t="shared" si="16"/>
        <v>#N/A</v>
      </c>
      <c r="I80" s="24"/>
      <c r="J80" s="4">
        <f t="shared" ca="1" si="17"/>
        <v>1376999.9999999995</v>
      </c>
      <c r="K80" s="24"/>
      <c r="L80" s="22">
        <f t="shared" ca="1" si="18"/>
        <v>0.3416428607046933</v>
      </c>
    </row>
    <row r="81" spans="1:12" x14ac:dyDescent="0.2">
      <c r="A81" s="2">
        <f t="shared" si="13"/>
        <v>43978</v>
      </c>
      <c r="B81" s="4">
        <f ca="1">B80+beta*F80*B80-IF(ROW()-L&gt;=ROW(B$3),beta*OFFSET(B81,-L,0)*OFFSET(F81,-L,0),K/L)</f>
        <v>32566.950942820258</v>
      </c>
      <c r="C81" s="4">
        <f t="shared" ca="1" si="12"/>
        <v>39.080341131384309</v>
      </c>
      <c r="D81" s="4">
        <f ca="1">D80+(1-alpha)*IF(ROW()-L&gt;=ROW(F$3),beta*OFFSET(F81,-L,0)*OFFSET(B81,-L,0),K/L)</f>
        <v>475871.45717990253</v>
      </c>
      <c r="E81" s="4">
        <f ca="1">E80+alpha*IF(ROW()-L&gt;=ROW(F$3),beta*OFFSET(F81,-L,0)*OFFSET(B81,-L,0),K/L)</f>
        <v>142.80427843750203</v>
      </c>
      <c r="F81" s="4">
        <f t="shared" ca="1" si="14"/>
        <v>868418.78759883938</v>
      </c>
      <c r="G81" s="4" t="e">
        <f t="shared" si="15"/>
        <v>#N/A</v>
      </c>
      <c r="H81" s="4" t="e">
        <f t="shared" si="16"/>
        <v>#N/A</v>
      </c>
      <c r="I81" s="24"/>
      <c r="J81" s="4">
        <f t="shared" ca="1" si="17"/>
        <v>1376999.9999999995</v>
      </c>
      <c r="K81" s="24"/>
      <c r="L81" s="22">
        <f t="shared" ca="1" si="18"/>
        <v>0.34558566244001648</v>
      </c>
    </row>
    <row r="82" spans="1:12" x14ac:dyDescent="0.2">
      <c r="A82" s="2">
        <f t="shared" si="13"/>
        <v>43979</v>
      </c>
      <c r="B82" s="4">
        <f ca="1">B81+beta*F81*B81-IF(ROW()-L&gt;=ROW(B$3),beta*OFFSET(B82,-L,0)*OFFSET(F82,-L,0),K/L)</f>
        <v>31055.61440390108</v>
      </c>
      <c r="C82" s="4">
        <f t="shared" ca="1" si="12"/>
        <v>37.266737284681291</v>
      </c>
      <c r="D82" s="4">
        <f ca="1">D81+(1-alpha)*IF(ROW()-L&gt;=ROW(F$3),beta*OFFSET(F82,-L,0)*OFFSET(B82,-L,0),K/L)</f>
        <v>481057.86509649205</v>
      </c>
      <c r="E82" s="4">
        <f ca="1">E81+alpha*IF(ROW()-L&gt;=ROW(F$3),beta*OFFSET(F82,-L,0)*OFFSET(B82,-L,0),K/L)</f>
        <v>144.36066772926642</v>
      </c>
      <c r="F82" s="4">
        <f t="shared" ca="1" si="14"/>
        <v>864742.15983187722</v>
      </c>
      <c r="G82" s="4" t="e">
        <f t="shared" si="15"/>
        <v>#N/A</v>
      </c>
      <c r="H82" s="4" t="e">
        <f t="shared" si="16"/>
        <v>#N/A</v>
      </c>
      <c r="I82" s="24"/>
      <c r="J82" s="4">
        <f t="shared" ca="1" si="17"/>
        <v>1376999.9999999995</v>
      </c>
      <c r="K82" s="24"/>
      <c r="L82" s="22">
        <f t="shared" ca="1" si="18"/>
        <v>0.34935211699091662</v>
      </c>
    </row>
    <row r="83" spans="1:12" x14ac:dyDescent="0.2">
      <c r="A83" s="2">
        <f t="shared" si="13"/>
        <v>43980</v>
      </c>
      <c r="B83" s="4">
        <f ca="1">B82+beta*F82*B82-IF(ROW()-L&gt;=ROW(B$3),beta*OFFSET(B83,-L,0)*OFFSET(F83,-L,0),K/L)</f>
        <v>29595.829763428643</v>
      </c>
      <c r="C83" s="4">
        <f t="shared" ca="1" si="12"/>
        <v>35.51499571611437</v>
      </c>
      <c r="D83" s="4">
        <f ca="1">D82+(1-alpha)*IF(ROW()-L&gt;=ROW(F$3),beta*OFFSET(F83,-L,0)*OFFSET(B83,-L,0),K/L)</f>
        <v>486007.32733239804</v>
      </c>
      <c r="E83" s="4">
        <f ca="1">E82+alpha*IF(ROW()-L&gt;=ROW(F$3),beta*OFFSET(F83,-L,0)*OFFSET(B83,-L,0),K/L)</f>
        <v>145.84595198531503</v>
      </c>
      <c r="F83" s="4">
        <f t="shared" ca="1" si="14"/>
        <v>861250.99695218762</v>
      </c>
      <c r="G83" s="4" t="e">
        <f t="shared" si="15"/>
        <v>#N/A</v>
      </c>
      <c r="H83" s="4" t="e">
        <f t="shared" si="16"/>
        <v>#N/A</v>
      </c>
      <c r="I83" s="24"/>
      <c r="J83" s="4">
        <f t="shared" ca="1" si="17"/>
        <v>1376999.9999999995</v>
      </c>
      <c r="K83" s="24"/>
      <c r="L83" s="22">
        <f t="shared" ca="1" si="18"/>
        <v>0.3529464976996356</v>
      </c>
    </row>
    <row r="84" spans="1:12" x14ac:dyDescent="0.2">
      <c r="A84" s="2">
        <f t="shared" si="13"/>
        <v>43981</v>
      </c>
      <c r="B84" s="4">
        <f ca="1">B83+beta*F83*B83-IF(ROW()-L&gt;=ROW(B$3),beta*OFFSET(B84,-L,0)*OFFSET(F84,-L,0),K/L)</f>
        <v>28189.095358808234</v>
      </c>
      <c r="C84" s="4">
        <f t="shared" ca="1" si="12"/>
        <v>33.826914430569879</v>
      </c>
      <c r="D84" s="4">
        <f ca="1">D83+(1-alpha)*IF(ROW()-L&gt;=ROW(F$3),beta*OFFSET(F84,-L,0)*OFFSET(B84,-L,0),K/L)</f>
        <v>490726.27255423879</v>
      </c>
      <c r="E84" s="4">
        <f ca="1">E83+alpha*IF(ROW()-L&gt;=ROW(F$3),beta*OFFSET(F84,-L,0)*OFFSET(B84,-L,0),K/L)</f>
        <v>147.26206038438698</v>
      </c>
      <c r="F84" s="4">
        <f t="shared" ca="1" si="14"/>
        <v>857937.37002656818</v>
      </c>
      <c r="G84" s="4" t="e">
        <f t="shared" si="15"/>
        <v>#N/A</v>
      </c>
      <c r="H84" s="4" t="e">
        <f t="shared" si="16"/>
        <v>#N/A</v>
      </c>
      <c r="I84" s="24"/>
      <c r="J84" s="4">
        <f t="shared" ca="1" si="17"/>
        <v>1376999.9999999995</v>
      </c>
      <c r="K84" s="24"/>
      <c r="L84" s="22">
        <f t="shared" ca="1" si="18"/>
        <v>0.35637347316938195</v>
      </c>
    </row>
    <row r="85" spans="1:12" x14ac:dyDescent="0.2">
      <c r="A85" s="2">
        <f t="shared" si="13"/>
        <v>43982</v>
      </c>
      <c r="B85" s="4">
        <f ca="1">B84+beta*F84*B84-IF(ROW()-L&gt;=ROW(B$3),beta*OFFSET(B85,-L,0)*OFFSET(F85,-L,0),K/L)</f>
        <v>26836.422374609698</v>
      </c>
      <c r="C85" s="4">
        <f t="shared" ca="1" si="12"/>
        <v>32.203706849531635</v>
      </c>
      <c r="D85" s="4">
        <f ca="1">D84+(1-alpha)*IF(ROW()-L&gt;=ROW(F$3),beta*OFFSET(F85,-L,0)*OFFSET(B85,-L,0),K/L)</f>
        <v>495221.57872551034</v>
      </c>
      <c r="E85" s="4">
        <f ca="1">E84+alpha*IF(ROW()-L&gt;=ROW(F$3),beta*OFFSET(F85,-L,0)*OFFSET(B85,-L,0),K/L)</f>
        <v>148.61105693473354</v>
      </c>
      <c r="F85" s="4">
        <f t="shared" ca="1" si="14"/>
        <v>854793.38784294482</v>
      </c>
      <c r="G85" s="4" t="e">
        <f t="shared" si="15"/>
        <v>#N/A</v>
      </c>
      <c r="H85" s="4" t="e">
        <f t="shared" si="16"/>
        <v>#N/A</v>
      </c>
      <c r="I85" s="24"/>
      <c r="J85" s="4">
        <f t="shared" ca="1" si="17"/>
        <v>1376999.9999999995</v>
      </c>
      <c r="K85" s="24"/>
      <c r="L85" s="22">
        <f t="shared" ca="1" si="18"/>
        <v>0.35963803829013108</v>
      </c>
    </row>
    <row r="86" spans="1:12" x14ac:dyDescent="0.2">
      <c r="A86" s="2">
        <f t="shared" si="13"/>
        <v>43983</v>
      </c>
      <c r="B86" s="4">
        <f ca="1">B85+beta*F85*B85-IF(ROW()-L&gt;=ROW(B$3),beta*OFFSET(B86,-L,0)*OFFSET(F86,-L,0),K/L)</f>
        <v>25538.380731783989</v>
      </c>
      <c r="C86" s="4">
        <f t="shared" ca="1" si="12"/>
        <v>30.646056878140783</v>
      </c>
      <c r="D86" s="4">
        <f ca="1">D85+(1-alpha)*IF(ROW()-L&gt;=ROW(F$3),beta*OFFSET(F86,-L,0)*OFFSET(B86,-L,0),K/L)</f>
        <v>499500.48384347663</v>
      </c>
      <c r="E86" s="4">
        <f ca="1">E85+alpha*IF(ROW()-L&gt;=ROW(F$3),beta*OFFSET(F86,-L,0)*OFFSET(B86,-L,0),K/L)</f>
        <v>149.89511368714915</v>
      </c>
      <c r="F86" s="4">
        <f t="shared" ca="1" si="14"/>
        <v>851811.24031105184</v>
      </c>
      <c r="G86" s="4" t="e">
        <f t="shared" si="15"/>
        <v>#N/A</v>
      </c>
      <c r="H86" s="4" t="e">
        <f t="shared" si="16"/>
        <v>#N/A</v>
      </c>
      <c r="I86" s="24"/>
      <c r="J86" s="4">
        <f t="shared" ca="1" si="17"/>
        <v>1376999.9999999995</v>
      </c>
      <c r="K86" s="24"/>
      <c r="L86" s="22">
        <f t="shared" ca="1" si="18"/>
        <v>0.3627454494142896</v>
      </c>
    </row>
    <row r="87" spans="1:12" x14ac:dyDescent="0.2">
      <c r="A87" s="2">
        <f t="shared" si="13"/>
        <v>43984</v>
      </c>
      <c r="B87" s="4">
        <f ca="1">B86+beta*F86*B86-IF(ROW()-L&gt;=ROW(B$3),beta*OFFSET(B87,-L,0)*OFFSET(F87,-L,0),K/L)</f>
        <v>24295.144648561709</v>
      </c>
      <c r="C87" s="4">
        <f t="shared" ca="1" si="12"/>
        <v>29.154173578274047</v>
      </c>
      <c r="D87" s="4">
        <f ca="1">D86+(1-alpha)*IF(ROW()-L&gt;=ROW(F$3),beta*OFFSET(F87,-L,0)*OFFSET(B87,-L,0),K/L)</f>
        <v>503570.502924231</v>
      </c>
      <c r="E87" s="4">
        <f ca="1">E86+alpha*IF(ROW()-L&gt;=ROW(F$3),beta*OFFSET(F87,-L,0)*OFFSET(B87,-L,0),K/L)</f>
        <v>151.11648582301623</v>
      </c>
      <c r="F87" s="4">
        <f t="shared" ca="1" si="14"/>
        <v>848983.23594138387</v>
      </c>
      <c r="G87" s="4" t="e">
        <f t="shared" si="15"/>
        <v>#N/A</v>
      </c>
      <c r="H87" s="4" t="e">
        <f t="shared" si="16"/>
        <v>#N/A</v>
      </c>
      <c r="I87" s="24"/>
      <c r="J87" s="4">
        <f t="shared" ca="1" si="17"/>
        <v>1376999.9999999995</v>
      </c>
      <c r="K87" s="24"/>
      <c r="L87" s="22">
        <f t="shared" ca="1" si="18"/>
        <v>0.36570116406988468</v>
      </c>
    </row>
    <row r="88" spans="1:12" x14ac:dyDescent="0.2">
      <c r="A88" s="2">
        <f t="shared" si="13"/>
        <v>43985</v>
      </c>
      <c r="B88" s="4">
        <f ca="1">B87+beta*F87*B87-IF(ROW()-L&gt;=ROW(B$3),beta*OFFSET(B88,-L,0)*OFFSET(F88,-L,0),K/L)</f>
        <v>23106.537158570773</v>
      </c>
      <c r="C88" s="4">
        <f t="shared" ca="1" si="12"/>
        <v>27.727844590284924</v>
      </c>
      <c r="D88" s="4">
        <f ca="1">D87+(1-alpha)*IF(ROW()-L&gt;=ROW(F$3),beta*OFFSET(F88,-L,0)*OFFSET(B88,-L,0),K/L)</f>
        <v>507439.35157910659</v>
      </c>
      <c r="E88" s="4">
        <f ca="1">E87+alpha*IF(ROW()-L&gt;=ROW(F$3),beta*OFFSET(F88,-L,0)*OFFSET(B88,-L,0),K/L)</f>
        <v>152.27748872034812</v>
      </c>
      <c r="F88" s="4">
        <f t="shared" ca="1" si="14"/>
        <v>846301.83377360192</v>
      </c>
      <c r="G88" s="4" t="e">
        <f t="shared" si="15"/>
        <v>#N/A</v>
      </c>
      <c r="H88" s="4" t="e">
        <f t="shared" si="16"/>
        <v>#N/A</v>
      </c>
      <c r="I88" s="24"/>
      <c r="J88" s="4">
        <f t="shared" ca="1" si="17"/>
        <v>1376999.9999999995</v>
      </c>
      <c r="K88" s="24"/>
      <c r="L88" s="22">
        <f t="shared" ca="1" si="18"/>
        <v>0.36851078546049876</v>
      </c>
    </row>
    <row r="89" spans="1:12" x14ac:dyDescent="0.2">
      <c r="A89" s="2">
        <f t="shared" si="13"/>
        <v>43986</v>
      </c>
      <c r="B89" s="4">
        <f ca="1">B88+beta*F88*B88-IF(ROW()-L&gt;=ROW(B$3),beta*OFFSET(B89,-L,0)*OFFSET(F89,-L,0),K/L)</f>
        <v>21972.073011637964</v>
      </c>
      <c r="C89" s="4">
        <f t="shared" ca="1" si="12"/>
        <v>26.366487613965553</v>
      </c>
      <c r="D89" s="4">
        <f ca="1">D88+(1-alpha)*IF(ROW()-L&gt;=ROW(F$3),beta*OFFSET(F89,-L,0)*OFFSET(B89,-L,0),K/L)</f>
        <v>511114.87635773863</v>
      </c>
      <c r="E89" s="4">
        <f ca="1">E88+alpha*IF(ROW()-L&gt;=ROW(F$3),beta*OFFSET(F89,-L,0)*OFFSET(B89,-L,0),K/L)</f>
        <v>153.38047705043675</v>
      </c>
      <c r="F89" s="4">
        <f t="shared" ca="1" si="14"/>
        <v>843759.67015357257</v>
      </c>
      <c r="G89" s="4" t="e">
        <f t="shared" si="15"/>
        <v>#N/A</v>
      </c>
      <c r="H89" s="4" t="e">
        <f t="shared" si="16"/>
        <v>#N/A</v>
      </c>
      <c r="I89" s="24"/>
      <c r="J89" s="4">
        <f t="shared" ca="1" si="17"/>
        <v>1376999.9999999995</v>
      </c>
      <c r="K89" s="24"/>
      <c r="L89" s="22">
        <f t="shared" ca="1" si="18"/>
        <v>0.37118001187925836</v>
      </c>
    </row>
    <row r="90" spans="1:12" x14ac:dyDescent="0.2">
      <c r="A90" s="2">
        <f t="shared" si="13"/>
        <v>43987</v>
      </c>
      <c r="B90" s="4">
        <f ca="1">B89+beta*F89*B89-IF(ROW()-L&gt;=ROW(B$3),beta*OFFSET(B90,-L,0)*OFFSET(F90,-L,0),K/L)</f>
        <v>20890.999511944046</v>
      </c>
      <c r="C90" s="4">
        <f t="shared" ca="1" si="12"/>
        <v>25.069199414332854</v>
      </c>
      <c r="D90" s="4">
        <f ca="1">D89+(1-alpha)*IF(ROW()-L&gt;=ROW(F$3),beta*OFFSET(F90,-L,0)*OFFSET(B90,-L,0),K/L)</f>
        <v>514604.99188856431</v>
      </c>
      <c r="E90" s="4">
        <f ca="1">E89+alpha*IF(ROW()-L&gt;=ROW(F$3),beta*OFFSET(F90,-L,0)*OFFSET(B90,-L,0),K/L)</f>
        <v>154.42782591434363</v>
      </c>
      <c r="F90" s="4">
        <f t="shared" ca="1" si="14"/>
        <v>841349.58077357686</v>
      </c>
      <c r="G90" s="4" t="e">
        <f t="shared" si="15"/>
        <v>#N/A</v>
      </c>
      <c r="H90" s="4" t="e">
        <f t="shared" si="16"/>
        <v>#N/A</v>
      </c>
      <c r="I90" s="24"/>
      <c r="J90" s="4">
        <f t="shared" ca="1" si="17"/>
        <v>1376999.9999999995</v>
      </c>
      <c r="K90" s="24"/>
      <c r="L90" s="22">
        <f t="shared" ca="1" si="18"/>
        <v>0.37371459105923349</v>
      </c>
    </row>
    <row r="91" spans="1:12" x14ac:dyDescent="0.2">
      <c r="A91" s="2">
        <f t="shared" si="13"/>
        <v>43988</v>
      </c>
      <c r="B91" s="4">
        <f ca="1">B90+beta*F90*B90-IF(ROW()-L&gt;=ROW(B$3),beta*OFFSET(B91,-L,0)*OFFSET(F91,-L,0),K/L)</f>
        <v>19862.334964895595</v>
      </c>
      <c r="C91" s="4">
        <f t="shared" ca="1" si="12"/>
        <v>23.834801957874713</v>
      </c>
      <c r="D91" s="4">
        <f ca="1">D90+(1-alpha)*IF(ROW()-L&gt;=ROW(F$3),beta*OFFSET(F91,-L,0)*OFFSET(B91,-L,0),K/L)</f>
        <v>517917.62472610606</v>
      </c>
      <c r="E91" s="4">
        <f ca="1">E90+alpha*IF(ROW()-L&gt;=ROW(F$3),beta*OFFSET(F91,-L,0)*OFFSET(B91,-L,0),K/L)</f>
        <v>155.42191399202946</v>
      </c>
      <c r="F91" s="4">
        <f t="shared" ca="1" si="14"/>
        <v>839064.61839500593</v>
      </c>
      <c r="G91" s="4" t="e">
        <f t="shared" si="15"/>
        <v>#N/A</v>
      </c>
      <c r="H91" s="4" t="e">
        <f t="shared" si="16"/>
        <v>#N/A</v>
      </c>
      <c r="I91" s="24"/>
      <c r="J91" s="4">
        <f t="shared" ca="1" si="17"/>
        <v>1376999.9999999995</v>
      </c>
      <c r="K91" s="24"/>
      <c r="L91" s="22">
        <f t="shared" ca="1" si="18"/>
        <v>0.37612027939441267</v>
      </c>
    </row>
    <row r="92" spans="1:12" x14ac:dyDescent="0.2">
      <c r="A92" s="2">
        <f t="shared" si="13"/>
        <v>43989</v>
      </c>
      <c r="B92" s="4">
        <f ca="1">B91+beta*F91*B91-IF(ROW()-L&gt;=ROW(B$3),beta*OFFSET(B92,-L,0)*OFFSET(F92,-L,0),K/L)</f>
        <v>18884.904507280273</v>
      </c>
      <c r="C92" s="4">
        <f t="shared" ca="1" si="12"/>
        <v>22.661885408736325</v>
      </c>
      <c r="D92" s="4">
        <f ca="1">D91+(1-alpha)*IF(ROW()-L&gt;=ROW(F$3),beta*OFFSET(F92,-L,0)*OFFSET(B92,-L,0),K/L)</f>
        <v>521060.6637150743</v>
      </c>
      <c r="E92" s="4">
        <f ca="1">E91+alpha*IF(ROW()-L&gt;=ROW(F$3),beta*OFFSET(F92,-L,0)*OFFSET(B92,-L,0),K/L)</f>
        <v>156.36510864711647</v>
      </c>
      <c r="F92" s="4">
        <f t="shared" ca="1" si="14"/>
        <v>836898.06666899798</v>
      </c>
      <c r="G92" s="4" t="e">
        <f t="shared" si="15"/>
        <v>#N/A</v>
      </c>
      <c r="H92" s="4" t="e">
        <f t="shared" si="16"/>
        <v>#N/A</v>
      </c>
      <c r="I92" s="24"/>
      <c r="J92" s="4">
        <f t="shared" ca="1" si="17"/>
        <v>1376999.9999999998</v>
      </c>
      <c r="K92" s="24"/>
      <c r="L92" s="22">
        <f t="shared" ca="1" si="18"/>
        <v>0.37840280589330022</v>
      </c>
    </row>
    <row r="93" spans="1:12" x14ac:dyDescent="0.2">
      <c r="A93" s="2">
        <f t="shared" si="13"/>
        <v>43990</v>
      </c>
      <c r="B93" s="4">
        <f ca="1">B92+beta*F92*B92-IF(ROW()-L&gt;=ROW(B$3),beta*OFFSET(B93,-L,0)*OFFSET(F93,-L,0),K/L)</f>
        <v>17957.373184665579</v>
      </c>
      <c r="C93" s="4">
        <f t="shared" ca="1" si="12"/>
        <v>21.548847821598692</v>
      </c>
      <c r="D93" s="4">
        <f ca="1">D92+(1-alpha)*IF(ROW()-L&gt;=ROW(F$3),beta*OFFSET(F93,-L,0)*OFFSET(B93,-L,0),K/L)</f>
        <v>524041.9166027077</v>
      </c>
      <c r="E93" s="4">
        <f ca="1">E92+alpha*IF(ROW()-L&gt;=ROW(F$3),beta*OFFSET(F93,-L,0)*OFFSET(B93,-L,0),K/L)</f>
        <v>157.25975290668435</v>
      </c>
      <c r="F93" s="4">
        <f t="shared" ca="1" si="14"/>
        <v>834843.45045971964</v>
      </c>
      <c r="G93" s="4" t="e">
        <f t="shared" si="15"/>
        <v>#N/A</v>
      </c>
      <c r="H93" s="4" t="e">
        <f t="shared" si="16"/>
        <v>#N/A</v>
      </c>
      <c r="I93" s="24"/>
      <c r="J93" s="4">
        <f t="shared" ca="1" si="17"/>
        <v>1376999.9999999995</v>
      </c>
      <c r="K93" s="24"/>
      <c r="L93" s="22">
        <f t="shared" ca="1" si="18"/>
        <v>0.38056784067008559</v>
      </c>
    </row>
    <row r="94" spans="1:12" x14ac:dyDescent="0.2">
      <c r="A94" s="2">
        <f t="shared" si="13"/>
        <v>43991</v>
      </c>
      <c r="B94" s="4">
        <f ca="1">B93+beta*F93*B93-IF(ROW()-L&gt;=ROW(B$3),beta*OFFSET(B94,-L,0)*OFFSET(F94,-L,0),K/L)</f>
        <v>17078.276215785874</v>
      </c>
      <c r="C94" s="4">
        <f t="shared" ca="1" si="12"/>
        <v>20.493931458943049</v>
      </c>
      <c r="D94" s="4">
        <f ca="1">D93+(1-alpha)*IF(ROW()-L&gt;=ROW(F$3),beta*OFFSET(F94,-L,0)*OFFSET(B94,-L,0),K/L)</f>
        <v>526869.07257106481</v>
      </c>
      <c r="E94" s="4">
        <f ca="1">E93+alpha*IF(ROW()-L&gt;=ROW(F$3),beta*OFFSET(F94,-L,0)*OFFSET(B94,-L,0),K/L)</f>
        <v>158.10815421758474</v>
      </c>
      <c r="F94" s="4">
        <f t="shared" ca="1" si="14"/>
        <v>832894.54305893136</v>
      </c>
      <c r="G94" s="4" t="e">
        <f t="shared" si="15"/>
        <v>#N/A</v>
      </c>
      <c r="H94" s="4" t="e">
        <f t="shared" si="16"/>
        <v>#N/A</v>
      </c>
      <c r="I94" s="24"/>
      <c r="J94" s="4">
        <f t="shared" ca="1" si="17"/>
        <v>1376999.9999999995</v>
      </c>
      <c r="K94" s="24"/>
      <c r="L94" s="22">
        <f t="shared" ca="1" si="18"/>
        <v>0.38262096773497822</v>
      </c>
    </row>
    <row r="95" spans="1:12" x14ac:dyDescent="0.2">
      <c r="A95" s="2">
        <f t="shared" si="13"/>
        <v>43992</v>
      </c>
      <c r="B95" s="4">
        <f ca="1">B94+beta*F94*B94-IF(ROW()-L&gt;=ROW(B$3),beta*OFFSET(B95,-L,0)*OFFSET(F95,-L,0),K/L)</f>
        <v>16246.046446451439</v>
      </c>
      <c r="C95" s="4">
        <f t="shared" ca="1" si="12"/>
        <v>19.495255735741726</v>
      </c>
      <c r="D95" s="4">
        <f ca="1">D94+(1-alpha)*IF(ROW()-L&gt;=ROW(F$3),beta*OFFSET(F95,-L,0)*OFFSET(B95,-L,0),K/L)</f>
        <v>529549.67031819641</v>
      </c>
      <c r="E95" s="4">
        <f ca="1">E94+alpha*IF(ROW()-L&gt;=ROW(F$3),beta*OFFSET(F95,-L,0)*OFFSET(B95,-L,0),K/L)</f>
        <v>158.91257486791935</v>
      </c>
      <c r="F95" s="4">
        <f t="shared" ca="1" si="14"/>
        <v>831045.37066048384</v>
      </c>
      <c r="G95" s="4" t="e">
        <f t="shared" si="15"/>
        <v>#N/A</v>
      </c>
      <c r="H95" s="4" t="e">
        <f t="shared" si="16"/>
        <v>#N/A</v>
      </c>
      <c r="I95" s="24"/>
      <c r="J95" s="4">
        <f t="shared" ca="1" si="17"/>
        <v>1376999.9999999995</v>
      </c>
      <c r="K95" s="24"/>
      <c r="L95" s="22">
        <f t="shared" ca="1" si="18"/>
        <v>0.38456766181423135</v>
      </c>
    </row>
    <row r="96" spans="1:12" x14ac:dyDescent="0.2">
      <c r="A96" s="2">
        <f t="shared" si="13"/>
        <v>43993</v>
      </c>
      <c r="B96" s="4">
        <f ca="1">B95+beta*F95*B95-IF(ROW()-L&gt;=ROW(B$3),beta*OFFSET(B96,-L,0)*OFFSET(F96,-L,0),K/L)</f>
        <v>15459.039046233745</v>
      </c>
      <c r="C96" s="4">
        <f t="shared" ca="1" si="12"/>
        <v>18.550846855480494</v>
      </c>
      <c r="D96" s="4">
        <f ca="1">D95+(1-alpha)*IF(ROW()-L&gt;=ROW(F$3),beta*OFFSET(F96,-L,0)*OFFSET(B96,-L,0),K/L)</f>
        <v>532091.07128913968</v>
      </c>
      <c r="E96" s="4">
        <f ca="1">E95+alpha*IF(ROW()-L&gt;=ROW(F$3),beta*OFFSET(F96,-L,0)*OFFSET(B96,-L,0),K/L)</f>
        <v>159.67522395392814</v>
      </c>
      <c r="F96" s="4">
        <f t="shared" ca="1" si="14"/>
        <v>829290.21444067219</v>
      </c>
      <c r="G96" s="4" t="e">
        <f t="shared" si="15"/>
        <v>#N/A</v>
      </c>
      <c r="H96" s="4" t="e">
        <f t="shared" si="16"/>
        <v>#N/A</v>
      </c>
      <c r="I96" s="24"/>
      <c r="J96" s="4">
        <f t="shared" ca="1" si="17"/>
        <v>1376999.9999999995</v>
      </c>
      <c r="K96" s="24"/>
      <c r="L96" s="22">
        <f t="shared" ca="1" si="18"/>
        <v>0.38641326891005073</v>
      </c>
    </row>
    <row r="97" spans="1:12" x14ac:dyDescent="0.2">
      <c r="A97" s="2">
        <f t="shared" si="13"/>
        <v>43994</v>
      </c>
      <c r="B97" s="4">
        <f ca="1">B96+beta*F96*B96-IF(ROW()-L&gt;=ROW(B$3),beta*OFFSET(B97,-L,0)*OFFSET(F97,-L,0),K/L)</f>
        <v>14715.553540978792</v>
      </c>
      <c r="C97" s="4">
        <f t="shared" ca="1" si="12"/>
        <v>17.658664249174549</v>
      </c>
      <c r="D97" s="4">
        <f ca="1">D96+(1-alpha)*IF(ROW()-L&gt;=ROW(F$3),beta*OFFSET(F97,-L,0)*OFFSET(B97,-L,0),K/L)</f>
        <v>534500.43764232134</v>
      </c>
      <c r="E97" s="4">
        <f ca="1">E96+alpha*IF(ROW()-L&gt;=ROW(F$3),beta*OFFSET(F97,-L,0)*OFFSET(B97,-L,0),K/L)</f>
        <v>160.39825076792684</v>
      </c>
      <c r="F97" s="4">
        <f t="shared" ca="1" si="14"/>
        <v>827623.61056593142</v>
      </c>
      <c r="G97" s="4" t="e">
        <f t="shared" si="15"/>
        <v>#N/A</v>
      </c>
      <c r="H97" s="4" t="e">
        <f t="shared" si="16"/>
        <v>#N/A</v>
      </c>
      <c r="I97" s="24"/>
      <c r="J97" s="4">
        <f t="shared" ca="1" si="17"/>
        <v>1376999.9999999995</v>
      </c>
      <c r="K97" s="24"/>
      <c r="L97" s="22">
        <f t="shared" ca="1" si="18"/>
        <v>0.38816299029943463</v>
      </c>
    </row>
    <row r="98" spans="1:12" x14ac:dyDescent="0.2">
      <c r="A98" s="2">
        <f t="shared" si="13"/>
        <v>43995</v>
      </c>
      <c r="B98" s="4">
        <f ca="1">B97+beta*F97*B97-IF(ROW()-L&gt;=ROW(B$3),beta*OFFSET(B98,-L,0)*OFFSET(F98,-L,0),K/L)</f>
        <v>14013.853304305774</v>
      </c>
      <c r="C98" s="4">
        <f t="shared" ca="1" si="12"/>
        <v>16.816623965166926</v>
      </c>
      <c r="D98" s="4">
        <f ca="1">D97+(1-alpha)*IF(ROW()-L&gt;=ROW(F$3),beta*OFFSET(F98,-L,0)*OFFSET(B98,-L,0),K/L)</f>
        <v>536784.71453217871</v>
      </c>
      <c r="E98" s="4">
        <f ca="1">E97+alpha*IF(ROW()-L&gt;=ROW(F$3),beta*OFFSET(F98,-L,0)*OFFSET(B98,-L,0),K/L)</f>
        <v>161.08373948149813</v>
      </c>
      <c r="F98" s="4">
        <f t="shared" ca="1" si="14"/>
        <v>826040.34842403349</v>
      </c>
      <c r="G98" s="4" t="e">
        <f t="shared" si="15"/>
        <v>#N/A</v>
      </c>
      <c r="H98" s="4" t="e">
        <f t="shared" si="16"/>
        <v>#N/A</v>
      </c>
      <c r="I98" s="24"/>
      <c r="J98" s="4">
        <f t="shared" ca="1" si="17"/>
        <v>1376999.9999999995</v>
      </c>
      <c r="K98" s="24"/>
      <c r="L98" s="22">
        <f t="shared" ca="1" si="18"/>
        <v>0.3898218696675228</v>
      </c>
    </row>
    <row r="99" spans="1:12" x14ac:dyDescent="0.2">
      <c r="A99" s="2">
        <f t="shared" si="13"/>
        <v>43996</v>
      </c>
      <c r="B99" s="4">
        <f ca="1">B98+beta*F98*B98-IF(ROW()-L&gt;=ROW(B$3),beta*OFFSET(B99,-L,0)*OFFSET(F99,-L,0),K/L)</f>
        <v>13352.182652910531</v>
      </c>
      <c r="C99" s="4">
        <f t="shared" ca="1" si="12"/>
        <v>16.022619183492637</v>
      </c>
      <c r="D99" s="4">
        <f ca="1">D98+(1-alpha)*IF(ROW()-L&gt;=ROW(F$3),beta*OFFSET(F99,-L,0)*OFFSET(B99,-L,0),K/L)</f>
        <v>538950.61629266897</v>
      </c>
      <c r="E99" s="4">
        <f ca="1">E98+alpha*IF(ROW()-L&gt;=ROW(F$3),beta*OFFSET(F99,-L,0)*OFFSET(B99,-L,0),K/L)</f>
        <v>161.73370499930053</v>
      </c>
      <c r="F99" s="4">
        <f t="shared" ca="1" si="14"/>
        <v>824535.46734942077</v>
      </c>
      <c r="G99" s="4" t="e">
        <f t="shared" si="15"/>
        <v>#N/A</v>
      </c>
      <c r="H99" s="4" t="e">
        <f t="shared" si="16"/>
        <v>#N/A</v>
      </c>
      <c r="I99" s="24"/>
      <c r="J99" s="4">
        <f t="shared" ca="1" si="17"/>
        <v>1376999.9999999995</v>
      </c>
      <c r="K99" s="24"/>
      <c r="L99" s="22">
        <f t="shared" ca="1" si="18"/>
        <v>0.3913947830738338</v>
      </c>
    </row>
    <row r="100" spans="1:12" x14ac:dyDescent="0.2">
      <c r="A100" s="2">
        <f t="shared" si="13"/>
        <v>43997</v>
      </c>
      <c r="B100" s="4">
        <f ca="1">B99+beta*F99*B99-IF(ROW()-L&gt;=ROW(B$3),beta*OFFSET(B100,-L,0)*OFFSET(F100,-L,0),K/L)</f>
        <v>12728.78170493305</v>
      </c>
      <c r="C100" s="4">
        <f t="shared" ca="1" si="12"/>
        <v>15.274538045919659</v>
      </c>
      <c r="D100" s="4">
        <f ca="1">D99+(1-alpha)*IF(ROW()-L&gt;=ROW(F$3),beta*OFFSET(F100,-L,0)*OFFSET(B100,-L,0),K/L)</f>
        <v>541004.61611708452</v>
      </c>
      <c r="E100" s="4">
        <f ca="1">E99+alpha*IF(ROW()-L&gt;=ROW(F$3),beta*OFFSET(F100,-L,0)*OFFSET(B100,-L,0),K/L)</f>
        <v>162.35008986208402</v>
      </c>
      <c r="F100" s="4">
        <f t="shared" ca="1" si="14"/>
        <v>823104.25208811997</v>
      </c>
      <c r="G100" s="4" t="e">
        <f t="shared" si="15"/>
        <v>#N/A</v>
      </c>
      <c r="H100" s="4" t="e">
        <f t="shared" si="16"/>
        <v>#N/A</v>
      </c>
      <c r="I100" s="24"/>
      <c r="J100" s="4">
        <f t="shared" ca="1" si="17"/>
        <v>1376999.9999999995</v>
      </c>
      <c r="K100" s="24"/>
      <c r="L100" s="22">
        <f t="shared" ca="1" si="18"/>
        <v>0.39288643145757784</v>
      </c>
    </row>
    <row r="101" spans="1:12" x14ac:dyDescent="0.2">
      <c r="A101" s="2">
        <f t="shared" si="13"/>
        <v>43998</v>
      </c>
      <c r="B101" s="4">
        <f ca="1">B100+beta*F100*B100-IF(ROW()-L&gt;=ROW(B$3),beta*OFFSET(B101,-L,0)*OFFSET(F101,-L,0),K/L)</f>
        <v>12141.899169024915</v>
      </c>
      <c r="C101" s="4">
        <f t="shared" ca="1" si="12"/>
        <v>14.570279002829897</v>
      </c>
      <c r="D101" s="4">
        <f ca="1">D100+(1-alpha)*IF(ROW()-L&gt;=ROW(F$3),beta*OFFSET(F101,-L,0)*OFFSET(B101,-L,0),K/L)</f>
        <v>542952.9388456525</v>
      </c>
      <c r="E101" s="4">
        <f ca="1">E100+alpha*IF(ROW()-L&gt;=ROW(F$3),beta*OFFSET(F101,-L,0)*OFFSET(B101,-L,0),K/L)</f>
        <v>162.9347620823205</v>
      </c>
      <c r="F101" s="4">
        <f t="shared" ca="1" si="14"/>
        <v>821742.22722323984</v>
      </c>
      <c r="G101" s="4" t="e">
        <f t="shared" si="15"/>
        <v>#N/A</v>
      </c>
      <c r="H101" s="4" t="e">
        <f t="shared" si="16"/>
        <v>#N/A</v>
      </c>
      <c r="I101" s="24"/>
      <c r="J101" s="4">
        <f t="shared" ca="1" si="17"/>
        <v>1376999.9999999995</v>
      </c>
      <c r="K101" s="24"/>
      <c r="L101" s="22">
        <f t="shared" ca="1" si="18"/>
        <v>0.39430133539989304</v>
      </c>
    </row>
    <row r="102" spans="1:12" x14ac:dyDescent="0.2">
      <c r="A102" s="2">
        <f t="shared" si="13"/>
        <v>43999</v>
      </c>
      <c r="B102" s="4">
        <f ca="1">B101+beta*F101*B101-IF(ROW()-L&gt;=ROW(B$3),beta*OFFSET(B102,-L,0)*OFFSET(F102,-L,0),K/L)</f>
        <v>11589.803235141051</v>
      </c>
      <c r="C102" s="4">
        <f t="shared" ca="1" si="12"/>
        <v>13.90776388216926</v>
      </c>
      <c r="D102" s="4">
        <f ca="1">D101+(1-alpha)*IF(ROW()-L&gt;=ROW(F$3),beta*OFFSET(F102,-L,0)*OFFSET(B102,-L,0),K/L)</f>
        <v>544801.55649238057</v>
      </c>
      <c r="E102" s="4">
        <f ca="1">E101+alpha*IF(ROW()-L&gt;=ROW(F$3),beta*OFFSET(F102,-L,0)*OFFSET(B102,-L,0),K/L)</f>
        <v>163.48951380185477</v>
      </c>
      <c r="F102" s="4">
        <f t="shared" ca="1" si="14"/>
        <v>820445.15075867611</v>
      </c>
      <c r="G102" s="4" t="e">
        <f t="shared" si="15"/>
        <v>#N/A</v>
      </c>
      <c r="H102" s="4" t="e">
        <f t="shared" si="16"/>
        <v>#N/A</v>
      </c>
      <c r="I102" s="24"/>
      <c r="J102" s="4">
        <f t="shared" ca="1" si="17"/>
        <v>1376999.9999999995</v>
      </c>
      <c r="K102" s="24"/>
      <c r="L102" s="22">
        <f t="shared" ca="1" si="18"/>
        <v>0.39564383187536728</v>
      </c>
    </row>
    <row r="103" spans="1:12" x14ac:dyDescent="0.2">
      <c r="A103" s="2">
        <f t="shared" si="13"/>
        <v>44000</v>
      </c>
      <c r="B103" s="4">
        <f ca="1">B102+beta*F102*B102-IF(ROW()-L&gt;=ROW(B$3),beta*OFFSET(B103,-L,0)*OFFSET(F103,-L,0),K/L)</f>
        <v>11070.790737456853</v>
      </c>
      <c r="C103" s="4">
        <f t="shared" ca="1" si="12"/>
        <v>13.284948884948223</v>
      </c>
      <c r="D103" s="4">
        <f ca="1">D102+(1-alpha)*IF(ROW()-L&gt;=ROW(F$3),beta*OFFSET(F103,-L,0)*OFFSET(B103,-L,0),K/L)</f>
        <v>546556.18616532627</v>
      </c>
      <c r="E103" s="4">
        <f ca="1">E102+alpha*IF(ROW()-L&gt;=ROW(F$3),beta*OFFSET(F103,-L,0)*OFFSET(B103,-L,0),K/L)</f>
        <v>164.01606066779826</v>
      </c>
      <c r="F103" s="4">
        <f t="shared" ca="1" si="14"/>
        <v>819209.00703654869</v>
      </c>
      <c r="G103" s="4" t="e">
        <f t="shared" si="15"/>
        <v>#N/A</v>
      </c>
      <c r="H103" s="4" t="e">
        <f t="shared" si="16"/>
        <v>#N/A</v>
      </c>
      <c r="I103" s="24"/>
      <c r="J103" s="4">
        <f t="shared" ca="1" si="17"/>
        <v>1376999.9999999995</v>
      </c>
      <c r="K103" s="24"/>
      <c r="L103" s="22">
        <f t="shared" ca="1" si="18"/>
        <v>0.39691807274170404</v>
      </c>
    </row>
    <row r="104" spans="1:12" x14ac:dyDescent="0.2">
      <c r="A104" s="2">
        <f t="shared" si="13"/>
        <v>44001</v>
      </c>
      <c r="B104" s="4">
        <f ca="1">B103+beta*F103*B103-IF(ROW()-L&gt;=ROW(B$3),beta*OFFSET(B104,-L,0)*OFFSET(F104,-L,0),K/L)</f>
        <v>10583.194756044513</v>
      </c>
      <c r="C104" s="4">
        <f t="shared" ca="1" si="12"/>
        <v>12.699833707253415</v>
      </c>
      <c r="D104" s="4">
        <f ca="1">D103+(1-alpha)*IF(ROW()-L&gt;=ROW(F$3),beta*OFFSET(F104,-L,0)*OFFSET(B104,-L,0),K/L)</f>
        <v>548222.29005890456</v>
      </c>
      <c r="E104" s="4">
        <f ca="1">E103+alpha*IF(ROW()-L&gt;=ROW(F$3),beta*OFFSET(F104,-L,0)*OFFSET(B104,-L,0),K/L)</f>
        <v>164.51604183022047</v>
      </c>
      <c r="F104" s="4">
        <f t="shared" ca="1" si="14"/>
        <v>818029.99914322025</v>
      </c>
      <c r="G104" s="4" t="e">
        <f t="shared" si="15"/>
        <v>#N/A</v>
      </c>
      <c r="H104" s="4" t="e">
        <f t="shared" si="16"/>
        <v>#N/A</v>
      </c>
      <c r="I104" s="24"/>
      <c r="J104" s="4">
        <f t="shared" ca="1" si="17"/>
        <v>1376999.9999999995</v>
      </c>
      <c r="K104" s="24"/>
      <c r="L104" s="22">
        <f t="shared" ca="1" si="18"/>
        <v>0.39812802473413561</v>
      </c>
    </row>
    <row r="105" spans="1:12" x14ac:dyDescent="0.2">
      <c r="A105" s="2">
        <f t="shared" si="13"/>
        <v>44002</v>
      </c>
      <c r="B105" s="4">
        <f ca="1">B104+beta*F104*B104-IF(ROW()-L&gt;=ROW(B$3),beta*OFFSET(B105,-L,0)*OFFSET(F105,-L,0),K/L)</f>
        <v>10125.390817785115</v>
      </c>
      <c r="C105" s="4">
        <f t="shared" ca="1" si="12"/>
        <v>12.150468981342136</v>
      </c>
      <c r="D105" s="4">
        <f ca="1">D104+(1-alpha)*IF(ROW()-L&gt;=ROW(F$3),beta*OFFSET(F105,-L,0)*OFFSET(B105,-L,0),K/L)</f>
        <v>549805.07722215995</v>
      </c>
      <c r="E105" s="4">
        <f ca="1">E104+alpha*IF(ROW()-L&gt;=ROW(F$3),beta*OFFSET(F105,-L,0)*OFFSET(B105,-L,0),K/L)</f>
        <v>164.99102047278987</v>
      </c>
      <c r="F105" s="4">
        <f t="shared" ca="1" si="14"/>
        <v>816904.5409395817</v>
      </c>
      <c r="G105" s="4" t="e">
        <f t="shared" si="15"/>
        <v>#N/A</v>
      </c>
      <c r="H105" s="4" t="e">
        <f t="shared" si="16"/>
        <v>#N/A</v>
      </c>
      <c r="I105" s="24"/>
      <c r="J105" s="4">
        <f t="shared" ca="1" si="17"/>
        <v>1376999.9999999995</v>
      </c>
      <c r="K105" s="24"/>
      <c r="L105" s="22">
        <f t="shared" ca="1" si="18"/>
        <v>0.39927747074957165</v>
      </c>
    </row>
    <row r="106" spans="1:12" x14ac:dyDescent="0.2">
      <c r="A106" s="2">
        <f t="shared" si="13"/>
        <v>44003</v>
      </c>
      <c r="B106" s="4">
        <f ca="1">B105+beta*F105*B105-IF(ROW()-L&gt;=ROW(B$3),beta*OFFSET(B106,-L,0)*OFFSET(F106,-L,0),K/L)</f>
        <v>9695.801849091109</v>
      </c>
      <c r="C106" s="4">
        <f t="shared" ca="1" si="12"/>
        <v>11.63496221890933</v>
      </c>
      <c r="D106" s="4">
        <f ca="1">D105+(1-alpha)*IF(ROW()-L&gt;=ROW(F$3),beta*OFFSET(F106,-L,0)*OFFSET(B106,-L,0),K/L)</f>
        <v>551309.50683245028</v>
      </c>
      <c r="E106" s="4">
        <f ca="1">E105+alpha*IF(ROW()-L&gt;=ROW(F$3),beta*OFFSET(F106,-L,0)*OFFSET(B106,-L,0),K/L)</f>
        <v>165.4424847951737</v>
      </c>
      <c r="F106" s="4">
        <f t="shared" ca="1" si="14"/>
        <v>815829.24883366295</v>
      </c>
      <c r="G106" s="4" t="e">
        <f t="shared" si="15"/>
        <v>#N/A</v>
      </c>
      <c r="H106" s="4" t="e">
        <f t="shared" si="16"/>
        <v>#N/A</v>
      </c>
      <c r="I106" s="24"/>
      <c r="J106" s="4">
        <f t="shared" ca="1" si="17"/>
        <v>1376999.9999999995</v>
      </c>
      <c r="K106" s="24"/>
      <c r="L106" s="22">
        <f t="shared" ca="1" si="18"/>
        <v>0.40037001222400181</v>
      </c>
    </row>
    <row r="107" spans="1:12" x14ac:dyDescent="0.2">
      <c r="A107" s="2">
        <f t="shared" si="13"/>
        <v>44004</v>
      </c>
      <c r="B107" s="4">
        <f ca="1">B106+beta*F106*B106-IF(ROW()-L&gt;=ROW(B$3),beta*OFFSET(B107,-L,0)*OFFSET(F107,-L,0),K/L)</f>
        <v>9292.902023910221</v>
      </c>
      <c r="C107" s="4">
        <f t="shared" ca="1" si="12"/>
        <v>11.151482428692264</v>
      </c>
      <c r="D107" s="4">
        <f ca="1">D106+(1-alpha)*IF(ROW()-L&gt;=ROW(F$3),beta*OFFSET(F107,-L,0)*OFFSET(B107,-L,0),K/L)</f>
        <v>552740.29272917274</v>
      </c>
      <c r="E107" s="4">
        <f ca="1">E106+alpha*IF(ROW()-L&gt;=ROW(F$3),beta*OFFSET(F107,-L,0)*OFFSET(B107,-L,0),K/L)</f>
        <v>165.87184937356395</v>
      </c>
      <c r="F107" s="4">
        <f t="shared" ca="1" si="14"/>
        <v>814800.93339754303</v>
      </c>
      <c r="G107" s="4" t="e">
        <f t="shared" si="15"/>
        <v>#N/A</v>
      </c>
      <c r="H107" s="4" t="e">
        <f t="shared" si="16"/>
        <v>#N/A</v>
      </c>
      <c r="I107" s="24"/>
      <c r="J107" s="4">
        <f t="shared" ca="1" si="17"/>
        <v>1376999.9999999995</v>
      </c>
      <c r="K107" s="24"/>
      <c r="L107" s="22">
        <f t="shared" ca="1" si="18"/>
        <v>0.40140907242496221</v>
      </c>
    </row>
    <row r="108" spans="1:12" x14ac:dyDescent="0.2">
      <c r="A108" s="2">
        <f t="shared" si="13"/>
        <v>44005</v>
      </c>
      <c r="B108" s="4">
        <f ca="1">B107+beta*F107*B107-IF(ROW()-L&gt;=ROW(B$3),beta*OFFSET(B108,-L,0)*OFFSET(F108,-L,0),K/L)</f>
        <v>8915.2196406270941</v>
      </c>
      <c r="C108" s="4">
        <f t="shared" ca="1" si="12"/>
        <v>10.698263568752512</v>
      </c>
      <c r="D108" s="4">
        <f ca="1">D107+(1-alpha)*IF(ROW()-L&gt;=ROW(F$3),beta*OFFSET(F108,-L,0)*OFFSET(B108,-L,0),K/L)</f>
        <v>554101.90898659336</v>
      </c>
      <c r="E108" s="4">
        <f ca="1">E107+alpha*IF(ROW()-L&gt;=ROW(F$3),beta*OFFSET(F108,-L,0)*OFFSET(B108,-L,0),K/L)</f>
        <v>166.28045683302798</v>
      </c>
      <c r="F108" s="4">
        <f t="shared" ca="1" si="14"/>
        <v>813816.59091594606</v>
      </c>
      <c r="G108" s="4" t="e">
        <f t="shared" si="15"/>
        <v>#N/A</v>
      </c>
      <c r="H108" s="4" t="e">
        <f t="shared" si="16"/>
        <v>#N/A</v>
      </c>
      <c r="I108" s="24"/>
      <c r="J108" s="4">
        <f t="shared" ca="1" si="17"/>
        <v>1376999.9999999995</v>
      </c>
      <c r="K108" s="24"/>
      <c r="L108" s="22">
        <f t="shared" ca="1" si="18"/>
        <v>0.40239790049861551</v>
      </c>
    </row>
    <row r="109" spans="1:12" x14ac:dyDescent="0.2">
      <c r="A109" s="2">
        <f t="shared" si="13"/>
        <v>44006</v>
      </c>
      <c r="B109" s="4">
        <f ca="1">B108+beta*F108*B108-IF(ROW()-L&gt;=ROW(B$3),beta*OFFSET(B109,-L,0)*OFFSET(F109,-L,0),K/L)</f>
        <v>8561.3391512396684</v>
      </c>
      <c r="C109" s="4">
        <f t="shared" ca="1" si="12"/>
        <v>10.273606981487601</v>
      </c>
      <c r="D109" s="4">
        <f ca="1">D108+(1-alpha)*IF(ROW()-L&gt;=ROW(F$3),beta*OFFSET(F109,-L,0)*OFFSET(B109,-L,0),K/L)</f>
        <v>555398.59632821765</v>
      </c>
      <c r="E109" s="4">
        <f ca="1">E108+alpha*IF(ROW()-L&gt;=ROW(F$3),beta*OFFSET(F109,-L,0)*OFFSET(B109,-L,0),K/L)</f>
        <v>166.6695797723971</v>
      </c>
      <c r="F109" s="4">
        <f t="shared" ca="1" si="14"/>
        <v>812873.39494076977</v>
      </c>
      <c r="G109" s="4" t="e">
        <f t="shared" si="15"/>
        <v>#N/A</v>
      </c>
      <c r="H109" s="4" t="e">
        <f t="shared" si="16"/>
        <v>#N/A</v>
      </c>
      <c r="I109" s="24"/>
      <c r="J109" s="4">
        <f t="shared" ca="1" si="17"/>
        <v>1376999.9999999995</v>
      </c>
      <c r="K109" s="24"/>
      <c r="L109" s="22">
        <f t="shared" ca="1" si="18"/>
        <v>0.40333957612797228</v>
      </c>
    </row>
    <row r="110" spans="1:12" x14ac:dyDescent="0.2">
      <c r="A110" s="2">
        <f t="shared" si="13"/>
        <v>44007</v>
      </c>
      <c r="B110" s="4">
        <f ca="1">B109+beta*F109*B109-IF(ROW()-L&gt;=ROW(B$3),beta*OFFSET(B110,-L,0)*OFFSET(F110,-L,0),K/L)</f>
        <v>8229.902455856216</v>
      </c>
      <c r="C110" s="4">
        <f t="shared" ca="1" si="12"/>
        <v>9.8758829470274581</v>
      </c>
      <c r="D110" s="4">
        <f ca="1">D109+(1-alpha)*IF(ROW()-L&gt;=ROW(F$3),beta*OFFSET(F110,-L,0)*OFFSET(B110,-L,0),K/L)</f>
        <v>556634.36920722842</v>
      </c>
      <c r="E110" s="4">
        <f ca="1">E109+alpha*IF(ROW()-L&gt;=ROW(F$3),beta*OFFSET(F110,-L,0)*OFFSET(B110,-L,0),K/L)</f>
        <v>167.04042288903534</v>
      </c>
      <c r="F110" s="4">
        <f t="shared" ca="1" si="14"/>
        <v>811968.68791402574</v>
      </c>
      <c r="G110" s="4" t="e">
        <f t="shared" si="15"/>
        <v>#N/A</v>
      </c>
      <c r="H110" s="4" t="e">
        <f t="shared" si="16"/>
        <v>#N/A</v>
      </c>
      <c r="I110" s="24"/>
      <c r="J110" s="4">
        <f t="shared" ca="1" si="17"/>
        <v>1376999.9999999995</v>
      </c>
      <c r="K110" s="24"/>
      <c r="L110" s="22">
        <f t="shared" ca="1" si="18"/>
        <v>0.40423701467482104</v>
      </c>
    </row>
    <row r="111" spans="1:12" x14ac:dyDescent="0.2">
      <c r="A111" s="2">
        <f t="shared" si="13"/>
        <v>44008</v>
      </c>
      <c r="B111" s="4">
        <f ca="1">B110+beta*F110*B110-IF(ROW()-L&gt;=ROW(B$3),beta*OFFSET(B111,-L,0)*OFFSET(F111,-L,0),K/L)</f>
        <v>7919.6095653642869</v>
      </c>
      <c r="C111" s="4">
        <f t="shared" ca="1" si="12"/>
        <v>9.503531478437143</v>
      </c>
      <c r="D111" s="4">
        <f ca="1">D110+(1-alpha)*IF(ROW()-L&gt;=ROW(F$3),beta*OFFSET(F111,-L,0)*OFFSET(B111,-L,0),K/L)</f>
        <v>557813.02339818876</v>
      </c>
      <c r="E111" s="4">
        <f ca="1">E110+alpha*IF(ROW()-L&gt;=ROW(F$3),beta*OFFSET(F111,-L,0)*OFFSET(B111,-L,0),K/L)</f>
        <v>167.39412525703386</v>
      </c>
      <c r="F111" s="4">
        <f t="shared" ca="1" si="14"/>
        <v>811099.97291118931</v>
      </c>
      <c r="G111" s="4" t="e">
        <f t="shared" si="15"/>
        <v>#N/A</v>
      </c>
      <c r="H111" s="4" t="e">
        <f t="shared" si="16"/>
        <v>#N/A</v>
      </c>
      <c r="I111" s="24"/>
      <c r="J111" s="4">
        <f t="shared" ca="1" si="17"/>
        <v>1376999.9999999995</v>
      </c>
      <c r="K111" s="24"/>
      <c r="L111" s="22">
        <f t="shared" ca="1" si="18"/>
        <v>0.40509297269294769</v>
      </c>
    </row>
    <row r="112" spans="1:12" x14ac:dyDescent="0.2">
      <c r="A112" s="2">
        <f t="shared" si="13"/>
        <v>44009</v>
      </c>
      <c r="B112" s="4">
        <f ca="1">B111+beta*F111*B111-IF(ROW()-L&gt;=ROW(B$3),beta*OFFSET(B112,-L,0)*OFFSET(F112,-L,0),K/L)</f>
        <v>7629.2187252371787</v>
      </c>
      <c r="C112" s="4">
        <f t="shared" ca="1" si="12"/>
        <v>9.155062470284614</v>
      </c>
      <c r="D112" s="4">
        <f ca="1">D111+(1-alpha)*IF(ROW()-L&gt;=ROW(F$3),beta*OFFSET(F112,-L,0)*OFFSET(B112,-L,0),K/L)</f>
        <v>558938.14396436617</v>
      </c>
      <c r="E112" s="4">
        <f ca="1">E111+alpha*IF(ROW()-L&gt;=ROW(F$3),beta*OFFSET(F112,-L,0)*OFFSET(B112,-L,0),K/L)</f>
        <v>167.73176271812542</v>
      </c>
      <c r="F112" s="4">
        <f t="shared" ca="1" si="14"/>
        <v>810264.90554767789</v>
      </c>
      <c r="G112" s="4" t="e">
        <f t="shared" si="15"/>
        <v>#N/A</v>
      </c>
      <c r="H112" s="4" t="e">
        <f t="shared" si="16"/>
        <v>#N/A</v>
      </c>
      <c r="I112" s="24"/>
      <c r="J112" s="4">
        <f t="shared" ca="1" si="17"/>
        <v>1376999.9999999995</v>
      </c>
      <c r="K112" s="24"/>
      <c r="L112" s="22">
        <f t="shared" ca="1" si="18"/>
        <v>0.4059100537141368</v>
      </c>
    </row>
    <row r="113" spans="1:12" x14ac:dyDescent="0.2">
      <c r="A113" s="2">
        <f t="shared" si="13"/>
        <v>44010</v>
      </c>
      <c r="B113" s="4">
        <f ca="1">B112+beta*F112*B112-IF(ROW()-L&gt;=ROW(B$3),beta*OFFSET(B113,-L,0)*OFFSET(F113,-L,0),K/L)</f>
        <v>7357.5460839933139</v>
      </c>
      <c r="C113" s="4">
        <f t="shared" ca="1" si="12"/>
        <v>8.8290553007919765</v>
      </c>
      <c r="D113" s="4">
        <f ca="1">D112+(1-alpha)*IF(ROW()-L&gt;=ROW(F$3),beta*OFFSET(F113,-L,0)*OFFSET(B113,-L,0),K/L)</f>
        <v>560013.11348265316</v>
      </c>
      <c r="E113" s="4">
        <f ca="1">E112+alpha*IF(ROW()-L&gt;=ROW(F$3),beta*OFFSET(F113,-L,0)*OFFSET(B113,-L,0),K/L)</f>
        <v>168.05435034990106</v>
      </c>
      <c r="F113" s="4">
        <f t="shared" ca="1" si="14"/>
        <v>809461.28608300304</v>
      </c>
      <c r="G113" s="4" t="e">
        <f t="shared" si="15"/>
        <v>#N/A</v>
      </c>
      <c r="H113" s="4" t="e">
        <f t="shared" si="16"/>
        <v>#N/A</v>
      </c>
      <c r="I113" s="24"/>
      <c r="J113" s="4">
        <f t="shared" ca="1" si="17"/>
        <v>1376999.9999999995</v>
      </c>
      <c r="K113" s="24"/>
      <c r="L113" s="22">
        <f t="shared" ca="1" si="18"/>
        <v>0.40669071422124425</v>
      </c>
    </row>
    <row r="114" spans="1:12" x14ac:dyDescent="0.2">
      <c r="A114" s="2">
        <f t="shared" si="13"/>
        <v>44011</v>
      </c>
      <c r="B114" s="4">
        <f ca="1">B113+beta*F113*B113-IF(ROW()-L&gt;=ROW(B$3),beta*OFFSET(B114,-L,0)*OFFSET(F114,-L,0),K/L)</f>
        <v>7103.4649808967333</v>
      </c>
      <c r="C114" s="4">
        <f t="shared" ca="1" si="12"/>
        <v>8.5241579770760794</v>
      </c>
      <c r="D114" s="4">
        <f ca="1">D113+(1-alpha)*IF(ROW()-L&gt;=ROW(F$3),beta*OFFSET(F114,-L,0)*OFFSET(B114,-L,0),K/L)</f>
        <v>561041.12042414222</v>
      </c>
      <c r="E114" s="4">
        <f ca="1">E113+alpha*IF(ROW()-L&gt;=ROW(F$3),beta*OFFSET(F114,-L,0)*OFFSET(B114,-L,0),K/L)</f>
        <v>168.36284498073704</v>
      </c>
      <c r="F114" s="4">
        <f t="shared" ca="1" si="14"/>
        <v>808687.05174997973</v>
      </c>
      <c r="G114" s="4" t="e">
        <f t="shared" si="15"/>
        <v>#N/A</v>
      </c>
      <c r="H114" s="4" t="e">
        <f t="shared" si="16"/>
        <v>#N/A</v>
      </c>
      <c r="I114" s="24"/>
      <c r="J114" s="4">
        <f t="shared" ca="1" si="17"/>
        <v>1376999.9999999995</v>
      </c>
      <c r="K114" s="24"/>
      <c r="L114" s="22">
        <f t="shared" ca="1" si="18"/>
        <v>0.40743726973430822</v>
      </c>
    </row>
    <row r="115" spans="1:12" x14ac:dyDescent="0.2">
      <c r="A115" s="2">
        <f t="shared" si="13"/>
        <v>44012</v>
      </c>
      <c r="B115" s="4">
        <f ca="1">B114+beta*F114*B114-IF(ROW()-L&gt;=ROW(B$3),beta*OFFSET(B115,-L,0)*OFFSET(F115,-L,0),K/L)</f>
        <v>6865.9049191390968</v>
      </c>
      <c r="C115" s="4">
        <f t="shared" ca="1" si="12"/>
        <v>8.2390859029669148</v>
      </c>
      <c r="D115" s="4">
        <f ca="1">D114+(1-alpha)*IF(ROW()-L&gt;=ROW(F$3),beta*OFFSET(F115,-L,0)*OFFSET(B115,-L,0),K/L)</f>
        <v>562025.16760299471</v>
      </c>
      <c r="E115" s="4">
        <f ca="1">E114+alpha*IF(ROW()-L&gt;=ROW(F$3),beta*OFFSET(F115,-L,0)*OFFSET(B115,-L,0),K/L)</f>
        <v>168.65814772521614</v>
      </c>
      <c r="F115" s="4">
        <f t="shared" ca="1" si="14"/>
        <v>807940.26933014032</v>
      </c>
      <c r="G115" s="4" t="e">
        <f t="shared" si="15"/>
        <v>#N/A</v>
      </c>
      <c r="H115" s="4" t="e">
        <f t="shared" si="16"/>
        <v>#N/A</v>
      </c>
      <c r="I115" s="24"/>
      <c r="J115" s="4">
        <f t="shared" ca="1" si="17"/>
        <v>1376999.9999999993</v>
      </c>
      <c r="K115" s="24"/>
      <c r="L115" s="22">
        <f t="shared" ca="1" si="18"/>
        <v>0.40815190094625636</v>
      </c>
    </row>
    <row r="116" spans="1:12" x14ac:dyDescent="0.2">
      <c r="A116" s="2">
        <f t="shared" si="13"/>
        <v>44013</v>
      </c>
      <c r="B116" s="4">
        <f ca="1">B115+beta*F115*B115-IF(ROW()-L&gt;=ROW(B$3),beta*OFFSET(B116,-L,0)*OFFSET(F116,-L,0),K/L)</f>
        <v>6643.8502830062025</v>
      </c>
      <c r="C116" s="4">
        <f t="shared" ca="1" si="12"/>
        <v>7.9726203396074427</v>
      </c>
      <c r="D116" s="4">
        <f ca="1">D115+(1-alpha)*IF(ROW()-L&gt;=ROW(F$3),beta*OFFSET(F116,-L,0)*OFFSET(B116,-L,0),K/L)</f>
        <v>562968.08061937836</v>
      </c>
      <c r="E116" s="4">
        <f ca="1">E115+alpha*IF(ROW()-L&gt;=ROW(F$3),beta*OFFSET(F116,-L,0)*OFFSET(B116,-L,0),K/L)</f>
        <v>168.94110651776901</v>
      </c>
      <c r="F116" s="4">
        <f t="shared" ca="1" si="14"/>
        <v>807219.12799109693</v>
      </c>
      <c r="G116" s="4" t="e">
        <f t="shared" si="15"/>
        <v>#N/A</v>
      </c>
      <c r="H116" s="4" t="e">
        <f t="shared" si="16"/>
        <v>#N/A</v>
      </c>
      <c r="I116" s="24"/>
      <c r="J116" s="4">
        <f t="shared" ca="1" si="17"/>
        <v>1376999.9999999993</v>
      </c>
      <c r="K116" s="24"/>
      <c r="L116" s="22">
        <f t="shared" ca="1" si="18"/>
        <v>0.40883665985430551</v>
      </c>
    </row>
    <row r="117" spans="1:12" x14ac:dyDescent="0.2">
      <c r="A117" s="2">
        <f t="shared" si="13"/>
        <v>44014</v>
      </c>
      <c r="B117" s="4">
        <f ca="1">B116+beta*F116*B116-IF(ROW()-L&gt;=ROW(B$3),beta*OFFSET(B117,-L,0)*OFFSET(F117,-L,0),K/L)</f>
        <v>6436.338850415942</v>
      </c>
      <c r="C117" s="4">
        <f t="shared" ca="1" si="12"/>
        <v>7.7236066204991296</v>
      </c>
      <c r="D117" s="4">
        <f ca="1">D116+(1-alpha)*IF(ROW()-L&gt;=ROW(F$3),beta*OFFSET(F117,-L,0)*OFFSET(B117,-L,0),K/L)</f>
        <v>563872.5162340143</v>
      </c>
      <c r="E117" s="4">
        <f ca="1">E116+alpha*IF(ROW()-L&gt;=ROW(F$3),beta*OFFSET(F117,-L,0)*OFFSET(B117,-L,0),K/L)</f>
        <v>169.2125186257922</v>
      </c>
      <c r="F117" s="4">
        <f t="shared" ca="1" si="14"/>
        <v>806521.93239694322</v>
      </c>
      <c r="G117" s="4" t="e">
        <f t="shared" si="15"/>
        <v>#N/A</v>
      </c>
      <c r="H117" s="4" t="e">
        <f t="shared" si="16"/>
        <v>#N/A</v>
      </c>
      <c r="I117" s="24"/>
      <c r="J117" s="4">
        <f t="shared" ca="1" si="17"/>
        <v>1376999.9999999991</v>
      </c>
      <c r="K117" s="24"/>
      <c r="L117" s="22">
        <f t="shared" ca="1" si="18"/>
        <v>0.40949347584169549</v>
      </c>
    </row>
    <row r="118" spans="1:12" x14ac:dyDescent="0.2">
      <c r="A118" s="2">
        <f t="shared" si="13"/>
        <v>44015</v>
      </c>
      <c r="B118" s="4">
        <f ca="1">B117+beta*F117*B117-IF(ROW()-L&gt;=ROW(B$3),beta*OFFSET(B118,-L,0)*OFFSET(F118,-L,0),K/L)</f>
        <v>6242.4601457153512</v>
      </c>
      <c r="C118" s="4">
        <f t="shared" ca="1" si="12"/>
        <v>7.4909521748584211</v>
      </c>
      <c r="D118" s="4">
        <f ca="1">D117+(1-alpha)*IF(ROW()-L&gt;=ROW(F$3),beta*OFFSET(F118,-L,0)*OFFSET(B118,-L,0),K/L)</f>
        <v>564740.97062234988</v>
      </c>
      <c r="E118" s="4">
        <f ca="1">E117+alpha*IF(ROW()-L&gt;=ROW(F$3),beta*OFFSET(F118,-L,0)*OFFSET(B118,-L,0),K/L)</f>
        <v>169.47313312664315</v>
      </c>
      <c r="F118" s="4">
        <f t="shared" ca="1" si="14"/>
        <v>805847.09609880729</v>
      </c>
      <c r="G118" s="4" t="e">
        <f t="shared" si="15"/>
        <v>#N/A</v>
      </c>
      <c r="H118" s="4" t="e">
        <f t="shared" si="16"/>
        <v>#N/A</v>
      </c>
      <c r="I118" s="24"/>
      <c r="J118" s="4">
        <f t="shared" ca="1" si="17"/>
        <v>1376999.9999999991</v>
      </c>
      <c r="K118" s="24"/>
      <c r="L118" s="22">
        <f t="shared" ca="1" si="18"/>
        <v>0.41012416167200455</v>
      </c>
    </row>
    <row r="119" spans="1:12" x14ac:dyDescent="0.2">
      <c r="A119" s="2">
        <f t="shared" si="13"/>
        <v>44016</v>
      </c>
      <c r="B119" s="4">
        <f ca="1">B118+beta*F118*B118-IF(ROW()-L&gt;=ROW(B$3),beta*OFFSET(B119,-L,0)*OFFSET(F119,-L,0),K/L)</f>
        <v>6061.3536717257521</v>
      </c>
      <c r="C119" s="4">
        <f t="shared" ca="1" si="12"/>
        <v>7.2736244060709021</v>
      </c>
      <c r="D119" s="4">
        <f ca="1">D118+(1-alpha)*IF(ROW()-L&gt;=ROW(F$3),beta*OFFSET(F119,-L,0)*OFFSET(B119,-L,0),K/L)</f>
        <v>565575.78746565222</v>
      </c>
      <c r="E119" s="4">
        <f ca="1">E118+alpha*IF(ROW()-L&gt;=ROW(F$3),beta*OFFSET(F119,-L,0)*OFFSET(B119,-L,0),K/L)</f>
        <v>169.72365333569658</v>
      </c>
      <c r="F119" s="4">
        <f t="shared" ca="1" si="14"/>
        <v>805193.13520928542</v>
      </c>
      <c r="G119" s="4" t="e">
        <f t="shared" si="15"/>
        <v>#N/A</v>
      </c>
      <c r="H119" s="4" t="e">
        <f t="shared" si="16"/>
        <v>#N/A</v>
      </c>
      <c r="I119" s="24"/>
      <c r="J119" s="4">
        <f t="shared" ca="1" si="17"/>
        <v>1376999.9999999991</v>
      </c>
      <c r="K119" s="24"/>
      <c r="L119" s="22">
        <f t="shared" ca="1" si="18"/>
        <v>0.41073041936503457</v>
      </c>
    </row>
    <row r="120" spans="1:12" x14ac:dyDescent="0.2">
      <c r="A120" s="2">
        <f t="shared" si="13"/>
        <v>44017</v>
      </c>
      <c r="B120" s="4">
        <f ca="1">B119+beta*F119*B119-IF(ROW()-L&gt;=ROW(B$3),beta*OFFSET(B120,-L,0)*OFFSET(F120,-L,0),K/L)</f>
        <v>5892.2070547022495</v>
      </c>
      <c r="C120" s="4">
        <f t="shared" ca="1" si="12"/>
        <v>7.0706484656426989</v>
      </c>
      <c r="D120" s="4">
        <f ca="1">D119+(1-alpha)*IF(ROW()-L&gt;=ROW(F$3),beta*OFFSET(F120,-L,0)*OFFSET(B120,-L,0),K/L)</f>
        <v>566379.16584448772</v>
      </c>
      <c r="E120" s="4">
        <f ca="1">E119+alpha*IF(ROW()-L&gt;=ROW(F$3),beta*OFFSET(F120,-L,0)*OFFSET(B120,-L,0),K/L)</f>
        <v>169.96473917509906</v>
      </c>
      <c r="F120" s="4">
        <f t="shared" ca="1" si="14"/>
        <v>804558.66236163408</v>
      </c>
      <c r="G120" s="4" t="e">
        <f t="shared" si="15"/>
        <v>#N/A</v>
      </c>
      <c r="H120" s="4" t="e">
        <f t="shared" si="16"/>
        <v>#N/A</v>
      </c>
      <c r="I120" s="24"/>
      <c r="J120" s="4">
        <f t="shared" ca="1" si="17"/>
        <v>1376999.9999999991</v>
      </c>
      <c r="K120" s="24"/>
      <c r="L120" s="22">
        <f t="shared" ca="1" si="18"/>
        <v>0.41131384592918524</v>
      </c>
    </row>
    <row r="121" spans="1:12" x14ac:dyDescent="0.2">
      <c r="A121" s="2">
        <f t="shared" si="13"/>
        <v>44018</v>
      </c>
      <c r="B121" s="4">
        <f ca="1">B120+beta*F120*B120-IF(ROW()-L&gt;=ROW(B$3),beta*OFFSET(B121,-L,0)*OFFSET(F121,-L,0),K/L)</f>
        <v>5734.2541310964789</v>
      </c>
      <c r="C121" s="4">
        <f t="shared" ca="1" si="12"/>
        <v>6.8811049573157739</v>
      </c>
      <c r="D121" s="4">
        <f ca="1">D120+(1-alpha)*IF(ROW()-L&gt;=ROW(F$3),beta*OFFSET(F121,-L,0)*OFFSET(B121,-L,0),K/L)</f>
        <v>567153.16790721111</v>
      </c>
      <c r="E121" s="4">
        <f ca="1">E120+alpha*IF(ROW()-L&gt;=ROW(F$3),beta*OFFSET(F121,-L,0)*OFFSET(B121,-L,0),K/L)</f>
        <v>170.19700947500607</v>
      </c>
      <c r="F121" s="4">
        <f t="shared" ca="1" si="14"/>
        <v>803942.38095221645</v>
      </c>
      <c r="G121" s="4" t="e">
        <f t="shared" si="15"/>
        <v>#N/A</v>
      </c>
      <c r="H121" s="4" t="e">
        <f t="shared" si="16"/>
        <v>#N/A</v>
      </c>
      <c r="I121" s="24"/>
      <c r="J121" s="4">
        <f t="shared" ca="1" si="17"/>
        <v>1376999.9999999991</v>
      </c>
      <c r="K121" s="24"/>
      <c r="L121" s="22">
        <f t="shared" ca="1" si="18"/>
        <v>0.41187593893043684</v>
      </c>
    </row>
    <row r="122" spans="1:12" x14ac:dyDescent="0.2">
      <c r="A122" s="2">
        <f t="shared" si="13"/>
        <v>44019</v>
      </c>
      <c r="B122" s="4">
        <f ca="1">B121+beta*F121*B121-IF(ROW()-L&gt;=ROW(B$3),beta*OFFSET(B122,-L,0)*OFFSET(F122,-L,0),K/L)</f>
        <v>5586.7730007451428</v>
      </c>
      <c r="C122" s="4">
        <f t="shared" ca="1" si="12"/>
        <v>6.7041276008941706</v>
      </c>
      <c r="D122" s="4">
        <f ca="1">D121+(1-alpha)*IF(ROW()-L&gt;=ROW(F$3),beta*OFFSET(F122,-L,0)*OFFSET(B122,-L,0),K/L)</f>
        <v>567899.72629232449</v>
      </c>
      <c r="E122" s="4">
        <f ca="1">E121+alpha*IF(ROW()-L&gt;=ROW(F$3),beta*OFFSET(F122,-L,0)*OFFSET(B122,-L,0),K/L)</f>
        <v>170.42104420095788</v>
      </c>
      <c r="F122" s="4">
        <f t="shared" ca="1" si="14"/>
        <v>803343.07966272836</v>
      </c>
      <c r="G122" s="4" t="e">
        <f t="shared" si="15"/>
        <v>#N/A</v>
      </c>
      <c r="H122" s="4" t="e">
        <f t="shared" si="16"/>
        <v>#N/A</v>
      </c>
      <c r="I122" s="24"/>
      <c r="J122" s="4">
        <f t="shared" ca="1" si="17"/>
        <v>1376999.9999999991</v>
      </c>
      <c r="K122" s="24"/>
      <c r="L122" s="22">
        <f t="shared" ca="1" si="18"/>
        <v>0.41241810188258887</v>
      </c>
    </row>
    <row r="123" spans="1:12" x14ac:dyDescent="0.2">
      <c r="A123" s="2">
        <f t="shared" si="13"/>
        <v>44020</v>
      </c>
      <c r="B123" s="4">
        <f ca="1">B122+beta*F122*B122-IF(ROW()-L&gt;=ROW(B$3),beta*OFFSET(B123,-L,0)*OFFSET(F123,-L,0),K/L)</f>
        <v>5449.0840673151479</v>
      </c>
      <c r="C123" s="4">
        <f t="shared" ca="1" si="12"/>
        <v>6.5389008807781765</v>
      </c>
      <c r="D123" s="4">
        <f ca="1">D122+(1-alpha)*IF(ROW()-L&gt;=ROW(F$3),beta*OFFSET(F123,-L,0)*OFFSET(B123,-L,0),K/L)</f>
        <v>568620.65128896618</v>
      </c>
      <c r="E123" s="4">
        <f ca="1">E122+alpha*IF(ROW()-L&gt;=ROW(F$3),beta*OFFSET(F123,-L,0)*OFFSET(B123,-L,0),K/L)</f>
        <v>170.63738660267089</v>
      </c>
      <c r="F123" s="4">
        <f t="shared" ca="1" si="14"/>
        <v>802759.62725711497</v>
      </c>
      <c r="G123" s="4" t="e">
        <f t="shared" si="15"/>
        <v>#N/A</v>
      </c>
      <c r="H123" s="4" t="e">
        <f t="shared" si="16"/>
        <v>#N/A</v>
      </c>
      <c r="I123" s="24"/>
      <c r="J123" s="4">
        <f t="shared" ca="1" si="17"/>
        <v>1376999.9999999991</v>
      </c>
      <c r="K123" s="24"/>
      <c r="L123" s="22">
        <f t="shared" ca="1" si="18"/>
        <v>0.41294164944732503</v>
      </c>
    </row>
    <row r="124" spans="1:12" x14ac:dyDescent="0.2">
      <c r="A124" s="2">
        <f t="shared" si="13"/>
        <v>44021</v>
      </c>
      <c r="B124" s="4">
        <f ca="1">B123+beta*F123*B123-IF(ROW()-L&gt;=ROW(B$3),beta*OFFSET(B124,-L,0)*OFFSET(F124,-L,0),K/L)</f>
        <v>5320.548083481608</v>
      </c>
      <c r="C124" s="4">
        <f t="shared" ca="1" si="12"/>
        <v>6.3846577001779288</v>
      </c>
      <c r="D124" s="4">
        <f ca="1">D123+(1-alpha)*IF(ROW()-L&gt;=ROW(F$3),beta*OFFSET(F124,-L,0)*OFFSET(B124,-L,0),K/L)</f>
        <v>569317.63772444171</v>
      </c>
      <c r="E124" s="4">
        <f ca="1">E123+alpha*IF(ROW()-L&gt;=ROW(F$3),beta*OFFSET(F124,-L,0)*OFFSET(B124,-L,0),K/L)</f>
        <v>170.84654528091701</v>
      </c>
      <c r="F124" s="4">
        <f t="shared" ca="1" si="14"/>
        <v>802190.96764679474</v>
      </c>
      <c r="G124" s="4" t="e">
        <f t="shared" si="15"/>
        <v>#N/A</v>
      </c>
      <c r="H124" s="4" t="e">
        <f t="shared" si="16"/>
        <v>#N/A</v>
      </c>
      <c r="I124" s="24"/>
      <c r="J124" s="4">
        <f t="shared" ca="1" si="17"/>
        <v>1376999.9999999991</v>
      </c>
      <c r="K124" s="24"/>
      <c r="L124" s="22">
        <f t="shared" ca="1" si="18"/>
        <v>0.41344781243605089</v>
      </c>
    </row>
    <row r="125" spans="1:12" x14ac:dyDescent="0.2">
      <c r="A125" s="2">
        <f t="shared" si="13"/>
        <v>44022</v>
      </c>
      <c r="B125" s="4">
        <f ca="1">B124+beta*F124*B124-IF(ROW()-L&gt;=ROW(B$3),beta*OFFSET(B125,-L,0)*OFFSET(F125,-L,0),K/L)</f>
        <v>5200.5642153606641</v>
      </c>
      <c r="C125" s="4">
        <f t="shared" ca="1" si="12"/>
        <v>6.2406770584327962</v>
      </c>
      <c r="D125" s="4">
        <f ca="1">D124+(1-alpha)*IF(ROW()-L&gt;=ROW(F$3),beta*OFFSET(F125,-L,0)*OFFSET(B125,-L,0),K/L)</f>
        <v>569992.27157168812</v>
      </c>
      <c r="E125" s="4">
        <f ca="1">E124+alpha*IF(ROW()-L&gt;=ROW(F$3),beta*OFFSET(F125,-L,0)*OFFSET(B125,-L,0),K/L)</f>
        <v>171.04899617035778</v>
      </c>
      <c r="F125" s="4">
        <f t="shared" ca="1" si="14"/>
        <v>801636.11521677987</v>
      </c>
      <c r="G125" s="4" t="e">
        <f t="shared" si="15"/>
        <v>#N/A</v>
      </c>
      <c r="H125" s="4" t="e">
        <f t="shared" si="16"/>
        <v>#N/A</v>
      </c>
      <c r="I125" s="24"/>
      <c r="J125" s="4">
        <f t="shared" ca="1" si="17"/>
        <v>1376999.9999999991</v>
      </c>
      <c r="K125" s="24"/>
      <c r="L125" s="22">
        <f t="shared" ca="1" si="18"/>
        <v>0.41393774260834315</v>
      </c>
    </row>
    <row r="126" spans="1:12" x14ac:dyDescent="0.2">
      <c r="A126" s="2">
        <f t="shared" si="13"/>
        <v>44023</v>
      </c>
      <c r="B126" s="4">
        <f ca="1">B125+beta*F125*B125-IF(ROW()-L&gt;=ROW(B$3),beta*OFFSET(B126,-L,0)*OFFSET(F126,-L,0),K/L)</f>
        <v>5088.5681381286477</v>
      </c>
      <c r="C126" s="4">
        <f t="shared" ca="1" si="12"/>
        <v>6.1062817657543764</v>
      </c>
      <c r="D126" s="4">
        <f ca="1">D125+(1-alpha)*IF(ROW()-L&gt;=ROW(F$3),beta*OFFSET(F126,-L,0)*OFFSET(B126,-L,0),K/L)</f>
        <v>570646.03627294314</v>
      </c>
      <c r="E126" s="4">
        <f ca="1">E125+alpha*IF(ROW()-L&gt;=ROW(F$3),beta*OFFSET(F126,-L,0)*OFFSET(B126,-L,0),K/L)</f>
        <v>171.24518443721433</v>
      </c>
      <c r="F126" s="4">
        <f t="shared" ca="1" si="14"/>
        <v>801094.15040449006</v>
      </c>
      <c r="G126" s="4" t="e">
        <f t="shared" si="15"/>
        <v>#N/A</v>
      </c>
      <c r="H126" s="4" t="e">
        <f t="shared" si="16"/>
        <v>#N/A</v>
      </c>
      <c r="I126" s="24"/>
      <c r="J126" s="4">
        <f t="shared" ca="1" si="17"/>
        <v>1376999.9999999991</v>
      </c>
      <c r="K126" s="24"/>
      <c r="L126" s="22">
        <f t="shared" ca="1" si="18"/>
        <v>0.41441251726430178</v>
      </c>
    </row>
    <row r="127" spans="1:12" x14ac:dyDescent="0.2">
      <c r="A127" s="2">
        <f t="shared" si="13"/>
        <v>44024</v>
      </c>
      <c r="B127" s="4">
        <f ca="1">B126+beta*F126*B126-IF(ROW()-L&gt;=ROW(B$3),beta*OFFSET(B127,-L,0)*OFFSET(F127,-L,0),K/L)</f>
        <v>4984.0301724978945</v>
      </c>
      <c r="C127" s="4">
        <f t="shared" ca="1" si="12"/>
        <v>5.9808362069974725</v>
      </c>
      <c r="D127" s="4">
        <f ca="1">D126+(1-alpha)*IF(ROW()-L&gt;=ROW(F$3),beta*OFFSET(F127,-L,0)*OFFSET(B127,-L,0),K/L)</f>
        <v>571280.31877874024</v>
      </c>
      <c r="E127" s="4">
        <f ca="1">E126+alpha*IF(ROW()-L&gt;=ROW(F$3),beta*OFFSET(F127,-L,0)*OFFSET(B127,-L,0),K/L)</f>
        <v>171.43552629150975</v>
      </c>
      <c r="F127" s="4">
        <f t="shared" ca="1" si="14"/>
        <v>800564.21552246937</v>
      </c>
      <c r="G127" s="4" t="e">
        <f t="shared" si="15"/>
        <v>#N/A</v>
      </c>
      <c r="H127" s="4" t="e">
        <f t="shared" si="16"/>
        <v>#N/A</v>
      </c>
      <c r="I127" s="24"/>
      <c r="J127" s="4">
        <f t="shared" ca="1" si="17"/>
        <v>1376999.9999999991</v>
      </c>
      <c r="K127" s="24"/>
      <c r="L127" s="22">
        <f t="shared" ca="1" si="18"/>
        <v>0.41487314363016747</v>
      </c>
    </row>
    <row r="128" spans="1:12" x14ac:dyDescent="0.2">
      <c r="A128" s="2">
        <f t="shared" si="13"/>
        <v>44025</v>
      </c>
      <c r="B128" s="4">
        <f ca="1">B127+beta*F127*B127-IF(ROW()-L&gt;=ROW(B$3),beta*OFFSET(B128,-L,0)*OFFSET(F128,-L,0),K/L)</f>
        <v>4886.4534697545132</v>
      </c>
      <c r="C128" s="4">
        <f t="shared" ca="1" si="12"/>
        <v>5.8637441637054151</v>
      </c>
      <c r="D128" s="4">
        <f ca="1">D127+(1-alpha)*IF(ROW()-L&gt;=ROW(F$3),beta*OFFSET(F128,-L,0)*OFFSET(B128,-L,0),K/L)</f>
        <v>571896.41530373495</v>
      </c>
      <c r="E128" s="4">
        <f ca="1">E127+alpha*IF(ROW()-L&gt;=ROW(F$3),beta*OFFSET(F128,-L,0)*OFFSET(B128,-L,0),K/L)</f>
        <v>171.62041071433501</v>
      </c>
      <c r="F128" s="4">
        <f t="shared" ca="1" si="14"/>
        <v>800045.51081579516</v>
      </c>
      <c r="G128" s="4" t="e">
        <f t="shared" si="15"/>
        <v>#N/A</v>
      </c>
      <c r="H128" s="4" t="e">
        <f t="shared" si="16"/>
        <v>#N/A</v>
      </c>
      <c r="I128" s="24"/>
      <c r="J128" s="4">
        <f t="shared" ca="1" si="17"/>
        <v>1376999.9999999991</v>
      </c>
      <c r="K128" s="24"/>
      <c r="L128" s="22">
        <f t="shared" ca="1" si="18"/>
        <v>0.41532056303829729</v>
      </c>
    </row>
    <row r="129" spans="1:12" x14ac:dyDescent="0.2">
      <c r="A129" s="2">
        <f t="shared" si="13"/>
        <v>44026</v>
      </c>
      <c r="B129" s="4">
        <f ca="1">B128+beta*F128*B128-IF(ROW()-L&gt;=ROW(B$3),beta*OFFSET(B129,-L,0)*OFFSET(F129,-L,0),K/L)</f>
        <v>4795.3722513638286</v>
      </c>
      <c r="C129" s="4">
        <f t="shared" ca="1" si="12"/>
        <v>5.7544467016365939</v>
      </c>
      <c r="D129" s="4">
        <f ca="1">D128+(1-alpha)*IF(ROW()-L&gt;=ROW(F$3),beta*OFFSET(F129,-L,0)*OFFSET(B129,-L,0),K/L)</f>
        <v>572495.53680283611</v>
      </c>
      <c r="E129" s="4">
        <f ca="1">E128+alpha*IF(ROW()-L&gt;=ROW(F$3),beta*OFFSET(F129,-L,0)*OFFSET(B129,-L,0),K/L)</f>
        <v>171.80020110118141</v>
      </c>
      <c r="F129" s="4">
        <f t="shared" ca="1" si="14"/>
        <v>799537.29074469779</v>
      </c>
      <c r="G129" s="4" t="e">
        <f t="shared" si="15"/>
        <v>#N/A</v>
      </c>
      <c r="H129" s="4" t="e">
        <f t="shared" si="16"/>
        <v>#N/A</v>
      </c>
      <c r="I129" s="24"/>
      <c r="J129" s="4">
        <f t="shared" ca="1" si="17"/>
        <v>1376999.9999999991</v>
      </c>
      <c r="K129" s="24"/>
      <c r="L129" s="22">
        <f t="shared" ca="1" si="18"/>
        <v>0.41575565490402072</v>
      </c>
    </row>
    <row r="130" spans="1:12" x14ac:dyDescent="0.2">
      <c r="A130" s="2">
        <f t="shared" si="13"/>
        <v>44027</v>
      </c>
      <c r="B130" s="4">
        <f ca="1">B129+beta*F129*B129-IF(ROW()-L&gt;=ROW(B$3),beta*OFFSET(B130,-L,0)*OFFSET(F130,-L,0),K/L)</f>
        <v>4710.3501076862603</v>
      </c>
      <c r="C130" s="4">
        <f t="shared" ca="1" si="12"/>
        <v>5.6524201292235121</v>
      </c>
      <c r="D130" s="4">
        <f ca="1">D129+(1-alpha)*IF(ROW()-L&gt;=ROW(F$3),beta*OFFSET(F130,-L,0)*OFFSET(B130,-L,0),K/L)</f>
        <v>573078.81417272775</v>
      </c>
      <c r="E130" s="4">
        <f ca="1">E129+alpha*IF(ROW()-L&gt;=ROW(F$3),beta*OFFSET(F130,-L,0)*OFFSET(B130,-L,0),K/L)</f>
        <v>171.97523682286544</v>
      </c>
      <c r="F130" s="4">
        <f t="shared" ca="1" si="14"/>
        <v>799038.86048276199</v>
      </c>
      <c r="G130" s="4" t="e">
        <f t="shared" si="15"/>
        <v>#N/A</v>
      </c>
      <c r="H130" s="4" t="e">
        <f t="shared" si="16"/>
        <v>#N/A</v>
      </c>
      <c r="I130" s="24"/>
      <c r="J130" s="4">
        <f t="shared" ca="1" si="17"/>
        <v>1376999.9999999988</v>
      </c>
      <c r="K130" s="24"/>
      <c r="L130" s="22">
        <f t="shared" ca="1" si="18"/>
        <v>0.41617924050307059</v>
      </c>
    </row>
    <row r="131" spans="1:12" x14ac:dyDescent="0.2">
      <c r="A131" s="2">
        <f t="shared" si="13"/>
        <v>44028</v>
      </c>
      <c r="B131" s="4">
        <f ca="1">B130+beta*F130*B130-IF(ROW()-L&gt;=ROW(B$3),beta*OFFSET(B131,-L,0)*OFFSET(F131,-L,0),K/L)</f>
        <v>4630.9783590937459</v>
      </c>
      <c r="C131" s="4">
        <f t="shared" ref="C131:C194" ca="1" si="19">gamma*sjuka</f>
        <v>5.5571740309124946</v>
      </c>
      <c r="D131" s="4">
        <f ca="1">D130+(1-alpha)*IF(ROW()-L&gt;=ROW(F$3),beta*OFFSET(F131,-L,0)*OFFSET(B131,-L,0),K/L)</f>
        <v>573647.30318516481</v>
      </c>
      <c r="E131" s="4">
        <f ca="1">E130+alpha*IF(ROW()-L&gt;=ROW(F$3),beta*OFFSET(F131,-L,0)*OFFSET(B131,-L,0),K/L)</f>
        <v>172.14583470596151</v>
      </c>
      <c r="F131" s="4">
        <f t="shared" ca="1" si="14"/>
        <v>798549.57262103434</v>
      </c>
      <c r="G131" s="4" t="e">
        <f t="shared" si="15"/>
        <v>#N/A</v>
      </c>
      <c r="H131" s="4" t="e">
        <f t="shared" si="16"/>
        <v>#N/A</v>
      </c>
      <c r="I131" s="24"/>
      <c r="J131" s="4">
        <f t="shared" ca="1" si="17"/>
        <v>1376999.9999999988</v>
      </c>
      <c r="K131" s="24"/>
      <c r="L131" s="22">
        <f t="shared" ca="1" si="18"/>
        <v>0.41659208655422314</v>
      </c>
    </row>
    <row r="132" spans="1:12" x14ac:dyDescent="0.2">
      <c r="A132" s="2">
        <f t="shared" si="13"/>
        <v>44029</v>
      </c>
      <c r="B132" s="4">
        <f ca="1">B131+beta*F131*B131-IF(ROW()-L&gt;=ROW(B$3),beta*OFFSET(B132,-L,0)*OFFSET(F132,-L,0),K/L)</f>
        <v>4556.8744817101269</v>
      </c>
      <c r="C132" s="4">
        <f t="shared" ca="1" si="19"/>
        <v>5.4682493780521515</v>
      </c>
      <c r="D132" s="4">
        <f ca="1">D131+(1-alpha)*IF(ROW()-L&gt;=ROW(F$3),beta*OFFSET(F132,-L,0)*OFFSET(B132,-L,0),K/L)</f>
        <v>574201.98915945075</v>
      </c>
      <c r="E132" s="4">
        <f ca="1">E131+alpha*IF(ROW()-L&gt;=ROW(F$3),beta*OFFSET(F132,-L,0)*OFFSET(B132,-L,0),K/L)</f>
        <v>172.31229043496597</v>
      </c>
      <c r="F132" s="4">
        <f t="shared" ca="1" si="14"/>
        <v>798068.82406840299</v>
      </c>
      <c r="G132" s="4" t="e">
        <f t="shared" si="15"/>
        <v>#N/A</v>
      </c>
      <c r="H132" s="4" t="e">
        <f t="shared" si="16"/>
        <v>#N/A</v>
      </c>
      <c r="I132" s="24"/>
      <c r="J132" s="4">
        <f t="shared" ca="1" si="17"/>
        <v>1376999.9999999988</v>
      </c>
      <c r="K132" s="24"/>
      <c r="L132" s="22">
        <f t="shared" ca="1" si="18"/>
        <v>0.41699490861252814</v>
      </c>
    </row>
    <row r="133" spans="1:12" x14ac:dyDescent="0.2">
      <c r="A133" s="2">
        <f t="shared" ref="A133:A196" si="20">A132+1</f>
        <v>44030</v>
      </c>
      <c r="B133" s="4">
        <f ca="1">B132+beta*F132*B132-IF(ROW()-L&gt;=ROW(B$3),beta*OFFSET(B133,-L,0)*OFFSET(F133,-L,0),K/L)</f>
        <v>4487.6805990962439</v>
      </c>
      <c r="C133" s="4">
        <f t="shared" ca="1" si="19"/>
        <v>5.3852167189154923</v>
      </c>
      <c r="D133" s="4">
        <f ca="1">D132+(1-alpha)*IF(ROW()-L&gt;=ROW(F$3),beta*OFFSET(F133,-L,0)*OFFSET(B133,-L,0),K/L)</f>
        <v>574743.79138229694</v>
      </c>
      <c r="E133" s="4">
        <f ca="1">E132+alpha*IF(ROW()-L&gt;=ROW(F$3),beta*OFFSET(F133,-L,0)*OFFSET(B133,-L,0),K/L)</f>
        <v>172.47487987865293</v>
      </c>
      <c r="F133" s="4">
        <f t="shared" ref="F133:F196" ca="1" si="21">F132-beta*F132*B132</f>
        <v>797596.05313872709</v>
      </c>
      <c r="G133" s="4" t="e">
        <f t="shared" ref="G133:G196" si="22">IF(ISBLANK(INDEX(inlagda_riktig,MATCH(A133,dag_riktig))),"",INDEX(inlagda_riktig,MATCH(A133,dag_riktig)))</f>
        <v>#N/A</v>
      </c>
      <c r="H133" s="4" t="e">
        <f t="shared" ref="H133:H196" si="23">IF(ISBLANK(INDEX(doda_riktig,MATCH(A133,dag_riktig))),"",INDEX(doda_riktig,MATCH(A133,dag_riktig)))</f>
        <v>#N/A</v>
      </c>
      <c r="I133" s="24"/>
      <c r="J133" s="4">
        <f t="shared" ref="J133:J196" ca="1" si="24">B133+D133+E133+F133</f>
        <v>1376999.9999999991</v>
      </c>
      <c r="K133" s="24"/>
      <c r="L133" s="22">
        <f t="shared" ref="L133:L196" ca="1" si="25">D133/J133</f>
        <v>0.41738837427908304</v>
      </c>
    </row>
    <row r="134" spans="1:12" x14ac:dyDescent="0.2">
      <c r="A134" s="2">
        <f t="shared" si="20"/>
        <v>44031</v>
      </c>
      <c r="B134" s="4">
        <f ca="1">B133+beta*F133*B133-IF(ROW()-L&gt;=ROW(B$3),beta*OFFSET(B134,-L,0)*OFFSET(F134,-L,0),K/L)</f>
        <v>4423.0620404418378</v>
      </c>
      <c r="C134" s="4">
        <f t="shared" ca="1" si="19"/>
        <v>5.3076744485302045</v>
      </c>
      <c r="D134" s="4">
        <f ca="1">D133+(1-alpha)*IF(ROW()-L&gt;=ROW(F$3),beta*OFFSET(F134,-L,0)*OFFSET(B134,-L,0),K/L)</f>
        <v>575273.56728385296</v>
      </c>
      <c r="E134" s="4">
        <f ca="1">E133+alpha*IF(ROW()-L&gt;=ROW(F$3),beta*OFFSET(F134,-L,0)*OFFSET(B134,-L,0),K/L)</f>
        <v>172.63386034325913</v>
      </c>
      <c r="F134" s="4">
        <f t="shared" ca="1" si="21"/>
        <v>797130.73681536084</v>
      </c>
      <c r="G134" s="4" t="e">
        <f t="shared" si="22"/>
        <v>#N/A</v>
      </c>
      <c r="H134" s="4" t="e">
        <f t="shared" si="23"/>
        <v>#N/A</v>
      </c>
      <c r="I134" s="24"/>
      <c r="J134" s="4">
        <f t="shared" ca="1" si="24"/>
        <v>1376999.9999999988</v>
      </c>
      <c r="K134" s="24"/>
      <c r="L134" s="22">
        <f t="shared" ca="1" si="25"/>
        <v>0.41777310623373526</v>
      </c>
    </row>
    <row r="135" spans="1:12" x14ac:dyDescent="0.2">
      <c r="A135" s="2">
        <f t="shared" si="20"/>
        <v>44032</v>
      </c>
      <c r="B135" s="4">
        <f ca="1">B134+beta*F134*B134-IF(ROW()-L&gt;=ROW(B$3),beta*OFFSET(B135,-L,0)*OFFSET(F135,-L,0),K/L)</f>
        <v>4362.7059651937143</v>
      </c>
      <c r="C135" s="4">
        <f t="shared" ca="1" si="19"/>
        <v>5.2352471582324567</v>
      </c>
      <c r="D135" s="4">
        <f ca="1">D134+(1-alpha)*IF(ROW()-L&gt;=ROW(F$3),beta*OFFSET(F135,-L,0)*OFFSET(B135,-L,0),K/L)</f>
        <v>575792.11637911515</v>
      </c>
      <c r="E135" s="4">
        <f ca="1">E134+alpha*IF(ROW()-L&gt;=ROW(F$3),beta*OFFSET(F135,-L,0)*OFFSET(B135,-L,0),K/L)</f>
        <v>172.78947175526139</v>
      </c>
      <c r="F135" s="4">
        <f t="shared" ca="1" si="21"/>
        <v>796672.38818393473</v>
      </c>
      <c r="G135" s="4" t="e">
        <f t="shared" si="22"/>
        <v>#N/A</v>
      </c>
      <c r="H135" s="4" t="e">
        <f t="shared" si="23"/>
        <v>#N/A</v>
      </c>
      <c r="I135" s="24"/>
      <c r="J135" s="4">
        <f t="shared" ca="1" si="24"/>
        <v>1376999.9999999988</v>
      </c>
      <c r="K135" s="24"/>
      <c r="L135" s="22">
        <f t="shared" ca="1" si="25"/>
        <v>0.41814968509739697</v>
      </c>
    </row>
    <row r="136" spans="1:12" x14ac:dyDescent="0.2">
      <c r="A136" s="2">
        <f t="shared" si="20"/>
        <v>44033</v>
      </c>
      <c r="B136" s="4">
        <f ca="1">B135+beta*F135*B135-IF(ROW()-L&gt;=ROW(B$3),beta*OFFSET(B136,-L,0)*OFFSET(F136,-L,0),K/L)</f>
        <v>4306.3200535269298</v>
      </c>
      <c r="C136" s="4">
        <f t="shared" ca="1" si="19"/>
        <v>5.1675840642323152</v>
      </c>
      <c r="D136" s="4">
        <f ca="1">D135+(1-alpha)*IF(ROW()-L&gt;=ROW(F$3),beta*OFFSET(F136,-L,0)*OFFSET(B136,-L,0),K/L)</f>
        <v>576300.18398419116</v>
      </c>
      <c r="E136" s="4">
        <f ca="1">E135+alpha*IF(ROW()-L&gt;=ROW(F$3),beta*OFFSET(F136,-L,0)*OFFSET(B136,-L,0),K/L)</f>
        <v>172.94193777659061</v>
      </c>
      <c r="F136" s="4">
        <f t="shared" ca="1" si="21"/>
        <v>796220.55402450415</v>
      </c>
      <c r="G136" s="4" t="e">
        <f t="shared" si="22"/>
        <v>#N/A</v>
      </c>
      <c r="H136" s="4" t="e">
        <f t="shared" si="23"/>
        <v>#N/A</v>
      </c>
      <c r="I136" s="24"/>
      <c r="J136" s="4">
        <f t="shared" ca="1" si="24"/>
        <v>1376999.9999999988</v>
      </c>
      <c r="K136" s="24"/>
      <c r="L136" s="22">
        <f t="shared" ca="1" si="25"/>
        <v>0.41851865213085815</v>
      </c>
    </row>
    <row r="137" spans="1:12" x14ac:dyDescent="0.2">
      <c r="A137" s="2">
        <f t="shared" si="20"/>
        <v>44034</v>
      </c>
      <c r="B137" s="4">
        <f ca="1">B136+beta*F136*B136-IF(ROW()-L&gt;=ROW(B$3),beta*OFFSET(B137,-L,0)*OFFSET(F137,-L,0),K/L)</f>
        <v>4253.6312616385094</v>
      </c>
      <c r="C137" s="4">
        <f t="shared" ca="1" si="19"/>
        <v>5.1043575139662112</v>
      </c>
      <c r="D137" s="4">
        <f ca="1">D136+(1-alpha)*IF(ROW()-L&gt;=ROW(F$3),beta*OFFSET(F137,-L,0)*OFFSET(B137,-L,0),K/L)</f>
        <v>576798.46471704834</v>
      </c>
      <c r="E137" s="4">
        <f ca="1">E136+alpha*IF(ROW()-L&gt;=ROW(F$3),beta*OFFSET(F137,-L,0)*OFFSET(B137,-L,0),K/L)</f>
        <v>173.09146685517135</v>
      </c>
      <c r="F137" s="4">
        <f t="shared" ca="1" si="21"/>
        <v>795774.81255445676</v>
      </c>
      <c r="G137" s="4" t="e">
        <f t="shared" si="22"/>
        <v>#N/A</v>
      </c>
      <c r="H137" s="4" t="e">
        <f t="shared" si="23"/>
        <v>#N/A</v>
      </c>
      <c r="I137" s="24"/>
      <c r="J137" s="4">
        <f t="shared" ca="1" si="24"/>
        <v>1376999.9999999986</v>
      </c>
      <c r="K137" s="24"/>
      <c r="L137" s="22">
        <f t="shared" ca="1" si="25"/>
        <v>0.41888051177708707</v>
      </c>
    </row>
    <row r="138" spans="1:12" x14ac:dyDescent="0.2">
      <c r="A138" s="2">
        <f t="shared" si="20"/>
        <v>44035</v>
      </c>
      <c r="B138" s="4">
        <f ca="1">B137+beta*F137*B137-IF(ROW()-L&gt;=ROW(B$3),beta*OFFSET(B138,-L,0)*OFFSET(F138,-L,0),K/L)</f>
        <v>4204.384640498648</v>
      </c>
      <c r="C138" s="4">
        <f t="shared" ca="1" si="19"/>
        <v>5.0452615685983773</v>
      </c>
      <c r="D138" s="4">
        <f ca="1">D137+(1-alpha)*IF(ROW()-L&gt;=ROW(F$3),beta*OFFSET(F138,-L,0)*OFFSET(B138,-L,0),K/L)</f>
        <v>577287.60579241742</v>
      </c>
      <c r="E138" s="4">
        <f ca="1">E137+alpha*IF(ROW()-L&gt;=ROW(F$3),beta*OFFSET(F138,-L,0)*OFFSET(B138,-L,0),K/L)</f>
        <v>173.23825321368966</v>
      </c>
      <c r="F138" s="4">
        <f t="shared" ca="1" si="21"/>
        <v>795334.77131386893</v>
      </c>
      <c r="G138" s="4" t="e">
        <f t="shared" si="22"/>
        <v>#N/A</v>
      </c>
      <c r="H138" s="4" t="e">
        <f t="shared" si="23"/>
        <v>#N/A</v>
      </c>
      <c r="I138" s="24"/>
      <c r="J138" s="4">
        <f t="shared" ca="1" si="24"/>
        <v>1376999.9999999986</v>
      </c>
      <c r="K138" s="24"/>
      <c r="L138" s="22">
        <f t="shared" ca="1" si="25"/>
        <v>0.41923573405404357</v>
      </c>
    </row>
    <row r="139" spans="1:12" x14ac:dyDescent="0.2">
      <c r="A139" s="2">
        <f t="shared" si="20"/>
        <v>44036</v>
      </c>
      <c r="B139" s="4">
        <f ca="1">B138+beta*F138*B138-IF(ROW()-L&gt;=ROW(B$3),beta*OFFSET(B139,-L,0)*OFFSET(F139,-L,0),K/L)</f>
        <v>4158.3422164209933</v>
      </c>
      <c r="C139" s="4">
        <f t="shared" ca="1" si="19"/>
        <v>4.9900106597051916</v>
      </c>
      <c r="D139" s="4">
        <f ca="1">D138+(1-alpha)*IF(ROW()-L&gt;=ROW(F$3),beta*OFFSET(F139,-L,0)*OFFSET(B139,-L,0),K/L)</f>
        <v>577768.21012048295</v>
      </c>
      <c r="E139" s="4">
        <f ca="1">E138+alpha*IF(ROW()-L&gt;=ROW(F$3),beta*OFFSET(F139,-L,0)*OFFSET(B139,-L,0),K/L)</f>
        <v>173.38247777947905</v>
      </c>
      <c r="F139" s="4">
        <f t="shared" ca="1" si="21"/>
        <v>794900.06518531532</v>
      </c>
      <c r="G139" s="4" t="e">
        <f t="shared" si="22"/>
        <v>#N/A</v>
      </c>
      <c r="H139" s="4" t="e">
        <f t="shared" si="23"/>
        <v>#N/A</v>
      </c>
      <c r="I139" s="24"/>
      <c r="J139" s="4">
        <f t="shared" ca="1" si="24"/>
        <v>1376999.9999999988</v>
      </c>
      <c r="K139" s="24"/>
      <c r="L139" s="22">
        <f t="shared" ca="1" si="25"/>
        <v>0.41958475680499885</v>
      </c>
    </row>
    <row r="140" spans="1:12" x14ac:dyDescent="0.2">
      <c r="A140" s="2">
        <f t="shared" si="20"/>
        <v>44037</v>
      </c>
      <c r="B140" s="4">
        <f ca="1">B139+beta*F139*B139-IF(ROW()-L&gt;=ROW(B$3),beta*OFFSET(B140,-L,0)*OFFSET(F140,-L,0),K/L)</f>
        <v>4115.2819316015166</v>
      </c>
      <c r="C140" s="4">
        <f t="shared" ca="1" si="19"/>
        <v>4.9383383179218194</v>
      </c>
      <c r="D140" s="4">
        <f ca="1">D139+(1-alpha)*IF(ROW()-L&gt;=ROW(F$3),beta*OFFSET(F140,-L,0)*OFFSET(B140,-L,0),K/L)</f>
        <v>578240.83921888005</v>
      </c>
      <c r="E140" s="4">
        <f ca="1">E139+alpha*IF(ROW()-L&gt;=ROW(F$3),beta*OFFSET(F140,-L,0)*OFFSET(B140,-L,0),K/L)</f>
        <v>173.52430905838182</v>
      </c>
      <c r="F140" s="4">
        <f t="shared" ca="1" si="21"/>
        <v>794470.35454045888</v>
      </c>
      <c r="G140" s="4" t="e">
        <f t="shared" si="22"/>
        <v>#N/A</v>
      </c>
      <c r="H140" s="4" t="e">
        <f t="shared" si="23"/>
        <v>#N/A</v>
      </c>
      <c r="I140" s="24"/>
      <c r="J140" s="4">
        <f t="shared" ca="1" si="24"/>
        <v>1376999.9999999986</v>
      </c>
      <c r="K140" s="24"/>
      <c r="L140" s="22">
        <f t="shared" ca="1" si="25"/>
        <v>0.41992798781327567</v>
      </c>
    </row>
    <row r="141" spans="1:12" x14ac:dyDescent="0.2">
      <c r="A141" s="2">
        <f t="shared" si="20"/>
        <v>44038</v>
      </c>
      <c r="B141" s="4">
        <f ca="1">B140+beta*F140*B140-IF(ROW()-L&gt;=ROW(B$3),beta*OFFSET(B141,-L,0)*OFFSET(F141,-L,0),K/L)</f>
        <v>4074.9966426156266</v>
      </c>
      <c r="C141" s="4">
        <f t="shared" ca="1" si="19"/>
        <v>4.8899959711387515</v>
      </c>
      <c r="D141" s="4">
        <f ca="1">D140+(1-alpha)*IF(ROW()-L&gt;=ROW(F$3),beta*OFFSET(F141,-L,0)*OFFSET(B141,-L,0),K/L)</f>
        <v>578706.01594734925</v>
      </c>
      <c r="E141" s="4">
        <f ca="1">E140+alpha*IF(ROW()-L&gt;=ROW(F$3),beta*OFFSET(F141,-L,0)*OFFSET(B141,-L,0),K/L)</f>
        <v>173.66390395539167</v>
      </c>
      <c r="F141" s="4">
        <f t="shared" ca="1" si="21"/>
        <v>794045.32350607857</v>
      </c>
      <c r="G141" s="4" t="e">
        <f t="shared" si="22"/>
        <v>#N/A</v>
      </c>
      <c r="H141" s="4" t="e">
        <f t="shared" si="23"/>
        <v>#N/A</v>
      </c>
      <c r="I141" s="24"/>
      <c r="J141" s="4">
        <f t="shared" ca="1" si="24"/>
        <v>1376999.9999999988</v>
      </c>
      <c r="K141" s="24"/>
      <c r="L141" s="22">
        <f t="shared" ca="1" si="25"/>
        <v>0.4202658067881988</v>
      </c>
    </row>
    <row r="142" spans="1:12" x14ac:dyDescent="0.2">
      <c r="A142" s="2">
        <f t="shared" si="20"/>
        <v>44039</v>
      </c>
      <c r="B142" s="4">
        <f ca="1">B141+beta*F141*B141-IF(ROW()-L&gt;=ROW(B$3),beta*OFFSET(B142,-L,0)*OFFSET(F142,-L,0),K/L)</f>
        <v>4037.2931747479061</v>
      </c>
      <c r="C142" s="4">
        <f t="shared" ca="1" si="19"/>
        <v>4.8447518096974864</v>
      </c>
      <c r="D142" s="4">
        <f ca="1">D141+(1-alpha)*IF(ROW()-L&gt;=ROW(F$3),beta*OFFSET(F142,-L,0)*OFFSET(B142,-L,0),K/L)</f>
        <v>579164.22707418585</v>
      </c>
      <c r="E142" s="4">
        <f ca="1">E141+alpha*IF(ROW()-L&gt;=ROW(F$3),beta*OFFSET(F142,-L,0)*OFFSET(B142,-L,0),K/L)</f>
        <v>173.80140854481951</v>
      </c>
      <c r="F142" s="4">
        <f t="shared" ca="1" si="21"/>
        <v>793624.67834252026</v>
      </c>
      <c r="G142" s="4" t="e">
        <f t="shared" si="22"/>
        <v>#N/A</v>
      </c>
      <c r="H142" s="4" t="e">
        <f t="shared" si="23"/>
        <v>#N/A</v>
      </c>
      <c r="I142" s="24"/>
      <c r="J142" s="4">
        <f t="shared" ca="1" si="24"/>
        <v>1376999.9999999988</v>
      </c>
      <c r="K142" s="24"/>
      <c r="L142" s="22">
        <f t="shared" ca="1" si="25"/>
        <v>0.42059856722889349</v>
      </c>
    </row>
    <row r="143" spans="1:12" x14ac:dyDescent="0.2">
      <c r="A143" s="2">
        <f t="shared" si="20"/>
        <v>44040</v>
      </c>
      <c r="B143" s="4">
        <f ca="1">B142+beta*F142*B142-IF(ROW()-L&gt;=ROW(B$3),beta*OFFSET(B143,-L,0)*OFFSET(F143,-L,0),K/L)</f>
        <v>4001.9914299512225</v>
      </c>
      <c r="C143" s="4">
        <f t="shared" ca="1" si="19"/>
        <v>4.8023897159414668</v>
      </c>
      <c r="D143" s="4">
        <f ca="1">D142+(1-alpha)*IF(ROW()-L&gt;=ROW(F$3),beta*OFFSET(F143,-L,0)*OFFSET(B143,-L,0),K/L)</f>
        <v>579615.92568336858</v>
      </c>
      <c r="E143" s="4">
        <f ca="1">E142+alpha*IF(ROW()-L&gt;=ROW(F$3),beta*OFFSET(F143,-L,0)*OFFSET(B143,-L,0),K/L)</f>
        <v>173.93695879264868</v>
      </c>
      <c r="F143" s="4">
        <f t="shared" ca="1" si="21"/>
        <v>793208.14592788636</v>
      </c>
      <c r="G143" s="4" t="e">
        <f t="shared" si="22"/>
        <v>#N/A</v>
      </c>
      <c r="H143" s="4" t="e">
        <f t="shared" si="23"/>
        <v>#N/A</v>
      </c>
      <c r="I143" s="24"/>
      <c r="J143" s="4">
        <f t="shared" ca="1" si="24"/>
        <v>1376999.9999999988</v>
      </c>
      <c r="K143" s="24"/>
      <c r="L143" s="22">
        <f t="shared" ca="1" si="25"/>
        <v>0.42092659817238132</v>
      </c>
    </row>
    <row r="144" spans="1:12" x14ac:dyDescent="0.2">
      <c r="A144" s="2">
        <f t="shared" si="20"/>
        <v>44041</v>
      </c>
      <c r="B144" s="4">
        <f ca="1">B143+beta*F143*B143-IF(ROW()-L&gt;=ROW(B$3),beta*OFFSET(B144,-L,0)*OFFSET(F144,-L,0),K/L)</f>
        <v>3968.923546186053</v>
      </c>
      <c r="C144" s="4">
        <f t="shared" ca="1" si="19"/>
        <v>4.7627082554232629</v>
      </c>
      <c r="D144" s="4">
        <f ca="1">D143+(1-alpha)*IF(ROW()-L&gt;=ROW(F$3),beta*OFFSET(F144,-L,0)*OFFSET(B144,-L,0),K/L)</f>
        <v>580061.53343097493</v>
      </c>
      <c r="E144" s="4">
        <f ca="1">E143+alpha*IF(ROW()-L&gt;=ROW(F$3),beta*OFFSET(F144,-L,0)*OFFSET(B144,-L,0),K/L)</f>
        <v>174.0706812336629</v>
      </c>
      <c r="F144" s="4">
        <f t="shared" ca="1" si="21"/>
        <v>792795.47234160418</v>
      </c>
      <c r="G144" s="4" t="e">
        <f t="shared" si="22"/>
        <v>#N/A</v>
      </c>
      <c r="H144" s="4" t="e">
        <f t="shared" si="23"/>
        <v>#N/A</v>
      </c>
      <c r="I144" s="24"/>
      <c r="J144" s="4">
        <f t="shared" ca="1" si="24"/>
        <v>1376999.9999999988</v>
      </c>
      <c r="K144" s="24"/>
      <c r="L144" s="22">
        <f t="shared" ca="1" si="25"/>
        <v>0.42125020583222617</v>
      </c>
    </row>
    <row r="145" spans="1:12" x14ac:dyDescent="0.2">
      <c r="A145" s="2">
        <f t="shared" si="20"/>
        <v>44042</v>
      </c>
      <c r="B145" s="4">
        <f ca="1">B144+beta*F144*B144-IF(ROW()-L&gt;=ROW(B$3),beta*OFFSET(B145,-L,0)*OFFSET(F145,-L,0),K/L)</f>
        <v>3937.9331058714693</v>
      </c>
      <c r="C145" s="4">
        <f t="shared" ca="1" si="19"/>
        <v>4.7255197270457625</v>
      </c>
      <c r="D145" s="4">
        <f ca="1">D144+(1-alpha)*IF(ROW()-L&gt;=ROW(F$3),beta*OFFSET(F145,-L,0)*OFFSET(B145,-L,0),K/L)</f>
        <v>580501.44265919051</v>
      </c>
      <c r="E145" s="4">
        <f ca="1">E144+alpha*IF(ROW()-L&gt;=ROW(F$3),beta*OFFSET(F145,-L,0)*OFFSET(B145,-L,0),K/L)</f>
        <v>174.20269360583924</v>
      </c>
      <c r="F145" s="4">
        <f t="shared" ca="1" si="21"/>
        <v>792386.42154133099</v>
      </c>
      <c r="G145" s="4" t="e">
        <f t="shared" si="22"/>
        <v>#N/A</v>
      </c>
      <c r="H145" s="4" t="e">
        <f t="shared" si="23"/>
        <v>#N/A</v>
      </c>
      <c r="I145" s="24"/>
      <c r="J145" s="4">
        <f t="shared" ca="1" si="24"/>
        <v>1376999.9999999986</v>
      </c>
      <c r="K145" s="24"/>
      <c r="L145" s="22">
        <f t="shared" ca="1" si="25"/>
        <v>0.42156967513376259</v>
      </c>
    </row>
    <row r="146" spans="1:12" x14ac:dyDescent="0.2">
      <c r="A146" s="2">
        <f t="shared" si="20"/>
        <v>44043</v>
      </c>
      <c r="B146" s="4">
        <f ca="1">B145+beta*F145*B145-IF(ROW()-L&gt;=ROW(B$3),beta*OFFSET(B146,-L,0)*OFFSET(F146,-L,0),K/L)</f>
        <v>3908.8743911818015</v>
      </c>
      <c r="C146" s="4">
        <f t="shared" ca="1" si="19"/>
        <v>4.6906492694181612</v>
      </c>
      <c r="D146" s="4">
        <f ca="1">D145+(1-alpha)*IF(ROW()-L&gt;=ROW(F$3),beta*OFFSET(F146,-L,0)*OFFSET(B146,-L,0),K/L)</f>
        <v>580936.01837590558</v>
      </c>
      <c r="E146" s="4">
        <f ca="1">E145+alpha*IF(ROW()-L&gt;=ROW(F$3),beta*OFFSET(F146,-L,0)*OFFSET(B146,-L,0),K/L)</f>
        <v>174.33310544440533</v>
      </c>
      <c r="F146" s="4">
        <f t="shared" ca="1" si="21"/>
        <v>791980.77412746695</v>
      </c>
      <c r="G146" s="4" t="e">
        <f t="shared" si="22"/>
        <v>#N/A</v>
      </c>
      <c r="H146" s="4" t="e">
        <f t="shared" si="23"/>
        <v>#N/A</v>
      </c>
      <c r="I146" s="24"/>
      <c r="J146" s="4">
        <f t="shared" ca="1" si="24"/>
        <v>1376999.9999999986</v>
      </c>
      <c r="K146" s="24"/>
      <c r="L146" s="22">
        <f t="shared" ca="1" si="25"/>
        <v>0.42188527115171109</v>
      </c>
    </row>
    <row r="147" spans="1:12" x14ac:dyDescent="0.2">
      <c r="A147" s="2">
        <f t="shared" si="20"/>
        <v>44044</v>
      </c>
      <c r="B147" s="4">
        <f ca="1">B146+beta*F146*B146-IF(ROW()-L&gt;=ROW(B$3),beta*OFFSET(B147,-L,0)*OFFSET(F147,-L,0),K/L)</f>
        <v>3881.61168394371</v>
      </c>
      <c r="C147" s="4">
        <f t="shared" ca="1" si="19"/>
        <v>4.6579340207324513</v>
      </c>
      <c r="D147" s="4">
        <f ca="1">D146+(1-alpha)*IF(ROW()-L&gt;=ROW(F$3),beta*OFFSET(F147,-L,0)*OFFSET(B147,-L,0),K/L)</f>
        <v>581365.60010756855</v>
      </c>
      <c r="E147" s="4">
        <f ca="1">E146+alpha*IF(ROW()-L&gt;=ROW(F$3),beta*OFFSET(F147,-L,0)*OFFSET(B147,-L,0),K/L)</f>
        <v>174.46201863786229</v>
      </c>
      <c r="F147" s="4">
        <f t="shared" ca="1" si="21"/>
        <v>791578.32618984859</v>
      </c>
      <c r="G147" s="4" t="e">
        <f t="shared" si="22"/>
        <v>#N/A</v>
      </c>
      <c r="H147" s="4" t="e">
        <f t="shared" si="23"/>
        <v>#N/A</v>
      </c>
      <c r="I147" s="24"/>
      <c r="J147" s="4">
        <f t="shared" ca="1" si="24"/>
        <v>1376999.9999999986</v>
      </c>
      <c r="K147" s="24"/>
      <c r="L147" s="22">
        <f t="shared" ca="1" si="25"/>
        <v>0.42219724045575102</v>
      </c>
    </row>
    <row r="148" spans="1:12" x14ac:dyDescent="0.2">
      <c r="A148" s="2">
        <f t="shared" si="20"/>
        <v>44045</v>
      </c>
      <c r="B148" s="4">
        <f ca="1">B147+beta*F147*B147-IF(ROW()-L&gt;=ROW(B$3),beta*OFFSET(B148,-L,0)*OFFSET(F148,-L,0),K/L)</f>
        <v>3856.0186079237337</v>
      </c>
      <c r="C148" s="4">
        <f t="shared" ca="1" si="19"/>
        <v>4.6272223295084798</v>
      </c>
      <c r="D148" s="4">
        <f ca="1">D147+(1-alpha)*IF(ROW()-L&gt;=ROW(F$3),beta*OFFSET(F148,-L,0)*OFFSET(B148,-L,0),K/L)</f>
        <v>581790.5036326386</v>
      </c>
      <c r="E148" s="4">
        <f ca="1">E147+alpha*IF(ROW()-L&gt;=ROW(F$3),beta*OFFSET(F148,-L,0)*OFFSET(B148,-L,0),K/L)</f>
        <v>174.5895279481764</v>
      </c>
      <c r="F148" s="4">
        <f t="shared" ca="1" si="21"/>
        <v>791178.88823148818</v>
      </c>
      <c r="G148" s="4" t="e">
        <f t="shared" si="22"/>
        <v>#N/A</v>
      </c>
      <c r="H148" s="4" t="e">
        <f t="shared" si="23"/>
        <v>#N/A</v>
      </c>
      <c r="I148" s="24"/>
      <c r="J148" s="4">
        <f t="shared" ca="1" si="24"/>
        <v>1376999.9999999986</v>
      </c>
      <c r="K148" s="24"/>
      <c r="L148" s="22">
        <f t="shared" ca="1" si="25"/>
        <v>0.42250581236938212</v>
      </c>
    </row>
    <row r="149" spans="1:12" x14ac:dyDescent="0.2">
      <c r="A149" s="2">
        <f t="shared" si="20"/>
        <v>44046</v>
      </c>
      <c r="B149" s="4">
        <f ca="1">B148+beta*F148*B148-IF(ROW()-L&gt;=ROW(B$3),beta*OFFSET(B149,-L,0)*OFFSET(F149,-L,0),K/L)</f>
        <v>3831.9775113435999</v>
      </c>
      <c r="C149" s="4">
        <f t="shared" ca="1" si="19"/>
        <v>4.5983730136123198</v>
      </c>
      <c r="D149" s="4">
        <f ca="1">D148+(1-alpha)*IF(ROW()-L&gt;=ROW(F$3),beta*OFFSET(F149,-L,0)*OFFSET(B149,-L,0),K/L)</f>
        <v>582211.02260264789</v>
      </c>
      <c r="E149" s="4">
        <f ca="1">E148+alpha*IF(ROW()-L&gt;=ROW(F$3),beta*OFFSET(F149,-L,0)*OFFSET(B149,-L,0),K/L)</f>
        <v>174.71572149724389</v>
      </c>
      <c r="F149" s="4">
        <f t="shared" ca="1" si="21"/>
        <v>790782.28416450997</v>
      </c>
      <c r="G149" s="4" t="e">
        <f t="shared" si="22"/>
        <v>#N/A</v>
      </c>
      <c r="H149" s="4" t="e">
        <f t="shared" si="23"/>
        <v>#N/A</v>
      </c>
      <c r="I149" s="24"/>
      <c r="J149" s="4">
        <f t="shared" ca="1" si="24"/>
        <v>1376999.9999999986</v>
      </c>
      <c r="K149" s="24"/>
      <c r="L149" s="22">
        <f t="shared" ca="1" si="25"/>
        <v>0.42281120014716667</v>
      </c>
    </row>
    <row r="150" spans="1:12" x14ac:dyDescent="0.2">
      <c r="A150" s="2">
        <f t="shared" si="20"/>
        <v>44047</v>
      </c>
      <c r="B150" s="4">
        <f ca="1">B149+beta*F149*B149-IF(ROW()-L&gt;=ROW(B$3),beta*OFFSET(B150,-L,0)*OFFSET(F150,-L,0),K/L)</f>
        <v>3809.378887517063</v>
      </c>
      <c r="C150" s="4">
        <f t="shared" ca="1" si="19"/>
        <v>4.5712546650204748</v>
      </c>
      <c r="D150" s="4">
        <f ca="1">D149+(1-alpha)*IF(ROW()-L&gt;=ROW(F$3),beta*OFFSET(F150,-L,0)*OFFSET(B150,-L,0),K/L)</f>
        <v>582627.43005755742</v>
      </c>
      <c r="E150" s="4">
        <f ca="1">E149+alpha*IF(ROW()-L&gt;=ROW(F$3),beta*OFFSET(F150,-L,0)*OFFSET(B150,-L,0),K/L)</f>
        <v>174.84068122163407</v>
      </c>
      <c r="F150" s="4">
        <f t="shared" ca="1" si="21"/>
        <v>790388.35037370259</v>
      </c>
      <c r="G150" s="4" t="e">
        <f t="shared" si="22"/>
        <v>#N/A</v>
      </c>
      <c r="H150" s="4" t="e">
        <f t="shared" si="23"/>
        <v>#N/A</v>
      </c>
      <c r="I150" s="24"/>
      <c r="J150" s="4">
        <f t="shared" ca="1" si="24"/>
        <v>1376999.9999999986</v>
      </c>
      <c r="K150" s="24"/>
      <c r="L150" s="22">
        <f t="shared" ca="1" si="25"/>
        <v>0.42311360207520554</v>
      </c>
    </row>
    <row r="151" spans="1:12" x14ac:dyDescent="0.2">
      <c r="A151" s="2">
        <f t="shared" si="20"/>
        <v>44048</v>
      </c>
      <c r="B151" s="4">
        <f ca="1">B150+beta*F150*B150-IF(ROW()-L&gt;=ROW(B$3),beta*OFFSET(B151,-L,0)*OFFSET(F151,-L,0),K/L)</f>
        <v>3788.1208315657386</v>
      </c>
      <c r="C151" s="4">
        <f t="shared" ca="1" si="19"/>
        <v>4.5457449978788862</v>
      </c>
      <c r="D151" s="4">
        <f ca="1">D150+(1-alpha)*IF(ROW()-L&gt;=ROW(F$3),beta*OFFSET(F151,-L,0)*OFFSET(B151,-L,0),K/L)</f>
        <v>583039.97984176374</v>
      </c>
      <c r="E151" s="4">
        <f ca="1">E150+alpha*IF(ROW()-L&gt;=ROW(F$3),beta*OFFSET(F151,-L,0)*OFFSET(B151,-L,0),K/L)</f>
        <v>174.96448329751874</v>
      </c>
      <c r="F151" s="4">
        <f t="shared" ca="1" si="21"/>
        <v>789996.93484337174</v>
      </c>
      <c r="G151" s="4" t="e">
        <f t="shared" si="22"/>
        <v>#N/A</v>
      </c>
      <c r="H151" s="4" t="e">
        <f t="shared" si="23"/>
        <v>#N/A</v>
      </c>
      <c r="I151" s="24"/>
      <c r="J151" s="4">
        <f t="shared" ca="1" si="24"/>
        <v>1376999.9999999986</v>
      </c>
      <c r="K151" s="24"/>
      <c r="L151" s="22">
        <f t="shared" ca="1" si="25"/>
        <v>0.42341320249946574</v>
      </c>
    </row>
    <row r="152" spans="1:12" x14ac:dyDescent="0.2">
      <c r="A152" s="2">
        <f t="shared" si="20"/>
        <v>44049</v>
      </c>
      <c r="B152" s="4">
        <f ca="1">B151+beta*F151*B151-IF(ROW()-L&gt;=ROW(B$3),beta*OFFSET(B152,-L,0)*OFFSET(F152,-L,0),K/L)</f>
        <v>3768.1085312404452</v>
      </c>
      <c r="C152" s="4">
        <f t="shared" ca="1" si="19"/>
        <v>4.5217302374885335</v>
      </c>
      <c r="D152" s="4">
        <f ca="1">D151+(1-alpha)*IF(ROW()-L&gt;=ROW(F$3),beta*OFFSET(F152,-L,0)*OFFSET(B152,-L,0),K/L)</f>
        <v>583448.90792679682</v>
      </c>
      <c r="E152" s="4">
        <f ca="1">E151+alpha*IF(ROW()-L&gt;=ROW(F$3),beta*OFFSET(F152,-L,0)*OFFSET(B152,-L,0),K/L)</f>
        <v>175.0871985376007</v>
      </c>
      <c r="F152" s="4">
        <f t="shared" ca="1" si="21"/>
        <v>789607.89634342387</v>
      </c>
      <c r="G152" s="4" t="e">
        <f t="shared" si="22"/>
        <v>#N/A</v>
      </c>
      <c r="H152" s="4" t="e">
        <f t="shared" si="23"/>
        <v>#N/A</v>
      </c>
      <c r="I152" s="24"/>
      <c r="J152" s="4">
        <f t="shared" ca="1" si="24"/>
        <v>1376999.9999999988</v>
      </c>
      <c r="K152" s="24"/>
      <c r="L152" s="22">
        <f t="shared" ca="1" si="25"/>
        <v>0.42371017278634521</v>
      </c>
    </row>
    <row r="153" spans="1:12" x14ac:dyDescent="0.2">
      <c r="A153" s="2">
        <f t="shared" si="20"/>
        <v>44050</v>
      </c>
      <c r="B153" s="4">
        <f ca="1">B152+beta*F152*B152-IF(ROW()-L&gt;=ROW(B$3),beta*OFFSET(B153,-L,0)*OFFSET(F153,-L,0),K/L)</f>
        <v>3749.2537899475046</v>
      </c>
      <c r="C153" s="4">
        <f t="shared" ca="1" si="19"/>
        <v>4.4991045479370051</v>
      </c>
      <c r="D153" s="4">
        <f ca="1">D152+(1-alpha)*IF(ROW()-L&gt;=ROW(F$3),beta*OFFSET(F153,-L,0)*OFFSET(B153,-L,0),K/L)</f>
        <v>583854.43364643666</v>
      </c>
      <c r="E153" s="4">
        <f ca="1">E152+alpha*IF(ROW()-L&gt;=ROW(F$3),beta*OFFSET(F153,-L,0)*OFFSET(B153,-L,0),K/L)</f>
        <v>175.2088927617599</v>
      </c>
      <c r="F153" s="4">
        <f t="shared" ca="1" si="21"/>
        <v>789221.10367085284</v>
      </c>
      <c r="G153" s="4" t="e">
        <f t="shared" si="22"/>
        <v>#N/A</v>
      </c>
      <c r="H153" s="4" t="e">
        <f t="shared" si="23"/>
        <v>#N/A</v>
      </c>
      <c r="I153" s="24"/>
      <c r="J153" s="4">
        <f t="shared" ca="1" si="24"/>
        <v>1376999.9999999986</v>
      </c>
      <c r="K153" s="24"/>
      <c r="L153" s="22">
        <f t="shared" ca="1" si="25"/>
        <v>0.42400467221963489</v>
      </c>
    </row>
    <row r="154" spans="1:12" x14ac:dyDescent="0.2">
      <c r="A154" s="2">
        <f t="shared" si="20"/>
        <v>44051</v>
      </c>
      <c r="B154" s="4">
        <f ca="1">B153+beta*F153*B153-IF(ROW()-L&gt;=ROW(B$3),beta*OFFSET(B154,-L,0)*OFFSET(F154,-L,0),K/L)</f>
        <v>3731.4745801549143</v>
      </c>
      <c r="C154" s="4">
        <f t="shared" ca="1" si="19"/>
        <v>4.4777694961858971</v>
      </c>
      <c r="D154" s="4">
        <f ca="1">D153+(1-alpha)*IF(ROW()-L&gt;=ROW(F$3),beta*OFFSET(F154,-L,0)*OFFSET(B154,-L,0),K/L)</f>
        <v>584256.76084967377</v>
      </c>
      <c r="E154" s="4">
        <f ca="1">E153+alpha*IF(ROW()-L&gt;=ROW(F$3),beta*OFFSET(F154,-L,0)*OFFSET(B154,-L,0),K/L)</f>
        <v>175.3296271430454</v>
      </c>
      <c r="F154" s="4">
        <f t="shared" ca="1" si="21"/>
        <v>788836.4349430271</v>
      </c>
      <c r="G154" s="4" t="e">
        <f t="shared" si="22"/>
        <v>#N/A</v>
      </c>
      <c r="H154" s="4" t="e">
        <f t="shared" si="23"/>
        <v>#N/A</v>
      </c>
      <c r="I154" s="24"/>
      <c r="J154" s="4">
        <f t="shared" ca="1" si="24"/>
        <v>1376999.9999999988</v>
      </c>
      <c r="K154" s="24"/>
      <c r="L154" s="22">
        <f t="shared" ca="1" si="25"/>
        <v>0.42429684883781721</v>
      </c>
    </row>
    <row r="155" spans="1:12" x14ac:dyDescent="0.2">
      <c r="A155" s="2">
        <f t="shared" si="20"/>
        <v>44052</v>
      </c>
      <c r="B155" s="4">
        <f ca="1">B154+beta*F154*B154-IF(ROW()-L&gt;=ROW(B$3),beta*OFFSET(B155,-L,0)*OFFSET(F155,-L,0),K/L)</f>
        <v>3714.6946254302393</v>
      </c>
      <c r="C155" s="4">
        <f t="shared" ca="1" si="19"/>
        <v>4.4576335505162872</v>
      </c>
      <c r="D155" s="4">
        <f ca="1">D154+(1-alpha)*IF(ROW()-L&gt;=ROW(F$3),beta*OFFSET(F155,-L,0)*OFFSET(B155,-L,0),K/L)</f>
        <v>584656.07897664665</v>
      </c>
      <c r="E155" s="4">
        <f ca="1">E154+alpha*IF(ROW()-L&gt;=ROW(F$3),beta*OFFSET(F155,-L,0)*OFFSET(B155,-L,0),K/L)</f>
        <v>175.4494585305535</v>
      </c>
      <c r="F155" s="4">
        <f t="shared" ca="1" si="21"/>
        <v>788453.77693939139</v>
      </c>
      <c r="G155" s="4" t="e">
        <f t="shared" si="22"/>
        <v>#N/A</v>
      </c>
      <c r="H155" s="4" t="e">
        <f t="shared" si="23"/>
        <v>#N/A</v>
      </c>
      <c r="I155" s="24"/>
      <c r="J155" s="4">
        <f t="shared" ca="1" si="24"/>
        <v>1376999.9999999988</v>
      </c>
      <c r="K155" s="24"/>
      <c r="L155" s="22">
        <f t="shared" ca="1" si="25"/>
        <v>0.42458684021543003</v>
      </c>
    </row>
    <row r="156" spans="1:12" x14ac:dyDescent="0.2">
      <c r="A156" s="2">
        <f t="shared" si="20"/>
        <v>44053</v>
      </c>
      <c r="B156" s="4">
        <f ca="1">B155+beta*F155*B155-IF(ROW()-L&gt;=ROW(B$3),beta*OFFSET(B156,-L,0)*OFFSET(F156,-L,0),K/L)</f>
        <v>3698.8430094396263</v>
      </c>
      <c r="C156" s="4">
        <f t="shared" ca="1" si="19"/>
        <v>4.4386116113275511</v>
      </c>
      <c r="D156" s="4">
        <f ca="1">D155+(1-alpha)*IF(ROW()-L&gt;=ROW(F$3),beta*OFFSET(F156,-L,0)*OFFSET(B156,-L,0),K/L)</f>
        <v>585052.5640624048</v>
      </c>
      <c r="E156" s="4">
        <f ca="1">E155+alpha*IF(ROW()-L&gt;=ROW(F$3),beta*OFFSET(F156,-L,0)*OFFSET(B156,-L,0),K/L)</f>
        <v>175.56843975064697</v>
      </c>
      <c r="F156" s="4">
        <f t="shared" ca="1" si="21"/>
        <v>788073.02448840381</v>
      </c>
      <c r="G156" s="4" t="e">
        <f t="shared" si="22"/>
        <v>#N/A</v>
      </c>
      <c r="H156" s="4" t="e">
        <f t="shared" si="23"/>
        <v>#N/A</v>
      </c>
      <c r="I156" s="24"/>
      <c r="J156" s="4">
        <f t="shared" ca="1" si="24"/>
        <v>1376999.9999999991</v>
      </c>
      <c r="K156" s="24"/>
      <c r="L156" s="22">
        <f t="shared" ca="1" si="25"/>
        <v>0.42487477419201541</v>
      </c>
    </row>
    <row r="157" spans="1:12" x14ac:dyDescent="0.2">
      <c r="A157" s="2">
        <f t="shared" si="20"/>
        <v>44054</v>
      </c>
      <c r="B157" s="4">
        <f ca="1">B156+beta*F156*B156-IF(ROW()-L&gt;=ROW(B$3),beta*OFFSET(B157,-L,0)*OFFSET(F157,-L,0),K/L)</f>
        <v>3683.8538103146675</v>
      </c>
      <c r="C157" s="4">
        <f t="shared" ca="1" si="19"/>
        <v>4.4206245723776005</v>
      </c>
      <c r="D157" s="4">
        <f ca="1">D156+(1-alpha)*IF(ROW()-L&gt;=ROW(F$3),beta*OFFSET(F157,-L,0)*OFFSET(B157,-L,0),K/L)</f>
        <v>585446.37967307493</v>
      </c>
      <c r="E157" s="4">
        <f ca="1">E156+alpha*IF(ROW()-L&gt;=ROW(F$3),beta*OFFSET(F157,-L,0)*OFFSET(B157,-L,0),K/L)</f>
        <v>175.68661988788918</v>
      </c>
      <c r="F157" s="4">
        <f t="shared" ca="1" si="21"/>
        <v>787694.07989672141</v>
      </c>
      <c r="G157" s="4" t="e">
        <f t="shared" si="22"/>
        <v>#N/A</v>
      </c>
      <c r="H157" s="4" t="e">
        <f t="shared" si="23"/>
        <v>#N/A</v>
      </c>
      <c r="I157" s="24"/>
      <c r="J157" s="4">
        <f t="shared" ca="1" si="24"/>
        <v>1376999.9999999991</v>
      </c>
      <c r="K157" s="24"/>
      <c r="L157" s="22">
        <f t="shared" ca="1" si="25"/>
        <v>0.42516076955197918</v>
      </c>
    </row>
    <row r="158" spans="1:12" x14ac:dyDescent="0.2">
      <c r="A158" s="2">
        <f t="shared" si="20"/>
        <v>44055</v>
      </c>
      <c r="B158" s="4">
        <f ca="1">B157+beta*F157*B157-IF(ROW()-L&gt;=ROW(B$3),beta*OFFSET(B158,-L,0)*OFFSET(F158,-L,0),K/L)</f>
        <v>3669.6657588704547</v>
      </c>
      <c r="C158" s="4">
        <f t="shared" ca="1" si="19"/>
        <v>4.4035989106445452</v>
      </c>
      <c r="D158" s="4">
        <f ca="1">D157+(1-alpha)*IF(ROW()-L&gt;=ROW(F$3),beta*OFFSET(F158,-L,0)*OFFSET(B158,-L,0),K/L)</f>
        <v>585837.6777787467</v>
      </c>
      <c r="E158" s="4">
        <f ca="1">E157+alpha*IF(ROW()-L&gt;=ROW(F$3),beta*OFFSET(F158,-L,0)*OFFSET(B158,-L,0),K/L)</f>
        <v>175.80404454698845</v>
      </c>
      <c r="F158" s="4">
        <f t="shared" ca="1" si="21"/>
        <v>787316.85241783469</v>
      </c>
      <c r="G158" s="4" t="e">
        <f t="shared" si="22"/>
        <v>#N/A</v>
      </c>
      <c r="H158" s="4" t="e">
        <f t="shared" si="23"/>
        <v>#N/A</v>
      </c>
      <c r="I158" s="24"/>
      <c r="J158" s="4">
        <f t="shared" ca="1" si="24"/>
        <v>1376999.9999999988</v>
      </c>
      <c r="K158" s="24"/>
      <c r="L158" s="22">
        <f t="shared" ca="1" si="25"/>
        <v>0.4254449366584947</v>
      </c>
    </row>
    <row r="159" spans="1:12" x14ac:dyDescent="0.2">
      <c r="A159" s="2">
        <f t="shared" si="20"/>
        <v>44056</v>
      </c>
      <c r="B159" s="4">
        <f ca="1">B158+beta*F158*B158-IF(ROW()-L&gt;=ROW(B$3),beta*OFFSET(B159,-L,0)*OFFSET(F159,-L,0),K/L)</f>
        <v>3656.2219192334524</v>
      </c>
      <c r="C159" s="4">
        <f t="shared" ca="1" si="19"/>
        <v>4.3874663030801422</v>
      </c>
      <c r="D159" s="4">
        <f ca="1">D158+(1-alpha)*IF(ROW()-L&gt;=ROW(F$3),beta*OFFSET(F159,-L,0)*OFFSET(B159,-L,0),K/L)</f>
        <v>586226.59956714464</v>
      </c>
      <c r="E159" s="4">
        <f ca="1">E158+alpha*IF(ROW()-L&gt;=ROW(F$3),beta*OFFSET(F159,-L,0)*OFFSET(B159,-L,0),K/L)</f>
        <v>175.92075609697284</v>
      </c>
      <c r="F159" s="4">
        <f t="shared" ca="1" si="21"/>
        <v>786941.2577575238</v>
      </c>
      <c r="G159" s="4" t="e">
        <f t="shared" si="22"/>
        <v>#N/A</v>
      </c>
      <c r="H159" s="4" t="e">
        <f t="shared" si="23"/>
        <v>#N/A</v>
      </c>
      <c r="I159" s="24"/>
      <c r="J159" s="4">
        <f t="shared" ca="1" si="24"/>
        <v>1376999.9999999988</v>
      </c>
      <c r="K159" s="24"/>
      <c r="L159" s="22">
        <f t="shared" ca="1" si="25"/>
        <v>0.42572737804440458</v>
      </c>
    </row>
    <row r="160" spans="1:12" x14ac:dyDescent="0.2">
      <c r="A160" s="2">
        <f t="shared" si="20"/>
        <v>44057</v>
      </c>
      <c r="B160" s="4">
        <f ca="1">B159+beta*F159*B159-IF(ROW()-L&gt;=ROW(B$3),beta*OFFSET(B160,-L,0)*OFFSET(F160,-L,0),K/L)</f>
        <v>3643.4693905114964</v>
      </c>
      <c r="C160" s="4">
        <f t="shared" ca="1" si="19"/>
        <v>4.3721632686137957</v>
      </c>
      <c r="D160" s="4">
        <f ca="1">D159+(1-alpha)*IF(ROW()-L&gt;=ROW(F$3),beta*OFFSET(F160,-L,0)*OFFSET(B160,-L,0),K/L)</f>
        <v>586613.27620191395</v>
      </c>
      <c r="E160" s="4">
        <f ca="1">E159+alpha*IF(ROW()-L&gt;=ROW(F$3),beta*OFFSET(F160,-L,0)*OFFSET(B160,-L,0),K/L)</f>
        <v>176.03679389874415</v>
      </c>
      <c r="F160" s="4">
        <f t="shared" ca="1" si="21"/>
        <v>786567.2176136747</v>
      </c>
      <c r="G160" s="4" t="e">
        <f t="shared" si="22"/>
        <v>#N/A</v>
      </c>
      <c r="H160" s="4" t="e">
        <f t="shared" si="23"/>
        <v>#N/A</v>
      </c>
      <c r="I160" s="24"/>
      <c r="J160" s="4">
        <f t="shared" ca="1" si="24"/>
        <v>1376999.9999999991</v>
      </c>
      <c r="K160" s="24"/>
      <c r="L160" s="22">
        <f t="shared" ca="1" si="25"/>
        <v>0.42600818896290077</v>
      </c>
    </row>
    <row r="161" spans="1:12" x14ac:dyDescent="0.2">
      <c r="A161" s="2">
        <f t="shared" si="20"/>
        <v>44058</v>
      </c>
      <c r="B161" s="4">
        <f ca="1">B160+beta*F160*B160-IF(ROW()-L&gt;=ROW(B$3),beta*OFFSET(B161,-L,0)*OFFSET(F161,-L,0),K/L)</f>
        <v>3631.3590282098903</v>
      </c>
      <c r="C161" s="4">
        <f t="shared" ca="1" si="19"/>
        <v>4.3576308338518679</v>
      </c>
      <c r="D161" s="4">
        <f ca="1">D160+(1-alpha)*IF(ROW()-L&gt;=ROW(F$3),beta*OFFSET(F161,-L,0)*OFFSET(B161,-L,0),K/L)</f>
        <v>586997.8295291214</v>
      </c>
      <c r="E161" s="4">
        <f ca="1">E160+alpha*IF(ROW()-L&gt;=ROW(F$3),beta*OFFSET(F161,-L,0)*OFFSET(B161,-L,0),K/L)</f>
        <v>176.15219451709189</v>
      </c>
      <c r="F161" s="4">
        <f t="shared" ca="1" si="21"/>
        <v>786194.65924815054</v>
      </c>
      <c r="G161" s="4" t="e">
        <f t="shared" si="22"/>
        <v>#N/A</v>
      </c>
      <c r="H161" s="4" t="e">
        <f t="shared" si="23"/>
        <v>#N/A</v>
      </c>
      <c r="I161" s="24"/>
      <c r="J161" s="4">
        <f t="shared" ca="1" si="24"/>
        <v>1376999.9999999991</v>
      </c>
      <c r="K161" s="24"/>
      <c r="L161" s="22">
        <f t="shared" ca="1" si="25"/>
        <v>0.4262874579005968</v>
      </c>
    </row>
    <row r="162" spans="1:12" x14ac:dyDescent="0.2">
      <c r="A162" s="2">
        <f t="shared" si="20"/>
        <v>44059</v>
      </c>
      <c r="B162" s="4">
        <f ca="1">B161+beta*F161*B161-IF(ROW()-L&gt;=ROW(B$3),beta*OFFSET(B162,-L,0)*OFFSET(F162,-L,0),K/L)</f>
        <v>3619.8451841670517</v>
      </c>
      <c r="C162" s="4">
        <f t="shared" ca="1" si="19"/>
        <v>4.3438142210004616</v>
      </c>
      <c r="D162" s="4">
        <f ca="1">D161+(1-alpha)*IF(ROW()-L&gt;=ROW(F$3),beta*OFFSET(F162,-L,0)*OFFSET(B162,-L,0),K/L)</f>
        <v>587380.37273535598</v>
      </c>
      <c r="E162" s="4">
        <f ca="1">E161+alpha*IF(ROW()-L&gt;=ROW(F$3),beta*OFFSET(F162,-L,0)*OFFSET(B162,-L,0),K/L)</f>
        <v>176.26699191818258</v>
      </c>
      <c r="F162" s="4">
        <f t="shared" ca="1" si="21"/>
        <v>785823.51508855773</v>
      </c>
      <c r="G162" s="4" t="e">
        <f t="shared" si="22"/>
        <v>#N/A</v>
      </c>
      <c r="H162" s="4" t="e">
        <f t="shared" si="23"/>
        <v>#N/A</v>
      </c>
      <c r="I162" s="24"/>
      <c r="J162" s="4">
        <f t="shared" ca="1" si="24"/>
        <v>1376999.9999999991</v>
      </c>
      <c r="K162" s="24"/>
      <c r="L162" s="22">
        <f t="shared" ca="1" si="25"/>
        <v>0.42656526705545128</v>
      </c>
    </row>
    <row r="163" spans="1:12" x14ac:dyDescent="0.2">
      <c r="A163" s="2">
        <f t="shared" si="20"/>
        <v>44060</v>
      </c>
      <c r="B163" s="4">
        <f ca="1">B162+beta*F162*B162-IF(ROW()-L&gt;=ROW(B$3),beta*OFFSET(B163,-L,0)*OFFSET(F163,-L,0),K/L)</f>
        <v>3608.8854638502607</v>
      </c>
      <c r="C163" s="4">
        <f t="shared" ca="1" si="19"/>
        <v>4.3306625566203127</v>
      </c>
      <c r="D163" s="4">
        <f ca="1">D162+(1-alpha)*IF(ROW()-L&gt;=ROW(F$3),beta*OFFSET(F163,-L,0)*OFFSET(B163,-L,0),K/L)</f>
        <v>587761.01096060826</v>
      </c>
      <c r="E163" s="4">
        <f ca="1">E162+alpha*IF(ROW()-L&gt;=ROW(F$3),beta*OFFSET(F163,-L,0)*OFFSET(B163,-L,0),K/L)</f>
        <v>176.38121765347887</v>
      </c>
      <c r="F163" s="4">
        <f t="shared" ca="1" si="21"/>
        <v>785453.72235788696</v>
      </c>
      <c r="G163" s="4" t="e">
        <f t="shared" si="22"/>
        <v>#N/A</v>
      </c>
      <c r="H163" s="4" t="e">
        <f t="shared" si="23"/>
        <v>#N/A</v>
      </c>
      <c r="I163" s="24"/>
      <c r="J163" s="4">
        <f t="shared" ca="1" si="24"/>
        <v>1376999.9999999991</v>
      </c>
      <c r="K163" s="24"/>
      <c r="L163" s="22">
        <f t="shared" ca="1" si="25"/>
        <v>0.42684169278185086</v>
      </c>
    </row>
    <row r="164" spans="1:12" x14ac:dyDescent="0.2">
      <c r="A164" s="2">
        <f t="shared" si="20"/>
        <v>44061</v>
      </c>
      <c r="B164" s="4">
        <f ca="1">B163+beta*F163*B163-IF(ROW()-L&gt;=ROW(B$3),beta*OFFSET(B164,-L,0)*OFFSET(F164,-L,0),K/L)</f>
        <v>3598.4404999166463</v>
      </c>
      <c r="C164" s="4">
        <f t="shared" ca="1" si="19"/>
        <v>4.3181285998999757</v>
      </c>
      <c r="D164" s="4">
        <f ca="1">D163+(1-alpha)*IF(ROW()-L&gt;=ROW(F$3),beta*OFFSET(F164,-L,0)*OFFSET(B164,-L,0),K/L)</f>
        <v>588139.84186891315</v>
      </c>
      <c r="E164" s="4">
        <f ca="1">E163+alpha*IF(ROW()-L&gt;=ROW(F$3),beta*OFFSET(F164,-L,0)*OFFSET(B164,-L,0),K/L)</f>
        <v>176.49490103098358</v>
      </c>
      <c r="F164" s="4">
        <f t="shared" ca="1" si="21"/>
        <v>785085.22273013822</v>
      </c>
      <c r="G164" s="4" t="e">
        <f t="shared" si="22"/>
        <v>#N/A</v>
      </c>
      <c r="H164" s="4" t="e">
        <f t="shared" si="23"/>
        <v>#N/A</v>
      </c>
      <c r="I164" s="24"/>
      <c r="J164" s="4">
        <f t="shared" ca="1" si="24"/>
        <v>1376999.9999999991</v>
      </c>
      <c r="K164" s="24"/>
      <c r="L164" s="22">
        <f t="shared" ca="1" si="25"/>
        <v>0.42711680600502072</v>
      </c>
    </row>
    <row r="165" spans="1:12" x14ac:dyDescent="0.2">
      <c r="A165" s="2">
        <f t="shared" si="20"/>
        <v>44062</v>
      </c>
      <c r="B165" s="4">
        <f ca="1">B164+beta*F164*B164-IF(ROW()-L&gt;=ROW(B$3),beta*OFFSET(B165,-L,0)*OFFSET(F165,-L,0),K/L)</f>
        <v>3588.4737410065336</v>
      </c>
      <c r="C165" s="4">
        <f t="shared" ca="1" si="19"/>
        <v>4.30616848920784</v>
      </c>
      <c r="D165" s="4">
        <f ca="1">D164+(1-alpha)*IF(ROW()-L&gt;=ROW(F$3),beta*OFFSET(F165,-L,0)*OFFSET(B165,-L,0),K/L)</f>
        <v>588516.9561795562</v>
      </c>
      <c r="E165" s="4">
        <f ca="1">E164+alpha*IF(ROW()-L&gt;=ROW(F$3),beta*OFFSET(F165,-L,0)*OFFSET(B165,-L,0),K/L)</f>
        <v>176.60806927464958</v>
      </c>
      <c r="F165" s="4">
        <f t="shared" ca="1" si="21"/>
        <v>784717.9620101616</v>
      </c>
      <c r="G165" s="4" t="e">
        <f t="shared" si="22"/>
        <v>#N/A</v>
      </c>
      <c r="H165" s="4" t="e">
        <f t="shared" si="23"/>
        <v>#N/A</v>
      </c>
      <c r="I165" s="24"/>
      <c r="J165" s="4">
        <f t="shared" ca="1" si="24"/>
        <v>1376999.9999999991</v>
      </c>
      <c r="K165" s="24"/>
      <c r="L165" s="22">
        <f t="shared" ca="1" si="25"/>
        <v>0.42739067260679492</v>
      </c>
    </row>
    <row r="166" spans="1:12" x14ac:dyDescent="0.2">
      <c r="A166" s="2">
        <f t="shared" si="20"/>
        <v>44063</v>
      </c>
      <c r="B166" s="4">
        <f ca="1">B165+beta*F165*B165-IF(ROW()-L&gt;=ROW(B$3),beta*OFFSET(B166,-L,0)*OFFSET(F166,-L,0),K/L)</f>
        <v>3578.9512547956642</v>
      </c>
      <c r="C166" s="4">
        <f t="shared" ca="1" si="19"/>
        <v>4.2947415057547964</v>
      </c>
      <c r="D166" s="4">
        <f ca="1">D165+(1-alpha)*IF(ROW()-L&gt;=ROW(F$3),beta*OFFSET(F166,-L,0)*OFFSET(B166,-L,0),K/L)</f>
        <v>588892.43816146906</v>
      </c>
      <c r="E166" s="4">
        <f ca="1">E165+alpha*IF(ROW()-L&gt;=ROW(F$3),beta*OFFSET(F166,-L,0)*OFFSET(B166,-L,0),K/L)</f>
        <v>176.72074767274285</v>
      </c>
      <c r="F166" s="4">
        <f t="shared" ca="1" si="21"/>
        <v>784351.88983606151</v>
      </c>
      <c r="G166" s="4" t="e">
        <f t="shared" si="22"/>
        <v>#N/A</v>
      </c>
      <c r="H166" s="4" t="e">
        <f t="shared" si="23"/>
        <v>#N/A</v>
      </c>
      <c r="I166" s="24"/>
      <c r="J166" s="4">
        <f t="shared" ca="1" si="24"/>
        <v>1376999.9999999991</v>
      </c>
      <c r="K166" s="24"/>
      <c r="L166" s="22">
        <f t="shared" ca="1" si="25"/>
        <v>0.42766335378465464</v>
      </c>
    </row>
    <row r="167" spans="1:12" x14ac:dyDescent="0.2">
      <c r="A167" s="2">
        <f t="shared" si="20"/>
        <v>44064</v>
      </c>
      <c r="B167" s="4">
        <f ca="1">B166+beta*F166*B166-IF(ROW()-L&gt;=ROW(B$3),beta*OFFSET(B167,-L,0)*OFFSET(F167,-L,0),K/L)</f>
        <v>3569.8415443894937</v>
      </c>
      <c r="C167" s="4">
        <f t="shared" ca="1" si="19"/>
        <v>4.2838098532673925</v>
      </c>
      <c r="D167" s="4">
        <f ca="1">D166+(1-alpha)*IF(ROW()-L&gt;=ROW(F$3),beta*OFFSET(F167,-L,0)*OFFSET(B167,-L,0),K/L)</f>
        <v>589266.36609327502</v>
      </c>
      <c r="E167" s="4">
        <f ca="1">E166+alpha*IF(ROW()-L&gt;=ROW(F$3),beta*OFFSET(F167,-L,0)*OFFSET(B167,-L,0),K/L)</f>
        <v>176.83295971589757</v>
      </c>
      <c r="F167" s="4">
        <f t="shared" ca="1" si="21"/>
        <v>783986.95940261858</v>
      </c>
      <c r="G167" s="4" t="e">
        <f t="shared" si="22"/>
        <v>#N/A</v>
      </c>
      <c r="H167" s="4" t="e">
        <f t="shared" si="23"/>
        <v>#N/A</v>
      </c>
      <c r="I167" s="24"/>
      <c r="J167" s="4">
        <f t="shared" ca="1" si="24"/>
        <v>1376999.9999999991</v>
      </c>
      <c r="K167" s="24"/>
      <c r="L167" s="22">
        <f t="shared" ca="1" si="25"/>
        <v>0.42793490638582093</v>
      </c>
    </row>
    <row r="168" spans="1:12" x14ac:dyDescent="0.2">
      <c r="A168" s="2">
        <f t="shared" si="20"/>
        <v>44065</v>
      </c>
      <c r="B168" s="4">
        <f ca="1">B167+beta*F167*B167-IF(ROW()-L&gt;=ROW(B$3),beta*OFFSET(B168,-L,0)*OFFSET(F168,-L,0),K/L)</f>
        <v>3561.1153771968739</v>
      </c>
      <c r="C168" s="4">
        <f t="shared" ca="1" si="19"/>
        <v>4.2733384526362483</v>
      </c>
      <c r="D168" s="4">
        <f ca="1">D167+(1-alpha)*IF(ROW()-L&gt;=ROW(F$3),beta*OFFSET(F168,-L,0)*OFFSET(B168,-L,0),K/L)</f>
        <v>589638.81269128958</v>
      </c>
      <c r="E168" s="4">
        <f ca="1">E167+alpha*IF(ROW()-L&gt;=ROW(F$3),beta*OFFSET(F168,-L,0)*OFFSET(B168,-L,0),K/L)</f>
        <v>176.94472722555483</v>
      </c>
      <c r="F168" s="4">
        <f t="shared" ca="1" si="21"/>
        <v>783623.12720428698</v>
      </c>
      <c r="G168" s="4" t="e">
        <f t="shared" si="22"/>
        <v>#N/A</v>
      </c>
      <c r="H168" s="4" t="e">
        <f t="shared" si="23"/>
        <v>#N/A</v>
      </c>
      <c r="I168" s="24"/>
      <c r="J168" s="4">
        <f t="shared" ca="1" si="24"/>
        <v>1376999.9999999991</v>
      </c>
      <c r="K168" s="24"/>
      <c r="L168" s="22">
        <f t="shared" ca="1" si="25"/>
        <v>0.4282053832180755</v>
      </c>
    </row>
    <row r="169" spans="1:12" x14ac:dyDescent="0.2">
      <c r="A169" s="2">
        <f t="shared" si="20"/>
        <v>44066</v>
      </c>
      <c r="B169" s="4">
        <f ca="1">B168+beta*F168*B168-IF(ROW()-L&gt;=ROW(B$3),beta*OFFSET(B169,-L,0)*OFFSET(F169,-L,0),K/L)</f>
        <v>3552.7456254718791</v>
      </c>
      <c r="C169" s="4">
        <f t="shared" ca="1" si="19"/>
        <v>4.2632947505662546</v>
      </c>
      <c r="D169" s="4">
        <f ca="1">D168+(1-alpha)*IF(ROW()-L&gt;=ROW(F$3),beta*OFFSET(F169,-L,0)*OFFSET(B169,-L,0),K/L)</f>
        <v>590009.84550763457</v>
      </c>
      <c r="E169" s="4">
        <f ca="1">E168+alpha*IF(ROW()-L&gt;=ROW(F$3),beta*OFFSET(F169,-L,0)*OFFSET(B169,-L,0),K/L)</f>
        <v>177.0560704734327</v>
      </c>
      <c r="F169" s="4">
        <f t="shared" ca="1" si="21"/>
        <v>783260.35279641917</v>
      </c>
      <c r="G169" s="4" t="e">
        <f t="shared" si="22"/>
        <v>#N/A</v>
      </c>
      <c r="H169" s="4" t="e">
        <f t="shared" si="23"/>
        <v>#N/A</v>
      </c>
      <c r="I169" s="24"/>
      <c r="J169" s="4">
        <f t="shared" ca="1" si="24"/>
        <v>1376999.9999999991</v>
      </c>
      <c r="K169" s="24"/>
      <c r="L169" s="22">
        <f t="shared" ca="1" si="25"/>
        <v>0.42847483333887798</v>
      </c>
    </row>
    <row r="170" spans="1:12" x14ac:dyDescent="0.2">
      <c r="A170" s="2">
        <f t="shared" si="20"/>
        <v>44067</v>
      </c>
      <c r="B170" s="4">
        <f ca="1">B169+beta*F169*B169-IF(ROW()-L&gt;=ROW(B$3),beta*OFFSET(B170,-L,0)*OFFSET(F170,-L,0),K/L)</f>
        <v>3544.7071177614639</v>
      </c>
      <c r="C170" s="4">
        <f t="shared" ca="1" si="19"/>
        <v>4.2536485413137566</v>
      </c>
      <c r="D170" s="4">
        <f ca="1">D169+(1-alpha)*IF(ROW()-L&gt;=ROW(F$3),beta*OFFSET(F170,-L,0)*OFFSET(B170,-L,0),K/L)</f>
        <v>590379.52730048622</v>
      </c>
      <c r="E170" s="4">
        <f ca="1">E169+alpha*IF(ROW()-L&gt;=ROW(F$3),beta*OFFSET(F170,-L,0)*OFFSET(B170,-L,0),K/L)</f>
        <v>177.16700829263394</v>
      </c>
      <c r="F170" s="4">
        <f t="shared" ca="1" si="21"/>
        <v>782898.59857345873</v>
      </c>
      <c r="G170" s="4" t="e">
        <f t="shared" si="22"/>
        <v>#N/A</v>
      </c>
      <c r="H170" s="4" t="e">
        <f t="shared" si="23"/>
        <v>#N/A</v>
      </c>
      <c r="I170" s="24"/>
      <c r="J170" s="4">
        <f t="shared" ca="1" si="24"/>
        <v>1376999.9999999991</v>
      </c>
      <c r="K170" s="24"/>
      <c r="L170" s="22">
        <f t="shared" ca="1" si="25"/>
        <v>0.4287433023242459</v>
      </c>
    </row>
    <row r="171" spans="1:12" x14ac:dyDescent="0.2">
      <c r="A171" s="2">
        <f t="shared" si="20"/>
        <v>44068</v>
      </c>
      <c r="B171" s="4">
        <f ca="1">B170+beta*F170*B170-IF(ROW()-L&gt;=ROW(B$3),beta*OFFSET(B171,-L,0)*OFFSET(F171,-L,0),K/L)</f>
        <v>3536.9765005430304</v>
      </c>
      <c r="C171" s="4">
        <f t="shared" ca="1" si="19"/>
        <v>4.2443718006516358</v>
      </c>
      <c r="D171" s="4">
        <f ca="1">D170+(1-alpha)*IF(ROW()-L&gt;=ROW(F$3),beta*OFFSET(F171,-L,0)*OFFSET(B171,-L,0),K/L)</f>
        <v>590747.91637834674</v>
      </c>
      <c r="E171" s="4">
        <f ca="1">E170+alpha*IF(ROW()-L&gt;=ROW(F$3),beta*OFFSET(F171,-L,0)*OFFSET(B171,-L,0),K/L)</f>
        <v>177.27755818095858</v>
      </c>
      <c r="F171" s="4">
        <f t="shared" ca="1" si="21"/>
        <v>782537.82956292841</v>
      </c>
      <c r="G171" s="4" t="e">
        <f t="shared" si="22"/>
        <v>#N/A</v>
      </c>
      <c r="H171" s="4" t="e">
        <f t="shared" si="23"/>
        <v>#N/A</v>
      </c>
      <c r="I171" s="24"/>
      <c r="J171" s="4">
        <f t="shared" ca="1" si="24"/>
        <v>1376999.9999999991</v>
      </c>
      <c r="K171" s="24"/>
      <c r="L171" s="22">
        <f t="shared" ca="1" si="25"/>
        <v>0.42901083251877059</v>
      </c>
    </row>
    <row r="172" spans="1:12" x14ac:dyDescent="0.2">
      <c r="A172" s="2">
        <f t="shared" si="20"/>
        <v>44069</v>
      </c>
      <c r="B172" s="4">
        <f ca="1">B171+beta*F171*B171-IF(ROW()-L&gt;=ROW(B$3),beta*OFFSET(B172,-L,0)*OFFSET(F172,-L,0),K/L)</f>
        <v>3529.5321093799666</v>
      </c>
      <c r="C172" s="4">
        <f t="shared" ca="1" si="19"/>
        <v>4.2354385312559595</v>
      </c>
      <c r="D172" s="4">
        <f ca="1">D171+(1-alpha)*IF(ROW()-L&gt;=ROW(F$3),beta*OFFSET(F172,-L,0)*OFFSET(B172,-L,0),K/L)</f>
        <v>591115.06692010735</v>
      </c>
      <c r="E172" s="4">
        <f ca="1">E171+alpha*IF(ROW()-L&gt;=ROW(F$3),beta*OFFSET(F172,-L,0)*OFFSET(B172,-L,0),K/L)</f>
        <v>177.38773639695154</v>
      </c>
      <c r="F172" s="4">
        <f t="shared" ca="1" si="21"/>
        <v>782178.01323411486</v>
      </c>
      <c r="G172" s="4" t="e">
        <f t="shared" si="22"/>
        <v>#N/A</v>
      </c>
      <c r="H172" s="4" t="e">
        <f t="shared" si="23"/>
        <v>#N/A</v>
      </c>
      <c r="I172" s="24"/>
      <c r="J172" s="4">
        <f t="shared" ca="1" si="24"/>
        <v>1376999.9999999991</v>
      </c>
      <c r="K172" s="24"/>
      <c r="L172" s="22">
        <f t="shared" ca="1" si="25"/>
        <v>0.42927746326805211</v>
      </c>
    </row>
    <row r="173" spans="1:12" x14ac:dyDescent="0.2">
      <c r="A173" s="2">
        <f t="shared" si="20"/>
        <v>44070</v>
      </c>
      <c r="B173" s="4">
        <f ca="1">B172+beta*F172*B172-IF(ROW()-L&gt;=ROW(B$3),beta*OFFSET(B173,-L,0)*OFFSET(F173,-L,0),K/L)</f>
        <v>3522.353848964824</v>
      </c>
      <c r="C173" s="4">
        <f t="shared" ca="1" si="19"/>
        <v>4.2268246187577887</v>
      </c>
      <c r="D173" s="4">
        <f ca="1">D172+(1-alpha)*IF(ROW()-L&gt;=ROW(F$3),beta*OFFSET(F173,-L,0)*OFFSET(B173,-L,0),K/L)</f>
        <v>591481.02927255514</v>
      </c>
      <c r="E173" s="4">
        <f ca="1">E172+alpha*IF(ROW()-L&gt;=ROW(F$3),beta*OFFSET(F173,-L,0)*OFFSET(B173,-L,0),K/L)</f>
        <v>177.49755804918155</v>
      </c>
      <c r="F173" s="4">
        <f t="shared" ca="1" si="21"/>
        <v>781819.11932042998</v>
      </c>
      <c r="G173" s="4" t="e">
        <f t="shared" si="22"/>
        <v>#N/A</v>
      </c>
      <c r="H173" s="4" t="e">
        <f t="shared" si="23"/>
        <v>#N/A</v>
      </c>
      <c r="I173" s="24"/>
      <c r="J173" s="4">
        <f t="shared" ca="1" si="24"/>
        <v>1376999.9999999991</v>
      </c>
      <c r="K173" s="24"/>
      <c r="L173" s="22">
        <f t="shared" ca="1" si="25"/>
        <v>0.42954323113475346</v>
      </c>
    </row>
    <row r="174" spans="1:12" x14ac:dyDescent="0.2">
      <c r="A174" s="2">
        <f t="shared" si="20"/>
        <v>44071</v>
      </c>
      <c r="B174" s="4">
        <f ca="1">B173+beta*F173*B173-IF(ROW()-L&gt;=ROW(B$3),beta*OFFSET(B174,-L,0)*OFFSET(F174,-L,0),K/L)</f>
        <v>3515.4230814591465</v>
      </c>
      <c r="C174" s="4">
        <f t="shared" ca="1" si="19"/>
        <v>4.218507697750975</v>
      </c>
      <c r="D174" s="4">
        <f ca="1">D173+(1-alpha)*IF(ROW()-L&gt;=ROW(F$3),beta*OFFSET(F174,-L,0)*OFFSET(B174,-L,0),K/L)</f>
        <v>591845.85022686806</v>
      </c>
      <c r="E174" s="4">
        <f ca="1">E173+alpha*IF(ROW()-L&gt;=ROW(F$3),beta*OFFSET(F174,-L,0)*OFFSET(B174,-L,0),K/L)</f>
        <v>177.60703717921442</v>
      </c>
      <c r="F174" s="4">
        <f t="shared" ca="1" si="21"/>
        <v>781461.11965449271</v>
      </c>
      <c r="G174" s="4" t="e">
        <f t="shared" si="22"/>
        <v>#N/A</v>
      </c>
      <c r="H174" s="4" t="e">
        <f t="shared" si="23"/>
        <v>#N/A</v>
      </c>
      <c r="I174" s="24"/>
      <c r="J174" s="4">
        <f t="shared" ca="1" si="24"/>
        <v>1376999.9999999991</v>
      </c>
      <c r="K174" s="24"/>
      <c r="L174" s="22">
        <f t="shared" ca="1" si="25"/>
        <v>0.42980817009939615</v>
      </c>
    </row>
    <row r="175" spans="1:12" x14ac:dyDescent="0.2">
      <c r="A175" s="2">
        <f t="shared" si="20"/>
        <v>44072</v>
      </c>
      <c r="B175" s="4">
        <f ca="1">B174+beta*F174*B174-IF(ROW()-L&gt;=ROW(B$3),beta*OFFSET(B175,-L,0)*OFFSET(F175,-L,0),K/L)</f>
        <v>3508.7225225761085</v>
      </c>
      <c r="C175" s="4">
        <f t="shared" ca="1" si="19"/>
        <v>4.2104670270913296</v>
      </c>
      <c r="D175" s="4">
        <f ca="1">D174+(1-alpha)*IF(ROW()-L&gt;=ROW(F$3),beta*OFFSET(F175,-L,0)*OFFSET(B175,-L,0),K/L)</f>
        <v>592209.57327554014</v>
      </c>
      <c r="E175" s="4">
        <f ca="1">E174+alpha*IF(ROW()-L&gt;=ROW(F$3),beta*OFFSET(F175,-L,0)*OFFSET(B175,-L,0),K/L)</f>
        <v>177.7161868387139</v>
      </c>
      <c r="F175" s="4">
        <f t="shared" ca="1" si="21"/>
        <v>781103.98801504413</v>
      </c>
      <c r="G175" s="4" t="e">
        <f t="shared" si="22"/>
        <v>#N/A</v>
      </c>
      <c r="H175" s="4" t="e">
        <f t="shared" si="23"/>
        <v>#N/A</v>
      </c>
      <c r="I175" s="24"/>
      <c r="J175" s="4">
        <f t="shared" ca="1" si="24"/>
        <v>1376999.9999999991</v>
      </c>
      <c r="K175" s="24"/>
      <c r="L175" s="22">
        <f t="shared" ca="1" si="25"/>
        <v>0.43007231174694305</v>
      </c>
    </row>
    <row r="176" spans="1:12" x14ac:dyDescent="0.2">
      <c r="A176" s="2">
        <f t="shared" si="20"/>
        <v>44073</v>
      </c>
      <c r="B176" s="4">
        <f ca="1">B175+beta*F175*B175-IF(ROW()-L&gt;=ROW(B$3),beta*OFFSET(B176,-L,0)*OFFSET(F176,-L,0),K/L)</f>
        <v>3502.2361448871638</v>
      </c>
      <c r="C176" s="4">
        <f t="shared" ca="1" si="19"/>
        <v>4.2026833738645966</v>
      </c>
      <c r="D176" s="4">
        <f ca="1">D175+(1-alpha)*IF(ROW()-L&gt;=ROW(F$3),beta*OFFSET(F176,-L,0)*OFFSET(B176,-L,0),K/L)</f>
        <v>592572.23885108565</v>
      </c>
      <c r="E176" s="4">
        <f ca="1">E175+alpha*IF(ROW()-L&gt;=ROW(F$3),beta*OFFSET(F176,-L,0)*OFFSET(B176,-L,0),K/L)</f>
        <v>177.82501916107427</v>
      </c>
      <c r="F176" s="4">
        <f t="shared" ca="1" si="21"/>
        <v>780747.69998486526</v>
      </c>
      <c r="G176" s="4" t="e">
        <f t="shared" si="22"/>
        <v>#N/A</v>
      </c>
      <c r="H176" s="4" t="e">
        <f t="shared" si="23"/>
        <v>#N/A</v>
      </c>
      <c r="I176" s="24"/>
      <c r="J176" s="4">
        <f t="shared" ca="1" si="24"/>
        <v>1376999.9999999991</v>
      </c>
      <c r="K176" s="24"/>
      <c r="L176" s="22">
        <f t="shared" ca="1" si="25"/>
        <v>0.43033568544014966</v>
      </c>
    </row>
    <row r="177" spans="1:12" x14ac:dyDescent="0.2">
      <c r="A177" s="2">
        <f t="shared" si="20"/>
        <v>44074</v>
      </c>
      <c r="B177" s="4">
        <f ca="1">B176+beta*F176*B176-IF(ROW()-L&gt;=ROW(B$3),beta*OFFSET(B177,-L,0)*OFFSET(F177,-L,0),K/L)</f>
        <v>3495.9490878669558</v>
      </c>
      <c r="C177" s="4">
        <f t="shared" ca="1" si="19"/>
        <v>4.1951389054403467</v>
      </c>
      <c r="D177" s="4">
        <f ca="1">D176+(1-alpha)*IF(ROW()-L&gt;=ROW(F$3),beta*OFFSET(F177,-L,0)*OFFSET(B177,-L,0),K/L)</f>
        <v>592933.8845477791</v>
      </c>
      <c r="E177" s="4">
        <f ca="1">E176+alpha*IF(ROW()-L&gt;=ROW(F$3),beta*OFFSET(F177,-L,0)*OFFSET(B177,-L,0),K/L)</f>
        <v>177.93354542796237</v>
      </c>
      <c r="F177" s="4">
        <f t="shared" ca="1" si="21"/>
        <v>780392.23281892505</v>
      </c>
      <c r="G177" s="4" t="e">
        <f t="shared" si="22"/>
        <v>#N/A</v>
      </c>
      <c r="H177" s="4" t="e">
        <f t="shared" si="23"/>
        <v>#N/A</v>
      </c>
      <c r="I177" s="24"/>
      <c r="J177" s="4">
        <f t="shared" ca="1" si="24"/>
        <v>1376999.9999999991</v>
      </c>
      <c r="K177" s="24"/>
      <c r="L177" s="22">
        <f t="shared" ca="1" si="25"/>
        <v>0.43059831848059515</v>
      </c>
    </row>
    <row r="178" spans="1:12" x14ac:dyDescent="0.2">
      <c r="A178" s="2">
        <f t="shared" si="20"/>
        <v>44075</v>
      </c>
      <c r="B178" s="4">
        <f ca="1">B177+beta*F177*B177-IF(ROW()-L&gt;=ROW(B$3),beta*OFFSET(B178,-L,0)*OFFSET(F178,-L,0),K/L)</f>
        <v>3489.8475742218411</v>
      </c>
      <c r="C178" s="4">
        <f t="shared" ca="1" si="19"/>
        <v>4.1878170890662085</v>
      </c>
      <c r="D178" s="4">
        <f ca="1">D177+(1-alpha)*IF(ROW()-L&gt;=ROW(F$3),beta*OFFSET(F178,-L,0)*OFFSET(B178,-L,0),K/L)</f>
        <v>593294.54532760626</v>
      </c>
      <c r="E178" s="4">
        <f ca="1">E177+alpha*IF(ROW()-L&gt;=ROW(F$3),beta*OFFSET(F178,-L,0)*OFFSET(B178,-L,0),K/L)</f>
        <v>178.04177613112148</v>
      </c>
      <c r="F178" s="4">
        <f t="shared" ca="1" si="21"/>
        <v>780037.56532203988</v>
      </c>
      <c r="G178" s="4" t="e">
        <f t="shared" si="22"/>
        <v>#N/A</v>
      </c>
      <c r="H178" s="4" t="e">
        <f t="shared" si="23"/>
        <v>#N/A</v>
      </c>
      <c r="I178" s="24"/>
      <c r="J178" s="4">
        <f t="shared" ca="1" si="24"/>
        <v>1376999.9999999991</v>
      </c>
      <c r="K178" s="24"/>
      <c r="L178" s="22">
        <f t="shared" ca="1" si="25"/>
        <v>0.43086023625824738</v>
      </c>
    </row>
    <row r="179" spans="1:12" x14ac:dyDescent="0.2">
      <c r="A179" s="2">
        <f t="shared" si="20"/>
        <v>44076</v>
      </c>
      <c r="B179" s="4">
        <f ca="1">B178+beta*F178*B178-IF(ROW()-L&gt;=ROW(B$3),beta*OFFSET(B179,-L,0)*OFFSET(F179,-L,0),K/L)</f>
        <v>3483.9188320766721</v>
      </c>
      <c r="C179" s="4">
        <f t="shared" ca="1" si="19"/>
        <v>4.1807025984920063</v>
      </c>
      <c r="D179" s="4">
        <f ca="1">D178+(1-alpha)*IF(ROW()-L&gt;=ROW(F$3),beta*OFFSET(F179,-L,0)*OFFSET(B179,-L,0),K/L)</f>
        <v>593654.25371152116</v>
      </c>
      <c r="E179" s="4">
        <f ca="1">E178+alpha*IF(ROW()-L&gt;=ROW(F$3),beta*OFFSET(F179,-L,0)*OFFSET(B179,-L,0),K/L)</f>
        <v>178.14972102976554</v>
      </c>
      <c r="F179" s="4">
        <f t="shared" ca="1" si="21"/>
        <v>779683.67773537152</v>
      </c>
      <c r="G179" s="4" t="e">
        <f t="shared" si="22"/>
        <v>#N/A</v>
      </c>
      <c r="H179" s="4" t="e">
        <f t="shared" si="23"/>
        <v>#N/A</v>
      </c>
      <c r="I179" s="24"/>
      <c r="J179" s="4">
        <f t="shared" ca="1" si="24"/>
        <v>1376999.9999999991</v>
      </c>
      <c r="K179" s="24"/>
      <c r="L179" s="22">
        <f t="shared" ca="1" si="25"/>
        <v>0.43112146239035698</v>
      </c>
    </row>
    <row r="180" spans="1:12" x14ac:dyDescent="0.2">
      <c r="A180" s="2">
        <f t="shared" si="20"/>
        <v>44077</v>
      </c>
      <c r="B180" s="4">
        <f ca="1">B179+beta*F179*B179-IF(ROW()-L&gt;=ROW(B$3),beta*OFFSET(B180,-L,0)*OFFSET(F180,-L,0),K/L)</f>
        <v>3478.1510226220207</v>
      </c>
      <c r="C180" s="4">
        <f t="shared" ca="1" si="19"/>
        <v>4.1737812271464243</v>
      </c>
      <c r="D180" s="4">
        <f ca="1">D179+(1-alpha)*IF(ROW()-L&gt;=ROW(F$3),beta*OFFSET(F180,-L,0)*OFFSET(B180,-L,0),K/L)</f>
        <v>594013.03995703196</v>
      </c>
      <c r="E180" s="4">
        <f ca="1">E179+alpha*IF(ROW()-L&gt;=ROW(F$3),beta*OFFSET(F180,-L,0)*OFFSET(B180,-L,0),K/L)</f>
        <v>178.25738920387101</v>
      </c>
      <c r="F180" s="4">
        <f t="shared" ca="1" si="21"/>
        <v>779330.55163114122</v>
      </c>
      <c r="G180" s="4" t="e">
        <f t="shared" si="22"/>
        <v>#N/A</v>
      </c>
      <c r="H180" s="4" t="e">
        <f t="shared" si="23"/>
        <v>#N/A</v>
      </c>
      <c r="I180" s="24"/>
      <c r="J180" s="4">
        <f t="shared" ca="1" si="24"/>
        <v>1376999.9999999991</v>
      </c>
      <c r="K180" s="24"/>
      <c r="L180" s="22">
        <f t="shared" ca="1" si="25"/>
        <v>0.43138201885042293</v>
      </c>
    </row>
    <row r="181" spans="1:12" x14ac:dyDescent="0.2">
      <c r="A181" s="2">
        <f t="shared" si="20"/>
        <v>44078</v>
      </c>
      <c r="B181" s="4">
        <f ca="1">B180+beta*F180*B180-IF(ROW()-L&gt;=ROW(B$3),beta*OFFSET(B181,-L,0)*OFFSET(F181,-L,0),K/L)</f>
        <v>3472.5331728499191</v>
      </c>
      <c r="C181" s="4">
        <f t="shared" ca="1" si="19"/>
        <v>4.1670398074199024</v>
      </c>
      <c r="D181" s="4">
        <f ca="1">D180+(1-alpha)*IF(ROW()-L&gt;=ROW(F$3),beta*OFFSET(F181,-L,0)*OFFSET(B181,-L,0),K/L)</f>
        <v>594370.93222306937</v>
      </c>
      <c r="E181" s="4">
        <f ca="1">E180+alpha*IF(ROW()-L&gt;=ROW(F$3),beta*OFFSET(F181,-L,0)*OFFSET(B181,-L,0),K/L)</f>
        <v>178.36478910365219</v>
      </c>
      <c r="F181" s="4">
        <f t="shared" ca="1" si="21"/>
        <v>778978.16981497605</v>
      </c>
      <c r="G181" s="4" t="e">
        <f t="shared" si="22"/>
        <v>#N/A</v>
      </c>
      <c r="H181" s="4" t="e">
        <f t="shared" si="23"/>
        <v>#N/A</v>
      </c>
      <c r="I181" s="24"/>
      <c r="J181" s="4">
        <f t="shared" ca="1" si="24"/>
        <v>1376999.9999999991</v>
      </c>
      <c r="K181" s="24"/>
      <c r="L181" s="22">
        <f t="shared" ca="1" si="25"/>
        <v>0.43164192608792284</v>
      </c>
    </row>
    <row r="182" spans="1:12" x14ac:dyDescent="0.2">
      <c r="A182" s="2">
        <f t="shared" si="20"/>
        <v>44079</v>
      </c>
      <c r="B182" s="4">
        <f ca="1">B181+beta*F181*B181-IF(ROW()-L&gt;=ROW(B$3),beta*OFFSET(B182,-L,0)*OFFSET(F182,-L,0),K/L)</f>
        <v>3467.0551130304934</v>
      </c>
      <c r="C182" s="4">
        <f t="shared" ca="1" si="19"/>
        <v>4.1604661356365922</v>
      </c>
      <c r="D182" s="4">
        <f ca="1">D181+(1-alpha)*IF(ROW()-L&gt;=ROW(F$3),beta*OFFSET(F182,-L,0)*OFFSET(B182,-L,0),K/L)</f>
        <v>594727.956723026</v>
      </c>
      <c r="E182" s="4">
        <f ca="1">E181+alpha*IF(ROW()-L&gt;=ROW(F$3),beta*OFFSET(F182,-L,0)*OFFSET(B182,-L,0),K/L)</f>
        <v>178.47192859548673</v>
      </c>
      <c r="F182" s="4">
        <f t="shared" ca="1" si="21"/>
        <v>778626.51623534691</v>
      </c>
      <c r="G182" s="4" t="e">
        <f t="shared" si="22"/>
        <v>#N/A</v>
      </c>
      <c r="H182" s="4" t="e">
        <f t="shared" si="23"/>
        <v>#N/A</v>
      </c>
      <c r="I182" s="24"/>
      <c r="J182" s="4">
        <f t="shared" ca="1" si="24"/>
        <v>1376999.9999999988</v>
      </c>
      <c r="K182" s="24"/>
      <c r="L182" s="22">
        <f t="shared" ca="1" si="25"/>
        <v>0.43190120313945279</v>
      </c>
    </row>
    <row r="183" spans="1:12" x14ac:dyDescent="0.2">
      <c r="A183" s="2">
        <f t="shared" si="20"/>
        <v>44080</v>
      </c>
      <c r="B183" s="4">
        <f ca="1">B182+beta*F182*B182-IF(ROW()-L&gt;=ROW(B$3),beta*OFFSET(B183,-L,0)*OFFSET(F183,-L,0),K/L)</f>
        <v>3461.7074186047148</v>
      </c>
      <c r="C183" s="4">
        <f t="shared" ca="1" si="19"/>
        <v>4.1540489023256573</v>
      </c>
      <c r="D183" s="4">
        <f ca="1">D182+(1-alpha)*IF(ROW()-L&gt;=ROW(F$3),beta*OFFSET(F183,-L,0)*OFFSET(B183,-L,0),K/L)</f>
        <v>595084.13786679588</v>
      </c>
      <c r="E183" s="4">
        <f ca="1">E182+alpha*IF(ROW()-L&gt;=ROW(F$3),beta*OFFSET(F183,-L,0)*OFFSET(B183,-L,0),K/L)</f>
        <v>178.57881500454042</v>
      </c>
      <c r="F183" s="4">
        <f t="shared" ca="1" si="21"/>
        <v>778275.57589959376</v>
      </c>
      <c r="G183" s="4" t="e">
        <f t="shared" si="22"/>
        <v>#N/A</v>
      </c>
      <c r="H183" s="4" t="e">
        <f t="shared" si="23"/>
        <v>#N/A</v>
      </c>
      <c r="I183" s="24"/>
      <c r="J183" s="4">
        <f t="shared" ca="1" si="24"/>
        <v>1376999.9999999991</v>
      </c>
      <c r="K183" s="24"/>
      <c r="L183" s="22">
        <f t="shared" ca="1" si="25"/>
        <v>0.4321598677318782</v>
      </c>
    </row>
    <row r="184" spans="1:12" x14ac:dyDescent="0.2">
      <c r="A184" s="2">
        <f t="shared" si="20"/>
        <v>44081</v>
      </c>
      <c r="B184" s="4">
        <f ca="1">B183+beta*F183*B183-IF(ROW()-L&gt;=ROW(B$3),beta*OFFSET(B184,-L,0)*OFFSET(F184,-L,0),K/L)</f>
        <v>3456.4813561898904</v>
      </c>
      <c r="C184" s="4">
        <f t="shared" ca="1" si="19"/>
        <v>4.1477776274278684</v>
      </c>
      <c r="D184" s="4">
        <f ca="1">D183+(1-alpha)*IF(ROW()-L&gt;=ROW(F$3),beta*OFFSET(F184,-L,0)*OFFSET(B184,-L,0),K/L)</f>
        <v>595439.49839258625</v>
      </c>
      <c r="E184" s="4">
        <f ca="1">E183+alpha*IF(ROW()-L&gt;=ROW(F$3),beta*OFFSET(F184,-L,0)*OFFSET(B184,-L,0),K/L)</f>
        <v>178.68545515432248</v>
      </c>
      <c r="F184" s="4">
        <f t="shared" ca="1" si="21"/>
        <v>777925.33479606837</v>
      </c>
      <c r="G184" s="4" t="e">
        <f t="shared" si="22"/>
        <v>#N/A</v>
      </c>
      <c r="H184" s="4" t="e">
        <f t="shared" si="23"/>
        <v>#N/A</v>
      </c>
      <c r="I184" s="24"/>
      <c r="J184" s="4">
        <f t="shared" ca="1" si="24"/>
        <v>1376999.9999999988</v>
      </c>
      <c r="K184" s="24"/>
      <c r="L184" s="22">
        <f t="shared" ca="1" si="25"/>
        <v>0.43241793637805864</v>
      </c>
    </row>
    <row r="185" spans="1:12" x14ac:dyDescent="0.2">
      <c r="A185" s="2">
        <f t="shared" si="20"/>
        <v>44082</v>
      </c>
      <c r="B185" s="4">
        <f ca="1">B184+beta*F184*B184-IF(ROW()-L&gt;=ROW(B$3),beta*OFFSET(B185,-L,0)*OFFSET(F185,-L,0),K/L)</f>
        <v>3451.36883341461</v>
      </c>
      <c r="C185" s="4">
        <f t="shared" ca="1" si="19"/>
        <v>4.1416426000975317</v>
      </c>
      <c r="D185" s="4">
        <f ca="1">D184+(1-alpha)*IF(ROW()-L&gt;=ROW(F$3),beta*OFFSET(F185,-L,0)*OFFSET(B185,-L,0),K/L)</f>
        <v>595794.05948922236</v>
      </c>
      <c r="E185" s="4">
        <f ca="1">E184+alpha*IF(ROW()-L&gt;=ROW(F$3),beta*OFFSET(F185,-L,0)*OFFSET(B185,-L,0),K/L)</f>
        <v>178.79185540338804</v>
      </c>
      <c r="F185" s="4">
        <f t="shared" ca="1" si="21"/>
        <v>777575.77982195839</v>
      </c>
      <c r="G185" s="4" t="e">
        <f t="shared" si="22"/>
        <v>#N/A</v>
      </c>
      <c r="H185" s="4" t="e">
        <f t="shared" si="23"/>
        <v>#N/A</v>
      </c>
      <c r="I185" s="24"/>
      <c r="J185" s="4">
        <f t="shared" ca="1" si="24"/>
        <v>1376999.9999999986</v>
      </c>
      <c r="K185" s="24"/>
      <c r="L185" s="22">
        <f t="shared" ca="1" si="25"/>
        <v>0.43267542446566665</v>
      </c>
    </row>
    <row r="186" spans="1:12" x14ac:dyDescent="0.2">
      <c r="A186" s="2">
        <f t="shared" si="20"/>
        <v>44083</v>
      </c>
      <c r="B186" s="4">
        <f ca="1">B185+beta*F185*B185-IF(ROW()-L&gt;=ROW(B$3),beta*OFFSET(B186,-L,0)*OFFSET(F186,-L,0),K/L)</f>
        <v>3446.3623523186993</v>
      </c>
      <c r="C186" s="4">
        <f t="shared" ca="1" si="19"/>
        <v>4.1356348227824391</v>
      </c>
      <c r="D186" s="4">
        <f ca="1">D185+(1-alpha)*IF(ROW()-L&gt;=ROW(F$3),beta*OFFSET(F186,-L,0)*OFFSET(B186,-L,0),K/L)</f>
        <v>596147.84090961469</v>
      </c>
      <c r="E186" s="4">
        <f ca="1">E185+alpha*IF(ROW()-L&gt;=ROW(F$3),beta*OFFSET(F186,-L,0)*OFFSET(B186,-L,0),K/L)</f>
        <v>178.89802167938853</v>
      </c>
      <c r="F186" s="4">
        <f t="shared" ca="1" si="21"/>
        <v>777226.89871638594</v>
      </c>
      <c r="G186" s="4" t="e">
        <f t="shared" si="22"/>
        <v>#N/A</v>
      </c>
      <c r="H186" s="4" t="e">
        <f t="shared" si="23"/>
        <v>#N/A</v>
      </c>
      <c r="I186" s="24"/>
      <c r="J186" s="4">
        <f t="shared" ca="1" si="24"/>
        <v>1376999.9999999986</v>
      </c>
      <c r="K186" s="24"/>
      <c r="L186" s="22">
        <f t="shared" ca="1" si="25"/>
        <v>0.43293234633958988</v>
      </c>
    </row>
    <row r="187" spans="1:12" x14ac:dyDescent="0.2">
      <c r="A187" s="2">
        <f t="shared" si="20"/>
        <v>44084</v>
      </c>
      <c r="B187" s="4">
        <f ca="1">B186+beta*F186*B186-IF(ROW()-L&gt;=ROW(B$3),beta*OFFSET(B187,-L,0)*OFFSET(F187,-L,0),K/L)</f>
        <v>3441.454966071366</v>
      </c>
      <c r="C187" s="4">
        <f t="shared" ca="1" si="19"/>
        <v>4.1297459592856391</v>
      </c>
      <c r="D187" s="4">
        <f ca="1">D186+(1-alpha)*IF(ROW()-L&gt;=ROW(F$3),beta*OFFSET(F187,-L,0)*OFFSET(B187,-L,0),K/L)</f>
        <v>596500.86107601365</v>
      </c>
      <c r="E187" s="4">
        <f ca="1">E186+alpha*IF(ROW()-L&gt;=ROW(F$3),beta*OFFSET(F187,-L,0)*OFFSET(B187,-L,0),K/L)</f>
        <v>179.00395951065761</v>
      </c>
      <c r="F187" s="4">
        <f t="shared" ca="1" si="21"/>
        <v>776878.67999840307</v>
      </c>
      <c r="G187" s="4" t="e">
        <f t="shared" si="22"/>
        <v>#N/A</v>
      </c>
      <c r="H187" s="4" t="e">
        <f t="shared" si="23"/>
        <v>#N/A</v>
      </c>
      <c r="I187" s="24"/>
      <c r="J187" s="4">
        <f t="shared" ca="1" si="24"/>
        <v>1376999.9999999988</v>
      </c>
      <c r="K187" s="24"/>
      <c r="L187" s="22">
        <f t="shared" ca="1" si="25"/>
        <v>0.433188715378369</v>
      </c>
    </row>
    <row r="188" spans="1:12" x14ac:dyDescent="0.2">
      <c r="A188" s="2">
        <f t="shared" si="20"/>
        <v>44085</v>
      </c>
      <c r="B188" s="4">
        <f ca="1">B187+beta*F187*B187-IF(ROW()-L&gt;=ROW(B$3),beta*OFFSET(B188,-L,0)*OFFSET(F188,-L,0),K/L)</f>
        <v>3436.6402387772405</v>
      </c>
      <c r="C188" s="4">
        <f t="shared" ca="1" si="19"/>
        <v>4.1239682865326879</v>
      </c>
      <c r="D188" s="4">
        <f ca="1">D187+(1-alpha)*IF(ROW()-L&gt;=ROW(F$3),beta*OFFSET(F188,-L,0)*OFFSET(B188,-L,0),K/L)</f>
        <v>596853.13717763394</v>
      </c>
      <c r="E188" s="4">
        <f ca="1">E187+alpha*IF(ROW()-L&gt;=ROW(F$3),beta*OFFSET(F188,-L,0)*OFFSET(B188,-L,0),K/L)</f>
        <v>179.10967405550716</v>
      </c>
      <c r="F188" s="4">
        <f t="shared" ca="1" si="21"/>
        <v>776531.11290953204</v>
      </c>
      <c r="G188" s="4" t="e">
        <f t="shared" si="22"/>
        <v>#N/A</v>
      </c>
      <c r="H188" s="4" t="e">
        <f t="shared" si="23"/>
        <v>#N/A</v>
      </c>
      <c r="I188" s="24"/>
      <c r="J188" s="4">
        <f t="shared" ca="1" si="24"/>
        <v>1376999.9999999986</v>
      </c>
      <c r="K188" s="24"/>
      <c r="L188" s="22">
        <f t="shared" ca="1" si="25"/>
        <v>0.43344454406509408</v>
      </c>
    </row>
    <row r="189" spans="1:12" x14ac:dyDescent="0.2">
      <c r="A189" s="2">
        <f t="shared" si="20"/>
        <v>44086</v>
      </c>
      <c r="B189" s="4">
        <f ca="1">B188+beta*F188*B188-IF(ROW()-L&gt;=ROW(B$3),beta*OFFSET(B189,-L,0)*OFFSET(F189,-L,0),K/L)</f>
        <v>3431.9122081555038</v>
      </c>
      <c r="C189" s="4">
        <f t="shared" ca="1" si="19"/>
        <v>4.1182946497866038</v>
      </c>
      <c r="D189" s="4">
        <f ca="1">D188+(1-alpha)*IF(ROW()-L&gt;=ROW(F$3),beta*OFFSET(F189,-L,0)*OFFSET(B189,-L,0),K/L)</f>
        <v>597204.68526118912</v>
      </c>
      <c r="E189" s="4">
        <f ca="1">E188+alpha*IF(ROW()-L&gt;=ROW(F$3),beta*OFFSET(F189,-L,0)*OFFSET(B189,-L,0),K/L)</f>
        <v>179.21517012939589</v>
      </c>
      <c r="F189" s="4">
        <f t="shared" ca="1" si="21"/>
        <v>776184.18736052467</v>
      </c>
      <c r="G189" s="4" t="e">
        <f t="shared" si="22"/>
        <v>#N/A</v>
      </c>
      <c r="H189" s="4" t="e">
        <f t="shared" si="23"/>
        <v>#N/A</v>
      </c>
      <c r="I189" s="24"/>
      <c r="J189" s="4">
        <f t="shared" ca="1" si="24"/>
        <v>1376999.9999999986</v>
      </c>
      <c r="K189" s="24"/>
      <c r="L189" s="22">
        <f t="shared" ca="1" si="25"/>
        <v>0.4336998440531516</v>
      </c>
    </row>
    <row r="190" spans="1:12" x14ac:dyDescent="0.2">
      <c r="A190" s="2">
        <f t="shared" si="20"/>
        <v>44087</v>
      </c>
      <c r="B190" s="4">
        <f ca="1">B189+beta*F189*B189-IF(ROW()-L&gt;=ROW(B$3),beta*OFFSET(B190,-L,0)*OFFSET(F190,-L,0),K/L)</f>
        <v>3427.2653508917492</v>
      </c>
      <c r="C190" s="4">
        <f t="shared" ca="1" si="19"/>
        <v>4.1127184210700989</v>
      </c>
      <c r="D190" s="4">
        <f ca="1">D189+(1-alpha)*IF(ROW()-L&gt;=ROW(F$3),beta*OFFSET(F190,-L,0)*OFFSET(B190,-L,0),K/L)</f>
        <v>597555.52031484153</v>
      </c>
      <c r="E190" s="4">
        <f ca="1">E189+alpha*IF(ROW()-L&gt;=ROW(F$3),beta*OFFSET(F190,-L,0)*OFFSET(B190,-L,0),K/L)</f>
        <v>179.32045223012182</v>
      </c>
      <c r="F190" s="4">
        <f t="shared" ca="1" si="21"/>
        <v>775837.89388203528</v>
      </c>
      <c r="G190" s="4" t="e">
        <f t="shared" si="22"/>
        <v>#N/A</v>
      </c>
      <c r="H190" s="4" t="e">
        <f t="shared" si="23"/>
        <v>#N/A</v>
      </c>
      <c r="I190" s="24"/>
      <c r="J190" s="4">
        <f t="shared" ca="1" si="24"/>
        <v>1376999.9999999986</v>
      </c>
      <c r="K190" s="24"/>
      <c r="L190" s="22">
        <f t="shared" ca="1" si="25"/>
        <v>0.43395462622719111</v>
      </c>
    </row>
    <row r="191" spans="1:12" x14ac:dyDescent="0.2">
      <c r="A191" s="2">
        <f t="shared" si="20"/>
        <v>44088</v>
      </c>
      <c r="B191" s="4">
        <f ca="1">B190+beta*F190*B190-IF(ROW()-L&gt;=ROW(B$3),beta*OFFSET(B191,-L,0)*OFFSET(F191,-L,0),K/L)</f>
        <v>3422.6945504757814</v>
      </c>
      <c r="C191" s="4">
        <f t="shared" ca="1" si="19"/>
        <v>4.1072334605709377</v>
      </c>
      <c r="D191" s="4">
        <f ca="1">D190+(1-alpha)*IF(ROW()-L&gt;=ROW(F$3),beta*OFFSET(F191,-L,0)*OFFSET(B191,-L,0),K/L)</f>
        <v>597905.65634603589</v>
      </c>
      <c r="E191" s="4">
        <f ca="1">E190+alpha*IF(ROW()-L&gt;=ROW(F$3),beta*OFFSET(F191,-L,0)*OFFSET(B191,-L,0),K/L)</f>
        <v>179.42552456117943</v>
      </c>
      <c r="F191" s="4">
        <f t="shared" ca="1" si="21"/>
        <v>775492.22357892583</v>
      </c>
      <c r="G191" s="4" t="e">
        <f t="shared" si="22"/>
        <v>#N/A</v>
      </c>
      <c r="H191" s="4" t="e">
        <f t="shared" si="23"/>
        <v>#N/A</v>
      </c>
      <c r="I191" s="24"/>
      <c r="J191" s="4">
        <f t="shared" ca="1" si="24"/>
        <v>1376999.9999999986</v>
      </c>
      <c r="K191" s="24"/>
      <c r="L191" s="22">
        <f t="shared" ca="1" si="25"/>
        <v>0.43420890075964885</v>
      </c>
    </row>
    <row r="192" spans="1:12" x14ac:dyDescent="0.2">
      <c r="A192" s="2">
        <f t="shared" si="20"/>
        <v>44089</v>
      </c>
      <c r="B192" s="4">
        <f ca="1">B191+beta*F191*B191-IF(ROW()-L&gt;=ROW(B$3),beta*OFFSET(B192,-L,0)*OFFSET(F192,-L,0),K/L)</f>
        <v>3418.1950673512224</v>
      </c>
      <c r="C192" s="4">
        <f t="shared" ca="1" si="19"/>
        <v>4.1018340808214662</v>
      </c>
      <c r="D192" s="4">
        <f ca="1">D191+(1-alpha)*IF(ROW()-L&gt;=ROW(F$3),beta*OFFSET(F192,-L,0)*OFFSET(B192,-L,0),K/L)</f>
        <v>598255.10645365366</v>
      </c>
      <c r="E192" s="4">
        <f ca="1">E191+alpha*IF(ROW()-L&gt;=ROW(F$3),beta*OFFSET(F192,-L,0)*OFFSET(B192,-L,0),K/L)</f>
        <v>179.53039105341242</v>
      </c>
      <c r="F192" s="4">
        <f t="shared" ca="1" si="21"/>
        <v>775147.16808794043</v>
      </c>
      <c r="G192" s="4" t="e">
        <f t="shared" si="22"/>
        <v>#N/A</v>
      </c>
      <c r="H192" s="4" t="e">
        <f t="shared" si="23"/>
        <v>#N/A</v>
      </c>
      <c r="I192" s="24"/>
      <c r="J192" s="4">
        <f t="shared" ca="1" si="24"/>
        <v>1376999.9999999986</v>
      </c>
      <c r="K192" s="24"/>
      <c r="L192" s="22">
        <f t="shared" ca="1" si="25"/>
        <v>0.43446267716314763</v>
      </c>
    </row>
    <row r="193" spans="1:12" x14ac:dyDescent="0.2">
      <c r="A193" s="2">
        <f t="shared" si="20"/>
        <v>44090</v>
      </c>
      <c r="B193" s="4">
        <f ca="1">B192+beta*F192*B192-IF(ROW()-L&gt;=ROW(B$3),beta*OFFSET(B193,-L,0)*OFFSET(F193,-L,0),K/L)</f>
        <v>3413.7625112146288</v>
      </c>
      <c r="C193" s="4">
        <f t="shared" ca="1" si="19"/>
        <v>4.0965150134575543</v>
      </c>
      <c r="D193" s="4">
        <f ca="1">D192+(1-alpha)*IF(ROW()-L&gt;=ROW(F$3),beta*OFFSET(F193,-L,0)*OFFSET(B193,-L,0),K/L)</f>
        <v>598603.88289489446</v>
      </c>
      <c r="E193" s="4">
        <f ca="1">E192+alpha*IF(ROW()-L&gt;=ROW(F$3),beta*OFFSET(F193,-L,0)*OFFSET(B193,-L,0),K/L)</f>
        <v>179.63505538508414</v>
      </c>
      <c r="F193" s="4">
        <f t="shared" ca="1" si="21"/>
        <v>774802.71953850461</v>
      </c>
      <c r="G193" s="4" t="e">
        <f t="shared" si="22"/>
        <v>#N/A</v>
      </c>
      <c r="H193" s="4" t="e">
        <f t="shared" si="23"/>
        <v>#N/A</v>
      </c>
      <c r="I193" s="24"/>
      <c r="J193" s="4">
        <f t="shared" ca="1" si="24"/>
        <v>1376999.9999999986</v>
      </c>
      <c r="K193" s="24"/>
      <c r="L193" s="22">
        <f t="shared" ca="1" si="25"/>
        <v>0.43471596433906684</v>
      </c>
    </row>
    <row r="194" spans="1:12" x14ac:dyDescent="0.2">
      <c r="A194" s="2">
        <f t="shared" si="20"/>
        <v>44091</v>
      </c>
      <c r="B194" s="4">
        <f ca="1">B193+beta*F193*B193-IF(ROW()-L&gt;=ROW(B$3),beta*OFFSET(B194,-L,0)*OFFSET(F194,-L,0),K/L)</f>
        <v>3409.3928153129041</v>
      </c>
      <c r="C194" s="4">
        <f t="shared" ca="1" si="19"/>
        <v>4.0912713783754846</v>
      </c>
      <c r="D194" s="4">
        <f ca="1">D193+(1-alpha)*IF(ROW()-L&gt;=ROW(F$3),beta*OFFSET(F194,-L,0)*OFFSET(B194,-L,0),K/L)</f>
        <v>598951.99714726198</v>
      </c>
      <c r="E194" s="4">
        <f ca="1">E193+alpha*IF(ROW()-L&gt;=ROW(F$3),beta*OFFSET(F194,-L,0)*OFFSET(B194,-L,0),K/L)</f>
        <v>179.73952100047902</v>
      </c>
      <c r="F194" s="4">
        <f t="shared" ca="1" si="21"/>
        <v>774458.87051642337</v>
      </c>
      <c r="G194" s="4" t="e">
        <f t="shared" si="22"/>
        <v>#N/A</v>
      </c>
      <c r="H194" s="4" t="e">
        <f t="shared" si="23"/>
        <v>#N/A</v>
      </c>
      <c r="I194" s="24"/>
      <c r="J194" s="4">
        <f t="shared" ca="1" si="24"/>
        <v>1376999.9999999988</v>
      </c>
      <c r="K194" s="24"/>
      <c r="L194" s="22">
        <f t="shared" ca="1" si="25"/>
        <v>0.43496877062255807</v>
      </c>
    </row>
    <row r="195" spans="1:12" x14ac:dyDescent="0.2">
      <c r="A195" s="2">
        <f t="shared" si="20"/>
        <v>44092</v>
      </c>
      <c r="B195" s="4">
        <f ca="1">B194+beta*F194*B194-IF(ROW()-L&gt;=ROW(B$3),beta*OFFSET(B195,-L,0)*OFFSET(F195,-L,0),K/L)</f>
        <v>3405.0822125981181</v>
      </c>
      <c r="C195" s="4">
        <f t="shared" ref="C195:C258" ca="1" si="26">gamma*sjuka</f>
        <v>4.0860986551177412</v>
      </c>
      <c r="D195" s="4">
        <f ca="1">D194+(1-alpha)*IF(ROW()-L&gt;=ROW(F$3),beta*OFFSET(F195,-L,0)*OFFSET(B195,-L,0),K/L)</f>
        <v>599299.45996600634</v>
      </c>
      <c r="E195" s="4">
        <f ca="1">E194+alpha*IF(ROW()-L&gt;=ROW(F$3),beta*OFFSET(F195,-L,0)*OFFSET(B195,-L,0),K/L)</f>
        <v>179.84379112714032</v>
      </c>
      <c r="F195" s="4">
        <f t="shared" ca="1" si="21"/>
        <v>774115.61403026711</v>
      </c>
      <c r="G195" s="4" t="e">
        <f t="shared" si="22"/>
        <v>#N/A</v>
      </c>
      <c r="H195" s="4" t="e">
        <f t="shared" si="23"/>
        <v>#N/A</v>
      </c>
      <c r="I195" s="24"/>
      <c r="J195" s="4">
        <f t="shared" ca="1" si="24"/>
        <v>1376999.9999999986</v>
      </c>
      <c r="K195" s="24"/>
      <c r="L195" s="22">
        <f t="shared" ca="1" si="25"/>
        <v>0.43522110382426066</v>
      </c>
    </row>
    <row r="196" spans="1:12" x14ac:dyDescent="0.2">
      <c r="A196" s="2">
        <f t="shared" si="20"/>
        <v>44093</v>
      </c>
      <c r="B196" s="4">
        <f ca="1">B195+beta*F195*B195-IF(ROW()-L&gt;=ROW(B$3),beta*OFFSET(B196,-L,0)*OFFSET(F196,-L,0),K/L)</f>
        <v>3400.8272136085211</v>
      </c>
      <c r="C196" s="4">
        <f t="shared" ca="1" si="26"/>
        <v>4.080992656330225</v>
      </c>
      <c r="D196" s="4">
        <f ca="1">D195+(1-alpha)*IF(ROW()-L&gt;=ROW(F$3),beta*OFFSET(F196,-L,0)*OFFSET(B196,-L,0),K/L)</f>
        <v>599646.28143734904</v>
      </c>
      <c r="E196" s="4">
        <f ca="1">E195+alpha*IF(ROW()-L&gt;=ROW(F$3),beta*OFFSET(F196,-L,0)*OFFSET(B196,-L,0),K/L)</f>
        <v>179.94786879184252</v>
      </c>
      <c r="F196" s="4">
        <f t="shared" ca="1" si="21"/>
        <v>773772.94348024938</v>
      </c>
      <c r="G196" s="4" t="e">
        <f t="shared" si="22"/>
        <v>#N/A</v>
      </c>
      <c r="H196" s="4" t="e">
        <f t="shared" si="23"/>
        <v>#N/A</v>
      </c>
      <c r="I196" s="24"/>
      <c r="J196" s="4">
        <f t="shared" ca="1" si="24"/>
        <v>1376999.9999999988</v>
      </c>
      <c r="K196" s="24"/>
      <c r="L196" s="22">
        <f t="shared" ca="1" si="25"/>
        <v>0.4354729712689539</v>
      </c>
    </row>
    <row r="197" spans="1:12" x14ac:dyDescent="0.2">
      <c r="A197" s="2">
        <f t="shared" ref="A197:A260" si="27">A196+1</f>
        <v>44094</v>
      </c>
      <c r="B197" s="4">
        <f ca="1">B196+beta*F196*B196-IF(ROW()-L&gt;=ROW(B$3),beta*OFFSET(B197,-L,0)*OFFSET(F197,-L,0),K/L)</f>
        <v>3396.6245859535497</v>
      </c>
      <c r="C197" s="4">
        <f t="shared" ca="1" si="26"/>
        <v>4.0759495031442592</v>
      </c>
      <c r="D197" s="4">
        <f ca="1">D196+(1-alpha)*IF(ROW()-L&gt;=ROW(F$3),beta*OFFSET(F197,-L,0)*OFFSET(B197,-L,0),K/L)</f>
        <v>599992.47102779488</v>
      </c>
      <c r="E197" s="4">
        <f ca="1">E196+alpha*IF(ROW()-L&gt;=ROW(F$3),beta*OFFSET(F197,-L,0)*OFFSET(B197,-L,0),K/L)</f>
        <v>180.05175683538934</v>
      </c>
      <c r="F197" s="4">
        <f t="shared" ref="F197:F260" ca="1" si="28">F196-beta*F196*B196</f>
        <v>773430.85262941499</v>
      </c>
      <c r="G197" s="4" t="e">
        <f t="shared" ref="G197:G260" si="29">IF(ISBLANK(INDEX(inlagda_riktig,MATCH(A197,dag_riktig))),"",INDEX(inlagda_riktig,MATCH(A197,dag_riktig)))</f>
        <v>#N/A</v>
      </c>
      <c r="H197" s="4" t="e">
        <f t="shared" ref="H197:H260" si="30">IF(ISBLANK(INDEX(doda_riktig,MATCH(A197,dag_riktig))),"",INDEX(doda_riktig,MATCH(A197,dag_riktig)))</f>
        <v>#N/A</v>
      </c>
      <c r="I197" s="24"/>
      <c r="J197" s="4">
        <f t="shared" ref="J197:J260" ca="1" si="31">B197+D197+E197+F197</f>
        <v>1376999.9999999988</v>
      </c>
      <c r="K197" s="24"/>
      <c r="L197" s="22">
        <f t="shared" ref="L197:L260" ca="1" si="32">D197/J197</f>
        <v>0.43572437983136919</v>
      </c>
    </row>
    <row r="198" spans="1:12" x14ac:dyDescent="0.2">
      <c r="A198" s="2">
        <f t="shared" si="27"/>
        <v>44095</v>
      </c>
      <c r="B198" s="4">
        <f ca="1">B197+beta*F197*B197-IF(ROW()-L&gt;=ROW(B$3),beta*OFFSET(B198,-L,0)*OFFSET(F198,-L,0),K/L)</f>
        <v>3392.4713352890462</v>
      </c>
      <c r="C198" s="4">
        <f t="shared" ca="1" si="26"/>
        <v>4.0709656023468552</v>
      </c>
      <c r="D198" s="4">
        <f ca="1">D197+(1-alpha)*IF(ROW()-L&gt;=ROW(F$3),beta*OFFSET(F198,-L,0)*OFFSET(B198,-L,0),K/L)</f>
        <v>600338.03762981331</v>
      </c>
      <c r="E198" s="4">
        <f ca="1">E197+alpha*IF(ROW()-L&gt;=ROW(F$3),beta*OFFSET(F198,-L,0)*OFFSET(B198,-L,0),K/L)</f>
        <v>180.15545792632216</v>
      </c>
      <c r="F198" s="4">
        <f t="shared" ca="1" si="28"/>
        <v>773089.33557697013</v>
      </c>
      <c r="G198" s="4" t="e">
        <f t="shared" si="29"/>
        <v>#N/A</v>
      </c>
      <c r="H198" s="4" t="e">
        <f t="shared" si="30"/>
        <v>#N/A</v>
      </c>
      <c r="I198" s="24"/>
      <c r="J198" s="4">
        <f t="shared" ca="1" si="31"/>
        <v>1376999.9999999988</v>
      </c>
      <c r="K198" s="24"/>
      <c r="L198" s="22">
        <f t="shared" ca="1" si="32"/>
        <v>0.43597533596936372</v>
      </c>
    </row>
    <row r="199" spans="1:12" x14ac:dyDescent="0.2">
      <c r="A199" s="2">
        <f t="shared" si="27"/>
        <v>44096</v>
      </c>
      <c r="B199" s="4">
        <f ca="1">B198+beta*F198*B198-IF(ROW()-L&gt;=ROW(B$3),beta*OFFSET(B199,-L,0)*OFFSET(F199,-L,0),K/L)</f>
        <v>3388.364687676783</v>
      </c>
      <c r="C199" s="4">
        <f t="shared" ca="1" si="26"/>
        <v>4.0660376252121395</v>
      </c>
      <c r="D199" s="4">
        <f ca="1">D198+(1-alpha)*IF(ROW()-L&gt;=ROW(F$3),beta*OFFSET(F199,-L,0)*OFFSET(B199,-L,0),K/L)</f>
        <v>600682.98960415146</v>
      </c>
      <c r="E199" s="4">
        <f ca="1">E198+alpha*IF(ROW()-L&gt;=ROW(F$3),beta*OFFSET(F199,-L,0)*OFFSET(B199,-L,0),K/L)</f>
        <v>180.25897457361776</v>
      </c>
      <c r="F199" s="4">
        <f t="shared" ca="1" si="28"/>
        <v>772748.38673359703</v>
      </c>
      <c r="G199" s="4" t="e">
        <f t="shared" si="29"/>
        <v>#N/A</v>
      </c>
      <c r="H199" s="4" t="e">
        <f t="shared" si="30"/>
        <v>#N/A</v>
      </c>
      <c r="I199" s="24"/>
      <c r="J199" s="4">
        <f t="shared" ca="1" si="31"/>
        <v>1376999.9999999988</v>
      </c>
      <c r="K199" s="24"/>
      <c r="L199" s="22">
        <f t="shared" ca="1" si="32"/>
        <v>0.43622584575464923</v>
      </c>
    </row>
    <row r="200" spans="1:12" x14ac:dyDescent="0.2">
      <c r="A200" s="2">
        <f t="shared" si="27"/>
        <v>44097</v>
      </c>
      <c r="B200" s="4">
        <f ca="1">B199+beta*F199*B199-IF(ROW()-L&gt;=ROW(B$3),beta*OFFSET(B200,-L,0)*OFFSET(F200,-L,0),K/L)</f>
        <v>3384.3020732297045</v>
      </c>
      <c r="C200" s="4">
        <f t="shared" ca="1" si="26"/>
        <v>4.0611624878756452</v>
      </c>
      <c r="D200" s="4">
        <f ca="1">D199+(1-alpha)*IF(ROW()-L&gt;=ROW(F$3),beta*OFFSET(F200,-L,0)*OFFSET(B200,-L,0),K/L)</f>
        <v>601027.33481902245</v>
      </c>
      <c r="E200" s="4">
        <f ca="1">E199+alpha*IF(ROW()-L&gt;=ROW(F$3),beta*OFFSET(F200,-L,0)*OFFSET(B200,-L,0),K/L)</f>
        <v>180.36230913844852</v>
      </c>
      <c r="F200" s="4">
        <f t="shared" ca="1" si="28"/>
        <v>772408.00079860829</v>
      </c>
      <c r="G200" s="4" t="e">
        <f t="shared" si="29"/>
        <v>#N/A</v>
      </c>
      <c r="H200" s="4" t="e">
        <f t="shared" si="30"/>
        <v>#N/A</v>
      </c>
      <c r="I200" s="24"/>
      <c r="J200" s="4">
        <f t="shared" ca="1" si="31"/>
        <v>1376999.9999999988</v>
      </c>
      <c r="K200" s="24"/>
      <c r="L200" s="22">
        <f t="shared" ca="1" si="32"/>
        <v>0.43647591490125126</v>
      </c>
    </row>
    <row r="201" spans="1:12" x14ac:dyDescent="0.2">
      <c r="A201" s="2">
        <f t="shared" si="27"/>
        <v>44098</v>
      </c>
      <c r="B201" s="4">
        <f ca="1">B200+beta*F200*B200-IF(ROW()-L&gt;=ROW(B$3),beta*OFFSET(B201,-L,0)*OFFSET(F201,-L,0),K/L)</f>
        <v>3380.2811109511572</v>
      </c>
      <c r="C201" s="4">
        <f t="shared" ca="1" si="26"/>
        <v>4.0563373331413883</v>
      </c>
      <c r="D201" s="4">
        <f ca="1">D200+(1-alpha)*IF(ROW()-L&gt;=ROW(F$3),beta*OFFSET(F201,-L,0)*OFFSET(B201,-L,0),K/L)</f>
        <v>601371.08068639704</v>
      </c>
      <c r="E201" s="4">
        <f ca="1">E200+alpha*IF(ROW()-L&gt;=ROW(F$3),beta*OFFSET(F201,-L,0)*OFFSET(B201,-L,0),K/L)</f>
        <v>180.46546384507289</v>
      </c>
      <c r="F201" s="4">
        <f t="shared" ca="1" si="28"/>
        <v>772068.17273880565</v>
      </c>
      <c r="G201" s="4" t="e">
        <f t="shared" si="29"/>
        <v>#N/A</v>
      </c>
      <c r="H201" s="4" t="e">
        <f t="shared" si="30"/>
        <v>#N/A</v>
      </c>
      <c r="I201" s="24"/>
      <c r="J201" s="4">
        <f t="shared" ca="1" si="31"/>
        <v>1376999.9999999991</v>
      </c>
      <c r="K201" s="24"/>
      <c r="L201" s="22">
        <f t="shared" ca="1" si="32"/>
        <v>0.43672554879186454</v>
      </c>
    </row>
    <row r="202" spans="1:12" x14ac:dyDescent="0.2">
      <c r="A202" s="2">
        <f t="shared" si="27"/>
        <v>44099</v>
      </c>
      <c r="B202" s="4">
        <f ca="1">B201+beta*F201*B201-IF(ROW()-L&gt;=ROW(B$3),beta*OFFSET(B202,-L,0)*OFFSET(F202,-L,0),K/L)</f>
        <v>3376.299594682755</v>
      </c>
      <c r="C202" s="4">
        <f t="shared" ca="1" si="26"/>
        <v>4.0515595136193054</v>
      </c>
      <c r="D202" s="4">
        <f ca="1">D201+(1-alpha)*IF(ROW()-L&gt;=ROW(F$3),beta*OFFSET(F202,-L,0)*OFFSET(B202,-L,0),K/L)</f>
        <v>601714.23419560737</v>
      </c>
      <c r="E202" s="4">
        <f ca="1">E201+alpha*IF(ROW()-L&gt;=ROW(F$3),beta*OFFSET(F202,-L,0)*OFFSET(B202,-L,0),K/L)</f>
        <v>180.56844079091977</v>
      </c>
      <c r="F202" s="4">
        <f t="shared" ca="1" si="28"/>
        <v>771728.89776891784</v>
      </c>
      <c r="G202" s="4" t="e">
        <f t="shared" si="29"/>
        <v>#N/A</v>
      </c>
      <c r="H202" s="4" t="e">
        <f t="shared" si="30"/>
        <v>#N/A</v>
      </c>
      <c r="I202" s="24"/>
      <c r="J202" s="4">
        <f t="shared" ca="1" si="31"/>
        <v>1376999.9999999988</v>
      </c>
      <c r="K202" s="24"/>
      <c r="L202" s="22">
        <f t="shared" ca="1" si="32"/>
        <v>0.43697475250225698</v>
      </c>
    </row>
    <row r="203" spans="1:12" x14ac:dyDescent="0.2">
      <c r="A203" s="2">
        <f t="shared" si="27"/>
        <v>44100</v>
      </c>
      <c r="B203" s="4">
        <f ca="1">B202+beta*F202*B202-IF(ROW()-L&gt;=ROW(B$3),beta*OFFSET(B203,-L,0)*OFFSET(F203,-L,0),K/L)</f>
        <v>3372.3554800814754</v>
      </c>
      <c r="C203" s="4">
        <f t="shared" ca="1" si="26"/>
        <v>4.0468265760977697</v>
      </c>
      <c r="D203" s="4">
        <f ca="1">D202+(1-alpha)*IF(ROW()-L&gt;=ROW(F$3),beta*OFFSET(F203,-L,0)*OFFSET(B203,-L,0),K/L)</f>
        <v>602056.80194446014</v>
      </c>
      <c r="E203" s="4">
        <f ca="1">E202+alpha*IF(ROW()-L&gt;=ROW(F$3),beta*OFFSET(F203,-L,0)*OFFSET(B203,-L,0),K/L)</f>
        <v>180.6712419559251</v>
      </c>
      <c r="F203" s="4">
        <f t="shared" ca="1" si="28"/>
        <v>771390.17133350135</v>
      </c>
      <c r="G203" s="4" t="e">
        <f t="shared" si="29"/>
        <v>#N/A</v>
      </c>
      <c r="H203" s="4" t="e">
        <f t="shared" si="30"/>
        <v>#N/A</v>
      </c>
      <c r="I203" s="24"/>
      <c r="J203" s="4">
        <f t="shared" ca="1" si="31"/>
        <v>1376999.9999999991</v>
      </c>
      <c r="K203" s="24"/>
      <c r="L203" s="22">
        <f t="shared" ca="1" si="32"/>
        <v>0.43722353082386389</v>
      </c>
    </row>
    <row r="204" spans="1:12" x14ac:dyDescent="0.2">
      <c r="A204" s="2">
        <f t="shared" si="27"/>
        <v>44101</v>
      </c>
      <c r="B204" s="4">
        <f ca="1">B203+beta*F203*B203-IF(ROW()-L&gt;=ROW(B$3),beta*OFFSET(B204,-L,0)*OFFSET(F204,-L,0),K/L)</f>
        <v>3368.4468725521456</v>
      </c>
      <c r="C204" s="4">
        <f t="shared" ca="1" si="26"/>
        <v>4.0421362470625741</v>
      </c>
      <c r="D204" s="4">
        <f ca="1">D203+(1-alpha)*IF(ROW()-L&gt;=ROW(F$3),beta*OFFSET(F204,-L,0)*OFFSET(B204,-L,0),K/L)</f>
        <v>602398.79016803927</v>
      </c>
      <c r="E204" s="4">
        <f ca="1">E203+alpha*IF(ROW()-L&gt;=ROW(F$3),beta*OFFSET(F204,-L,0)*OFFSET(B204,-L,0),K/L)</f>
        <v>180.77386921117542</v>
      </c>
      <c r="F204" s="4">
        <f t="shared" ca="1" si="28"/>
        <v>771051.98909019632</v>
      </c>
      <c r="G204" s="4" t="e">
        <f t="shared" si="29"/>
        <v>#N/A</v>
      </c>
      <c r="H204" s="4" t="e">
        <f t="shared" si="30"/>
        <v>#N/A</v>
      </c>
      <c r="I204" s="24"/>
      <c r="J204" s="4">
        <f t="shared" ca="1" si="31"/>
        <v>1376999.9999999991</v>
      </c>
      <c r="K204" s="24"/>
      <c r="L204" s="22">
        <f t="shared" ca="1" si="32"/>
        <v>0.43747188828470562</v>
      </c>
    </row>
    <row r="205" spans="1:12" x14ac:dyDescent="0.2">
      <c r="A205" s="2">
        <f t="shared" si="27"/>
        <v>44102</v>
      </c>
      <c r="B205" s="4">
        <f ca="1">B204+beta*F204*B204-IF(ROW()-L&gt;=ROW(B$3),beta*OFFSET(B205,-L,0)*OFFSET(F205,-L,0),K/L)</f>
        <v>3364.5720160666319</v>
      </c>
      <c r="C205" s="4">
        <f t="shared" ca="1" si="26"/>
        <v>4.0374864192799578</v>
      </c>
      <c r="D205" s="4">
        <f ca="1">D204+(1-alpha)*IF(ROW()-L&gt;=ROW(F$3),beta*OFFSET(F205,-L,0)*OFFSET(B205,-L,0),K/L)</f>
        <v>602740.20476536837</v>
      </c>
      <c r="E205" s="4">
        <f ca="1">E204+alpha*IF(ROW()-L&gt;=ROW(F$3),beta*OFFSET(F205,-L,0)*OFFSET(B205,-L,0),K/L)</f>
        <v>180.8763243269089</v>
      </c>
      <c r="F205" s="4">
        <f t="shared" ca="1" si="28"/>
        <v>770714.34689423698</v>
      </c>
      <c r="G205" s="4" t="e">
        <f t="shared" si="29"/>
        <v>#N/A</v>
      </c>
      <c r="H205" s="4" t="e">
        <f t="shared" si="30"/>
        <v>#N/A</v>
      </c>
      <c r="I205" s="24"/>
      <c r="J205" s="4">
        <f t="shared" ca="1" si="31"/>
        <v>1376999.9999999991</v>
      </c>
      <c r="K205" s="24"/>
      <c r="L205" s="22">
        <f t="shared" ca="1" si="32"/>
        <v>0.43771982916875002</v>
      </c>
    </row>
    <row r="206" spans="1:12" x14ac:dyDescent="0.2">
      <c r="A206" s="2">
        <f t="shared" si="27"/>
        <v>44103</v>
      </c>
      <c r="B206" s="4">
        <f ca="1">B205+beta*F205*B205-IF(ROW()-L&gt;=ROW(B$3),beta*OFFSET(B206,-L,0)*OFFSET(F206,-L,0),K/L)</f>
        <v>3360.729282805888</v>
      </c>
      <c r="C206" s="4">
        <f t="shared" ca="1" si="26"/>
        <v>4.0328751393670652</v>
      </c>
      <c r="D206" s="4">
        <f ca="1">D205+(1-alpha)*IF(ROW()-L&gt;=ROW(F$3),beta*OFFSET(F206,-L,0)*OFFSET(B206,-L,0),K/L)</f>
        <v>603081.05132408848</v>
      </c>
      <c r="E206" s="4">
        <f ca="1">E205+alpha*IF(ROW()-L&gt;=ROW(F$3),beta*OFFSET(F206,-L,0)*OFFSET(B206,-L,0),K/L)</f>
        <v>180.97860897992084</v>
      </c>
      <c r="F206" s="4">
        <f t="shared" ca="1" si="28"/>
        <v>770377.24078412459</v>
      </c>
      <c r="G206" s="4" t="e">
        <f t="shared" si="29"/>
        <v>#N/A</v>
      </c>
      <c r="H206" s="4" t="e">
        <f t="shared" si="30"/>
        <v>#N/A</v>
      </c>
      <c r="I206" s="24"/>
      <c r="J206" s="4">
        <f t="shared" ca="1" si="31"/>
        <v>1376999.9999999991</v>
      </c>
      <c r="K206" s="24"/>
      <c r="L206" s="22">
        <f t="shared" ca="1" si="32"/>
        <v>0.43796735753383359</v>
      </c>
    </row>
    <row r="207" spans="1:12" x14ac:dyDescent="0.2">
      <c r="A207" s="2">
        <f t="shared" si="27"/>
        <v>44104</v>
      </c>
      <c r="B207" s="4">
        <f ca="1">B206+beta*F206*B206-IF(ROW()-L&gt;=ROW(B$3),beta*OFFSET(B207,-L,0)*OFFSET(F207,-L,0),K/L)</f>
        <v>3356.9171635654893</v>
      </c>
      <c r="C207" s="4">
        <f t="shared" ca="1" si="26"/>
        <v>4.0283005962785872</v>
      </c>
      <c r="D207" s="4">
        <f ca="1">D206+(1-alpha)*IF(ROW()-L&gt;=ROW(F$3),beta*OFFSET(F207,-L,0)*OFFSET(B207,-L,0),K/L)</f>
        <v>603421.33514329675</v>
      </c>
      <c r="E207" s="4">
        <f ca="1">E206+alpha*IF(ROW()-L&gt;=ROW(F$3),beta*OFFSET(F207,-L,0)*OFFSET(B207,-L,0),K/L)</f>
        <v>181.08072476041747</v>
      </c>
      <c r="F207" s="4">
        <f t="shared" ca="1" si="28"/>
        <v>770040.66696837626</v>
      </c>
      <c r="G207" s="4" t="e">
        <f t="shared" si="29"/>
        <v>#N/A</v>
      </c>
      <c r="H207" s="4" t="e">
        <f t="shared" si="30"/>
        <v>#N/A</v>
      </c>
      <c r="I207" s="24"/>
      <c r="J207" s="4">
        <f t="shared" ca="1" si="31"/>
        <v>1376999.9999999991</v>
      </c>
      <c r="K207" s="24"/>
      <c r="L207" s="22">
        <f t="shared" ca="1" si="32"/>
        <v>0.43821447722824775</v>
      </c>
    </row>
    <row r="208" spans="1:12" x14ac:dyDescent="0.2">
      <c r="A208" s="2">
        <f t="shared" si="27"/>
        <v>44105</v>
      </c>
      <c r="B208" s="4">
        <f ca="1">B207+beta*F207*B207-IF(ROW()-L&gt;=ROW(B$3),beta*OFFSET(B208,-L,0)*OFFSET(F208,-L,0),K/L)</f>
        <v>3353.1342588694797</v>
      </c>
      <c r="C208" s="4">
        <f t="shared" ca="1" si="26"/>
        <v>4.0237611106433757</v>
      </c>
      <c r="D208" s="4">
        <f ca="1">D207+(1-alpha)*IF(ROW()-L&gt;=ROW(F$3),beta*OFFSET(F208,-L,0)*OFFSET(B208,-L,0),K/L)</f>
        <v>603761.06125468144</v>
      </c>
      <c r="E208" s="4">
        <f ca="1">E207+alpha*IF(ROW()-L&gt;=ROW(F$3),beta*OFFSET(F208,-L,0)*OFFSET(B208,-L,0),K/L)</f>
        <v>181.18267317835827</v>
      </c>
      <c r="F208" s="4">
        <f t="shared" ca="1" si="28"/>
        <v>769704.62181326956</v>
      </c>
      <c r="G208" s="4" t="e">
        <f t="shared" si="29"/>
        <v>#N/A</v>
      </c>
      <c r="H208" s="4" t="e">
        <f t="shared" si="30"/>
        <v>#N/A</v>
      </c>
      <c r="I208" s="24"/>
      <c r="J208" s="4">
        <f t="shared" ca="1" si="31"/>
        <v>1376999.9999999988</v>
      </c>
      <c r="K208" s="24"/>
      <c r="L208" s="22">
        <f t="shared" ca="1" si="32"/>
        <v>0.43846119190608712</v>
      </c>
    </row>
    <row r="209" spans="1:12" x14ac:dyDescent="0.2">
      <c r="A209" s="2">
        <f t="shared" si="27"/>
        <v>44106</v>
      </c>
      <c r="B209" s="4">
        <f ca="1">B208+beta*F208*B208-IF(ROW()-L&gt;=ROW(B$3),beta*OFFSET(B209,-L,0)*OFFSET(F209,-L,0),K/L)</f>
        <v>3349.3792707412495</v>
      </c>
      <c r="C209" s="4">
        <f t="shared" ca="1" si="26"/>
        <v>4.019255124889499</v>
      </c>
      <c r="D209" s="4">
        <f ca="1">D208+(1-alpha)*IF(ROW()-L&gt;=ROW(F$3),beta*OFFSET(F209,-L,0)*OFFSET(B209,-L,0),K/L)</f>
        <v>604100.23444207828</v>
      </c>
      <c r="E209" s="4">
        <f ca="1">E208+alpha*IF(ROW()-L&gt;=ROW(F$3),beta*OFFSET(F209,-L,0)*OFFSET(B209,-L,0),K/L)</f>
        <v>181.28445566932461</v>
      </c>
      <c r="F209" s="4">
        <f t="shared" ca="1" si="28"/>
        <v>769369.10183150996</v>
      </c>
      <c r="G209" s="4" t="e">
        <f t="shared" si="29"/>
        <v>#N/A</v>
      </c>
      <c r="H209" s="4" t="e">
        <f t="shared" si="30"/>
        <v>#N/A</v>
      </c>
      <c r="I209" s="24"/>
      <c r="J209" s="4">
        <f t="shared" ca="1" si="31"/>
        <v>1376999.9999999988</v>
      </c>
      <c r="K209" s="24"/>
      <c r="L209" s="22">
        <f t="shared" ca="1" si="32"/>
        <v>0.43870750504145156</v>
      </c>
    </row>
    <row r="210" spans="1:12" x14ac:dyDescent="0.2">
      <c r="A210" s="2">
        <f t="shared" si="27"/>
        <v>44107</v>
      </c>
      <c r="B210" s="4">
        <f ca="1">B209+beta*F209*B209-IF(ROW()-L&gt;=ROW(B$3),beta*OFFSET(B210,-L,0)*OFFSET(F210,-L,0),K/L)</f>
        <v>3345.6509950837931</v>
      </c>
      <c r="C210" s="4">
        <f t="shared" ca="1" si="26"/>
        <v>4.0147811941005509</v>
      </c>
      <c r="D210" s="4">
        <f ca="1">D209+(1-alpha)*IF(ROW()-L&gt;=ROW(F$3),beta*OFFSET(F210,-L,0)*OFFSET(B210,-L,0),K/L)</f>
        <v>604438.85925956408</v>
      </c>
      <c r="E210" s="4">
        <f ca="1">E209+alpha*IF(ROW()-L&gt;=ROW(F$3),beta*OFFSET(F210,-L,0)*OFFSET(B210,-L,0),K/L)</f>
        <v>181.38607359994955</v>
      </c>
      <c r="F210" s="4">
        <f t="shared" ca="1" si="28"/>
        <v>769034.10367175099</v>
      </c>
      <c r="G210" s="4" t="e">
        <f t="shared" si="29"/>
        <v>#N/A</v>
      </c>
      <c r="H210" s="4" t="e">
        <f t="shared" si="30"/>
        <v>#N/A</v>
      </c>
      <c r="I210" s="24"/>
      <c r="J210" s="4">
        <f t="shared" ca="1" si="31"/>
        <v>1376999.9999999986</v>
      </c>
      <c r="K210" s="24"/>
      <c r="L210" s="22">
        <f t="shared" ca="1" si="32"/>
        <v>0.43895341994158654</v>
      </c>
    </row>
    <row r="211" spans="1:12" x14ac:dyDescent="0.2">
      <c r="A211" s="2">
        <f t="shared" si="27"/>
        <v>44108</v>
      </c>
      <c r="B211" s="4">
        <f ca="1">B210+beta*F210*B210-IF(ROW()-L&gt;=ROW(B$3),beta*OFFSET(B211,-L,0)*OFFSET(F211,-L,0),K/L)</f>
        <v>3341.9483146250745</v>
      </c>
      <c r="C211" s="4">
        <f t="shared" ca="1" si="26"/>
        <v>4.0103379775500887</v>
      </c>
      <c r="D211" s="4">
        <f ca="1">D210+(1-alpha)*IF(ROW()-L&gt;=ROW(F$3),beta*OFFSET(F211,-L,0)*OFFSET(B211,-L,0),K/L)</f>
        <v>604776.94004819612</v>
      </c>
      <c r="E211" s="4">
        <f ca="1">E210+alpha*IF(ROW()-L&gt;=ROW(F$3),beta*OFFSET(F211,-L,0)*OFFSET(B211,-L,0),K/L)</f>
        <v>181.48752827294109</v>
      </c>
      <c r="F211" s="4">
        <f t="shared" ca="1" si="28"/>
        <v>768699.62410890462</v>
      </c>
      <c r="G211" s="4" t="e">
        <f t="shared" si="29"/>
        <v>#N/A</v>
      </c>
      <c r="H211" s="4" t="e">
        <f t="shared" si="30"/>
        <v>#N/A</v>
      </c>
      <c r="I211" s="24"/>
      <c r="J211" s="4">
        <f t="shared" ca="1" si="31"/>
        <v>1376999.9999999986</v>
      </c>
      <c r="K211" s="24"/>
      <c r="L211" s="22">
        <f t="shared" ca="1" si="32"/>
        <v>0.43919893975903901</v>
      </c>
    </row>
    <row r="212" spans="1:12" x14ac:dyDescent="0.2">
      <c r="A212" s="2">
        <f t="shared" si="27"/>
        <v>44109</v>
      </c>
      <c r="B212" s="4">
        <f ca="1">B211+beta*F211*B211-IF(ROW()-L&gt;=ROW(B$3),beta*OFFSET(B212,-L,0)*OFFSET(F212,-L,0),K/L)</f>
        <v>3338.2701923873756</v>
      </c>
      <c r="C212" s="4">
        <f t="shared" ca="1" si="26"/>
        <v>4.0059242308648502</v>
      </c>
      <c r="D212" s="4">
        <f ca="1">D211+(1-alpha)*IF(ROW()-L&gt;=ROW(F$3),beta*OFFSET(F212,-L,0)*OFFSET(B212,-L,0),K/L)</f>
        <v>605114.48095149675</v>
      </c>
      <c r="E212" s="4">
        <f ca="1">E211+alpha*IF(ROW()-L&gt;=ROW(F$3),beta*OFFSET(F212,-L,0)*OFFSET(B212,-L,0),K/L)</f>
        <v>181.58882093172892</v>
      </c>
      <c r="F212" s="4">
        <f t="shared" ca="1" si="28"/>
        <v>768365.66003518295</v>
      </c>
      <c r="G212" s="4" t="e">
        <f t="shared" si="29"/>
        <v>#N/A</v>
      </c>
      <c r="H212" s="4" t="e">
        <f t="shared" si="30"/>
        <v>#N/A</v>
      </c>
      <c r="I212" s="24"/>
      <c r="J212" s="4">
        <f t="shared" ca="1" si="31"/>
        <v>1376999.9999999988</v>
      </c>
      <c r="K212" s="24"/>
      <c r="L212" s="22">
        <f t="shared" ca="1" si="32"/>
        <v>0.43944406750290288</v>
      </c>
    </row>
    <row r="213" spans="1:12" x14ac:dyDescent="0.2">
      <c r="A213" s="2">
        <f t="shared" si="27"/>
        <v>44110</v>
      </c>
      <c r="B213" s="4">
        <f ca="1">B212+beta*F212*B212-IF(ROW()-L&gt;=ROW(B$3),beta*OFFSET(B213,-L,0)*OFFSET(F213,-L,0),K/L)</f>
        <v>3334.6156656424264</v>
      </c>
      <c r="C213" s="4">
        <f t="shared" ca="1" si="26"/>
        <v>4.0015387987709117</v>
      </c>
      <c r="D213" s="4">
        <f ca="1">D212+(1-alpha)*IF(ROW()-L&gt;=ROW(F$3),beta*OFFSET(F213,-L,0)*OFFSET(B213,-L,0),K/L)</f>
        <v>605451.4859297761</v>
      </c>
      <c r="E213" s="4">
        <f ca="1">E212+alpha*IF(ROW()-L&gt;=ROW(F$3),beta*OFFSET(F213,-L,0)*OFFSET(B213,-L,0),K/L)</f>
        <v>181.68995276476264</v>
      </c>
      <c r="F213" s="4">
        <f t="shared" ca="1" si="28"/>
        <v>768032.20845181553</v>
      </c>
      <c r="G213" s="4" t="e">
        <f t="shared" si="29"/>
        <v>#N/A</v>
      </c>
      <c r="H213" s="4" t="e">
        <f t="shared" si="30"/>
        <v>#N/A</v>
      </c>
      <c r="I213" s="24"/>
      <c r="J213" s="4">
        <f t="shared" ca="1" si="31"/>
        <v>1376999.9999999988</v>
      </c>
      <c r="K213" s="24"/>
      <c r="L213" s="22">
        <f t="shared" ca="1" si="32"/>
        <v>0.4396888060492205</v>
      </c>
    </row>
    <row r="214" spans="1:12" x14ac:dyDescent="0.2">
      <c r="A214" s="2">
        <f t="shared" si="27"/>
        <v>44111</v>
      </c>
      <c r="B214" s="4">
        <f ca="1">B213+beta*F213*B213-IF(ROW()-L&gt;=ROW(B$3),beta*OFFSET(B214,-L,0)*OFFSET(F214,-L,0),K/L)</f>
        <v>3330.9838403168515</v>
      </c>
      <c r="C214" s="4">
        <f t="shared" ca="1" si="26"/>
        <v>3.9971806083802215</v>
      </c>
      <c r="D214" s="4">
        <f ca="1">D213+(1-alpha)*IF(ROW()-L&gt;=ROW(F$3),beta*OFFSET(F214,-L,0)*OFFSET(B214,-L,0),K/L)</f>
        <v>605787.95877337968</v>
      </c>
      <c r="E214" s="4">
        <f ca="1">E213+alpha*IF(ROW()-L&gt;=ROW(F$3),beta*OFFSET(F214,-L,0)*OFFSET(B214,-L,0),K/L)</f>
        <v>181.79092490948713</v>
      </c>
      <c r="F214" s="4">
        <f t="shared" ca="1" si="28"/>
        <v>767699.26646139275</v>
      </c>
      <c r="G214" s="4" t="e">
        <f t="shared" si="29"/>
        <v>#N/A</v>
      </c>
      <c r="H214" s="4" t="e">
        <f t="shared" si="30"/>
        <v>#N/A</v>
      </c>
      <c r="I214" s="24"/>
      <c r="J214" s="4">
        <f t="shared" ca="1" si="31"/>
        <v>1376999.9999999988</v>
      </c>
      <c r="K214" s="24"/>
      <c r="L214" s="22">
        <f t="shared" ca="1" si="32"/>
        <v>0.43993315815060291</v>
      </c>
    </row>
    <row r="215" spans="1:12" x14ac:dyDescent="0.2">
      <c r="A215" s="2">
        <f t="shared" si="27"/>
        <v>44112</v>
      </c>
      <c r="B215" s="4">
        <f ca="1">B214+beta*F214*B214-IF(ROW()-L&gt;=ROW(B$3),beta*OFFSET(B215,-L,0)*OFFSET(F215,-L,0),K/L)</f>
        <v>3327.3738858149886</v>
      </c>
      <c r="C215" s="4">
        <f t="shared" ca="1" si="26"/>
        <v>3.9928486629779858</v>
      </c>
      <c r="D215" s="4">
        <f ca="1">D214+(1-alpha)*IF(ROW()-L&gt;=ROW(F$3),beta*OFFSET(F215,-L,0)*OFFSET(B215,-L,0),K/L)</f>
        <v>606123.90311493981</v>
      </c>
      <c r="E215" s="4">
        <f ca="1">E214+alpha*IF(ROW()-L&gt;=ROW(F$3),beta*OFFSET(F215,-L,0)*OFFSET(B215,-L,0),K/L)</f>
        <v>181.89173845601911</v>
      </c>
      <c r="F215" s="4">
        <f t="shared" ca="1" si="28"/>
        <v>767366.83126078802</v>
      </c>
      <c r="G215" s="4" t="e">
        <f t="shared" si="29"/>
        <v>#N/A</v>
      </c>
      <c r="H215" s="4" t="e">
        <f t="shared" si="30"/>
        <v>#N/A</v>
      </c>
      <c r="I215" s="24"/>
      <c r="J215" s="4">
        <f t="shared" ca="1" si="31"/>
        <v>1376999.9999999988</v>
      </c>
      <c r="K215" s="24"/>
      <c r="L215" s="22">
        <f t="shared" ca="1" si="32"/>
        <v>0.4401771264451273</v>
      </c>
    </row>
    <row r="216" spans="1:12" x14ac:dyDescent="0.2">
      <c r="A216" s="2">
        <f t="shared" si="27"/>
        <v>44113</v>
      </c>
      <c r="B216" s="4">
        <f ca="1">B215+beta*F215*B215-IF(ROW()-L&gt;=ROW(B$3),beta*OFFSET(B216,-L,0)*OFFSET(F216,-L,0),K/L)</f>
        <v>3323.7850302285028</v>
      </c>
      <c r="C216" s="4">
        <f t="shared" ca="1" si="26"/>
        <v>3.988542036274203</v>
      </c>
      <c r="D216" s="4">
        <f ca="1">D215+(1-alpha)*IF(ROW()-L&gt;=ROW(F$3),beta*OFFSET(F216,-L,0)*OFFSET(B216,-L,0),K/L)</f>
        <v>606459.32244070491</v>
      </c>
      <c r="E216" s="4">
        <f ca="1">E215+alpha*IF(ROW()-L&gt;=ROW(F$3),beta*OFFSET(F216,-L,0)*OFFSET(B216,-L,0),K/L)</f>
        <v>181.99239445054698</v>
      </c>
      <c r="F216" s="4">
        <f t="shared" ca="1" si="28"/>
        <v>767034.9001346149</v>
      </c>
      <c r="G216" s="4" t="e">
        <f t="shared" si="29"/>
        <v>#N/A</v>
      </c>
      <c r="H216" s="4" t="e">
        <f t="shared" si="30"/>
        <v>#N/A</v>
      </c>
      <c r="I216" s="24"/>
      <c r="J216" s="4">
        <f t="shared" ca="1" si="31"/>
        <v>1376999.9999999991</v>
      </c>
      <c r="K216" s="24"/>
      <c r="L216" s="22">
        <f t="shared" ca="1" si="32"/>
        <v>0.44042071346456452</v>
      </c>
    </row>
    <row r="217" spans="1:12" x14ac:dyDescent="0.2">
      <c r="A217" s="2">
        <f t="shared" si="27"/>
        <v>44114</v>
      </c>
      <c r="B217" s="4">
        <f ca="1">B216+beta*F216*B216-IF(ROW()-L&gt;=ROW(B$3),beta*OFFSET(B217,-L,0)*OFFSET(F217,-L,0),K/L)</f>
        <v>3320.2165559044097</v>
      </c>
      <c r="C217" s="4">
        <f t="shared" ca="1" si="26"/>
        <v>3.9842598670852913</v>
      </c>
      <c r="D217" s="4">
        <f ca="1">D216+(1-alpha)*IF(ROW()-L&gt;=ROW(F$3),beta*OFFSET(F217,-L,0)*OFFSET(B217,-L,0),K/L)</f>
        <v>606794.22010101599</v>
      </c>
      <c r="E217" s="4">
        <f ca="1">E216+alpha*IF(ROW()-L&gt;=ROW(F$3),beta*OFFSET(F217,-L,0)*OFFSET(B217,-L,0),K/L)</f>
        <v>182.0928938984747</v>
      </c>
      <c r="F217" s="4">
        <f t="shared" ca="1" si="28"/>
        <v>766703.47044917999</v>
      </c>
      <c r="G217" s="4" t="e">
        <f t="shared" si="29"/>
        <v>#N/A</v>
      </c>
      <c r="H217" s="4" t="e">
        <f t="shared" si="30"/>
        <v>#N/A</v>
      </c>
      <c r="I217" s="24"/>
      <c r="J217" s="4">
        <f t="shared" ca="1" si="31"/>
        <v>1376999.9999999988</v>
      </c>
      <c r="K217" s="24"/>
      <c r="L217" s="22">
        <f t="shared" ca="1" si="32"/>
        <v>0.44066392164198731</v>
      </c>
    </row>
    <row r="218" spans="1:12" x14ac:dyDescent="0.2">
      <c r="A218" s="2">
        <f t="shared" si="27"/>
        <v>44115</v>
      </c>
      <c r="B218" s="4">
        <f ca="1">B217+beta*F217*B217-IF(ROW()-L&gt;=ROW(B$3),beta*OFFSET(B218,-L,0)*OFFSET(F218,-L,0),K/L)</f>
        <v>3316.6677953451654</v>
      </c>
      <c r="C218" s="4">
        <f t="shared" ca="1" si="26"/>
        <v>3.9800013544141981</v>
      </c>
      <c r="D218" s="4">
        <f ca="1">D217+(1-alpha)*IF(ROW()-L&gt;=ROW(F$3),beta*OFFSET(F218,-L,0)*OFFSET(B218,-L,0),K/L)</f>
        <v>607128.59931999352</v>
      </c>
      <c r="E218" s="4">
        <f ca="1">E217+alpha*IF(ROW()-L&gt;=ROW(F$3),beta*OFFSET(F218,-L,0)*OFFSET(B218,-L,0),K/L)</f>
        <v>182.19323776732861</v>
      </c>
      <c r="F218" s="4">
        <f t="shared" ca="1" si="28"/>
        <v>766372.53964689292</v>
      </c>
      <c r="G218" s="4" t="e">
        <f t="shared" si="29"/>
        <v>#N/A</v>
      </c>
      <c r="H218" s="4" t="e">
        <f t="shared" si="30"/>
        <v>#N/A</v>
      </c>
      <c r="I218" s="24"/>
      <c r="J218" s="4">
        <f t="shared" ca="1" si="31"/>
        <v>1376999.9999999991</v>
      </c>
      <c r="K218" s="24"/>
      <c r="L218" s="22">
        <f t="shared" ca="1" si="32"/>
        <v>0.44090675331880458</v>
      </c>
    </row>
    <row r="219" spans="1:12" x14ac:dyDescent="0.2">
      <c r="A219" s="2">
        <f t="shared" si="27"/>
        <v>44116</v>
      </c>
      <c r="B219" s="4">
        <f ca="1">B218+beta*F218*B218-IF(ROW()-L&gt;=ROW(B$3),beta*OFFSET(B219,-L,0)*OFFSET(F219,-L,0),K/L)</f>
        <v>3313.1381274163723</v>
      </c>
      <c r="C219" s="4">
        <f t="shared" ca="1" si="26"/>
        <v>3.9757657528996466</v>
      </c>
      <c r="D219" s="4">
        <f ca="1">D218+(1-alpha)*IF(ROW()-L&gt;=ROW(F$3),beta*OFFSET(F219,-L,0)*OFFSET(B219,-L,0),K/L)</f>
        <v>607462.46320449305</v>
      </c>
      <c r="E219" s="4">
        <f ca="1">E218+alpha*IF(ROW()-L&gt;=ROW(F$3),beta*OFFSET(F219,-L,0)*OFFSET(B219,-L,0),K/L)</f>
        <v>182.29342698944512</v>
      </c>
      <c r="F219" s="4">
        <f t="shared" ca="1" si="28"/>
        <v>766042.10524110007</v>
      </c>
      <c r="G219" s="4" t="e">
        <f t="shared" si="29"/>
        <v>#N/A</v>
      </c>
      <c r="H219" s="4" t="e">
        <f t="shared" si="30"/>
        <v>#N/A</v>
      </c>
      <c r="I219" s="24"/>
      <c r="J219" s="4">
        <f t="shared" ca="1" si="31"/>
        <v>1376999.9999999991</v>
      </c>
      <c r="K219" s="24"/>
      <c r="L219" s="22">
        <f t="shared" ca="1" si="32"/>
        <v>0.44114921075126612</v>
      </c>
    </row>
    <row r="220" spans="1:12" x14ac:dyDescent="0.2">
      <c r="A220" s="2">
        <f t="shared" si="27"/>
        <v>44117</v>
      </c>
      <c r="B220" s="4">
        <f ca="1">B219+beta*F219*B219-IF(ROW()-L&gt;=ROW(B$3),beta*OFFSET(B220,-L,0)*OFFSET(F220,-L,0),K/L)</f>
        <v>3309.6269738394139</v>
      </c>
      <c r="C220" s="4">
        <f t="shared" ca="1" si="26"/>
        <v>3.9715523686072962</v>
      </c>
      <c r="D220" s="4">
        <f ca="1">D219+(1-alpha)*IF(ROW()-L&gt;=ROW(F$3),beta*OFFSET(F220,-L,0)*OFFSET(B220,-L,0),K/L)</f>
        <v>607795.81475238549</v>
      </c>
      <c r="E220" s="4">
        <f ca="1">E219+alpha*IF(ROW()-L&gt;=ROW(F$3),beta*OFFSET(F220,-L,0)*OFFSET(B220,-L,0),K/L)</f>
        <v>182.39346246445535</v>
      </c>
      <c r="F220" s="4">
        <f t="shared" ca="1" si="28"/>
        <v>765712.16481130954</v>
      </c>
      <c r="G220" s="4" t="e">
        <f t="shared" si="29"/>
        <v>#N/A</v>
      </c>
      <c r="H220" s="4" t="e">
        <f t="shared" si="30"/>
        <v>#N/A</v>
      </c>
      <c r="I220" s="24"/>
      <c r="J220" s="4">
        <f t="shared" ca="1" si="31"/>
        <v>1376999.9999999988</v>
      </c>
      <c r="K220" s="24"/>
      <c r="L220" s="22">
        <f t="shared" ca="1" si="32"/>
        <v>0.44139129611647493</v>
      </c>
    </row>
    <row r="221" spans="1:12" x14ac:dyDescent="0.2">
      <c r="A221" s="2">
        <f t="shared" si="27"/>
        <v>44118</v>
      </c>
      <c r="B221" s="4">
        <f ca="1">B220+beta*F220*B220-IF(ROW()-L&gt;=ROW(B$3),beta*OFFSET(B221,-L,0)*OFFSET(F221,-L,0),K/L)</f>
        <v>3306.1337959479779</v>
      </c>
      <c r="C221" s="4">
        <f t="shared" ca="1" si="26"/>
        <v>3.967360555137573</v>
      </c>
      <c r="D221" s="4">
        <f ca="1">D220+(1-alpha)*IF(ROW()-L&gt;=ROW(F$3),beta*OFFSET(F221,-L,0)*OFFSET(B221,-L,0),K/L)</f>
        <v>608128.65686021117</v>
      </c>
      <c r="E221" s="4">
        <f ca="1">E220+alpha*IF(ROW()-L&gt;=ROW(F$3),beta*OFFSET(F221,-L,0)*OFFSET(B221,-L,0),K/L)</f>
        <v>182.49334506158218</v>
      </c>
      <c r="F221" s="4">
        <f t="shared" ca="1" si="28"/>
        <v>765382.71599877824</v>
      </c>
      <c r="G221" s="4" t="e">
        <f t="shared" si="29"/>
        <v>#N/A</v>
      </c>
      <c r="H221" s="4" t="e">
        <f t="shared" si="30"/>
        <v>#N/A</v>
      </c>
      <c r="I221" s="24"/>
      <c r="J221" s="4">
        <f t="shared" ca="1" si="31"/>
        <v>1376999.9999999991</v>
      </c>
      <c r="K221" s="24"/>
      <c r="L221" s="22">
        <f t="shared" ca="1" si="32"/>
        <v>0.44163301151794593</v>
      </c>
    </row>
    <row r="222" spans="1:12" x14ac:dyDescent="0.2">
      <c r="A222" s="2">
        <f t="shared" si="27"/>
        <v>44119</v>
      </c>
      <c r="B222" s="4">
        <f ca="1">B221+beta*F221*B221-IF(ROW()-L&gt;=ROW(B$3),beta*OFFSET(B222,-L,0)*OFFSET(F222,-L,0),K/L)</f>
        <v>3302.6580916889397</v>
      </c>
      <c r="C222" s="4">
        <f t="shared" ca="1" si="26"/>
        <v>3.9631897100267275</v>
      </c>
      <c r="D222" s="4">
        <f ca="1">D221+(1-alpha)*IF(ROW()-L&gt;=ROW(F$3),beta*OFFSET(F222,-L,0)*OFFSET(B222,-L,0),K/L)</f>
        <v>608460.9923302558</v>
      </c>
      <c r="E222" s="4">
        <f ca="1">E221+alpha*IF(ROW()-L&gt;=ROW(F$3),beta*OFFSET(F222,-L,0)*OFFSET(B222,-L,0),K/L)</f>
        <v>182.5930756217636</v>
      </c>
      <c r="F222" s="4">
        <f t="shared" ca="1" si="28"/>
        <v>765053.75650243252</v>
      </c>
      <c r="G222" s="4" t="e">
        <f t="shared" si="29"/>
        <v>#N/A</v>
      </c>
      <c r="H222" s="4" t="e">
        <f t="shared" si="30"/>
        <v>#N/A</v>
      </c>
      <c r="I222" s="24"/>
      <c r="J222" s="4">
        <f t="shared" ca="1" si="31"/>
        <v>1376999.9999999991</v>
      </c>
      <c r="K222" s="24"/>
      <c r="L222" s="22">
        <f t="shared" ca="1" si="32"/>
        <v>0.44187435899074523</v>
      </c>
    </row>
    <row r="223" spans="1:12" x14ac:dyDescent="0.2">
      <c r="A223" s="2">
        <f t="shared" si="27"/>
        <v>44120</v>
      </c>
      <c r="B223" s="4">
        <f ca="1">B222+beta*F222*B222-IF(ROW()-L&gt;=ROW(B$3),beta*OFFSET(B223,-L,0)*OFFSET(F223,-L,0),K/L)</f>
        <v>3299.1993928495049</v>
      </c>
      <c r="C223" s="4">
        <f t="shared" ca="1" si="26"/>
        <v>3.9590392714194054</v>
      </c>
      <c r="D223" s="4">
        <f ca="1">D222+(1-alpha)*IF(ROW()-L&gt;=ROW(F$3),beta*OFFSET(F223,-L,0)*OFFSET(B223,-L,0),K/L)</f>
        <v>608792.82387709105</v>
      </c>
      <c r="E223" s="4">
        <f ca="1">E222+alpha*IF(ROW()-L&gt;=ROW(F$3),beta*OFFSET(F223,-L,0)*OFFSET(B223,-L,0),K/L)</f>
        <v>182.69265495961554</v>
      </c>
      <c r="F223" s="4">
        <f t="shared" ca="1" si="28"/>
        <v>764725.28407509881</v>
      </c>
      <c r="G223" s="4" t="e">
        <f t="shared" si="29"/>
        <v>#N/A</v>
      </c>
      <c r="H223" s="4" t="e">
        <f t="shared" si="30"/>
        <v>#N/A</v>
      </c>
      <c r="I223" s="24"/>
      <c r="J223" s="4">
        <f t="shared" ca="1" si="31"/>
        <v>1376999.9999999991</v>
      </c>
      <c r="K223" s="24"/>
      <c r="L223" s="22">
        <f t="shared" ca="1" si="32"/>
        <v>0.44211534050623924</v>
      </c>
    </row>
    <row r="224" spans="1:12" x14ac:dyDescent="0.2">
      <c r="A224" s="2">
        <f t="shared" si="27"/>
        <v>44121</v>
      </c>
      <c r="B224" s="4">
        <f ca="1">B223+beta*F223*B223-IF(ROW()-L&gt;=ROW(B$3),beta*OFFSET(B224,-L,0)*OFFSET(F224,-L,0),K/L)</f>
        <v>3295.7572624938125</v>
      </c>
      <c r="C224" s="4">
        <f t="shared" ca="1" si="26"/>
        <v>3.9549087149925746</v>
      </c>
      <c r="D224" s="4">
        <f ca="1">D223+(1-alpha)*IF(ROW()-L&gt;=ROW(F$3),beta*OFFSET(F224,-L,0)*OFFSET(B224,-L,0),K/L)</f>
        <v>609124.15413362032</v>
      </c>
      <c r="E224" s="4">
        <f ca="1">E223+alpha*IF(ROW()-L&gt;=ROW(F$3),beta*OFFSET(F224,-L,0)*OFFSET(B224,-L,0),K/L)</f>
        <v>182.79208386524601</v>
      </c>
      <c r="F224" s="4">
        <f t="shared" ca="1" si="28"/>
        <v>764397.29652001953</v>
      </c>
      <c r="G224" s="4" t="e">
        <f t="shared" si="29"/>
        <v>#N/A</v>
      </c>
      <c r="H224" s="4" t="e">
        <f t="shared" si="30"/>
        <v>#N/A</v>
      </c>
      <c r="I224" s="24"/>
      <c r="J224" s="4">
        <f t="shared" ca="1" si="31"/>
        <v>1376999.9999999991</v>
      </c>
      <c r="K224" s="24"/>
      <c r="L224" s="22">
        <f t="shared" ca="1" si="32"/>
        <v>0.44235595797648564</v>
      </c>
    </row>
    <row r="225" spans="1:12" x14ac:dyDescent="0.2">
      <c r="A225" s="2">
        <f t="shared" si="27"/>
        <v>44122</v>
      </c>
      <c r="B225" s="4">
        <f ca="1">B224+beta*F224*B224-IF(ROW()-L&gt;=ROW(B$3),beta*OFFSET(B225,-L,0)*OFFSET(F225,-L,0),K/L)</f>
        <v>3292.3312925934406</v>
      </c>
      <c r="C225" s="4">
        <f t="shared" ca="1" si="26"/>
        <v>3.9507975511121285</v>
      </c>
      <c r="D225" s="4">
        <f ca="1">D224+(1-alpha)*IF(ROW()-L&gt;=ROW(F$3),beta*OFFSET(F225,-L,0)*OFFSET(B225,-L,0),K/L)</f>
        <v>609454.9856566668</v>
      </c>
      <c r="E225" s="4">
        <f ca="1">E224+alpha*IF(ROW()-L&gt;=ROW(F$3),beta*OFFSET(F225,-L,0)*OFFSET(B225,-L,0),K/L)</f>
        <v>182.89136310593216</v>
      </c>
      <c r="F225" s="4">
        <f t="shared" ca="1" si="28"/>
        <v>764069.79168763279</v>
      </c>
      <c r="G225" s="4" t="e">
        <f t="shared" si="29"/>
        <v>#N/A</v>
      </c>
      <c r="H225" s="4" t="e">
        <f t="shared" si="30"/>
        <v>#N/A</v>
      </c>
      <c r="I225" s="24"/>
      <c r="J225" s="4">
        <f t="shared" ca="1" si="31"/>
        <v>1376999.9999999991</v>
      </c>
      <c r="K225" s="24"/>
      <c r="L225" s="22">
        <f t="shared" ca="1" si="32"/>
        <v>0.44259621325829135</v>
      </c>
    </row>
    <row r="226" spans="1:12" x14ac:dyDescent="0.2">
      <c r="A226" s="2">
        <f t="shared" si="27"/>
        <v>44123</v>
      </c>
      <c r="B226" s="4">
        <f ca="1">B225+beta*F225*B225-IF(ROW()-L&gt;=ROW(B$3),beta*OFFSET(B226,-L,0)*OFFSET(F226,-L,0),K/L)</f>
        <v>3288.9211018373658</v>
      </c>
      <c r="C226" s="4">
        <f t="shared" ca="1" si="26"/>
        <v>3.9467053222048385</v>
      </c>
      <c r="D226" s="4">
        <f ca="1">D225+(1-alpha)*IF(ROW()-L&gt;=ROW(F$3),beta*OFFSET(F226,-L,0)*OFFSET(B226,-L,0),K/L)</f>
        <v>609785.3209321379</v>
      </c>
      <c r="E226" s="4">
        <f ca="1">E225+alpha*IF(ROW()-L&gt;=ROW(F$3),beta*OFFSET(F226,-L,0)*OFFSET(B226,-L,0),K/L)</f>
        <v>182.99049342767003</v>
      </c>
      <c r="F226" s="4">
        <f t="shared" ca="1" si="28"/>
        <v>763742.76747259602</v>
      </c>
      <c r="G226" s="4" t="e">
        <f t="shared" si="29"/>
        <v>#N/A</v>
      </c>
      <c r="H226" s="4" t="e">
        <f t="shared" si="30"/>
        <v>#N/A</v>
      </c>
      <c r="I226" s="24"/>
      <c r="J226" s="4">
        <f t="shared" ca="1" si="31"/>
        <v>1376999.9999999991</v>
      </c>
      <c r="K226" s="24"/>
      <c r="L226" s="22">
        <f t="shared" ca="1" si="32"/>
        <v>0.44283610815696317</v>
      </c>
    </row>
    <row r="227" spans="1:12" x14ac:dyDescent="0.2">
      <c r="A227" s="2">
        <f t="shared" si="27"/>
        <v>44124</v>
      </c>
      <c r="B227" s="4">
        <f ca="1">B226+beta*F226*B226-IF(ROW()-L&gt;=ROW(B$3),beta*OFFSET(B227,-L,0)*OFFSET(F227,-L,0),K/L)</f>
        <v>3285.5263336080066</v>
      </c>
      <c r="C227" s="4">
        <f t="shared" ca="1" si="26"/>
        <v>3.9426316003296074</v>
      </c>
      <c r="D227" s="4">
        <f ca="1">D226+(1-alpha)*IF(ROW()-L&gt;=ROW(F$3),beta*OFFSET(F227,-L,0)*OFFSET(B227,-L,0),K/L)</f>
        <v>610115.16237979941</v>
      </c>
      <c r="E227" s="4">
        <f ca="1">E226+alpha*IF(ROW()-L&gt;=ROW(F$3),beta*OFFSET(F227,-L,0)*OFFSET(B227,-L,0),K/L)</f>
        <v>183.08947555660717</v>
      </c>
      <c r="F227" s="4">
        <f t="shared" ca="1" si="28"/>
        <v>763416.22181103495</v>
      </c>
      <c r="G227" s="4" t="e">
        <f t="shared" si="29"/>
        <v>#N/A</v>
      </c>
      <c r="H227" s="4" t="e">
        <f t="shared" si="30"/>
        <v>#N/A</v>
      </c>
      <c r="I227" s="24"/>
      <c r="J227" s="4">
        <f t="shared" ca="1" si="31"/>
        <v>1376999.9999999991</v>
      </c>
      <c r="K227" s="24"/>
      <c r="L227" s="22">
        <f t="shared" ca="1" si="32"/>
        <v>0.44307564442977476</v>
      </c>
    </row>
    <row r="228" spans="1:12" x14ac:dyDescent="0.2">
      <c r="A228" s="2">
        <f t="shared" si="27"/>
        <v>44125</v>
      </c>
      <c r="B228" s="4">
        <f ca="1">B227+beta*F227*B227-IF(ROW()-L&gt;=ROW(B$3),beta*OFFSET(B228,-L,0)*OFFSET(F228,-L,0),K/L)</f>
        <v>3282.1466541109435</v>
      </c>
      <c r="C228" s="4">
        <f t="shared" ca="1" si="26"/>
        <v>3.9385759849331317</v>
      </c>
      <c r="D228" s="4">
        <f ca="1">D227+(1-alpha)*IF(ROW()-L&gt;=ROW(F$3),beta*OFFSET(F228,-L,0)*OFFSET(B228,-L,0),K/L)</f>
        <v>610444.512357687</v>
      </c>
      <c r="E228" s="4">
        <f ca="1">E227+alpha*IF(ROW()-L&gt;=ROW(F$3),beta*OFFSET(F228,-L,0)*OFFSET(B228,-L,0),K/L)</f>
        <v>183.18831020036657</v>
      </c>
      <c r="F228" s="4">
        <f t="shared" ca="1" si="28"/>
        <v>763090.15267800062</v>
      </c>
      <c r="G228" s="4" t="e">
        <f t="shared" si="29"/>
        <v>#N/A</v>
      </c>
      <c r="H228" s="4" t="e">
        <f t="shared" si="30"/>
        <v>#N/A</v>
      </c>
      <c r="I228" s="24"/>
      <c r="J228" s="4">
        <f t="shared" ca="1" si="31"/>
        <v>1376999.9999999991</v>
      </c>
      <c r="K228" s="24"/>
      <c r="L228" s="22">
        <f t="shared" ca="1" si="32"/>
        <v>0.44331482378917025</v>
      </c>
    </row>
    <row r="229" spans="1:12" x14ac:dyDescent="0.2">
      <c r="A229" s="2">
        <f t="shared" si="27"/>
        <v>44126</v>
      </c>
      <c r="B229" s="4">
        <f ca="1">B228+beta*F228*B228-IF(ROW()-L&gt;=ROW(B$3),beta*OFFSET(B229,-L,0)*OFFSET(F229,-L,0),K/L)</f>
        <v>3278.7817506468259</v>
      </c>
      <c r="C229" s="4">
        <f t="shared" ca="1" si="26"/>
        <v>3.9345381007761908</v>
      </c>
      <c r="D229" s="4">
        <f ca="1">D228+(1-alpha)*IF(ROW()-L&gt;=ROW(F$3),beta*OFFSET(F229,-L,0)*OFFSET(B229,-L,0),K/L)</f>
        <v>610773.37316618382</v>
      </c>
      <c r="E229" s="4">
        <f ca="1">E228+alpha*IF(ROW()-L&gt;=ROW(F$3),beta*OFFSET(F229,-L,0)*OFFSET(B229,-L,0),K/L)</f>
        <v>183.2869980492703</v>
      </c>
      <c r="F229" s="4">
        <f t="shared" ca="1" si="28"/>
        <v>762764.558085119</v>
      </c>
      <c r="G229" s="4" t="e">
        <f t="shared" si="29"/>
        <v>#N/A</v>
      </c>
      <c r="H229" s="4" t="e">
        <f t="shared" si="30"/>
        <v>#N/A</v>
      </c>
      <c r="I229" s="24"/>
      <c r="J229" s="4">
        <f t="shared" ca="1" si="31"/>
        <v>1376999.9999999988</v>
      </c>
      <c r="K229" s="24"/>
      <c r="L229" s="22">
        <f t="shared" ca="1" si="32"/>
        <v>0.44355364790572571</v>
      </c>
    </row>
    <row r="230" spans="1:12" x14ac:dyDescent="0.2">
      <c r="A230" s="2">
        <f t="shared" si="27"/>
        <v>44127</v>
      </c>
      <c r="B230" s="4">
        <f ca="1">B229+beta*F229*B229-IF(ROW()-L&gt;=ROW(B$3),beta*OFFSET(B230,-L,0)*OFFSET(F230,-L,0),K/L)</f>
        <v>3275.4313300148133</v>
      </c>
      <c r="C230" s="4">
        <f t="shared" ca="1" si="26"/>
        <v>3.9305175960177756</v>
      </c>
      <c r="D230" s="4">
        <f ca="1">D229+(1-alpha)*IF(ROW()-L&gt;=ROW(F$3),beta*OFFSET(F230,-L,0)*OFFSET(B230,-L,0),K/L)</f>
        <v>611101.74705178931</v>
      </c>
      <c r="E230" s="4">
        <f ca="1">E229+alpha*IF(ROW()-L&gt;=ROW(F$3),beta*OFFSET(F230,-L,0)*OFFSET(B230,-L,0),K/L)</f>
        <v>183.3855397774704</v>
      </c>
      <c r="F230" s="4">
        <f t="shared" ca="1" si="28"/>
        <v>762439.43607841735</v>
      </c>
      <c r="G230" s="4" t="e">
        <f t="shared" si="29"/>
        <v>#N/A</v>
      </c>
      <c r="H230" s="4" t="e">
        <f t="shared" si="30"/>
        <v>#N/A</v>
      </c>
      <c r="I230" s="24"/>
      <c r="J230" s="4">
        <f t="shared" ca="1" si="31"/>
        <v>1376999.9999999991</v>
      </c>
      <c r="K230" s="24"/>
      <c r="L230" s="22">
        <f t="shared" ca="1" si="32"/>
        <v>0.44379211841088578</v>
      </c>
    </row>
    <row r="231" spans="1:12" x14ac:dyDescent="0.2">
      <c r="A231" s="2">
        <f t="shared" si="27"/>
        <v>44128</v>
      </c>
      <c r="B231" s="4">
        <f ca="1">B230+beta*F230*B230-IF(ROW()-L&gt;=ROW(B$3),beta*OFFSET(B231,-L,0)*OFFSET(F231,-L,0),K/L)</f>
        <v>3272.0951170376829</v>
      </c>
      <c r="C231" s="4">
        <f t="shared" ca="1" si="26"/>
        <v>3.9265141404452191</v>
      </c>
      <c r="D231" s="4">
        <f ca="1">D230+(1-alpha)*IF(ROW()-L&gt;=ROW(F$3),beta*OFFSET(F231,-L,0)*OFFSET(B231,-L,0),K/L)</f>
        <v>611429.63621060201</v>
      </c>
      <c r="E231" s="4">
        <f ca="1">E230+alpha*IF(ROW()-L&gt;=ROW(F$3),beta*OFFSET(F231,-L,0)*OFFSET(B231,-L,0),K/L)</f>
        <v>183.48393604399416</v>
      </c>
      <c r="F231" s="4">
        <f t="shared" ca="1" si="28"/>
        <v>762114.78473631525</v>
      </c>
      <c r="G231" s="4" t="e">
        <f t="shared" si="29"/>
        <v>#N/A</v>
      </c>
      <c r="H231" s="4" t="e">
        <f t="shared" si="30"/>
        <v>#N/A</v>
      </c>
      <c r="I231" s="24"/>
      <c r="J231" s="4">
        <f t="shared" ca="1" si="31"/>
        <v>1376999.9999999991</v>
      </c>
      <c r="K231" s="24"/>
      <c r="L231" s="22">
        <f t="shared" ca="1" si="32"/>
        <v>0.44403023689949339</v>
      </c>
    </row>
    <row r="232" spans="1:12" x14ac:dyDescent="0.2">
      <c r="A232" s="2">
        <f t="shared" si="27"/>
        <v>44129</v>
      </c>
      <c r="B232" s="4">
        <f ca="1">B231+beta*F231*B231-IF(ROW()-L&gt;=ROW(B$3),beta*OFFSET(B232,-L,0)*OFFSET(F232,-L,0),K/L)</f>
        <v>3268.7728531994694</v>
      </c>
      <c r="C232" s="4">
        <f t="shared" ca="1" si="26"/>
        <v>3.9225274238393628</v>
      </c>
      <c r="D232" s="4">
        <f ca="1">D231+(1-alpha)*IF(ROW()-L&gt;=ROW(F$3),beta*OFFSET(F232,-L,0)*OFFSET(B232,-L,0),K/L)</f>
        <v>611757.04279153899</v>
      </c>
      <c r="E232" s="4">
        <f ca="1">E231+alpha*IF(ROW()-L&gt;=ROW(F$3),beta*OFFSET(F232,-L,0)*OFFSET(B232,-L,0),K/L)</f>
        <v>183.58218749371019</v>
      </c>
      <c r="F232" s="4">
        <f t="shared" ca="1" si="28"/>
        <v>761790.60216776677</v>
      </c>
      <c r="G232" s="4" t="e">
        <f t="shared" si="29"/>
        <v>#N/A</v>
      </c>
      <c r="H232" s="4" t="e">
        <f t="shared" si="30"/>
        <v>#N/A</v>
      </c>
      <c r="I232" s="24"/>
      <c r="J232" s="4">
        <f t="shared" ca="1" si="31"/>
        <v>1376999.9999999991</v>
      </c>
      <c r="K232" s="24"/>
      <c r="L232" s="22">
        <f t="shared" ca="1" si="32"/>
        <v>0.44426800493212737</v>
      </c>
    </row>
    <row r="233" spans="1:12" x14ac:dyDescent="0.2">
      <c r="A233" s="2">
        <f t="shared" si="27"/>
        <v>44130</v>
      </c>
      <c r="B233" s="4">
        <f ca="1">B232+beta*F232*B232-IF(ROW()-L&gt;=ROW(B$3),beta*OFFSET(B233,-L,0)*OFFSET(F233,-L,0),K/L)</f>
        <v>3265.4642953871603</v>
      </c>
      <c r="C233" s="4">
        <f t="shared" ca="1" si="26"/>
        <v>3.9185571544645921</v>
      </c>
      <c r="D233" s="4">
        <f ca="1">D232+(1-alpha)*IF(ROW()-L&gt;=ROW(F$3),beta*OFFSET(F233,-L,0)*OFFSET(B233,-L,0),K/L)</f>
        <v>612083.96889931126</v>
      </c>
      <c r="E233" s="4">
        <f ca="1">E232+alpha*IF(ROW()-L&gt;=ROW(F$3),beta*OFFSET(F233,-L,0)*OFFSET(B233,-L,0),K/L)</f>
        <v>183.68029475822124</v>
      </c>
      <c r="F233" s="4">
        <f t="shared" ca="1" si="28"/>
        <v>761466.88651054224</v>
      </c>
      <c r="G233" s="4" t="e">
        <f t="shared" si="29"/>
        <v>#N/A</v>
      </c>
      <c r="H233" s="4" t="e">
        <f t="shared" si="30"/>
        <v>#N/A</v>
      </c>
      <c r="I233" s="24"/>
      <c r="J233" s="4">
        <f t="shared" ca="1" si="31"/>
        <v>1376999.9999999988</v>
      </c>
      <c r="K233" s="24"/>
      <c r="L233" s="22">
        <f t="shared" ca="1" si="32"/>
        <v>0.44450542403726345</v>
      </c>
    </row>
    <row r="234" spans="1:12" x14ac:dyDescent="0.2">
      <c r="A234" s="2">
        <f t="shared" si="27"/>
        <v>44131</v>
      </c>
      <c r="B234" s="4">
        <f ca="1">B233+beta*F233*B233-IF(ROW()-L&gt;=ROW(B$3),beta*OFFSET(B234,-L,0)*OFFSET(F234,-L,0),K/L)</f>
        <v>3262.1692147286167</v>
      </c>
      <c r="C234" s="4">
        <f t="shared" ca="1" si="26"/>
        <v>3.9146030576743396</v>
      </c>
      <c r="D234" s="4">
        <f ca="1">D233+(1-alpha)*IF(ROW()-L&gt;=ROW(F$3),beta*OFFSET(F234,-L,0)*OFFSET(B234,-L,0),K/L)</f>
        <v>612410.4165971739</v>
      </c>
      <c r="E234" s="4">
        <f ca="1">E233+alpha*IF(ROW()-L&gt;=ROW(F$3),beta*OFFSET(F234,-L,0)*OFFSET(B234,-L,0),K/L)</f>
        <v>183.77825845668957</v>
      </c>
      <c r="F234" s="4">
        <f t="shared" ca="1" si="28"/>
        <v>761143.63592963968</v>
      </c>
      <c r="G234" s="4" t="e">
        <f t="shared" si="29"/>
        <v>#N/A</v>
      </c>
      <c r="H234" s="4" t="e">
        <f t="shared" si="30"/>
        <v>#N/A</v>
      </c>
      <c r="I234" s="24"/>
      <c r="J234" s="4">
        <f t="shared" ca="1" si="31"/>
        <v>1376999.9999999991</v>
      </c>
      <c r="K234" s="24"/>
      <c r="L234" s="22">
        <f t="shared" ca="1" si="32"/>
        <v>0.44474249571327112</v>
      </c>
    </row>
    <row r="235" spans="1:12" x14ac:dyDescent="0.2">
      <c r="A235" s="2">
        <f t="shared" si="27"/>
        <v>44132</v>
      </c>
      <c r="B235" s="4">
        <f ca="1">B234+beta*F234*B234-IF(ROW()-L&gt;=ROW(B$3),beta*OFFSET(B235,-L,0)*OFFSET(F235,-L,0),K/L)</f>
        <v>3258.8873955194535</v>
      </c>
      <c r="C235" s="4">
        <f t="shared" ca="1" si="26"/>
        <v>3.9106648746233441</v>
      </c>
      <c r="D235" s="4">
        <f ca="1">D234+(1-alpha)*IF(ROW()-L&gt;=ROW(F$3),beta*OFFSET(F235,-L,0)*OFFSET(B235,-L,0),K/L)</f>
        <v>612736.38790946826</v>
      </c>
      <c r="E235" s="4">
        <f ca="1">E234+alpha*IF(ROW()-L&gt;=ROW(F$3),beta*OFFSET(F235,-L,0)*OFFSET(B235,-L,0),K/L)</f>
        <v>183.87607919659985</v>
      </c>
      <c r="F235" s="4">
        <f t="shared" ca="1" si="28"/>
        <v>760820.84861581458</v>
      </c>
      <c r="G235" s="4" t="e">
        <f t="shared" si="29"/>
        <v>#N/A</v>
      </c>
      <c r="H235" s="4" t="e">
        <f t="shared" si="30"/>
        <v>#N/A</v>
      </c>
      <c r="I235" s="24"/>
      <c r="J235" s="4">
        <f t="shared" ca="1" si="31"/>
        <v>1376999.9999999988</v>
      </c>
      <c r="K235" s="24"/>
      <c r="L235" s="22">
        <f t="shared" ca="1" si="32"/>
        <v>0.44497922143026053</v>
      </c>
    </row>
    <row r="236" spans="1:12" x14ac:dyDescent="0.2">
      <c r="A236" s="2">
        <f t="shared" si="27"/>
        <v>44133</v>
      </c>
      <c r="B236" s="4">
        <f ca="1">B235+beta*F235*B235-IF(ROW()-L&gt;=ROW(B$3),beta*OFFSET(B236,-L,0)*OFFSET(F236,-L,0),K/L)</f>
        <v>3255.6186342321535</v>
      </c>
      <c r="C236" s="4">
        <f t="shared" ca="1" si="26"/>
        <v>3.9067423610785839</v>
      </c>
      <c r="D236" s="4">
        <f ca="1">D235+(1-alpha)*IF(ROW()-L&gt;=ROW(F$3),beta*OFFSET(F236,-L,0)*OFFSET(B236,-L,0),K/L)</f>
        <v>613061.88482397201</v>
      </c>
      <c r="E236" s="4">
        <f ca="1">E235+alpha*IF(ROW()-L&gt;=ROW(F$3),beta*OFFSET(F236,-L,0)*OFFSET(B236,-L,0),K/L)</f>
        <v>183.97375757446434</v>
      </c>
      <c r="F236" s="4">
        <f t="shared" ca="1" si="28"/>
        <v>760498.52278422029</v>
      </c>
      <c r="G236" s="4" t="e">
        <f t="shared" si="29"/>
        <v>#N/A</v>
      </c>
      <c r="H236" s="4" t="e">
        <f t="shared" si="30"/>
        <v>#N/A</v>
      </c>
      <c r="I236" s="24"/>
      <c r="J236" s="4">
        <f t="shared" ca="1" si="31"/>
        <v>1376999.9999999991</v>
      </c>
      <c r="K236" s="24"/>
      <c r="L236" s="22">
        <f t="shared" ca="1" si="32"/>
        <v>0.44521560263178828</v>
      </c>
    </row>
    <row r="237" spans="1:12" x14ac:dyDescent="0.2">
      <c r="A237" s="2">
        <f t="shared" si="27"/>
        <v>44134</v>
      </c>
      <c r="B237" s="4">
        <f ca="1">B236+beta*F236*B236-IF(ROW()-L&gt;=ROW(B$3),beta*OFFSET(B237,-L,0)*OFFSET(F237,-L,0),K/L)</f>
        <v>3252.3627386011985</v>
      </c>
      <c r="C237" s="4">
        <f t="shared" ca="1" si="26"/>
        <v>3.9028352863214377</v>
      </c>
      <c r="D237" s="4">
        <f ca="1">D236+(1-alpha)*IF(ROW()-L&gt;=ROW(F$3),beta*OFFSET(F237,-L,0)*OFFSET(B237,-L,0),K/L)</f>
        <v>613386.90929407161</v>
      </c>
      <c r="E237" s="4">
        <f ca="1">E236+alpha*IF(ROW()-L&gt;=ROW(F$3),beta*OFFSET(F237,-L,0)*OFFSET(B237,-L,0),K/L)</f>
        <v>184.07129417647485</v>
      </c>
      <c r="F237" s="4">
        <f t="shared" ca="1" si="28"/>
        <v>760176.65667314955</v>
      </c>
      <c r="G237" s="4" t="e">
        <f t="shared" si="29"/>
        <v>#N/A</v>
      </c>
      <c r="H237" s="4" t="e">
        <f t="shared" si="30"/>
        <v>#N/A</v>
      </c>
      <c r="I237" s="24"/>
      <c r="J237" s="4">
        <f t="shared" ca="1" si="31"/>
        <v>1376999.9999999988</v>
      </c>
      <c r="K237" s="24"/>
      <c r="L237" s="22">
        <f t="shared" ca="1" si="32"/>
        <v>0.44545164073643584</v>
      </c>
    </row>
    <row r="238" spans="1:12" x14ac:dyDescent="0.2">
      <c r="A238" s="2">
        <f t="shared" si="27"/>
        <v>44135</v>
      </c>
      <c r="B238" s="4">
        <f ca="1">B237+beta*F237*B237-IF(ROW()-L&gt;=ROW(B$3),beta*OFFSET(B238,-L,0)*OFFSET(F238,-L,0),K/L)</f>
        <v>3249.1195267784533</v>
      </c>
      <c r="C238" s="4">
        <f t="shared" ca="1" si="26"/>
        <v>3.8989434321341436</v>
      </c>
      <c r="D238" s="4">
        <f ca="1">D237+(1-alpha)*IF(ROW()-L&gt;=ROW(F$3),beta*OFFSET(F238,-L,0)*OFFSET(B238,-L,0),K/L)</f>
        <v>613711.46324077109</v>
      </c>
      <c r="E238" s="4">
        <f ca="1">E237+alpha*IF(ROW()-L&gt;=ROW(F$3),beta*OFFSET(F238,-L,0)*OFFSET(B238,-L,0),K/L)</f>
        <v>184.16868957910549</v>
      </c>
      <c r="F238" s="4">
        <f t="shared" ca="1" si="28"/>
        <v>759855.24854287016</v>
      </c>
      <c r="G238" s="4" t="e">
        <f t="shared" si="29"/>
        <v>#N/A</v>
      </c>
      <c r="H238" s="4" t="e">
        <f t="shared" si="30"/>
        <v>#N/A</v>
      </c>
      <c r="I238" s="24"/>
      <c r="J238" s="4">
        <f t="shared" ca="1" si="31"/>
        <v>1376999.9999999988</v>
      </c>
      <c r="K238" s="24"/>
      <c r="L238" s="22">
        <f t="shared" ca="1" si="32"/>
        <v>0.44568733713926767</v>
      </c>
    </row>
    <row r="239" spans="1:12" x14ac:dyDescent="0.2">
      <c r="A239" s="2">
        <f t="shared" si="27"/>
        <v>44136</v>
      </c>
      <c r="B239" s="4">
        <f ca="1">B238+beta*F238*B238-IF(ROW()-L&gt;=ROW(B$3),beta*OFFSET(B239,-L,0)*OFFSET(F239,-L,0),K/L)</f>
        <v>3245.8888265534688</v>
      </c>
      <c r="C239" s="4">
        <f t="shared" ca="1" si="26"/>
        <v>3.895066591864162</v>
      </c>
      <c r="D239" s="4">
        <f ca="1">D238+(1-alpha)*IF(ROW()-L&gt;=ROW(F$3),beta*OFFSET(F239,-L,0)*OFFSET(B239,-L,0),K/L)</f>
        <v>614035.54855454911</v>
      </c>
      <c r="E239" s="4">
        <f ca="1">E238+alpha*IF(ROW()-L&gt;=ROW(F$3),beta*OFFSET(F239,-L,0)*OFFSET(B239,-L,0),K/L)</f>
        <v>184.26594434967004</v>
      </c>
      <c r="F239" s="4">
        <f t="shared" ca="1" si="28"/>
        <v>759534.29667454667</v>
      </c>
      <c r="G239" s="4" t="e">
        <f t="shared" si="29"/>
        <v>#N/A</v>
      </c>
      <c r="H239" s="4" t="e">
        <f t="shared" si="30"/>
        <v>#N/A</v>
      </c>
      <c r="I239" s="24"/>
      <c r="J239" s="4">
        <f t="shared" ca="1" si="31"/>
        <v>1376999.9999999991</v>
      </c>
      <c r="K239" s="24"/>
      <c r="L239" s="22">
        <f t="shared" ca="1" si="32"/>
        <v>0.44592269321318051</v>
      </c>
    </row>
    <row r="240" spans="1:12" x14ac:dyDescent="0.2">
      <c r="A240" s="2">
        <f t="shared" si="27"/>
        <v>44137</v>
      </c>
      <c r="B240" s="4">
        <f ca="1">B239+beta*F239*B239-IF(ROW()-L&gt;=ROW(B$3),beta*OFFSET(B240,-L,0)*OFFSET(F240,-L,0),K/L)</f>
        <v>3242.6704746337746</v>
      </c>
      <c r="C240" s="4">
        <f t="shared" ca="1" si="26"/>
        <v>3.8912045695605291</v>
      </c>
      <c r="D240" s="4">
        <f ca="1">D239+(1-alpha)*IF(ROW()-L&gt;=ROW(F$3),beta*OFFSET(F240,-L,0)*OFFSET(B240,-L,0),K/L)</f>
        <v>614359.16709707642</v>
      </c>
      <c r="E240" s="4">
        <f ca="1">E239+alpha*IF(ROW()-L&gt;=ROW(F$3),beta*OFFSET(F240,-L,0)*OFFSET(B240,-L,0),K/L)</f>
        <v>184.36305904683738</v>
      </c>
      <c r="F240" s="4">
        <f t="shared" ca="1" si="28"/>
        <v>759213.79936924181</v>
      </c>
      <c r="G240" s="4" t="e">
        <f t="shared" si="29"/>
        <v>#N/A</v>
      </c>
      <c r="H240" s="4" t="e">
        <f t="shared" si="30"/>
        <v>#N/A</v>
      </c>
      <c r="I240" s="24"/>
      <c r="J240" s="4">
        <f t="shared" ca="1" si="31"/>
        <v>1376999.9999999988</v>
      </c>
      <c r="K240" s="24"/>
      <c r="L240" s="22">
        <f t="shared" ca="1" si="32"/>
        <v>0.44615771031015028</v>
      </c>
    </row>
    <row r="241" spans="1:12" x14ac:dyDescent="0.2">
      <c r="A241" s="2">
        <f t="shared" si="27"/>
        <v>44138</v>
      </c>
      <c r="B241" s="4">
        <f ca="1">B240+beta*F240*B240-IF(ROW()-L&gt;=ROW(B$3),beta*OFFSET(B241,-L,0)*OFFSET(F241,-L,0),K/L)</f>
        <v>3239.4643159805923</v>
      </c>
      <c r="C241" s="4">
        <f t="shared" ca="1" si="26"/>
        <v>3.8873571791767105</v>
      </c>
      <c r="D241" s="4">
        <f ca="1">D240+(1-alpha)*IF(ROW()-L&gt;=ROW(F$3),beta*OFFSET(F241,-L,0)*OFFSET(B241,-L,0),K/L)</f>
        <v>614682.32070280472</v>
      </c>
      <c r="E241" s="4">
        <f ca="1">E240+alpha*IF(ROW()-L&gt;=ROW(F$3),beta*OFFSET(F241,-L,0)*OFFSET(B241,-L,0),K/L)</f>
        <v>184.46003422110815</v>
      </c>
      <c r="F241" s="4">
        <f t="shared" ca="1" si="28"/>
        <v>758893.75494699238</v>
      </c>
      <c r="G241" s="4" t="e">
        <f t="shared" si="29"/>
        <v>#N/A</v>
      </c>
      <c r="H241" s="4" t="e">
        <f t="shared" si="30"/>
        <v>#N/A</v>
      </c>
      <c r="I241" s="24"/>
      <c r="J241" s="4">
        <f t="shared" ca="1" si="31"/>
        <v>1376999.9999999986</v>
      </c>
      <c r="K241" s="24"/>
      <c r="L241" s="22">
        <f t="shared" ca="1" si="32"/>
        <v>0.44639238976238588</v>
      </c>
    </row>
    <row r="242" spans="1:12" x14ac:dyDescent="0.2">
      <c r="A242" s="2">
        <f t="shared" si="27"/>
        <v>44139</v>
      </c>
      <c r="B242" s="4">
        <f ca="1">B241+beta*F241*B241-IF(ROW()-L&gt;=ROW(B$3),beta*OFFSET(B242,-L,0)*OFFSET(F242,-L,0),K/L)</f>
        <v>3236.2702031957456</v>
      </c>
      <c r="C242" s="4">
        <f t="shared" ca="1" si="26"/>
        <v>3.8835242438348945</v>
      </c>
      <c r="D242" s="4">
        <f ca="1">D241+(1-alpha)*IF(ROW()-L&gt;=ROW(F$3),beta*OFFSET(F242,-L,0)*OFFSET(B242,-L,0),K/L)</f>
        <v>615005.01118043566</v>
      </c>
      <c r="E242" s="4">
        <f ca="1">E241+alpha*IF(ROW()-L&gt;=ROW(F$3),beta*OFFSET(F242,-L,0)*OFFSET(B242,-L,0),K/L)</f>
        <v>184.55687041525567</v>
      </c>
      <c r="F242" s="4">
        <f t="shared" ca="1" si="28"/>
        <v>758574.16174595209</v>
      </c>
      <c r="G242" s="4" t="e">
        <f t="shared" si="29"/>
        <v>#N/A</v>
      </c>
      <c r="H242" s="4" t="e">
        <f t="shared" si="30"/>
        <v>#N/A</v>
      </c>
      <c r="I242" s="24"/>
      <c r="J242" s="4">
        <f t="shared" ca="1" si="31"/>
        <v>1376999.9999999986</v>
      </c>
      <c r="K242" s="24"/>
      <c r="L242" s="22">
        <f t="shared" ca="1" si="32"/>
        <v>0.44662673288339599</v>
      </c>
    </row>
    <row r="243" spans="1:12" x14ac:dyDescent="0.2">
      <c r="A243" s="2">
        <f t="shared" si="27"/>
        <v>44140</v>
      </c>
      <c r="B243" s="4">
        <f ca="1">B242+beta*F242*B242-IF(ROW()-L&gt;=ROW(B$3),beta*OFFSET(B243,-L,0)*OFFSET(F243,-L,0),K/L)</f>
        <v>3233.0879959558615</v>
      </c>
      <c r="C243" s="4">
        <f t="shared" ca="1" si="26"/>
        <v>3.8797055951470334</v>
      </c>
      <c r="D243" s="4">
        <f ca="1">D242+(1-alpha)*IF(ROW()-L&gt;=ROW(F$3),beta*OFFSET(F243,-L,0)*OFFSET(B243,-L,0),K/L)</f>
        <v>615327.2403142805</v>
      </c>
      <c r="E243" s="4">
        <f ca="1">E242+alpha*IF(ROW()-L&gt;=ROW(F$3),beta*OFFSET(F243,-L,0)*OFFSET(B243,-L,0),K/L)</f>
        <v>184.65356816473397</v>
      </c>
      <c r="F243" s="4">
        <f t="shared" ca="1" si="28"/>
        <v>758255.01812159771</v>
      </c>
      <c r="G243" s="4" t="e">
        <f t="shared" si="29"/>
        <v>#N/A</v>
      </c>
      <c r="H243" s="4" t="e">
        <f t="shared" si="30"/>
        <v>#N/A</v>
      </c>
      <c r="I243" s="24"/>
      <c r="J243" s="4">
        <f t="shared" ca="1" si="31"/>
        <v>1376999.9999999986</v>
      </c>
      <c r="K243" s="24"/>
      <c r="L243" s="22">
        <f t="shared" ca="1" si="32"/>
        <v>0.44686074096897688</v>
      </c>
    </row>
    <row r="244" spans="1:12" x14ac:dyDescent="0.2">
      <c r="A244" s="2">
        <f t="shared" si="27"/>
        <v>44141</v>
      </c>
      <c r="B244" s="4">
        <f ca="1">B243+beta*F243*B243-IF(ROW()-L&gt;=ROW(B$3),beta*OFFSET(B244,-L,0)*OFFSET(F244,-L,0),K/L)</f>
        <v>3229.917560490248</v>
      </c>
      <c r="C244" s="4">
        <f t="shared" ca="1" si="26"/>
        <v>3.8759010725882974</v>
      </c>
      <c r="D244" s="4">
        <f ca="1">D243+(1-alpha)*IF(ROW()-L&gt;=ROW(F$3),beta*OFFSET(F244,-L,0)*OFFSET(B244,-L,0),K/L)</f>
        <v>615649.00986551784</v>
      </c>
      <c r="E244" s="4">
        <f ca="1">E243+alpha*IF(ROW()-L&gt;=ROW(F$3),beta*OFFSET(F244,-L,0)*OFFSET(B244,-L,0),K/L)</f>
        <v>184.75012799805518</v>
      </c>
      <c r="F244" s="4">
        <f t="shared" ca="1" si="28"/>
        <v>757936.32244599261</v>
      </c>
      <c r="G244" s="4" t="e">
        <f t="shared" si="29"/>
        <v>#N/A</v>
      </c>
      <c r="H244" s="4" t="e">
        <f t="shared" si="30"/>
        <v>#N/A</v>
      </c>
      <c r="I244" s="24"/>
      <c r="J244" s="4">
        <f t="shared" ca="1" si="31"/>
        <v>1376999.9999999986</v>
      </c>
      <c r="K244" s="24"/>
      <c r="L244" s="22">
        <f t="shared" ca="1" si="32"/>
        <v>0.44709441529812527</v>
      </c>
    </row>
    <row r="245" spans="1:12" x14ac:dyDescent="0.2">
      <c r="A245" s="2">
        <f t="shared" si="27"/>
        <v>44142</v>
      </c>
      <c r="B245" s="4">
        <f ca="1">B244+beta*F244*B244-IF(ROW()-L&gt;=ROW(B$3),beta*OFFSET(B245,-L,0)*OFFSET(F245,-L,0),K/L)</f>
        <v>3226.7587690991063</v>
      </c>
      <c r="C245" s="4">
        <f t="shared" ca="1" si="26"/>
        <v>3.8721105229189274</v>
      </c>
      <c r="D245" s="4">
        <f ca="1">D244+(1-alpha)*IF(ROW()-L&gt;=ROW(F$3),beta*OFFSET(F245,-L,0)*OFFSET(B245,-L,0),K/L)</f>
        <v>615970.32157335815</v>
      </c>
      <c r="E245" s="4">
        <f ca="1">E244+alpha*IF(ROW()-L&gt;=ROW(F$3),beta*OFFSET(F245,-L,0)*OFFSET(B245,-L,0),K/L)</f>
        <v>184.84655043713897</v>
      </c>
      <c r="F245" s="4">
        <f t="shared" ca="1" si="28"/>
        <v>757618.0731071044</v>
      </c>
      <c r="G245" s="4" t="e">
        <f t="shared" si="29"/>
        <v>#N/A</v>
      </c>
      <c r="H245" s="4" t="e">
        <f t="shared" si="30"/>
        <v>#N/A</v>
      </c>
      <c r="I245" s="24"/>
      <c r="J245" s="4">
        <f t="shared" ca="1" si="31"/>
        <v>1376999.9999999988</v>
      </c>
      <c r="K245" s="24"/>
      <c r="L245" s="22">
        <f t="shared" ca="1" si="32"/>
        <v>0.44732775713388429</v>
      </c>
    </row>
    <row r="246" spans="1:12" x14ac:dyDescent="0.2">
      <c r="A246" s="2">
        <f t="shared" si="27"/>
        <v>44143</v>
      </c>
      <c r="B246" s="4">
        <f ca="1">B245+beta*F245*B245-IF(ROW()-L&gt;=ROW(B$3),beta*OFFSET(B246,-L,0)*OFFSET(F246,-L,0),K/L)</f>
        <v>3223.6114997089821</v>
      </c>
      <c r="C246" s="4">
        <f t="shared" ca="1" si="26"/>
        <v>3.8683337996507783</v>
      </c>
      <c r="D246" s="4">
        <f ca="1">D245+(1-alpha)*IF(ROW()-L&gt;=ROW(F$3),beta*OFFSET(F246,-L,0)*OFFSET(B246,-L,0),K/L)</f>
        <v>616291.17715612124</v>
      </c>
      <c r="E246" s="4">
        <f ca="1">E245+alpha*IF(ROW()-L&gt;=ROW(F$3),beta*OFFSET(F246,-L,0)*OFFSET(B246,-L,0),K/L)</f>
        <v>184.94283599763602</v>
      </c>
      <c r="F246" s="4">
        <f t="shared" ca="1" si="28"/>
        <v>757300.26850817096</v>
      </c>
      <c r="G246" s="4" t="e">
        <f t="shared" si="29"/>
        <v>#N/A</v>
      </c>
      <c r="H246" s="4" t="e">
        <f t="shared" si="30"/>
        <v>#N/A</v>
      </c>
      <c r="I246" s="24"/>
      <c r="J246" s="4">
        <f t="shared" ca="1" si="31"/>
        <v>1376999.9999999988</v>
      </c>
      <c r="K246" s="24"/>
      <c r="L246" s="22">
        <f t="shared" ca="1" si="32"/>
        <v>0.44756076772412617</v>
      </c>
    </row>
    <row r="247" spans="1:12" x14ac:dyDescent="0.2">
      <c r="A247" s="2">
        <f t="shared" si="27"/>
        <v>44144</v>
      </c>
      <c r="B247" s="4">
        <f ca="1">B246+beta*F246*B246-IF(ROW()-L&gt;=ROW(B$3),beta*OFFSET(B247,-L,0)*OFFSET(F247,-L,0),K/L)</f>
        <v>3220.4756354626079</v>
      </c>
      <c r="C247" s="4">
        <f t="shared" ca="1" si="26"/>
        <v>3.8645707625551293</v>
      </c>
      <c r="D247" s="4">
        <f ca="1">D246+(1-alpha)*IF(ROW()-L&gt;=ROW(F$3),beta*OFFSET(F247,-L,0)*OFFSET(B247,-L,0),K/L)</f>
        <v>616611.57831223449</v>
      </c>
      <c r="E247" s="4">
        <f ca="1">E246+alpha*IF(ROW()-L&gt;=ROW(F$3),beta*OFFSET(F247,-L,0)*OFFSET(B247,-L,0),K/L)</f>
        <v>185.03898518922747</v>
      </c>
      <c r="F247" s="4">
        <f t="shared" ca="1" si="28"/>
        <v>756982.90706711251</v>
      </c>
      <c r="G247" s="4" t="e">
        <f t="shared" si="29"/>
        <v>#N/A</v>
      </c>
      <c r="H247" s="4" t="e">
        <f t="shared" si="30"/>
        <v>#N/A</v>
      </c>
      <c r="I247" s="24"/>
      <c r="J247" s="4">
        <f t="shared" ca="1" si="31"/>
        <v>1376999.9999999988</v>
      </c>
      <c r="K247" s="24"/>
      <c r="L247" s="22">
        <f t="shared" ca="1" si="32"/>
        <v>0.44779344830227669</v>
      </c>
    </row>
    <row r="248" spans="1:12" x14ac:dyDescent="0.2">
      <c r="A248" s="2">
        <f t="shared" si="27"/>
        <v>44145</v>
      </c>
      <c r="B248" s="4">
        <f ca="1">B247+beta*F247*B247-IF(ROW()-L&gt;=ROW(B$3),beta*OFFSET(B248,-L,0)*OFFSET(F248,-L,0),K/L)</f>
        <v>3217.3510643404838</v>
      </c>
      <c r="C248" s="4">
        <f t="shared" ca="1" si="26"/>
        <v>3.8608212772085801</v>
      </c>
      <c r="D248" s="4">
        <f ca="1">D247+(1-alpha)*IF(ROW()-L&gt;=ROW(F$3),beta*OFFSET(F248,-L,0)*OFFSET(B248,-L,0),K/L)</f>
        <v>616931.52672115725</v>
      </c>
      <c r="E248" s="4">
        <f ca="1">E247+alpha*IF(ROW()-L&gt;=ROW(F$3),beta*OFFSET(F248,-L,0)*OFFSET(B248,-L,0),K/L)</f>
        <v>185.13499851590228</v>
      </c>
      <c r="F248" s="4">
        <f t="shared" ca="1" si="28"/>
        <v>756665.98721598519</v>
      </c>
      <c r="G248" s="4" t="e">
        <f t="shared" si="29"/>
        <v>#N/A</v>
      </c>
      <c r="H248" s="4" t="e">
        <f t="shared" si="30"/>
        <v>#N/A</v>
      </c>
      <c r="I248" s="24"/>
      <c r="J248" s="4">
        <f t="shared" ca="1" si="31"/>
        <v>1376999.9999999988</v>
      </c>
      <c r="K248" s="24"/>
      <c r="L248" s="22">
        <f t="shared" ca="1" si="32"/>
        <v>0.44802580008798676</v>
      </c>
    </row>
    <row r="249" spans="1:12" x14ac:dyDescent="0.2">
      <c r="A249" s="2">
        <f t="shared" si="27"/>
        <v>44146</v>
      </c>
      <c r="B249" s="4">
        <f ca="1">B248+beta*F248*B248-IF(ROW()-L&gt;=ROW(B$3),beta*OFFSET(B249,-L,0)*OFFSET(F249,-L,0),K/L)</f>
        <v>3214.2376788117617</v>
      </c>
      <c r="C249" s="4">
        <f t="shared" ca="1" si="26"/>
        <v>3.8570852145741137</v>
      </c>
      <c r="D249" s="4">
        <f ca="1">D248+(1-alpha)*IF(ROW()-L&gt;=ROW(F$3),beta*OFFSET(F249,-L,0)*OFFSET(B249,-L,0),K/L)</f>
        <v>617251.02404423722</v>
      </c>
      <c r="E249" s="4">
        <f ca="1">E248+alpha*IF(ROW()-L&gt;=ROW(F$3),beta*OFFSET(F249,-L,0)*OFFSET(B249,-L,0),K/L)</f>
        <v>185.23087647621438</v>
      </c>
      <c r="F249" s="4">
        <f t="shared" ca="1" si="28"/>
        <v>756349.5074004737</v>
      </c>
      <c r="G249" s="4" t="e">
        <f t="shared" si="29"/>
        <v>#N/A</v>
      </c>
      <c r="H249" s="4" t="e">
        <f t="shared" si="30"/>
        <v>#N/A</v>
      </c>
      <c r="I249" s="24"/>
      <c r="J249" s="4">
        <f t="shared" ca="1" si="31"/>
        <v>1376999.9999999991</v>
      </c>
      <c r="K249" s="24"/>
      <c r="L249" s="22">
        <f t="shared" ca="1" si="32"/>
        <v>0.44825782428775429</v>
      </c>
    </row>
    <row r="250" spans="1:12" x14ac:dyDescent="0.2">
      <c r="A250" s="2">
        <f t="shared" si="27"/>
        <v>44147</v>
      </c>
      <c r="B250" s="4">
        <f ca="1">B249+beta*F249*B249-IF(ROW()-L&gt;=ROW(B$3),beta*OFFSET(B250,-L,0)*OFFSET(F250,-L,0),K/L)</f>
        <v>3211.1353755121731</v>
      </c>
      <c r="C250" s="4">
        <f t="shared" ca="1" si="26"/>
        <v>3.8533624506146076</v>
      </c>
      <c r="D250" s="4">
        <f ca="1">D249+(1-alpha)*IF(ROW()-L&gt;=ROW(F$3),beta*OFFSET(F250,-L,0)*OFFSET(B250,-L,0),K/L)</f>
        <v>617570.07192550437</v>
      </c>
      <c r="E250" s="4">
        <f ca="1">E249+alpha*IF(ROW()-L&gt;=ROW(F$3),beta*OFFSET(F250,-L,0)*OFFSET(B250,-L,0),K/L)</f>
        <v>185.32661956352072</v>
      </c>
      <c r="F250" s="4">
        <f t="shared" ca="1" si="28"/>
        <v>756033.4660794189</v>
      </c>
      <c r="G250" s="4" t="e">
        <f t="shared" si="29"/>
        <v>#N/A</v>
      </c>
      <c r="H250" s="4" t="e">
        <f t="shared" si="30"/>
        <v>#N/A</v>
      </c>
      <c r="I250" s="24"/>
      <c r="J250" s="4">
        <f t="shared" ca="1" si="31"/>
        <v>1376999.9999999991</v>
      </c>
      <c r="K250" s="24"/>
      <c r="L250" s="22">
        <f t="shared" ca="1" si="32"/>
        <v>0.44848952209550091</v>
      </c>
    </row>
    <row r="251" spans="1:12" x14ac:dyDescent="0.2">
      <c r="A251" s="2">
        <f t="shared" si="27"/>
        <v>44148</v>
      </c>
      <c r="B251" s="4">
        <f ca="1">B250+beta*F250*B250-IF(ROW()-L&gt;=ROW(B$3),beta*OFFSET(B251,-L,0)*OFFSET(F251,-L,0),K/L)</f>
        <v>3208.0440549469149</v>
      </c>
      <c r="C251" s="4">
        <f t="shared" ca="1" si="26"/>
        <v>3.8496528659362976</v>
      </c>
      <c r="D251" s="4">
        <f ca="1">D250+(1-alpha)*IF(ROW()-L&gt;=ROW(F$3),beta*OFFSET(F251,-L,0)*OFFSET(B251,-L,0),K/L)</f>
        <v>617888.67199240683</v>
      </c>
      <c r="E251" s="4">
        <f ca="1">E250+alpha*IF(ROW()-L&gt;=ROW(F$3),beta*OFFSET(F251,-L,0)*OFFSET(B251,-L,0),K/L)</f>
        <v>185.42222826620224</v>
      </c>
      <c r="F251" s="4">
        <f t="shared" ca="1" si="28"/>
        <v>755717.86172437912</v>
      </c>
      <c r="G251" s="4" t="e">
        <f t="shared" si="29"/>
        <v>#N/A</v>
      </c>
      <c r="H251" s="4" t="e">
        <f t="shared" si="30"/>
        <v>#N/A</v>
      </c>
      <c r="I251" s="24"/>
      <c r="J251" s="4">
        <f t="shared" ca="1" si="31"/>
        <v>1376999.9999999991</v>
      </c>
      <c r="K251" s="24"/>
      <c r="L251" s="22">
        <f t="shared" ca="1" si="32"/>
        <v>0.44872089469310622</v>
      </c>
    </row>
    <row r="252" spans="1:12" x14ac:dyDescent="0.2">
      <c r="A252" s="2">
        <f t="shared" si="27"/>
        <v>44149</v>
      </c>
      <c r="B252" s="4">
        <f ca="1">B251+beta*F251*B251-IF(ROW()-L&gt;=ROW(B$3),beta*OFFSET(B252,-L,0)*OFFSET(F252,-L,0),K/L)</f>
        <v>3204.9636212165642</v>
      </c>
      <c r="C252" s="4">
        <f t="shared" ca="1" si="26"/>
        <v>3.8459563454598769</v>
      </c>
      <c r="D252" s="4">
        <f ca="1">D251+(1-alpha)*IF(ROW()-L&gt;=ROW(F$3),beta*OFFSET(F252,-L,0)*OFFSET(B252,-L,0),K/L)</f>
        <v>618206.82585649344</v>
      </c>
      <c r="E252" s="4">
        <f ca="1">E251+alpha*IF(ROW()-L&gt;=ROW(F$3),beta*OFFSET(F252,-L,0)*OFFSET(B252,-L,0),K/L)</f>
        <v>185.51770306786869</v>
      </c>
      <c r="F252" s="4">
        <f t="shared" ca="1" si="28"/>
        <v>755402.69281922129</v>
      </c>
      <c r="G252" s="4" t="e">
        <f t="shared" si="29"/>
        <v>#N/A</v>
      </c>
      <c r="H252" s="4" t="e">
        <f t="shared" si="30"/>
        <v>#N/A</v>
      </c>
      <c r="I252" s="24"/>
      <c r="J252" s="4">
        <f t="shared" ca="1" si="31"/>
        <v>1376999.9999999991</v>
      </c>
      <c r="K252" s="24"/>
      <c r="L252" s="22">
        <f t="shared" ca="1" si="32"/>
        <v>0.44895194325090332</v>
      </c>
    </row>
    <row r="253" spans="1:12" x14ac:dyDescent="0.2">
      <c r="A253" s="2">
        <f t="shared" si="27"/>
        <v>44150</v>
      </c>
      <c r="B253" s="4">
        <f ca="1">B252+beta*F252*B252-IF(ROW()-L&gt;=ROW(B$3),beta*OFFSET(B253,-L,0)*OFFSET(F253,-L,0),K/L)</f>
        <v>3201.8939817642454</v>
      </c>
      <c r="C253" s="4">
        <f t="shared" ca="1" si="26"/>
        <v>3.8422727781170942</v>
      </c>
      <c r="D253" s="4">
        <f ca="1">D252+(1-alpha)*IF(ROW()-L&gt;=ROW(F$3),beta*OFFSET(F253,-L,0)*OFFSET(B253,-L,0),K/L)</f>
        <v>618524.53511404723</v>
      </c>
      <c r="E253" s="4">
        <f ca="1">E252+alpha*IF(ROW()-L&gt;=ROW(F$3),beta*OFFSET(F253,-L,0)*OFFSET(B253,-L,0),K/L)</f>
        <v>185.61304444754873</v>
      </c>
      <c r="F253" s="4">
        <f t="shared" ca="1" si="28"/>
        <v>755087.95785974024</v>
      </c>
      <c r="G253" s="4" t="e">
        <f t="shared" si="29"/>
        <v>#N/A</v>
      </c>
      <c r="H253" s="4" t="e">
        <f t="shared" si="30"/>
        <v>#N/A</v>
      </c>
      <c r="I253" s="24"/>
      <c r="J253" s="4">
        <f t="shared" ca="1" si="31"/>
        <v>1376999.9999999991</v>
      </c>
      <c r="K253" s="24"/>
      <c r="L253" s="22">
        <f t="shared" ca="1" si="32"/>
        <v>0.44918266892813918</v>
      </c>
    </row>
    <row r="254" spans="1:12" x14ac:dyDescent="0.2">
      <c r="A254" s="2">
        <f t="shared" si="27"/>
        <v>44151</v>
      </c>
      <c r="B254" s="4">
        <f ca="1">B253+beta*F253*B253-IF(ROW()-L&gt;=ROW(B$3),beta*OFFSET(B254,-L,0)*OFFSET(F254,-L,0),K/L)</f>
        <v>3198.8350471424005</v>
      </c>
      <c r="C254" s="4">
        <f t="shared" ca="1" si="26"/>
        <v>3.8386020565708803</v>
      </c>
      <c r="D254" s="4">
        <f ca="1">D253+(1-alpha)*IF(ROW()-L&gt;=ROW(F$3),beta*OFFSET(F254,-L,0)*OFFSET(B254,-L,0),K/L)</f>
        <v>618841.8013466734</v>
      </c>
      <c r="E254" s="4">
        <f ca="1">E253+alpha*IF(ROW()-L&gt;=ROW(F$3),beta*OFFSET(F254,-L,0)*OFFSET(B254,-L,0),K/L)</f>
        <v>185.70825287986625</v>
      </c>
      <c r="F254" s="4">
        <f t="shared" ca="1" si="28"/>
        <v>754773.65535330365</v>
      </c>
      <c r="G254" s="4" t="e">
        <f t="shared" si="29"/>
        <v>#N/A</v>
      </c>
      <c r="H254" s="4" t="e">
        <f t="shared" si="30"/>
        <v>#N/A</v>
      </c>
      <c r="I254" s="24"/>
      <c r="J254" s="4">
        <f t="shared" ca="1" si="31"/>
        <v>1376999.9999999993</v>
      </c>
      <c r="K254" s="24"/>
      <c r="L254" s="22">
        <f t="shared" ca="1" si="32"/>
        <v>0.44941307287340138</v>
      </c>
    </row>
    <row r="255" spans="1:12" x14ac:dyDescent="0.2">
      <c r="A255" s="2">
        <f t="shared" si="27"/>
        <v>44152</v>
      </c>
      <c r="B255" s="4">
        <f ca="1">B254+beta*F254*B254-IF(ROW()-L&gt;=ROW(B$3),beta*OFFSET(B255,-L,0)*OFFSET(F255,-L,0),K/L)</f>
        <v>3195.786730797643</v>
      </c>
      <c r="C255" s="4">
        <f t="shared" ca="1" si="26"/>
        <v>3.8349440769571714</v>
      </c>
      <c r="D255" s="4">
        <f ca="1">D254+(1-alpha)*IF(ROW()-L&gt;=ROW(F$3),beta*OFFSET(F255,-L,0)*OFFSET(B255,-L,0),K/L)</f>
        <v>619158.62612184533</v>
      </c>
      <c r="E255" s="4">
        <f ca="1">E254+alpha*IF(ROW()-L&gt;=ROW(F$3),beta*OFFSET(F255,-L,0)*OFFSET(B255,-L,0),K/L)</f>
        <v>185.80332883520444</v>
      </c>
      <c r="F255" s="4">
        <f t="shared" ca="1" si="28"/>
        <v>754459.78381852119</v>
      </c>
      <c r="G255" s="4" t="e">
        <f t="shared" si="29"/>
        <v>#N/A</v>
      </c>
      <c r="H255" s="4" t="e">
        <f t="shared" si="30"/>
        <v>#N/A</v>
      </c>
      <c r="I255" s="24"/>
      <c r="J255" s="4">
        <f t="shared" ca="1" si="31"/>
        <v>1376999.9999999993</v>
      </c>
      <c r="K255" s="24"/>
      <c r="L255" s="22">
        <f t="shared" ca="1" si="32"/>
        <v>0.44964315622501499</v>
      </c>
    </row>
    <row r="256" spans="1:12" x14ac:dyDescent="0.2">
      <c r="A256" s="2">
        <f t="shared" si="27"/>
        <v>44153</v>
      </c>
      <c r="B256" s="4">
        <f ca="1">B255+beta*F255*B255-IF(ROW()-L&gt;=ROW(B$3),beta*OFFSET(B256,-L,0)*OFFSET(F256,-L,0),K/L)</f>
        <v>3192.7489488722954</v>
      </c>
      <c r="C256" s="4">
        <f t="shared" ca="1" si="26"/>
        <v>3.8312987386467543</v>
      </c>
      <c r="D256" s="4">
        <f ca="1">D255+(1-alpha)*IF(ROW()-L&gt;=ROW(F$3),beta*OFFSET(F256,-L,0)*OFFSET(B256,-L,0),K/L)</f>
        <v>619475.01099341223</v>
      </c>
      <c r="E256" s="4">
        <f ca="1">E255+alpha*IF(ROW()-L&gt;=ROW(F$3),beta*OFFSET(F256,-L,0)*OFFSET(B256,-L,0),K/L)</f>
        <v>185.8982727798579</v>
      </c>
      <c r="F256" s="4">
        <f t="shared" ca="1" si="28"/>
        <v>754146.34178493498</v>
      </c>
      <c r="G256" s="4" t="e">
        <f t="shared" si="29"/>
        <v>#N/A</v>
      </c>
      <c r="H256" s="4" t="e">
        <f t="shared" si="30"/>
        <v>#N/A</v>
      </c>
      <c r="I256" s="24"/>
      <c r="J256" s="4">
        <f t="shared" ca="1" si="31"/>
        <v>1376999.9999999995</v>
      </c>
      <c r="K256" s="24"/>
      <c r="L256" s="22">
        <f t="shared" ca="1" si="32"/>
        <v>0.44987292011141061</v>
      </c>
    </row>
    <row r="257" spans="1:12" x14ac:dyDescent="0.2">
      <c r="A257" s="2">
        <f t="shared" si="27"/>
        <v>44154</v>
      </c>
      <c r="B257" s="4">
        <f ca="1">B256+beta*F256*B256-IF(ROW()-L&gt;=ROW(B$3),beta*OFFSET(B257,-L,0)*OFFSET(F257,-L,0),K/L)</f>
        <v>3189.7216200213102</v>
      </c>
      <c r="C257" s="4">
        <f t="shared" ca="1" si="26"/>
        <v>3.827665944025572</v>
      </c>
      <c r="D257" s="4">
        <f ca="1">D256+(1-alpha)*IF(ROW()-L&gt;=ROW(F$3),beta*OFFSET(F257,-L,0)*OFFSET(B257,-L,0),K/L)</f>
        <v>619790.95750207081</v>
      </c>
      <c r="E257" s="4">
        <f ca="1">E256+alpha*IF(ROW()-L&gt;=ROW(F$3),beta*OFFSET(F257,-L,0)*OFFSET(B257,-L,0),K/L)</f>
        <v>185.99308517617436</v>
      </c>
      <c r="F257" s="4">
        <f t="shared" ca="1" si="28"/>
        <v>753833.32779273111</v>
      </c>
      <c r="G257" s="4" t="e">
        <f t="shared" si="29"/>
        <v>#N/A</v>
      </c>
      <c r="H257" s="4" t="e">
        <f t="shared" si="30"/>
        <v>#N/A</v>
      </c>
      <c r="I257" s="24"/>
      <c r="J257" s="4">
        <f t="shared" ca="1" si="31"/>
        <v>1376999.9999999995</v>
      </c>
      <c r="K257" s="24"/>
      <c r="L257" s="22">
        <f t="shared" ca="1" si="32"/>
        <v>0.45010236565146772</v>
      </c>
    </row>
    <row r="258" spans="1:12" x14ac:dyDescent="0.2">
      <c r="A258" s="2">
        <f t="shared" si="27"/>
        <v>44155</v>
      </c>
      <c r="B258" s="4">
        <f ca="1">B257+beta*F257*B257-IF(ROW()-L&gt;=ROW(B$3),beta*OFFSET(B258,-L,0)*OFFSET(F258,-L,0),K/L)</f>
        <v>3186.7046652433796</v>
      </c>
      <c r="C258" s="4">
        <f t="shared" ca="1" si="26"/>
        <v>3.8240455982920554</v>
      </c>
      <c r="D258" s="4">
        <f ca="1">D257+(1-alpha)*IF(ROW()-L&gt;=ROW(F$3),beta*OFFSET(F258,-L,0)*OFFSET(B258,-L,0),K/L)</f>
        <v>620106.46717580408</v>
      </c>
      <c r="E258" s="4">
        <f ca="1">E257+alpha*IF(ROW()-L&gt;=ROW(F$3),beta*OFFSET(F258,-L,0)*OFFSET(B258,-L,0),K/L)</f>
        <v>186.08776648268631</v>
      </c>
      <c r="F258" s="4">
        <f t="shared" ca="1" si="28"/>
        <v>753520.74039246922</v>
      </c>
      <c r="G258" s="4" t="e">
        <f t="shared" si="29"/>
        <v>#N/A</v>
      </c>
      <c r="H258" s="4" t="e">
        <f t="shared" si="30"/>
        <v>#N/A</v>
      </c>
      <c r="I258" s="24"/>
      <c r="J258" s="4">
        <f t="shared" ca="1" si="31"/>
        <v>1376999.9999999995</v>
      </c>
      <c r="K258" s="24"/>
      <c r="L258" s="22">
        <f t="shared" ca="1" si="32"/>
        <v>0.45033149395483246</v>
      </c>
    </row>
    <row r="259" spans="1:12" x14ac:dyDescent="0.2">
      <c r="A259" s="2">
        <f t="shared" si="27"/>
        <v>44156</v>
      </c>
      <c r="B259" s="4">
        <f ca="1">B258+beta*F258*B258-IF(ROW()-L&gt;=ROW(B$3),beta*OFFSET(B259,-L,0)*OFFSET(F259,-L,0),K/L)</f>
        <v>3183.6980077251305</v>
      </c>
      <c r="C259" s="4">
        <f t="shared" ref="C259:C322" ca="1" si="33">gamma*sjuka</f>
        <v>3.8204376092701562</v>
      </c>
      <c r="D259" s="4">
        <f ca="1">D258+(1-alpha)*IF(ROW()-L&gt;=ROW(F$3),beta*OFFSET(F259,-L,0)*OFFSET(B259,-L,0),K/L)</f>
        <v>620421.54153029039</v>
      </c>
      <c r="E259" s="4">
        <f ca="1">E258+alpha*IF(ROW()-L&gt;=ROW(F$3),beta*OFFSET(F259,-L,0)*OFFSET(B259,-L,0),K/L)</f>
        <v>186.18231715423366</v>
      </c>
      <c r="F259" s="4">
        <f t="shared" ca="1" si="28"/>
        <v>753208.5781448296</v>
      </c>
      <c r="G259" s="4" t="e">
        <f t="shared" si="29"/>
        <v>#N/A</v>
      </c>
      <c r="H259" s="4" t="e">
        <f t="shared" si="30"/>
        <v>#N/A</v>
      </c>
      <c r="I259" s="24"/>
      <c r="J259" s="4">
        <f t="shared" ca="1" si="31"/>
        <v>1376999.9999999995</v>
      </c>
      <c r="K259" s="24"/>
      <c r="L259" s="22">
        <f t="shared" ca="1" si="32"/>
        <v>0.45056030612221537</v>
      </c>
    </row>
    <row r="260" spans="1:12" x14ac:dyDescent="0.2">
      <c r="A260" s="2">
        <f t="shared" si="27"/>
        <v>44157</v>
      </c>
      <c r="B260" s="4">
        <f ca="1">B259+beta*F259*B259-IF(ROW()-L&gt;=ROW(B$3),beta*OFFSET(B260,-L,0)*OFFSET(F260,-L,0),K/L)</f>
        <v>3180.7015726973805</v>
      </c>
      <c r="C260" s="4">
        <f t="shared" ca="1" si="33"/>
        <v>3.8168418872368561</v>
      </c>
      <c r="D260" s="4">
        <f ca="1">D259+(1-alpha)*IF(ROW()-L&gt;=ROW(F$3),beta*OFFSET(F260,-L,0)*OFFSET(B260,-L,0),K/L)</f>
        <v>620736.18206928368</v>
      </c>
      <c r="E260" s="4">
        <f ca="1">E259+alpha*IF(ROW()-L&gt;=ROW(F$3),beta*OFFSET(F260,-L,0)*OFFSET(B260,-L,0),K/L)</f>
        <v>186.27673764207799</v>
      </c>
      <c r="F260" s="4">
        <f t="shared" ca="1" si="28"/>
        <v>752896.83962037624</v>
      </c>
      <c r="G260" s="4" t="e">
        <f t="shared" si="29"/>
        <v>#N/A</v>
      </c>
      <c r="H260" s="4" t="e">
        <f t="shared" si="30"/>
        <v>#N/A</v>
      </c>
      <c r="I260" s="24"/>
      <c r="J260" s="4">
        <f t="shared" ca="1" si="31"/>
        <v>1376999.9999999995</v>
      </c>
      <c r="K260" s="24"/>
      <c r="L260" s="22">
        <f t="shared" ca="1" si="32"/>
        <v>0.45078880324566734</v>
      </c>
    </row>
    <row r="261" spans="1:12" x14ac:dyDescent="0.2">
      <c r="A261" s="2">
        <f t="shared" ref="A261:A324" si="34">A260+1</f>
        <v>44158</v>
      </c>
      <c r="B261" s="4">
        <f ca="1">B260+beta*F260*B260-IF(ROW()-L&gt;=ROW(B$3),beta*OFFSET(B261,-L,0)*OFFSET(F261,-L,0),K/L)</f>
        <v>3177.7152873025166</v>
      </c>
      <c r="C261" s="4">
        <f t="shared" ca="1" si="33"/>
        <v>3.8132583447630197</v>
      </c>
      <c r="D261" s="4">
        <f ca="1">D260+(1-alpha)*IF(ROW()-L&gt;=ROW(F$3),beta*OFFSET(F261,-L,0)*OFFSET(B261,-L,0),K/L)</f>
        <v>621050.39028496831</v>
      </c>
      <c r="E261" s="4">
        <f ca="1">E260+alpha*IF(ROW()-L&gt;=ROW(F$3),beta*OFFSET(F261,-L,0)*OFFSET(B261,-L,0),K/L)</f>
        <v>186.37102839400896</v>
      </c>
      <c r="F261" s="4">
        <f t="shared" ref="F261:F324" ca="1" si="35">F260-beta*F260*B260</f>
        <v>752585.52339933452</v>
      </c>
      <c r="G261" s="4" t="e">
        <f t="shared" ref="G261:G324" si="36">IF(ISBLANK(INDEX(inlagda_riktig,MATCH(A261,dag_riktig))),"",INDEX(inlagda_riktig,MATCH(A261,dag_riktig)))</f>
        <v>#N/A</v>
      </c>
      <c r="H261" s="4" t="e">
        <f t="shared" ref="H261:H324" si="37">IF(ISBLANK(INDEX(doda_riktig,MATCH(A261,dag_riktig))),"",INDEX(doda_riktig,MATCH(A261,dag_riktig)))</f>
        <v>#N/A</v>
      </c>
      <c r="I261" s="24"/>
      <c r="J261" s="4">
        <f t="shared" ref="J261:J324" ca="1" si="38">B261+D261+E261+F261</f>
        <v>1376999.9999999993</v>
      </c>
      <c r="K261" s="24"/>
      <c r="L261" s="22">
        <f t="shared" ref="L261:L324" ca="1" si="39">D261/J261</f>
        <v>0.45101698640883703</v>
      </c>
    </row>
    <row r="262" spans="1:12" x14ac:dyDescent="0.2">
      <c r="A262" s="2">
        <f t="shared" si="34"/>
        <v>44159</v>
      </c>
      <c r="B262" s="4">
        <f ca="1">B261+beta*F261*B261-IF(ROW()-L&gt;=ROW(B$3),beta*OFFSET(B262,-L,0)*OFFSET(F262,-L,0),K/L)</f>
        <v>3174.7390804721281</v>
      </c>
      <c r="C262" s="4">
        <f t="shared" ca="1" si="33"/>
        <v>3.8096868965665536</v>
      </c>
      <c r="D262" s="4">
        <f ca="1">D261+(1-alpha)*IF(ROW()-L&gt;=ROW(F$3),beta*OFFSET(F262,-L,0)*OFFSET(B262,-L,0),K/L)</f>
        <v>621364.16765829036</v>
      </c>
      <c r="E262" s="4">
        <f ca="1">E261+alpha*IF(ROW()-L&gt;=ROW(F$3),beta*OFFSET(F262,-L,0)*OFFSET(B262,-L,0),K/L)</f>
        <v>186.46518985444371</v>
      </c>
      <c r="F262" s="4">
        <f t="shared" ca="1" si="35"/>
        <v>752274.62807138241</v>
      </c>
      <c r="G262" s="4" t="e">
        <f t="shared" si="36"/>
        <v>#N/A</v>
      </c>
      <c r="H262" s="4" t="e">
        <f t="shared" si="37"/>
        <v>#N/A</v>
      </c>
      <c r="I262" s="24"/>
      <c r="J262" s="4">
        <f t="shared" ca="1" si="38"/>
        <v>1376999.9999999995</v>
      </c>
      <c r="K262" s="24"/>
      <c r="L262" s="22">
        <f t="shared" ca="1" si="39"/>
        <v>0.45124485668721176</v>
      </c>
    </row>
    <row r="263" spans="1:12" x14ac:dyDescent="0.2">
      <c r="A263" s="2">
        <f t="shared" si="34"/>
        <v>44160</v>
      </c>
      <c r="B263" s="4">
        <f ca="1">B262+beta*F262*B262-IF(ROW()-L&gt;=ROW(B$3),beta*OFFSET(B263,-L,0)*OFFSET(F263,-L,0),K/L)</f>
        <v>3171.7728828140894</v>
      </c>
      <c r="C263" s="4">
        <f t="shared" ca="1" si="33"/>
        <v>3.8061274593769068</v>
      </c>
      <c r="D263" s="4">
        <f ca="1">D262+(1-alpha)*IF(ROW()-L&gt;=ROW(F$3),beta*OFFSET(F263,-L,0)*OFFSET(B263,-L,0),K/L)</f>
        <v>621677.5156592665</v>
      </c>
      <c r="E263" s="4">
        <f ca="1">E262+alpha*IF(ROW()-L&gt;=ROW(F$3),beta*OFFSET(F263,-L,0)*OFFSET(B263,-L,0),K/L)</f>
        <v>186.55922246451956</v>
      </c>
      <c r="F263" s="4">
        <f t="shared" ca="1" si="35"/>
        <v>751964.1522354543</v>
      </c>
      <c r="G263" s="4" t="e">
        <f t="shared" si="36"/>
        <v>#N/A</v>
      </c>
      <c r="H263" s="4" t="e">
        <f t="shared" si="37"/>
        <v>#N/A</v>
      </c>
      <c r="I263" s="24"/>
      <c r="J263" s="4">
        <f t="shared" ca="1" si="38"/>
        <v>1376999.9999999995</v>
      </c>
      <c r="K263" s="24"/>
      <c r="L263" s="22">
        <f t="shared" ca="1" si="39"/>
        <v>0.45147241514834185</v>
      </c>
    </row>
    <row r="264" spans="1:12" x14ac:dyDescent="0.2">
      <c r="A264" s="2">
        <f t="shared" si="34"/>
        <v>44161</v>
      </c>
      <c r="B264" s="4">
        <f ca="1">B263+beta*F263*B263-IF(ROW()-L&gt;=ROW(B$3),beta*OFFSET(B264,-L,0)*OFFSET(F264,-L,0),K/L)</f>
        <v>3168.8166265083541</v>
      </c>
      <c r="C264" s="4">
        <f t="shared" ca="1" si="33"/>
        <v>3.8025799518100247</v>
      </c>
      <c r="D264" s="4">
        <f ca="1">D263+(1-alpha)*IF(ROW()-L&gt;=ROW(F$3),beta*OFFSET(F264,-L,0)*OFFSET(B264,-L,0),K/L)</f>
        <v>621990.43574727268</v>
      </c>
      <c r="E264" s="4">
        <f ca="1">E263+alpha*IF(ROW()-L&gt;=ROW(F$3),beta*OFFSET(F264,-L,0)*OFFSET(B264,-L,0),K/L)</f>
        <v>186.65312666218071</v>
      </c>
      <c r="F264" s="4">
        <f t="shared" ca="1" si="35"/>
        <v>751654.09449955611</v>
      </c>
      <c r="G264" s="4" t="e">
        <f t="shared" si="36"/>
        <v>#N/A</v>
      </c>
      <c r="H264" s="4" t="e">
        <f t="shared" si="37"/>
        <v>#N/A</v>
      </c>
      <c r="I264" s="24"/>
      <c r="J264" s="4">
        <f t="shared" ca="1" si="38"/>
        <v>1376999.9999999993</v>
      </c>
      <c r="K264" s="24"/>
      <c r="L264" s="22">
        <f t="shared" ca="1" si="39"/>
        <v>0.4516996628520501</v>
      </c>
    </row>
    <row r="265" spans="1:12" x14ac:dyDescent="0.2">
      <c r="A265" s="2">
        <f t="shared" si="34"/>
        <v>44162</v>
      </c>
      <c r="B265" s="4">
        <f ca="1">B264+beta*F264*B264-IF(ROW()-L&gt;=ROW(B$3),beta*OFFSET(B265,-L,0)*OFFSET(F265,-L,0),K/L)</f>
        <v>3165.8702452107786</v>
      </c>
      <c r="C265" s="4">
        <f t="shared" ca="1" si="33"/>
        <v>3.7990442942529339</v>
      </c>
      <c r="D265" s="4">
        <f ca="1">D264+(1-alpha)*IF(ROW()-L&gt;=ROW(F$3),beta*OFFSET(F265,-L,0)*OFFSET(B265,-L,0),K/L)</f>
        <v>622302.92937131447</v>
      </c>
      <c r="E265" s="4">
        <f ca="1">E264+alpha*IF(ROW()-L&gt;=ROW(F$3),beta*OFFSET(F265,-L,0)*OFFSET(B265,-L,0),K/L)</f>
        <v>186.74690288225929</v>
      </c>
      <c r="F265" s="4">
        <f t="shared" ca="1" si="35"/>
        <v>751344.45348059176</v>
      </c>
      <c r="G265" s="4" t="e">
        <f t="shared" si="36"/>
        <v>#N/A</v>
      </c>
      <c r="H265" s="4" t="e">
        <f t="shared" si="37"/>
        <v>#N/A</v>
      </c>
      <c r="I265" s="24"/>
      <c r="J265" s="4">
        <f t="shared" ca="1" si="38"/>
        <v>1376999.9999999993</v>
      </c>
      <c r="K265" s="24"/>
      <c r="L265" s="22">
        <f t="shared" ca="1" si="39"/>
        <v>0.45192660085062802</v>
      </c>
    </row>
    <row r="266" spans="1:12" x14ac:dyDescent="0.2">
      <c r="A266" s="2">
        <f t="shared" si="34"/>
        <v>44163</v>
      </c>
      <c r="B266" s="4">
        <f ca="1">B265+beta*F265*B265-IF(ROW()-L&gt;=ROW(B$3),beta*OFFSET(B266,-L,0)*OFFSET(F266,-L,0),K/L)</f>
        <v>3162.9336739643431</v>
      </c>
      <c r="C266" s="4">
        <f t="shared" ca="1" si="33"/>
        <v>3.7955204087572114</v>
      </c>
      <c r="D266" s="4">
        <f ca="1">D265+(1-alpha)*IF(ROW()-L&gt;=ROW(F$3),beta*OFFSET(F266,-L,0)*OFFSET(B266,-L,0),K/L)</f>
        <v>622614.99797027977</v>
      </c>
      <c r="E266" s="4">
        <f ca="1">E265+alpha*IF(ROW()-L&gt;=ROW(F$3),beta*OFFSET(F266,-L,0)*OFFSET(B266,-L,0),K/L)</f>
        <v>186.84055155655119</v>
      </c>
      <c r="F266" s="4">
        <f t="shared" ca="1" si="35"/>
        <v>751035.22780419863</v>
      </c>
      <c r="G266" s="4" t="e">
        <f t="shared" si="36"/>
        <v>#N/A</v>
      </c>
      <c r="H266" s="4" t="e">
        <f t="shared" si="37"/>
        <v>#N/A</v>
      </c>
      <c r="I266" s="24"/>
      <c r="J266" s="4">
        <f t="shared" ca="1" si="38"/>
        <v>1376999.9999999993</v>
      </c>
      <c r="K266" s="24"/>
      <c r="L266" s="22">
        <f t="shared" ca="1" si="39"/>
        <v>0.45215323018901965</v>
      </c>
    </row>
    <row r="267" spans="1:12" x14ac:dyDescent="0.2">
      <c r="A267" s="2">
        <f t="shared" si="34"/>
        <v>44164</v>
      </c>
      <c r="B267" s="4">
        <f ca="1">B266+beta*F266*B266-IF(ROW()-L&gt;=ROW(B$3),beta*OFFSET(B267,-L,0)*OFFSET(F267,-L,0),K/L)</f>
        <v>3160.0068491171901</v>
      </c>
      <c r="C267" s="4">
        <f t="shared" ca="1" si="33"/>
        <v>3.7920082189406279</v>
      </c>
      <c r="D267" s="4">
        <f ca="1">D266+(1-alpha)*IF(ROW()-L&gt;=ROW(F$3),beta*OFFSET(F267,-L,0)*OFFSET(B267,-L,0),K/L)</f>
        <v>622926.64297317574</v>
      </c>
      <c r="E267" s="4">
        <f ca="1">E266+alpha*IF(ROW()-L&gt;=ROW(F$3),beta*OFFSET(F267,-L,0)*OFFSET(B267,-L,0),K/L)</f>
        <v>186.93407311388719</v>
      </c>
      <c r="F267" s="4">
        <f t="shared" ca="1" si="35"/>
        <v>750726.41610459238</v>
      </c>
      <c r="G267" s="4" t="e">
        <f t="shared" si="36"/>
        <v>#N/A</v>
      </c>
      <c r="H267" s="4" t="e">
        <f t="shared" si="37"/>
        <v>#N/A</v>
      </c>
      <c r="I267" s="24"/>
      <c r="J267" s="4">
        <f t="shared" ca="1" si="38"/>
        <v>1376999.9999999991</v>
      </c>
      <c r="K267" s="24"/>
      <c r="L267" s="22">
        <f t="shared" ca="1" si="39"/>
        <v>0.45237955190499357</v>
      </c>
    </row>
    <row r="268" spans="1:12" x14ac:dyDescent="0.2">
      <c r="A268" s="2">
        <f t="shared" si="34"/>
        <v>44165</v>
      </c>
      <c r="B268" s="4">
        <f ca="1">B267+beta*F267*B267-IF(ROW()-L&gt;=ROW(B$3),beta*OFFSET(B268,-L,0)*OFFSET(F268,-L,0),K/L)</f>
        <v>3157.0897082469482</v>
      </c>
      <c r="C268" s="4">
        <f t="shared" ca="1" si="33"/>
        <v>3.7885076498963377</v>
      </c>
      <c r="D268" s="4">
        <f ca="1">D267+(1-alpha)*IF(ROW()-L&gt;=ROW(F$3),beta*OFFSET(F268,-L,0)*OFFSET(B268,-L,0),K/L)</f>
        <v>623237.86579935113</v>
      </c>
      <c r="E268" s="4">
        <f ca="1">E267+alpha*IF(ROW()-L&gt;=ROW(F$3),beta*OFFSET(F268,-L,0)*OFFSET(B268,-L,0),K/L)</f>
        <v>187.0274679801997</v>
      </c>
      <c r="F268" s="4">
        <f t="shared" ca="1" si="35"/>
        <v>750418.0170244209</v>
      </c>
      <c r="G268" s="4" t="e">
        <f t="shared" si="36"/>
        <v>#N/A</v>
      </c>
      <c r="H268" s="4" t="e">
        <f t="shared" si="37"/>
        <v>#N/A</v>
      </c>
      <c r="I268" s="24"/>
      <c r="J268" s="4">
        <f t="shared" ca="1" si="38"/>
        <v>1376999.9999999991</v>
      </c>
      <c r="K268" s="24"/>
      <c r="L268" s="22">
        <f t="shared" ca="1" si="39"/>
        <v>0.45260556702930393</v>
      </c>
    </row>
    <row r="269" spans="1:12" x14ac:dyDescent="0.2">
      <c r="A269" s="2">
        <f t="shared" si="34"/>
        <v>44166</v>
      </c>
      <c r="B269" s="4">
        <f ca="1">B268+beta*F268*B268-IF(ROW()-L&gt;=ROW(B$3),beta*OFFSET(B269,-L,0)*OFFSET(F269,-L,0),K/L)</f>
        <v>3154.1821900908408</v>
      </c>
      <c r="C269" s="4">
        <f t="shared" ca="1" si="33"/>
        <v>3.7850186281090088</v>
      </c>
      <c r="D269" s="4">
        <f ca="1">D268+(1-alpha)*IF(ROW()-L&gt;=ROW(F$3),beta*OFFSET(F269,-L,0)*OFFSET(B269,-L,0),K/L)</f>
        <v>623548.66785870481</v>
      </c>
      <c r="E269" s="4">
        <f ca="1">E268+alpha*IF(ROW()-L&gt;=ROW(F$3),beta*OFFSET(F269,-L,0)*OFFSET(B269,-L,0),K/L)</f>
        <v>187.12073657858534</v>
      </c>
      <c r="F269" s="4">
        <f t="shared" ca="1" si="35"/>
        <v>750110.0292146249</v>
      </c>
      <c r="G269" s="4" t="e">
        <f t="shared" si="36"/>
        <v>#N/A</v>
      </c>
      <c r="H269" s="4" t="e">
        <f t="shared" si="37"/>
        <v>#N/A</v>
      </c>
      <c r="I269" s="24"/>
      <c r="J269" s="4">
        <f t="shared" ca="1" si="38"/>
        <v>1376999.9999999991</v>
      </c>
      <c r="K269" s="24"/>
      <c r="L269" s="22">
        <f t="shared" ca="1" si="39"/>
        <v>0.4528312765858426</v>
      </c>
    </row>
    <row r="270" spans="1:12" x14ac:dyDescent="0.2">
      <c r="A270" s="2">
        <f t="shared" si="34"/>
        <v>44167</v>
      </c>
      <c r="B270" s="4">
        <f ca="1">B269+beta*F269*B269-IF(ROW()-L&gt;=ROW(B$3),beta*OFFSET(B270,-L,0)*OFFSET(F270,-L,0),K/L)</f>
        <v>3151.2842344811274</v>
      </c>
      <c r="C270" s="4">
        <f t="shared" ca="1" si="33"/>
        <v>3.7815410813773527</v>
      </c>
      <c r="D270" s="4">
        <f ca="1">D269+(1-alpha)*IF(ROW()-L&gt;=ROW(F$3),beta*OFFSET(F270,-L,0)*OFFSET(B270,-L,0),K/L)</f>
        <v>623859.05055188225</v>
      </c>
      <c r="E270" s="4">
        <f ca="1">E269+alpha*IF(ROW()-L&gt;=ROW(F$3),beta*OFFSET(F270,-L,0)*OFFSET(B270,-L,0),K/L)</f>
        <v>187.21387932936378</v>
      </c>
      <c r="F270" s="4">
        <f t="shared" ca="1" si="35"/>
        <v>749802.4513343065</v>
      </c>
      <c r="G270" s="4" t="e">
        <f t="shared" si="36"/>
        <v>#N/A</v>
      </c>
      <c r="H270" s="4" t="e">
        <f t="shared" si="37"/>
        <v>#N/A</v>
      </c>
      <c r="I270" s="24"/>
      <c r="J270" s="4">
        <f t="shared" ca="1" si="38"/>
        <v>1376999.9999999993</v>
      </c>
      <c r="K270" s="24"/>
      <c r="L270" s="22">
        <f t="shared" ca="1" si="39"/>
        <v>0.45305668159178109</v>
      </c>
    </row>
    <row r="271" spans="1:12" x14ac:dyDescent="0.2">
      <c r="A271" s="2">
        <f t="shared" si="34"/>
        <v>44168</v>
      </c>
      <c r="B271" s="4">
        <f ca="1">B270+beta*F270*B270-IF(ROW()-L&gt;=ROW(B$3),beta*OFFSET(B271,-L,0)*OFFSET(F271,-L,0),K/L)</f>
        <v>3148.39578228546</v>
      </c>
      <c r="C271" s="4">
        <f t="shared" ca="1" si="33"/>
        <v>3.7780749387425518</v>
      </c>
      <c r="D271" s="4">
        <f ca="1">D270+(1-alpha)*IF(ROW()-L&gt;=ROW(F$3),beta*OFFSET(F271,-L,0)*OFFSET(B271,-L,0),K/L)</f>
        <v>624169.01527045958</v>
      </c>
      <c r="E271" s="4">
        <f ca="1">E270+alpha*IF(ROW()-L&gt;=ROW(F$3),beta*OFFSET(F271,-L,0)*OFFSET(B271,-L,0),K/L)</f>
        <v>187.30689665013321</v>
      </c>
      <c r="F271" s="4">
        <f t="shared" ca="1" si="35"/>
        <v>749495.282050604</v>
      </c>
      <c r="G271" s="4" t="e">
        <f t="shared" si="36"/>
        <v>#N/A</v>
      </c>
      <c r="H271" s="4" t="e">
        <f t="shared" si="37"/>
        <v>#N/A</v>
      </c>
      <c r="I271" s="24"/>
      <c r="J271" s="4">
        <f t="shared" ca="1" si="38"/>
        <v>1376999.9999999991</v>
      </c>
      <c r="K271" s="24"/>
      <c r="L271" s="22">
        <f t="shared" ca="1" si="39"/>
        <v>0.45328178305770517</v>
      </c>
    </row>
    <row r="272" spans="1:12" x14ac:dyDescent="0.2">
      <c r="A272" s="2">
        <f t="shared" si="34"/>
        <v>44169</v>
      </c>
      <c r="B272" s="4">
        <f ca="1">B271+beta*F271*B271-IF(ROW()-L&gt;=ROW(B$3),beta*OFFSET(B272,-L,0)*OFFSET(F272,-L,0),K/L)</f>
        <v>3145.5167753517608</v>
      </c>
      <c r="C272" s="4">
        <f t="shared" ca="1" si="33"/>
        <v>3.7746201304221128</v>
      </c>
      <c r="D272" s="4">
        <f ca="1">D271+(1-alpha)*IF(ROW()-L&gt;=ROW(F$3),beta*OFFSET(F272,-L,0)*OFFSET(B272,-L,0),K/L)</f>
        <v>624478.56339711824</v>
      </c>
      <c r="E272" s="4">
        <f ca="1">E271+alpha*IF(ROW()-L&gt;=ROW(F$3),beta*OFFSET(F272,-L,0)*OFFSET(B272,-L,0),K/L)</f>
        <v>187.39978895582252</v>
      </c>
      <c r="F272" s="4">
        <f t="shared" ca="1" si="35"/>
        <v>749188.52003857342</v>
      </c>
      <c r="G272" s="4" t="e">
        <f t="shared" si="36"/>
        <v>#N/A</v>
      </c>
      <c r="H272" s="4" t="e">
        <f t="shared" si="37"/>
        <v>#N/A</v>
      </c>
      <c r="I272" s="24"/>
      <c r="J272" s="4">
        <f t="shared" ca="1" si="38"/>
        <v>1376999.9999999991</v>
      </c>
      <c r="K272" s="24"/>
      <c r="L272" s="22">
        <f t="shared" ca="1" si="39"/>
        <v>0.45350658198774052</v>
      </c>
    </row>
    <row r="273" spans="1:12" x14ac:dyDescent="0.2">
      <c r="A273" s="2">
        <f t="shared" si="34"/>
        <v>44170</v>
      </c>
      <c r="B273" s="4">
        <f ca="1">B272+beta*F272*B272-IF(ROW()-L&gt;=ROW(B$3),beta*OFFSET(B273,-L,0)*OFFSET(F273,-L,0),K/L)</f>
        <v>3142.6471564572716</v>
      </c>
      <c r="C273" s="4">
        <f t="shared" ca="1" si="33"/>
        <v>3.7711765877487258</v>
      </c>
      <c r="D273" s="4">
        <f ca="1">D272+(1-alpha)*IF(ROW()-L&gt;=ROW(F$3),beta*OFFSET(F273,-L,0)*OFFSET(B273,-L,0),K/L)</f>
        <v>624787.69630580849</v>
      </c>
      <c r="E273" s="4">
        <f ca="1">E272+alpha*IF(ROW()-L&gt;=ROW(F$3),beta*OFFSET(F273,-L,0)*OFFSET(B273,-L,0),K/L)</f>
        <v>187.49255665874048</v>
      </c>
      <c r="F273" s="4">
        <f t="shared" ca="1" si="35"/>
        <v>748882.1639810747</v>
      </c>
      <c r="G273" s="4" t="e">
        <f t="shared" si="36"/>
        <v>#N/A</v>
      </c>
      <c r="H273" s="4" t="e">
        <f t="shared" si="37"/>
        <v>#N/A</v>
      </c>
      <c r="I273" s="24"/>
      <c r="J273" s="4">
        <f t="shared" ca="1" si="38"/>
        <v>1376999.9999999991</v>
      </c>
      <c r="K273" s="24"/>
      <c r="L273" s="22">
        <f t="shared" ca="1" si="39"/>
        <v>0.45373107937967244</v>
      </c>
    </row>
    <row r="274" spans="1:12" x14ac:dyDescent="0.2">
      <c r="A274" s="2">
        <f t="shared" si="34"/>
        <v>44171</v>
      </c>
      <c r="B274" s="4">
        <f ca="1">B273+beta*F273*B273-IF(ROW()-L&gt;=ROW(B$3),beta*OFFSET(B274,-L,0)*OFFSET(F274,-L,0),K/L)</f>
        <v>3139.7868692614425</v>
      </c>
      <c r="C274" s="4">
        <f t="shared" ca="1" si="33"/>
        <v>3.7677442431137305</v>
      </c>
      <c r="D274" s="4">
        <f ca="1">D273+(1-alpha)*IF(ROW()-L&gt;=ROW(F$3),beta*OFFSET(F274,-L,0)*OFFSET(B274,-L,0),K/L)</f>
        <v>625096.41536190477</v>
      </c>
      <c r="E274" s="4">
        <f ca="1">E273+alpha*IF(ROW()-L&gt;=ROW(F$3),beta*OFFSET(F274,-L,0)*OFFSET(B274,-L,0),K/L)</f>
        <v>187.58520016862235</v>
      </c>
      <c r="F274" s="4">
        <f t="shared" ca="1" si="35"/>
        <v>748576.21256866434</v>
      </c>
      <c r="G274" s="4" t="e">
        <f t="shared" si="36"/>
        <v>#N/A</v>
      </c>
      <c r="H274" s="4" t="e">
        <f t="shared" si="37"/>
        <v>#N/A</v>
      </c>
      <c r="I274" s="24"/>
      <c r="J274" s="4">
        <f t="shared" ca="1" si="38"/>
        <v>1376999.9999999991</v>
      </c>
      <c r="K274" s="24"/>
      <c r="L274" s="22">
        <f t="shared" ca="1" si="39"/>
        <v>0.45395527622505821</v>
      </c>
    </row>
    <row r="275" spans="1:12" x14ac:dyDescent="0.2">
      <c r="A275" s="2">
        <f t="shared" si="34"/>
        <v>44172</v>
      </c>
      <c r="B275" s="4">
        <f ca="1">B274+beta*F274*B274-IF(ROW()-L&gt;=ROW(B$3),beta*OFFSET(B275,-L,0)*OFFSET(F275,-L,0),K/L)</f>
        <v>3136.9358582623518</v>
      </c>
      <c r="C275" s="4">
        <f t="shared" ca="1" si="33"/>
        <v>3.7643230299148218</v>
      </c>
      <c r="D275" s="4">
        <f ca="1">D274+(1-alpha)*IF(ROW()-L&gt;=ROW(F$3),beta*OFFSET(F275,-L,0)*OFFSET(B275,-L,0),K/L)</f>
        <v>625404.72192235221</v>
      </c>
      <c r="E275" s="4">
        <f ca="1">E274+alpha*IF(ROW()-L&gt;=ROW(F$3),beta*OFFSET(F275,-L,0)*OFFSET(B275,-L,0),K/L)</f>
        <v>187.67771989267379</v>
      </c>
      <c r="F275" s="4">
        <f t="shared" ca="1" si="35"/>
        <v>748270.66449949192</v>
      </c>
      <c r="G275" s="4" t="e">
        <f t="shared" si="36"/>
        <v>#N/A</v>
      </c>
      <c r="H275" s="4" t="e">
        <f t="shared" si="37"/>
        <v>#N/A</v>
      </c>
      <c r="I275" s="24"/>
      <c r="J275" s="4">
        <f t="shared" ca="1" si="38"/>
        <v>1376999.9999999991</v>
      </c>
      <c r="K275" s="24"/>
      <c r="L275" s="22">
        <f t="shared" ca="1" si="39"/>
        <v>0.45417917350933379</v>
      </c>
    </row>
    <row r="276" spans="1:12" x14ac:dyDescent="0.2">
      <c r="A276" s="2">
        <f t="shared" si="34"/>
        <v>44173</v>
      </c>
      <c r="B276" s="4">
        <f ca="1">B275+beta*F275*B275-IF(ROW()-L&gt;=ROW(B$3),beta*OFFSET(B276,-L,0)*OFFSET(F276,-L,0),K/L)</f>
        <v>3134.0940687563902</v>
      </c>
      <c r="C276" s="4">
        <f t="shared" ca="1" si="33"/>
        <v>3.7609128825076681</v>
      </c>
      <c r="D276" s="4">
        <f ca="1">D275+(1-alpha)*IF(ROW()-L&gt;=ROW(F$3),beta*OFFSET(F276,-L,0)*OFFSET(B276,-L,0),K/L)</f>
        <v>625712.61733580532</v>
      </c>
      <c r="E276" s="4">
        <f ca="1">E275+alpha*IF(ROW()-L&gt;=ROW(F$3),beta*OFFSET(F276,-L,0)*OFFSET(B276,-L,0),K/L)</f>
        <v>187.77011623561259</v>
      </c>
      <c r="F276" s="4">
        <f t="shared" ca="1" si="35"/>
        <v>747965.51847920183</v>
      </c>
      <c r="G276" s="4" t="e">
        <f t="shared" si="36"/>
        <v>#N/A</v>
      </c>
      <c r="H276" s="4" t="e">
        <f t="shared" si="37"/>
        <v>#N/A</v>
      </c>
      <c r="I276" s="24"/>
      <c r="J276" s="4">
        <f t="shared" ca="1" si="38"/>
        <v>1376999.9999999991</v>
      </c>
      <c r="K276" s="24"/>
      <c r="L276" s="22">
        <f t="shared" ca="1" si="39"/>
        <v>0.45440277221191411</v>
      </c>
    </row>
    <row r="277" spans="1:12" x14ac:dyDescent="0.2">
      <c r="A277" s="2">
        <f t="shared" si="34"/>
        <v>44174</v>
      </c>
      <c r="B277" s="4">
        <f ca="1">B276+beta*F276*B276-IF(ROW()-L&gt;=ROW(B$3),beta*OFFSET(B277,-L,0)*OFFSET(F277,-L,0),K/L)</f>
        <v>3131.2614468009378</v>
      </c>
      <c r="C277" s="4">
        <f t="shared" ca="1" si="33"/>
        <v>3.7575137361611253</v>
      </c>
      <c r="D277" s="4">
        <f ca="1">D276+(1-alpha)*IF(ROW()-L&gt;=ROW(F$3),beta*OFFSET(F277,-L,0)*OFFSET(B277,-L,0),K/L)</f>
        <v>626020.10294275964</v>
      </c>
      <c r="E277" s="4">
        <f ca="1">E276+alpha*IF(ROW()-L&gt;=ROW(F$3),beta*OFFSET(F277,-L,0)*OFFSET(B277,-L,0),K/L)</f>
        <v>187.86238959970814</v>
      </c>
      <c r="F277" s="4">
        <f t="shared" ca="1" si="35"/>
        <v>747660.77322083886</v>
      </c>
      <c r="G277" s="4" t="e">
        <f t="shared" si="36"/>
        <v>#N/A</v>
      </c>
      <c r="H277" s="4" t="e">
        <f t="shared" si="37"/>
        <v>#N/A</v>
      </c>
      <c r="I277" s="24"/>
      <c r="J277" s="4">
        <f t="shared" ca="1" si="38"/>
        <v>1376999.9999999991</v>
      </c>
      <c r="K277" s="24"/>
      <c r="L277" s="22">
        <f t="shared" ca="1" si="39"/>
        <v>0.45462607330628907</v>
      </c>
    </row>
    <row r="278" spans="1:12" x14ac:dyDescent="0.2">
      <c r="A278" s="2">
        <f t="shared" si="34"/>
        <v>44175</v>
      </c>
      <c r="B278" s="4">
        <f ca="1">B277+beta*F277*B277-IF(ROW()-L&gt;=ROW(B$3),beta*OFFSET(B278,-L,0)*OFFSET(F278,-L,0),K/L)</f>
        <v>3128.4379391798075</v>
      </c>
      <c r="C278" s="4">
        <f t="shared" ca="1" si="33"/>
        <v>3.7541255270157685</v>
      </c>
      <c r="D278" s="4">
        <f ca="1">D277+(1-alpha)*IF(ROW()-L&gt;=ROW(F$3),beta*OFFSET(F278,-L,0)*OFFSET(B278,-L,0),K/L)</f>
        <v>626327.180075677</v>
      </c>
      <c r="E278" s="4">
        <f ca="1">E277+alpha*IF(ROW()-L&gt;=ROW(F$3),beta*OFFSET(F278,-L,0)*OFFSET(B278,-L,0),K/L)</f>
        <v>187.95454038481887</v>
      </c>
      <c r="F278" s="4">
        <f t="shared" ca="1" si="35"/>
        <v>747356.42744475754</v>
      </c>
      <c r="G278" s="4" t="e">
        <f t="shared" si="36"/>
        <v>#N/A</v>
      </c>
      <c r="H278" s="4" t="e">
        <f t="shared" si="37"/>
        <v>#N/A</v>
      </c>
      <c r="I278" s="24"/>
      <c r="J278" s="4">
        <f t="shared" ca="1" si="38"/>
        <v>1376999.9999999991</v>
      </c>
      <c r="K278" s="24"/>
      <c r="L278" s="22">
        <f t="shared" ca="1" si="39"/>
        <v>0.4548490777601143</v>
      </c>
    </row>
    <row r="279" spans="1:12" x14ac:dyDescent="0.2">
      <c r="A279" s="2">
        <f t="shared" si="34"/>
        <v>44176</v>
      </c>
      <c r="B279" s="4">
        <f ca="1">B278+beta*F278*B278-IF(ROW()-L&gt;=ROW(B$3),beta*OFFSET(B279,-L,0)*OFFSET(F279,-L,0),K/L)</f>
        <v>3125.623493371229</v>
      </c>
      <c r="C279" s="4">
        <f t="shared" ca="1" si="33"/>
        <v>3.7507481920454744</v>
      </c>
      <c r="D279" s="4">
        <f ca="1">D278+(1-alpha)*IF(ROW()-L&gt;=ROW(F$3),beta*OFFSET(F279,-L,0)*OFFSET(B279,-L,0),K/L)</f>
        <v>626633.85005910404</v>
      </c>
      <c r="E279" s="4">
        <f ca="1">E278+alpha*IF(ROW()-L&gt;=ROW(F$3),beta*OFFSET(F279,-L,0)*OFFSET(B279,-L,0),K/L)</f>
        <v>188.04656898842805</v>
      </c>
      <c r="F279" s="4">
        <f t="shared" ca="1" si="35"/>
        <v>747052.47987853549</v>
      </c>
      <c r="G279" s="4" t="e">
        <f t="shared" si="36"/>
        <v>#N/A</v>
      </c>
      <c r="H279" s="4" t="e">
        <f t="shared" si="37"/>
        <v>#N/A</v>
      </c>
      <c r="I279" s="24"/>
      <c r="J279" s="4">
        <f t="shared" ca="1" si="38"/>
        <v>1376999.9999999991</v>
      </c>
      <c r="K279" s="24"/>
      <c r="L279" s="22">
        <f t="shared" ca="1" si="39"/>
        <v>0.45507178653529734</v>
      </c>
    </row>
    <row r="280" spans="1:12" x14ac:dyDescent="0.2">
      <c r="A280" s="2">
        <f t="shared" si="34"/>
        <v>44177</v>
      </c>
      <c r="B280" s="4">
        <f ca="1">B279+beta*F279*B279-IF(ROW()-L&gt;=ROW(B$3),beta*OFFSET(B280,-L,0)*OFFSET(F280,-L,0),K/L)</f>
        <v>3122.8180575181777</v>
      </c>
      <c r="C280" s="4">
        <f t="shared" ca="1" si="33"/>
        <v>3.7473816690218129</v>
      </c>
      <c r="D280" s="4">
        <f ca="1">D279+(1-alpha)*IF(ROW()-L&gt;=ROW(F$3),beta*OFFSET(F280,-L,0)*OFFSET(B280,-L,0),K/L)</f>
        <v>626940.11420978548</v>
      </c>
      <c r="E280" s="4">
        <f ca="1">E279+alpha*IF(ROW()-L&gt;=ROW(F$3),beta*OFFSET(F280,-L,0)*OFFSET(B280,-L,0),K/L)</f>
        <v>188.13847580567767</v>
      </c>
      <c r="F280" s="4">
        <f t="shared" ca="1" si="35"/>
        <v>746748.92925688985</v>
      </c>
      <c r="G280" s="4" t="e">
        <f t="shared" si="36"/>
        <v>#N/A</v>
      </c>
      <c r="H280" s="4" t="e">
        <f t="shared" si="37"/>
        <v>#N/A</v>
      </c>
      <c r="I280" s="24"/>
      <c r="J280" s="4">
        <f t="shared" ca="1" si="38"/>
        <v>1376999.9999999991</v>
      </c>
      <c r="K280" s="24"/>
      <c r="L280" s="22">
        <f t="shared" ca="1" si="39"/>
        <v>0.45529420058807979</v>
      </c>
    </row>
    <row r="281" spans="1:12" x14ac:dyDescent="0.2">
      <c r="A281" s="2">
        <f t="shared" si="34"/>
        <v>44178</v>
      </c>
      <c r="B281" s="4">
        <f ca="1">B280+beta*F280*B280-IF(ROW()-L&gt;=ROW(B$3),beta*OFFSET(B281,-L,0)*OFFSET(F281,-L,0),K/L)</f>
        <v>3120.0215804008594</v>
      </c>
      <c r="C281" s="4">
        <f t="shared" ca="1" si="33"/>
        <v>3.7440258964810309</v>
      </c>
      <c r="D281" s="4">
        <f ca="1">D280+(1-alpha)*IF(ROW()-L&gt;=ROW(F$3),beta*OFFSET(F281,-L,0)*OFFSET(B281,-L,0),K/L)</f>
        <v>627245.97383677214</v>
      </c>
      <c r="E281" s="4">
        <f ca="1">E280+alpha*IF(ROW()-L&gt;=ROW(F$3),beta*OFFSET(F281,-L,0)*OFFSET(B281,-L,0),K/L)</f>
        <v>188.23026122940078</v>
      </c>
      <c r="F281" s="4">
        <f t="shared" ca="1" si="35"/>
        <v>746445.77432159684</v>
      </c>
      <c r="G281" s="4" t="e">
        <f t="shared" si="36"/>
        <v>#N/A</v>
      </c>
      <c r="H281" s="4" t="e">
        <f t="shared" si="37"/>
        <v>#N/A</v>
      </c>
      <c r="I281" s="24"/>
      <c r="J281" s="4">
        <f t="shared" ca="1" si="38"/>
        <v>1376999.9999999993</v>
      </c>
      <c r="K281" s="24"/>
      <c r="L281" s="22">
        <f t="shared" ca="1" si="39"/>
        <v>0.45551632086911581</v>
      </c>
    </row>
    <row r="282" spans="1:12" x14ac:dyDescent="0.2">
      <c r="A282" s="2">
        <f t="shared" si="34"/>
        <v>44179</v>
      </c>
      <c r="B282" s="4">
        <f ca="1">B281+beta*F281*B281-IF(ROW()-L&gt;=ROW(B$3),beta*OFFSET(B282,-L,0)*OFFSET(F282,-L,0),K/L)</f>
        <v>3117.2340114111812</v>
      </c>
      <c r="C282" s="4">
        <f t="shared" ca="1" si="33"/>
        <v>3.7406808136934173</v>
      </c>
      <c r="D282" s="4">
        <f ca="1">D281+(1-alpha)*IF(ROW()-L&gt;=ROW(F$3),beta*OFFSET(F282,-L,0)*OFFSET(B282,-L,0),K/L)</f>
        <v>627551.43024152378</v>
      </c>
      <c r="E282" s="4">
        <f ca="1">E281+alpha*IF(ROW()-L&gt;=ROW(F$3),beta*OFFSET(F282,-L,0)*OFFSET(B282,-L,0),K/L)</f>
        <v>188.32192565015251</v>
      </c>
      <c r="F282" s="4">
        <f t="shared" ca="1" si="35"/>
        <v>746143.01382141409</v>
      </c>
      <c r="G282" s="4" t="e">
        <f t="shared" si="36"/>
        <v>#N/A</v>
      </c>
      <c r="H282" s="4" t="e">
        <f t="shared" si="37"/>
        <v>#N/A</v>
      </c>
      <c r="I282" s="24"/>
      <c r="J282" s="4">
        <f t="shared" ca="1" si="38"/>
        <v>1376999.9999999991</v>
      </c>
      <c r="K282" s="24"/>
      <c r="L282" s="22">
        <f t="shared" ca="1" si="39"/>
        <v>0.45573814832354698</v>
      </c>
    </row>
    <row r="283" spans="1:12" x14ac:dyDescent="0.2">
      <c r="A283" s="2">
        <f t="shared" si="34"/>
        <v>44180</v>
      </c>
      <c r="B283" s="4">
        <f ca="1">B282+beta*F282*B282-IF(ROW()-L&gt;=ROW(B$3),beta*OFFSET(B283,-L,0)*OFFSET(F283,-L,0),K/L)</f>
        <v>3114.4553005290522</v>
      </c>
      <c r="C283" s="4">
        <f t="shared" ca="1" si="33"/>
        <v>3.7373463606348625</v>
      </c>
      <c r="D283" s="4">
        <f ca="1">D282+(1-alpha)*IF(ROW()-L&gt;=ROW(F$3),beta*OFFSET(F283,-L,0)*OFFSET(B283,-L,0),K/L)</f>
        <v>627856.48471800773</v>
      </c>
      <c r="E283" s="4">
        <f ca="1">E282+alpha*IF(ROW()-L&gt;=ROW(F$3),beta*OFFSET(F283,-L,0)*OFFSET(B283,-L,0),K/L)</f>
        <v>188.41346945623951</v>
      </c>
      <c r="F283" s="4">
        <f t="shared" ca="1" si="35"/>
        <v>745840.64651200618</v>
      </c>
      <c r="G283" s="4" t="e">
        <f t="shared" si="36"/>
        <v>#N/A</v>
      </c>
      <c r="H283" s="4" t="e">
        <f t="shared" si="37"/>
        <v>#N/A</v>
      </c>
      <c r="I283" s="24"/>
      <c r="J283" s="4">
        <f t="shared" ca="1" si="38"/>
        <v>1376999.9999999991</v>
      </c>
      <c r="K283" s="24"/>
      <c r="L283" s="22">
        <f t="shared" ca="1" si="39"/>
        <v>0.45595968389107344</v>
      </c>
    </row>
    <row r="284" spans="1:12" x14ac:dyDescent="0.2">
      <c r="A284" s="2">
        <f t="shared" si="34"/>
        <v>44181</v>
      </c>
      <c r="B284" s="4">
        <f ca="1">B283+beta*F283*B283-IF(ROW()-L&gt;=ROW(B$3),beta*OFFSET(B284,-L,0)*OFFSET(F284,-L,0),K/L)</f>
        <v>3111.6853983003703</v>
      </c>
      <c r="C284" s="4">
        <f t="shared" ca="1" si="33"/>
        <v>3.7340224779604441</v>
      </c>
      <c r="D284" s="4">
        <f ca="1">D283+(1-alpha)*IF(ROW()-L&gt;=ROW(F$3),beta*OFFSET(F284,-L,0)*OFFSET(B284,-L,0),K/L)</f>
        <v>628161.13855279319</v>
      </c>
      <c r="E284" s="4">
        <f ca="1">E283+alpha*IF(ROW()-L&gt;=ROW(F$3),beta*OFFSET(F284,-L,0)*OFFSET(B284,-L,0),K/L)</f>
        <v>188.5048930337484</v>
      </c>
      <c r="F284" s="4">
        <f t="shared" ca="1" si="35"/>
        <v>745538.67115587182</v>
      </c>
      <c r="G284" s="4" t="e">
        <f t="shared" si="36"/>
        <v>#N/A</v>
      </c>
      <c r="H284" s="4" t="e">
        <f t="shared" si="37"/>
        <v>#N/A</v>
      </c>
      <c r="I284" s="24"/>
      <c r="J284" s="4">
        <f t="shared" ca="1" si="38"/>
        <v>1376999.9999999991</v>
      </c>
      <c r="K284" s="24"/>
      <c r="L284" s="22">
        <f t="shared" ca="1" si="39"/>
        <v>0.45618092850602293</v>
      </c>
    </row>
    <row r="285" spans="1:12" x14ac:dyDescent="0.2">
      <c r="A285" s="2">
        <f t="shared" si="34"/>
        <v>44182</v>
      </c>
      <c r="B285" s="4">
        <f ca="1">B284+beta*F284*B284-IF(ROW()-L&gt;=ROW(B$3),beta*OFFSET(B285,-L,0)*OFFSET(F285,-L,0),K/L)</f>
        <v>3108.9242558165556</v>
      </c>
      <c r="C285" s="4">
        <f t="shared" ca="1" si="33"/>
        <v>3.7307091069798664</v>
      </c>
      <c r="D285" s="4">
        <f ca="1">D284+(1-alpha)*IF(ROW()-L&gt;=ROW(F$3),beta*OFFSET(F285,-L,0)*OFFSET(B285,-L,0),K/L)</f>
        <v>628465.39302514168</v>
      </c>
      <c r="E285" s="4">
        <f ca="1">E284+alpha*IF(ROW()-L&gt;=ROW(F$3),beta*OFFSET(F285,-L,0)*OFFSET(B285,-L,0),K/L)</f>
        <v>188.5961967665728</v>
      </c>
      <c r="F285" s="4">
        <f t="shared" ca="1" si="35"/>
        <v>745237.0865222743</v>
      </c>
      <c r="G285" s="4" t="e">
        <f t="shared" si="36"/>
        <v>#N/A</v>
      </c>
      <c r="H285" s="4" t="e">
        <f t="shared" si="37"/>
        <v>#N/A</v>
      </c>
      <c r="I285" s="24"/>
      <c r="J285" s="4">
        <f t="shared" ca="1" si="38"/>
        <v>1376999.9999999991</v>
      </c>
      <c r="K285" s="24"/>
      <c r="L285" s="22">
        <f t="shared" ca="1" si="39"/>
        <v>0.45640188309741619</v>
      </c>
    </row>
    <row r="286" spans="1:12" x14ac:dyDescent="0.2">
      <c r="A286" s="2">
        <f t="shared" si="34"/>
        <v>44183</v>
      </c>
      <c r="B286" s="4">
        <f ca="1">B285+beta*F285*B285-IF(ROW()-L&gt;=ROW(B$3),beta*OFFSET(B286,-L,0)*OFFSET(F286,-L,0),K/L)</f>
        <v>3106.1718246955184</v>
      </c>
      <c r="C286" s="4">
        <f t="shared" ca="1" si="33"/>
        <v>3.7274061896346216</v>
      </c>
      <c r="D286" s="4">
        <f ca="1">D285+(1-alpha)*IF(ROW()-L&gt;=ROW(F$3),beta*OFFSET(F286,-L,0)*OFFSET(B286,-L,0),K/L)</f>
        <v>628769.24940709386</v>
      </c>
      <c r="E286" s="4">
        <f ca="1">E285+alpha*IF(ROW()-L&gt;=ROW(F$3),beta*OFFSET(F286,-L,0)*OFFSET(B286,-L,0),K/L)</f>
        <v>188.6873810364394</v>
      </c>
      <c r="F286" s="4">
        <f t="shared" ca="1" si="35"/>
        <v>744935.89138717332</v>
      </c>
      <c r="G286" s="4" t="e">
        <f t="shared" si="36"/>
        <v>#N/A</v>
      </c>
      <c r="H286" s="4" t="e">
        <f t="shared" si="37"/>
        <v>#N/A</v>
      </c>
      <c r="I286" s="24"/>
      <c r="J286" s="4">
        <f t="shared" ca="1" si="38"/>
        <v>1376999.9999999991</v>
      </c>
      <c r="K286" s="24"/>
      <c r="L286" s="22">
        <f t="shared" ca="1" si="39"/>
        <v>0.45662254858902995</v>
      </c>
    </row>
    <row r="287" spans="1:12" x14ac:dyDescent="0.2">
      <c r="A287" s="2">
        <f t="shared" si="34"/>
        <v>44184</v>
      </c>
      <c r="B287" s="4">
        <f ca="1">B286+beta*F286*B286-IF(ROW()-L&gt;=ROW(B$3),beta*OFFSET(B287,-L,0)*OFFSET(F287,-L,0),K/L)</f>
        <v>3103.428057063938</v>
      </c>
      <c r="C287" s="4">
        <f t="shared" ca="1" si="33"/>
        <v>3.7241136684767251</v>
      </c>
      <c r="D287" s="4">
        <f ca="1">D286+(1-alpha)*IF(ROW()-L&gt;=ROW(F$3),beta*OFFSET(F287,-L,0)*OFFSET(B287,-L,0),K/L)</f>
        <v>629072.70896355296</v>
      </c>
      <c r="E287" s="4">
        <f ca="1">E286+alpha*IF(ROW()-L&gt;=ROW(F$3),beta*OFFSET(F287,-L,0)*OFFSET(B287,-L,0),K/L)</f>
        <v>188.7784462229331</v>
      </c>
      <c r="F287" s="4">
        <f t="shared" ca="1" si="35"/>
        <v>744635.08453315927</v>
      </c>
      <c r="G287" s="4" t="e">
        <f t="shared" si="36"/>
        <v>#N/A</v>
      </c>
      <c r="H287" s="4" t="e">
        <f t="shared" si="37"/>
        <v>#N/A</v>
      </c>
      <c r="I287" s="24"/>
      <c r="J287" s="4">
        <f t="shared" ca="1" si="38"/>
        <v>1376999.9999999991</v>
      </c>
      <c r="K287" s="24"/>
      <c r="L287" s="22">
        <f t="shared" ca="1" si="39"/>
        <v>0.4568429258994578</v>
      </c>
    </row>
    <row r="288" spans="1:12" x14ac:dyDescent="0.2">
      <c r="A288" s="2">
        <f t="shared" si="34"/>
        <v>44185</v>
      </c>
      <c r="B288" s="4">
        <f ca="1">B287+beta*F287*B287-IF(ROW()-L&gt;=ROW(B$3),beta*OFFSET(B288,-L,0)*OFFSET(F288,-L,0),K/L)</f>
        <v>3100.6929055407563</v>
      </c>
      <c r="C288" s="4">
        <f t="shared" ca="1" si="33"/>
        <v>3.7208314866489074</v>
      </c>
      <c r="D288" s="4">
        <f ca="1">D287+(1-alpha)*IF(ROW()-L&gt;=ROW(F$3),beta*OFFSET(F288,-L,0)*OFFSET(B288,-L,0),K/L)</f>
        <v>629375.77295236546</v>
      </c>
      <c r="E288" s="4">
        <f ca="1">E287+alpha*IF(ROW()-L&gt;=ROW(F$3),beta*OFFSET(F288,-L,0)*OFFSET(B288,-L,0),K/L)</f>
        <v>188.86939270352102</v>
      </c>
      <c r="F288" s="4">
        <f t="shared" ca="1" si="35"/>
        <v>744334.6647493894</v>
      </c>
      <c r="G288" s="4" t="e">
        <f t="shared" si="36"/>
        <v>#N/A</v>
      </c>
      <c r="H288" s="4" t="e">
        <f t="shared" si="37"/>
        <v>#N/A</v>
      </c>
      <c r="I288" s="24"/>
      <c r="J288" s="4">
        <f t="shared" ca="1" si="38"/>
        <v>1376999.9999999991</v>
      </c>
      <c r="K288" s="24"/>
      <c r="L288" s="22">
        <f t="shared" ca="1" si="39"/>
        <v>0.45706301594216842</v>
      </c>
    </row>
    <row r="289" spans="1:12" x14ac:dyDescent="0.2">
      <c r="A289" s="2">
        <f t="shared" si="34"/>
        <v>44186</v>
      </c>
      <c r="B289" s="4">
        <f ca="1">B288+beta*F288*B288-IF(ROW()-L&gt;=ROW(B$3),beta*OFFSET(B289,-L,0)*OFFSET(F289,-L,0),K/L)</f>
        <v>3097.9663232217863</v>
      </c>
      <c r="C289" s="4">
        <f t="shared" ca="1" si="33"/>
        <v>3.7175595878661434</v>
      </c>
      <c r="D289" s="4">
        <f ca="1">D288+(1-alpha)*IF(ROW()-L&gt;=ROW(F$3),beta*OFFSET(F289,-L,0)*OFFSET(B289,-L,0),K/L)</f>
        <v>629678.44262439816</v>
      </c>
      <c r="E289" s="4">
        <f ca="1">E288+alpha*IF(ROW()-L&gt;=ROW(F$3),beta*OFFSET(F289,-L,0)*OFFSET(B289,-L,0),K/L)</f>
        <v>188.96022085357583</v>
      </c>
      <c r="F289" s="4">
        <f t="shared" ca="1" si="35"/>
        <v>744034.63083152566</v>
      </c>
      <c r="G289" s="4" t="e">
        <f t="shared" si="36"/>
        <v>#N/A</v>
      </c>
      <c r="H289" s="4" t="e">
        <f t="shared" si="37"/>
        <v>#N/A</v>
      </c>
      <c r="I289" s="24"/>
      <c r="J289" s="4">
        <f t="shared" ca="1" si="38"/>
        <v>1376999.9999999991</v>
      </c>
      <c r="K289" s="24"/>
      <c r="L289" s="22">
        <f t="shared" ca="1" si="39"/>
        <v>0.45728281962556178</v>
      </c>
    </row>
    <row r="290" spans="1:12" x14ac:dyDescent="0.2">
      <c r="A290" s="2">
        <f t="shared" si="34"/>
        <v>44187</v>
      </c>
      <c r="B290" s="4">
        <f ca="1">B289+beta*F289*B289-IF(ROW()-L&gt;=ROW(B$3),beta*OFFSET(B290,-L,0)*OFFSET(F290,-L,0),K/L)</f>
        <v>3095.248263665349</v>
      </c>
      <c r="C290" s="4">
        <f t="shared" ca="1" si="33"/>
        <v>3.7142979163984187</v>
      </c>
      <c r="D290" s="4">
        <f ca="1">D289+(1-alpha)*IF(ROW()-L&gt;=ROW(F$3),beta*OFFSET(F290,-L,0)*OFFSET(B290,-L,0),K/L)</f>
        <v>629980.71922361327</v>
      </c>
      <c r="E290" s="4">
        <f ca="1">E289+alpha*IF(ROW()-L&gt;=ROW(F$3),beta*OFFSET(F290,-L,0)*OFFSET(B290,-L,0),K/L)</f>
        <v>189.0509310463982</v>
      </c>
      <c r="F290" s="4">
        <f t="shared" ca="1" si="35"/>
        <v>743734.98158167419</v>
      </c>
      <c r="G290" s="4" t="e">
        <f t="shared" si="36"/>
        <v>#N/A</v>
      </c>
      <c r="H290" s="4" t="e">
        <f t="shared" si="37"/>
        <v>#N/A</v>
      </c>
      <c r="I290" s="24"/>
      <c r="J290" s="4">
        <f t="shared" ca="1" si="38"/>
        <v>1376999.9999999991</v>
      </c>
      <c r="K290" s="24"/>
      <c r="L290" s="22">
        <f t="shared" ca="1" si="39"/>
        <v>0.45750233785302374</v>
      </c>
    </row>
    <row r="291" spans="1:12" x14ac:dyDescent="0.2">
      <c r="A291" s="2">
        <f t="shared" si="34"/>
        <v>44188</v>
      </c>
      <c r="B291" s="4">
        <f ca="1">B290+beta*F290*B290-IF(ROW()-L&gt;=ROW(B$3),beta*OFFSET(B291,-L,0)*OFFSET(F291,-L,0),K/L)</f>
        <v>3092.5386808788571</v>
      </c>
      <c r="C291" s="4">
        <f t="shared" ca="1" si="33"/>
        <v>3.7110464170546282</v>
      </c>
      <c r="D291" s="4">
        <f ca="1">D290+(1-alpha)*IF(ROW()-L&gt;=ROW(F$3),beta*OFFSET(F291,-L,0)*OFFSET(B291,-L,0),K/L)</f>
        <v>630282.6039871407</v>
      </c>
      <c r="E291" s="4">
        <f ca="1">E290+alpha*IF(ROW()-L&gt;=ROW(F$3),beta*OFFSET(F291,-L,0)*OFFSET(B291,-L,0),K/L)</f>
        <v>189.14152365323849</v>
      </c>
      <c r="F291" s="4">
        <f t="shared" ca="1" si="35"/>
        <v>743435.71580832638</v>
      </c>
      <c r="G291" s="4" t="e">
        <f t="shared" si="36"/>
        <v>#N/A</v>
      </c>
      <c r="H291" s="4" t="e">
        <f t="shared" si="37"/>
        <v>#N/A</v>
      </c>
      <c r="I291" s="24"/>
      <c r="J291" s="4">
        <f t="shared" ca="1" si="38"/>
        <v>1376999.9999999991</v>
      </c>
      <c r="K291" s="24"/>
      <c r="L291" s="22">
        <f t="shared" ca="1" si="39"/>
        <v>0.45772157152297832</v>
      </c>
    </row>
    <row r="292" spans="1:12" x14ac:dyDescent="0.2">
      <c r="A292" s="2">
        <f t="shared" si="34"/>
        <v>44189</v>
      </c>
      <c r="B292" s="4">
        <f ca="1">B291+beta*F291*B291-IF(ROW()-L&gt;=ROW(B$3),beta*OFFSET(B292,-L,0)*OFFSET(F292,-L,0),K/L)</f>
        <v>3089.8375293062732</v>
      </c>
      <c r="C292" s="4">
        <f t="shared" ca="1" si="33"/>
        <v>3.7078050351675276</v>
      </c>
      <c r="D292" s="4">
        <f ca="1">D291+(1-alpha)*IF(ROW()-L&gt;=ROW(F$3),beta*OFFSET(F292,-L,0)*OFFSET(B292,-L,0),K/L)</f>
        <v>630584.09814534814</v>
      </c>
      <c r="E292" s="4">
        <f ca="1">E291+alpha*IF(ROW()-L&gt;=ROW(F$3),beta*OFFSET(F292,-L,0)*OFFSET(B292,-L,0),K/L)</f>
        <v>189.23199904331776</v>
      </c>
      <c r="F292" s="4">
        <f t="shared" ca="1" si="35"/>
        <v>743136.83232630149</v>
      </c>
      <c r="G292" s="4" t="e">
        <f t="shared" si="36"/>
        <v>#N/A</v>
      </c>
      <c r="H292" s="4" t="e">
        <f t="shared" si="37"/>
        <v>#N/A</v>
      </c>
      <c r="I292" s="24"/>
      <c r="J292" s="4">
        <f t="shared" ca="1" si="38"/>
        <v>1376999.9999999993</v>
      </c>
      <c r="K292" s="24"/>
      <c r="L292" s="22">
        <f t="shared" ca="1" si="39"/>
        <v>0.4579405215289386</v>
      </c>
    </row>
    <row r="293" spans="1:12" x14ac:dyDescent="0.2">
      <c r="A293" s="2">
        <f t="shared" si="34"/>
        <v>44190</v>
      </c>
      <c r="B293" s="4">
        <f ca="1">B292+beta*F292*B292-IF(ROW()-L&gt;=ROW(B$3),beta*OFFSET(B293,-L,0)*OFFSET(F293,-L,0),K/L)</f>
        <v>3087.144763816369</v>
      </c>
      <c r="C293" s="4">
        <f t="shared" ca="1" si="33"/>
        <v>3.7045737165796426</v>
      </c>
      <c r="D293" s="4">
        <f ca="1">D292+(1-alpha)*IF(ROW()-L&gt;=ROW(F$3),beta*OFFSET(F293,-L,0)*OFFSET(B293,-L,0),K/L)</f>
        <v>630885.20292190858</v>
      </c>
      <c r="E293" s="4">
        <f ca="1">E292+alpha*IF(ROW()-L&gt;=ROW(F$3),beta*OFFSET(F293,-L,0)*OFFSET(B293,-L,0),K/L)</f>
        <v>189.32235758384806</v>
      </c>
      <c r="F293" s="4">
        <f t="shared" ca="1" si="35"/>
        <v>742838.32995669043</v>
      </c>
      <c r="G293" s="4" t="e">
        <f t="shared" si="36"/>
        <v>#N/A</v>
      </c>
      <c r="H293" s="4" t="e">
        <f t="shared" si="37"/>
        <v>#N/A</v>
      </c>
      <c r="I293" s="24"/>
      <c r="J293" s="4">
        <f t="shared" ca="1" si="38"/>
        <v>1376999.9999999991</v>
      </c>
      <c r="K293" s="24"/>
      <c r="L293" s="22">
        <f t="shared" ca="1" si="39"/>
        <v>0.4581591887595563</v>
      </c>
    </row>
    <row r="294" spans="1:12" x14ac:dyDescent="0.2">
      <c r="A294" s="2">
        <f t="shared" si="34"/>
        <v>44191</v>
      </c>
      <c r="B294" s="4">
        <f ca="1">B293+beta*F293*B293-IF(ROW()-L&gt;=ROW(B$3),beta*OFFSET(B294,-L,0)*OFFSET(F294,-L,0),K/L)</f>
        <v>3084.4603396917291</v>
      </c>
      <c r="C294" s="4">
        <f t="shared" ca="1" si="33"/>
        <v>3.7013524076300746</v>
      </c>
      <c r="D294" s="4">
        <f ca="1">D293+(1-alpha)*IF(ROW()-L&gt;=ROW(F$3),beta*OFFSET(F294,-L,0)*OFFSET(B294,-L,0),K/L)</f>
        <v>631185.91953386646</v>
      </c>
      <c r="E294" s="4">
        <f ca="1">E293+alpha*IF(ROW()-L&gt;=ROW(F$3),beta*OFFSET(F294,-L,0)*OFFSET(B294,-L,0),K/L)</f>
        <v>189.41259964005229</v>
      </c>
      <c r="F294" s="4">
        <f t="shared" ca="1" si="35"/>
        <v>742540.20752680104</v>
      </c>
      <c r="G294" s="4" t="e">
        <f t="shared" si="36"/>
        <v>#N/A</v>
      </c>
      <c r="H294" s="4" t="e">
        <f t="shared" si="37"/>
        <v>#N/A</v>
      </c>
      <c r="I294" s="24"/>
      <c r="J294" s="4">
        <f t="shared" ca="1" si="38"/>
        <v>1376999.9999999993</v>
      </c>
      <c r="K294" s="24"/>
      <c r="L294" s="22">
        <f t="shared" ca="1" si="39"/>
        <v>0.45837757409866869</v>
      </c>
    </row>
    <row r="295" spans="1:12" x14ac:dyDescent="0.2">
      <c r="A295" s="2">
        <f t="shared" si="34"/>
        <v>44192</v>
      </c>
      <c r="B295" s="4">
        <f ca="1">B294+beta*F294*B294-IF(ROW()-L&gt;=ROW(B$3),beta*OFFSET(B295,-L,0)*OFFSET(F295,-L,0),K/L)</f>
        <v>3081.7842126184341</v>
      </c>
      <c r="C295" s="4">
        <f t="shared" ca="1" si="33"/>
        <v>3.6981410551421208</v>
      </c>
      <c r="D295" s="4">
        <f ca="1">D294+(1-alpha)*IF(ROW()-L&gt;=ROW(F$3),beta*OFFSET(F295,-L,0)*OFFSET(B295,-L,0),K/L)</f>
        <v>631486.24919170118</v>
      </c>
      <c r="E295" s="4">
        <f ca="1">E294+alpha*IF(ROW()-L&gt;=ROW(F$3),beta*OFFSET(F295,-L,0)*OFFSET(B295,-L,0),K/L)</f>
        <v>189.50272557518326</v>
      </c>
      <c r="F295" s="4">
        <f t="shared" ca="1" si="35"/>
        <v>742242.46387010452</v>
      </c>
      <c r="G295" s="4" t="e">
        <f t="shared" si="36"/>
        <v>#N/A</v>
      </c>
      <c r="H295" s="4" t="e">
        <f t="shared" si="37"/>
        <v>#N/A</v>
      </c>
      <c r="I295" s="24"/>
      <c r="J295" s="4">
        <f t="shared" ca="1" si="38"/>
        <v>1376999.9999999995</v>
      </c>
      <c r="K295" s="24"/>
      <c r="L295" s="22">
        <f t="shared" ca="1" si="39"/>
        <v>0.45859567842534599</v>
      </c>
    </row>
    <row r="296" spans="1:12" x14ac:dyDescent="0.2">
      <c r="A296" s="2">
        <f t="shared" si="34"/>
        <v>44193</v>
      </c>
      <c r="B296" s="4">
        <f ca="1">B295+beta*F295*B295-IF(ROW()-L&gt;=ROW(B$3),beta*OFFSET(B296,-L,0)*OFFSET(F296,-L,0),K/L)</f>
        <v>3079.1163386763769</v>
      </c>
      <c r="C296" s="4">
        <f t="shared" ca="1" si="33"/>
        <v>3.6949396064116522</v>
      </c>
      <c r="D296" s="4">
        <f ca="1">D295+(1-alpha)*IF(ROW()-L&gt;=ROW(F$3),beta*OFFSET(F296,-L,0)*OFFSET(B296,-L,0),K/L)</f>
        <v>631786.19309938955</v>
      </c>
      <c r="E296" s="4">
        <f ca="1">E295+alpha*IF(ROW()-L&gt;=ROW(F$3),beta*OFFSET(F296,-L,0)*OFFSET(B296,-L,0),K/L)</f>
        <v>189.59273575054237</v>
      </c>
      <c r="F296" s="4">
        <f t="shared" ca="1" si="35"/>
        <v>741945.09782618284</v>
      </c>
      <c r="G296" s="4" t="e">
        <f t="shared" si="36"/>
        <v>#N/A</v>
      </c>
      <c r="H296" s="4" t="e">
        <f t="shared" si="37"/>
        <v>#N/A</v>
      </c>
      <c r="I296" s="24"/>
      <c r="J296" s="4">
        <f t="shared" ca="1" si="38"/>
        <v>1376999.9999999993</v>
      </c>
      <c r="K296" s="24"/>
      <c r="L296" s="22">
        <f t="shared" ca="1" si="39"/>
        <v>0.458813502613936</v>
      </c>
    </row>
    <row r="297" spans="1:12" x14ac:dyDescent="0.2">
      <c r="A297" s="2">
        <f t="shared" si="34"/>
        <v>44194</v>
      </c>
      <c r="B297" s="4">
        <f ca="1">B296+beta*F296*B296-IF(ROW()-L&gt;=ROW(B$3),beta*OFFSET(B297,-L,0)*OFFSET(F297,-L,0),K/L)</f>
        <v>3076.456674330158</v>
      </c>
      <c r="C297" s="4">
        <f t="shared" ca="1" si="33"/>
        <v>3.6917480091961892</v>
      </c>
      <c r="D297" s="4">
        <f ca="1">D296+(1-alpha)*IF(ROW()-L&gt;=ROW(F$3),beta*OFFSET(F297,-L,0)*OFFSET(B297,-L,0),K/L)</f>
        <v>632085.75245446607</v>
      </c>
      <c r="E297" s="4">
        <f ca="1">E296+alpha*IF(ROW()-L&gt;=ROW(F$3),beta*OFFSET(F297,-L,0)*OFFSET(B297,-L,0),K/L)</f>
        <v>189.68263052549781</v>
      </c>
      <c r="F297" s="4">
        <f t="shared" ca="1" si="35"/>
        <v>741648.10824067763</v>
      </c>
      <c r="G297" s="4" t="e">
        <f t="shared" si="36"/>
        <v>#N/A</v>
      </c>
      <c r="H297" s="4" t="e">
        <f t="shared" si="37"/>
        <v>#N/A</v>
      </c>
      <c r="I297" s="24"/>
      <c r="J297" s="4">
        <f t="shared" ca="1" si="38"/>
        <v>1376999.9999999995</v>
      </c>
      <c r="K297" s="24"/>
      <c r="L297" s="22">
        <f t="shared" ca="1" si="39"/>
        <v>0.45903104753410767</v>
      </c>
    </row>
    <row r="298" spans="1:12" x14ac:dyDescent="0.2">
      <c r="A298" s="2">
        <f t="shared" si="34"/>
        <v>44195</v>
      </c>
      <c r="B298" s="4">
        <f ca="1">B297+beta*F297*B297-IF(ROW()-L&gt;=ROW(B$3),beta*OFFSET(B298,-L,0)*OFFSET(F298,-L,0),K/L)</f>
        <v>3073.8051764205143</v>
      </c>
      <c r="C298" s="4">
        <f t="shared" ca="1" si="33"/>
        <v>3.6885662117046167</v>
      </c>
      <c r="D298" s="4">
        <f ca="1">D297+(1-alpha)*IF(ROW()-L&gt;=ROW(F$3),beta*OFFSET(F298,-L,0)*OFFSET(B298,-L,0),K/L)</f>
        <v>632384.92844808183</v>
      </c>
      <c r="E298" s="4">
        <f ca="1">E297+alpha*IF(ROW()-L&gt;=ROW(F$3),beta*OFFSET(F298,-L,0)*OFFSET(B298,-L,0),K/L)</f>
        <v>189.77241025750217</v>
      </c>
      <c r="F298" s="4">
        <f t="shared" ca="1" si="35"/>
        <v>741351.4939652395</v>
      </c>
      <c r="G298" s="4" t="e">
        <f t="shared" si="36"/>
        <v>#N/A</v>
      </c>
      <c r="H298" s="4" t="e">
        <f t="shared" si="37"/>
        <v>#N/A</v>
      </c>
      <c r="I298" s="24"/>
      <c r="J298" s="4">
        <f t="shared" ca="1" si="38"/>
        <v>1376999.9999999993</v>
      </c>
      <c r="K298" s="24"/>
      <c r="L298" s="22">
        <f t="shared" ca="1" si="39"/>
        <v>0.45924831405089483</v>
      </c>
    </row>
    <row r="299" spans="1:12" x14ac:dyDescent="0.2">
      <c r="A299" s="2">
        <f t="shared" si="34"/>
        <v>44196</v>
      </c>
      <c r="B299" s="4">
        <f ca="1">B298+beta*F298*B298-IF(ROW()-L&gt;=ROW(B$3),beta*OFFSET(B299,-L,0)*OFFSET(F299,-L,0),K/L)</f>
        <v>3071.1618021562463</v>
      </c>
      <c r="C299" s="4">
        <f t="shared" ca="1" si="33"/>
        <v>3.6853941625874951</v>
      </c>
      <c r="D299" s="4">
        <f ca="1">D298+(1-alpha)*IF(ROW()-L&gt;=ROW(F$3),beta*OFFSET(F299,-L,0)*OFFSET(B299,-L,0),K/L)</f>
        <v>632683.72226506216</v>
      </c>
      <c r="E299" s="4">
        <f ca="1">E298+alpha*IF(ROW()-L&gt;=ROW(F$3),beta*OFFSET(F299,-L,0)*OFFSET(B299,-L,0),K/L)</f>
        <v>189.86207530210964</v>
      </c>
      <c r="F299" s="4">
        <f t="shared" ca="1" si="35"/>
        <v>741055.25385747885</v>
      </c>
      <c r="G299" s="4" t="e">
        <f t="shared" si="36"/>
        <v>#N/A</v>
      </c>
      <c r="H299" s="4" t="e">
        <f t="shared" si="37"/>
        <v>#N/A</v>
      </c>
      <c r="I299" s="24"/>
      <c r="J299" s="4">
        <f t="shared" ca="1" si="38"/>
        <v>1376999.9999999995</v>
      </c>
      <c r="K299" s="24"/>
      <c r="L299" s="22">
        <f t="shared" ca="1" si="39"/>
        <v>0.45946530302473665</v>
      </c>
    </row>
    <row r="300" spans="1:12" x14ac:dyDescent="0.2">
      <c r="A300" s="2">
        <f t="shared" si="34"/>
        <v>44197</v>
      </c>
      <c r="B300" s="4">
        <f ca="1">B299+beta*F299*B299-IF(ROW()-L&gt;=ROW(B$3),beta*OFFSET(B300,-L,0)*OFFSET(F300,-L,0),K/L)</f>
        <v>3068.5265091065971</v>
      </c>
      <c r="C300" s="4">
        <f t="shared" ca="1" si="33"/>
        <v>3.6822318109279162</v>
      </c>
      <c r="D300" s="4">
        <f ca="1">D299+(1-alpha)*IF(ROW()-L&gt;=ROW(F$3),beta*OFFSET(F300,-L,0)*OFFSET(B300,-L,0),K/L)</f>
        <v>632982.13508396235</v>
      </c>
      <c r="E300" s="4">
        <f ca="1">E299+alpha*IF(ROW()-L&gt;=ROW(F$3),beta*OFFSET(F300,-L,0)*OFFSET(B300,-L,0),K/L)</f>
        <v>189.95162601299299</v>
      </c>
      <c r="F300" s="4">
        <f t="shared" ca="1" si="35"/>
        <v>740759.38678091741</v>
      </c>
      <c r="G300" s="4" t="e">
        <f t="shared" si="36"/>
        <v>#N/A</v>
      </c>
      <c r="H300" s="4" t="e">
        <f t="shared" si="37"/>
        <v>#N/A</v>
      </c>
      <c r="I300" s="24"/>
      <c r="J300" s="4">
        <f t="shared" ca="1" si="38"/>
        <v>1376999.9999999995</v>
      </c>
      <c r="K300" s="24"/>
      <c r="L300" s="22">
        <f t="shared" ca="1" si="39"/>
        <v>0.45968201531151964</v>
      </c>
    </row>
    <row r="301" spans="1:12" x14ac:dyDescent="0.2">
      <c r="A301" s="2">
        <f t="shared" si="34"/>
        <v>44198</v>
      </c>
      <c r="B301" s="4">
        <f ca="1">B300+beta*F300*B300-IF(ROW()-L&gt;=ROW(B$3),beta*OFFSET(B301,-L,0)*OFFSET(F301,-L,0),K/L)</f>
        <v>3065.8992551940537</v>
      </c>
      <c r="C301" s="4">
        <f t="shared" ca="1" si="33"/>
        <v>3.679079106232864</v>
      </c>
      <c r="D301" s="4">
        <f ca="1">D300+(1-alpha)*IF(ROW()-L&gt;=ROW(F$3),beta*OFFSET(F301,-L,0)*OFFSET(B301,-L,0),K/L)</f>
        <v>633280.16807712277</v>
      </c>
      <c r="E301" s="4">
        <f ca="1">E300+alpha*IF(ROW()-L&gt;=ROW(F$3),beta*OFFSET(F301,-L,0)*OFFSET(B301,-L,0),K/L)</f>
        <v>190.04106274195982</v>
      </c>
      <c r="F301" s="4">
        <f t="shared" ca="1" si="35"/>
        <v>740463.89160494052</v>
      </c>
      <c r="G301" s="4" t="e">
        <f t="shared" si="36"/>
        <v>#N/A</v>
      </c>
      <c r="H301" s="4" t="e">
        <f t="shared" si="37"/>
        <v>#N/A</v>
      </c>
      <c r="I301" s="24"/>
      <c r="J301" s="4">
        <f t="shared" ca="1" si="38"/>
        <v>1376999.9999999993</v>
      </c>
      <c r="K301" s="24"/>
      <c r="L301" s="22">
        <f t="shared" ca="1" si="39"/>
        <v>0.45989845176261662</v>
      </c>
    </row>
    <row r="302" spans="1:12" x14ac:dyDescent="0.2">
      <c r="A302" s="2">
        <f t="shared" si="34"/>
        <v>44199</v>
      </c>
      <c r="B302" s="4">
        <f ca="1">B301+beta*F301*B301-IF(ROW()-L&gt;=ROW(B$3),beta*OFFSET(B302,-L,0)*OFFSET(F302,-L,0),K/L)</f>
        <v>3063.279998687537</v>
      </c>
      <c r="C302" s="4">
        <f t="shared" ca="1" si="33"/>
        <v>3.6759359984250439</v>
      </c>
      <c r="D302" s="4">
        <f ca="1">D301+(1-alpha)*IF(ROW()-L&gt;=ROW(F$3),beta*OFFSET(F302,-L,0)*OFFSET(B302,-L,0),K/L)</f>
        <v>633577.82241072238</v>
      </c>
      <c r="E302" s="4">
        <f ca="1">E301+alpha*IF(ROW()-L&gt;=ROW(F$3),beta*OFFSET(F302,-L,0)*OFFSET(B302,-L,0),K/L)</f>
        <v>190.13038583896881</v>
      </c>
      <c r="F302" s="4">
        <f t="shared" ca="1" si="35"/>
        <v>740168.76720475045</v>
      </c>
      <c r="G302" s="4" t="e">
        <f t="shared" si="36"/>
        <v>#N/A</v>
      </c>
      <c r="H302" s="4" t="e">
        <f t="shared" si="37"/>
        <v>#N/A</v>
      </c>
      <c r="I302" s="24"/>
      <c r="J302" s="4">
        <f t="shared" ca="1" si="38"/>
        <v>1376999.9999999993</v>
      </c>
      <c r="K302" s="24"/>
      <c r="L302" s="22">
        <f t="shared" ca="1" si="39"/>
        <v>0.46011461322492569</v>
      </c>
    </row>
    <row r="303" spans="1:12" x14ac:dyDescent="0.2">
      <c r="A303" s="2">
        <f t="shared" si="34"/>
        <v>44200</v>
      </c>
      <c r="B303" s="4">
        <f ca="1">B302+beta*F302*B302-IF(ROW()-L&gt;=ROW(B$3),beta*OFFSET(B303,-L,0)*OFFSET(F303,-L,0),K/L)</f>
        <v>3060.6686981959488</v>
      </c>
      <c r="C303" s="4">
        <f t="shared" ca="1" si="33"/>
        <v>3.6728024378351383</v>
      </c>
      <c r="D303" s="4">
        <f ca="1">D302+(1-alpha)*IF(ROW()-L&gt;=ROW(F$3),beta*OFFSET(F303,-L,0)*OFFSET(B303,-L,0),K/L)</f>
        <v>633875.0992448309</v>
      </c>
      <c r="E303" s="4">
        <f ca="1">E302+alpha*IF(ROW()-L&gt;=ROW(F$3),beta*OFFSET(F303,-L,0)*OFFSET(B303,-L,0),K/L)</f>
        <v>190.2195956521453</v>
      </c>
      <c r="F303" s="4">
        <f t="shared" ca="1" si="35"/>
        <v>739874.01246132038</v>
      </c>
      <c r="G303" s="4" t="e">
        <f t="shared" si="36"/>
        <v>#N/A</v>
      </c>
      <c r="H303" s="4" t="e">
        <f t="shared" si="37"/>
        <v>#N/A</v>
      </c>
      <c r="I303" s="24"/>
      <c r="J303" s="4">
        <f t="shared" ca="1" si="38"/>
        <v>1376999.9999999995</v>
      </c>
      <c r="K303" s="24"/>
      <c r="L303" s="22">
        <f t="shared" ca="1" si="39"/>
        <v>0.46033050054090857</v>
      </c>
    </row>
    <row r="304" spans="1:12" x14ac:dyDescent="0.2">
      <c r="A304" s="2">
        <f t="shared" si="34"/>
        <v>44201</v>
      </c>
      <c r="B304" s="4">
        <f ca="1">B303+beta*F303*B303-IF(ROW()-L&gt;=ROW(B$3),beta*OFFSET(B304,-L,0)*OFFSET(F304,-L,0),K/L)</f>
        <v>3058.0653126620518</v>
      </c>
      <c r="C304" s="4">
        <f t="shared" ca="1" si="33"/>
        <v>3.6696783751944619</v>
      </c>
      <c r="D304" s="4">
        <f ca="1">D303+(1-alpha)*IF(ROW()-L&gt;=ROW(F$3),beta*OFFSET(F304,-L,0)*OFFSET(B304,-L,0),K/L)</f>
        <v>634171.99973346049</v>
      </c>
      <c r="E304" s="4">
        <f ca="1">E303+alpha*IF(ROW()-L&gt;=ROW(F$3),beta*OFFSET(F304,-L,0)*OFFSET(B304,-L,0),K/L)</f>
        <v>190.30869252779689</v>
      </c>
      <c r="F304" s="4">
        <f t="shared" ca="1" si="35"/>
        <v>739579.62626134895</v>
      </c>
      <c r="G304" s="4" t="e">
        <f t="shared" si="36"/>
        <v>#N/A</v>
      </c>
      <c r="H304" s="4" t="e">
        <f t="shared" si="37"/>
        <v>#N/A</v>
      </c>
      <c r="I304" s="24"/>
      <c r="J304" s="4">
        <f t="shared" ca="1" si="38"/>
        <v>1376999.9999999993</v>
      </c>
      <c r="K304" s="24"/>
      <c r="L304" s="22">
        <f t="shared" ca="1" si="39"/>
        <v>0.46054611454862804</v>
      </c>
    </row>
    <row r="305" spans="1:12" x14ac:dyDescent="0.2">
      <c r="A305" s="2">
        <f t="shared" si="34"/>
        <v>44202</v>
      </c>
      <c r="B305" s="4">
        <f ca="1">B304+beta*F304*B304-IF(ROW()-L&gt;=ROW(B$3),beta*OFFSET(B305,-L,0)*OFFSET(F305,-L,0),K/L)</f>
        <v>3055.4698013566558</v>
      </c>
      <c r="C305" s="4">
        <f t="shared" ca="1" si="33"/>
        <v>3.6665637616279865</v>
      </c>
      <c r="D305" s="4">
        <f ca="1">D304+(1-alpha)*IF(ROW()-L&gt;=ROW(F$3),beta*OFFSET(F305,-L,0)*OFFSET(B305,-L,0),K/L)</f>
        <v>634468.52502461604</v>
      </c>
      <c r="E305" s="4">
        <f ca="1">E304+alpha*IF(ROW()-L&gt;=ROW(F$3),beta*OFFSET(F305,-L,0)*OFFSET(B305,-L,0),K/L)</f>
        <v>190.39767681042835</v>
      </c>
      <c r="F305" s="4">
        <f t="shared" ca="1" si="35"/>
        <v>739285.6074972162</v>
      </c>
      <c r="G305" s="4" t="e">
        <f t="shared" si="36"/>
        <v>#N/A</v>
      </c>
      <c r="H305" s="4" t="e">
        <f t="shared" si="37"/>
        <v>#N/A</v>
      </c>
      <c r="I305" s="24"/>
      <c r="J305" s="4">
        <f t="shared" ca="1" si="38"/>
        <v>1376999.9999999993</v>
      </c>
      <c r="K305" s="24"/>
      <c r="L305" s="22">
        <f t="shared" ca="1" si="39"/>
        <v>0.46076145608178387</v>
      </c>
    </row>
    <row r="306" spans="1:12" x14ac:dyDescent="0.2">
      <c r="A306" s="2">
        <f t="shared" si="34"/>
        <v>44203</v>
      </c>
      <c r="B306" s="4">
        <f ca="1">B305+beta*F305*B305-IF(ROW()-L&gt;=ROW(B$3),beta*OFFSET(B306,-L,0)*OFFSET(F306,-L,0),K/L)</f>
        <v>3052.8821238730852</v>
      </c>
      <c r="C306" s="4">
        <f t="shared" ca="1" si="33"/>
        <v>3.6634585486477018</v>
      </c>
      <c r="D306" s="4">
        <f ca="1">D305+(1-alpha)*IF(ROW()-L&gt;=ROW(F$3),beta*OFFSET(F306,-L,0)*OFFSET(B306,-L,0),K/L)</f>
        <v>634764.67626034433</v>
      </c>
      <c r="E306" s="4">
        <f ca="1">E305+alpha*IF(ROW()-L&gt;=ROW(F$3),beta*OFFSET(F306,-L,0)*OFFSET(B306,-L,0),K/L)</f>
        <v>190.48654884275655</v>
      </c>
      <c r="F306" s="4">
        <f t="shared" ca="1" si="35"/>
        <v>738991.95506693912</v>
      </c>
      <c r="G306" s="4" t="e">
        <f t="shared" si="36"/>
        <v>#N/A</v>
      </c>
      <c r="H306" s="4" t="e">
        <f t="shared" si="37"/>
        <v>#N/A</v>
      </c>
      <c r="I306" s="24"/>
      <c r="J306" s="4">
        <f t="shared" ca="1" si="38"/>
        <v>1376999.9999999993</v>
      </c>
      <c r="K306" s="24"/>
      <c r="L306" s="22">
        <f t="shared" ca="1" si="39"/>
        <v>0.4609765259697492</v>
      </c>
    </row>
    <row r="307" spans="1:12" x14ac:dyDescent="0.2">
      <c r="A307" s="2">
        <f t="shared" si="34"/>
        <v>44204</v>
      </c>
      <c r="B307" s="4">
        <f ca="1">B306+beta*F306*B306-IF(ROW()-L&gt;=ROW(B$3),beta*OFFSET(B307,-L,0)*OFFSET(F307,-L,0),K/L)</f>
        <v>3050.3022401219123</v>
      </c>
      <c r="C307" s="4">
        <f t="shared" ca="1" si="33"/>
        <v>3.6603626881462943</v>
      </c>
      <c r="D307" s="4">
        <f ca="1">D306+(1-alpha)*IF(ROW()-L&gt;=ROW(F$3),beta*OFFSET(F307,-L,0)*OFFSET(B307,-L,0),K/L)</f>
        <v>635060.45457678288</v>
      </c>
      <c r="E307" s="4">
        <f ca="1">E306+alpha*IF(ROW()-L&gt;=ROW(F$3),beta*OFFSET(F307,-L,0)*OFFSET(B307,-L,0),K/L)</f>
        <v>190.57530896572499</v>
      </c>
      <c r="F307" s="4">
        <f t="shared" ca="1" si="35"/>
        <v>738698.66787412879</v>
      </c>
      <c r="G307" s="4" t="e">
        <f t="shared" si="36"/>
        <v>#N/A</v>
      </c>
      <c r="H307" s="4" t="e">
        <f t="shared" si="37"/>
        <v>#N/A</v>
      </c>
      <c r="I307" s="24"/>
      <c r="J307" s="4">
        <f t="shared" ca="1" si="38"/>
        <v>1376999.9999999993</v>
      </c>
      <c r="K307" s="24"/>
      <c r="L307" s="22">
        <f t="shared" ca="1" si="39"/>
        <v>0.46119132503760579</v>
      </c>
    </row>
    <row r="308" spans="1:12" x14ac:dyDescent="0.2">
      <c r="A308" s="2">
        <f t="shared" si="34"/>
        <v>44205</v>
      </c>
      <c r="B308" s="4">
        <f ca="1">B307+beta*F307*B307-IF(ROW()-L&gt;=ROW(B$3),beta*OFFSET(B308,-L,0)*OFFSET(F308,-L,0),K/L)</f>
        <v>3047.7301103259279</v>
      </c>
      <c r="C308" s="4">
        <f t="shared" ca="1" si="33"/>
        <v>3.6572761323911132</v>
      </c>
      <c r="D308" s="4">
        <f ca="1">D307+(1-alpha)*IF(ROW()-L&gt;=ROW(F$3),beta*OFFSET(F308,-L,0)*OFFSET(B308,-L,0),K/L)</f>
        <v>635355.861104207</v>
      </c>
      <c r="E308" s="4">
        <f ca="1">E307+alpha*IF(ROW()-L&gt;=ROW(F$3),beta*OFFSET(F308,-L,0)*OFFSET(B308,-L,0),K/L)</f>
        <v>190.66395751851806</v>
      </c>
      <c r="F308" s="4">
        <f t="shared" ca="1" si="35"/>
        <v>738405.74482794793</v>
      </c>
      <c r="G308" s="4" t="e">
        <f t="shared" si="36"/>
        <v>#N/A</v>
      </c>
      <c r="H308" s="4" t="e">
        <f t="shared" si="37"/>
        <v>#N/A</v>
      </c>
      <c r="I308" s="24"/>
      <c r="J308" s="4">
        <f t="shared" ca="1" si="38"/>
        <v>1376999.9999999995</v>
      </c>
      <c r="K308" s="24"/>
      <c r="L308" s="22">
        <f t="shared" ca="1" si="39"/>
        <v>0.46140585410617807</v>
      </c>
    </row>
    <row r="309" spans="1:12" x14ac:dyDescent="0.2">
      <c r="A309" s="2">
        <f t="shared" si="34"/>
        <v>44206</v>
      </c>
      <c r="B309" s="4">
        <f ca="1">B308+beta*F308*B308-IF(ROW()-L&gt;=ROW(B$3),beta*OFFSET(B309,-L,0)*OFFSET(F309,-L,0),K/L)</f>
        <v>3045.165695015341</v>
      </c>
      <c r="C309" s="4">
        <f t="shared" ca="1" si="33"/>
        <v>3.6541988340184091</v>
      </c>
      <c r="D309" s="4">
        <f ca="1">D308+(1-alpha)*IF(ROW()-L&gt;=ROW(F$3),beta*OFFSET(F309,-L,0)*OFFSET(B309,-L,0),K/L)</f>
        <v>635650.89696707705</v>
      </c>
      <c r="E309" s="4">
        <f ca="1">E308+alpha*IF(ROW()-L&gt;=ROW(F$3),beta*OFFSET(F309,-L,0)*OFFSET(B309,-L,0),K/L)</f>
        <v>190.75249483857507</v>
      </c>
      <c r="F309" s="4">
        <f t="shared" ca="1" si="35"/>
        <v>738113.18484306848</v>
      </c>
      <c r="G309" s="4" t="e">
        <f t="shared" si="36"/>
        <v>#N/A</v>
      </c>
      <c r="H309" s="4" t="e">
        <f t="shared" si="37"/>
        <v>#N/A</v>
      </c>
      <c r="I309" s="24"/>
      <c r="J309" s="4">
        <f t="shared" ca="1" si="38"/>
        <v>1376999.9999999995</v>
      </c>
      <c r="K309" s="24"/>
      <c r="L309" s="22">
        <f t="shared" ca="1" si="39"/>
        <v>0.4616201139920677</v>
      </c>
    </row>
    <row r="310" spans="1:12" x14ac:dyDescent="0.2">
      <c r="A310" s="2">
        <f t="shared" si="34"/>
        <v>44207</v>
      </c>
      <c r="B310" s="4">
        <f ca="1">B309+beta*F309*B309-IF(ROW()-L&gt;=ROW(B$3),beta*OFFSET(B310,-L,0)*OFFSET(F310,-L,0),K/L)</f>
        <v>3042.6089550231845</v>
      </c>
      <c r="C310" s="4">
        <f t="shared" ca="1" si="33"/>
        <v>3.6511307460278211</v>
      </c>
      <c r="D310" s="4">
        <f ca="1">D309+(1-alpha)*IF(ROW()-L&gt;=ROW(F$3),beta*OFFSET(F310,-L,0)*OFFSET(B310,-L,0),K/L)</f>
        <v>635945.56328408408</v>
      </c>
      <c r="E310" s="4">
        <f ca="1">E309+alpha*IF(ROW()-L&gt;=ROW(F$3),beta*OFFSET(F310,-L,0)*OFFSET(B310,-L,0),K/L)</f>
        <v>190.84092126160411</v>
      </c>
      <c r="F310" s="4">
        <f t="shared" ca="1" si="35"/>
        <v>737820.98683963052</v>
      </c>
      <c r="G310" s="4" t="e">
        <f t="shared" si="36"/>
        <v>#N/A</v>
      </c>
      <c r="H310" s="4" t="e">
        <f t="shared" si="37"/>
        <v>#N/A</v>
      </c>
      <c r="I310" s="24"/>
      <c r="J310" s="4">
        <f t="shared" ca="1" si="38"/>
        <v>1376999.9999999995</v>
      </c>
      <c r="K310" s="24"/>
      <c r="L310" s="22">
        <f t="shared" ca="1" si="39"/>
        <v>0.4618341055076865</v>
      </c>
    </row>
    <row r="311" spans="1:12" x14ac:dyDescent="0.2">
      <c r="A311" s="2">
        <f t="shared" si="34"/>
        <v>44208</v>
      </c>
      <c r="B311" s="4">
        <f ca="1">B310+beta*F310*B310-IF(ROW()-L&gt;=ROW(B$3),beta*OFFSET(B311,-L,0)*OFFSET(F311,-L,0),K/L)</f>
        <v>3040.0598514809135</v>
      </c>
      <c r="C311" s="4">
        <f t="shared" ca="1" si="33"/>
        <v>3.648071821777096</v>
      </c>
      <c r="D311" s="4">
        <f ca="1">D310+(1-alpha)*IF(ROW()-L&gt;=ROW(F$3),beta*OFFSET(F311,-L,0)*OFFSET(B311,-L,0),K/L)</f>
        <v>636239.86116819549</v>
      </c>
      <c r="E311" s="4">
        <f ca="1">E310+alpha*IF(ROW()-L&gt;=ROW(F$3),beta*OFFSET(F311,-L,0)*OFFSET(B311,-L,0),K/L)</f>
        <v>190.92923712159552</v>
      </c>
      <c r="F311" s="4">
        <f t="shared" ca="1" si="35"/>
        <v>737529.14974320144</v>
      </c>
      <c r="G311" s="4" t="e">
        <f t="shared" si="36"/>
        <v>#N/A</v>
      </c>
      <c r="H311" s="4" t="e">
        <f t="shared" si="37"/>
        <v>#N/A</v>
      </c>
      <c r="I311" s="24"/>
      <c r="J311" s="4">
        <f t="shared" ca="1" si="38"/>
        <v>1376999.9999999995</v>
      </c>
      <c r="K311" s="24"/>
      <c r="L311" s="22">
        <f t="shared" ca="1" si="39"/>
        <v>0.46204782946128953</v>
      </c>
    </row>
    <row r="312" spans="1:12" x14ac:dyDescent="0.2">
      <c r="A312" s="2">
        <f t="shared" si="34"/>
        <v>44209</v>
      </c>
      <c r="B312" s="4">
        <f ca="1">B311+beta*F311*B311-IF(ROW()-L&gt;=ROW(B$3),beta*OFFSET(B312,-L,0)*OFFSET(F312,-L,0),K/L)</f>
        <v>3037.5183458141828</v>
      </c>
      <c r="C312" s="4">
        <f t="shared" ca="1" si="33"/>
        <v>3.6450220149770192</v>
      </c>
      <c r="D312" s="4">
        <f ca="1">D311+(1-alpha)*IF(ROW()-L&gt;=ROW(F$3),beta*OFFSET(F312,-L,0)*OFFSET(B312,-L,0),K/L)</f>
        <v>636533.79172669898</v>
      </c>
      <c r="E312" s="4">
        <f ca="1">E311+alpha*IF(ROW()-L&gt;=ROW(F$3),beta*OFFSET(F312,-L,0)*OFFSET(B312,-L,0),K/L)</f>
        <v>191.01744275083536</v>
      </c>
      <c r="F312" s="4">
        <f t="shared" ca="1" si="35"/>
        <v>737237.67248473538</v>
      </c>
      <c r="G312" s="4" t="e">
        <f t="shared" si="36"/>
        <v>#N/A</v>
      </c>
      <c r="H312" s="4" t="e">
        <f t="shared" si="37"/>
        <v>#N/A</v>
      </c>
      <c r="I312" s="24"/>
      <c r="J312" s="4">
        <f t="shared" ca="1" si="38"/>
        <v>1376999.9999999995</v>
      </c>
      <c r="K312" s="24"/>
      <c r="L312" s="22">
        <f t="shared" ca="1" si="39"/>
        <v>0.46226128665700739</v>
      </c>
    </row>
    <row r="313" spans="1:12" x14ac:dyDescent="0.2">
      <c r="A313" s="2">
        <f t="shared" si="34"/>
        <v>44210</v>
      </c>
      <c r="B313" s="4">
        <f ca="1">B312+beta*F312*B312-IF(ROW()-L&gt;=ROW(B$3),beta*OFFSET(B313,-L,0)*OFFSET(F313,-L,0),K/L)</f>
        <v>3034.984399738792</v>
      </c>
      <c r="C313" s="4">
        <f t="shared" ca="1" si="33"/>
        <v>3.6419812796865503</v>
      </c>
      <c r="D313" s="4">
        <f ca="1">D312+(1-alpha)*IF(ROW()-L&gt;=ROW(F$3),beta*OFFSET(F313,-L,0)*OFFSET(B313,-L,0),K/L)</f>
        <v>636827.35606124694</v>
      </c>
      <c r="E313" s="4">
        <f ca="1">E312+alpha*IF(ROW()-L&gt;=ROW(F$3),beta*OFFSET(F313,-L,0)*OFFSET(B313,-L,0),K/L)</f>
        <v>191.10553847991849</v>
      </c>
      <c r="F313" s="4">
        <f t="shared" ca="1" si="35"/>
        <v>736946.55400053365</v>
      </c>
      <c r="G313" s="4" t="e">
        <f t="shared" si="36"/>
        <v>#N/A</v>
      </c>
      <c r="H313" s="4" t="e">
        <f t="shared" si="37"/>
        <v>#N/A</v>
      </c>
      <c r="I313" s="24"/>
      <c r="J313" s="4">
        <f t="shared" ca="1" si="38"/>
        <v>1376999.9999999993</v>
      </c>
      <c r="K313" s="24"/>
      <c r="L313" s="22">
        <f t="shared" ca="1" si="39"/>
        <v>0.46247447789487817</v>
      </c>
    </row>
    <row r="314" spans="1:12" x14ac:dyDescent="0.2">
      <c r="A314" s="2">
        <f t="shared" si="34"/>
        <v>44211</v>
      </c>
      <c r="B314" s="4">
        <f ca="1">B313+beta*F313*B313-IF(ROW()-L&gt;=ROW(B$3),beta*OFFSET(B314,-L,0)*OFFSET(F314,-L,0),K/L)</f>
        <v>3032.457975256782</v>
      </c>
      <c r="C314" s="4">
        <f t="shared" ca="1" si="33"/>
        <v>3.6389495703081383</v>
      </c>
      <c r="D314" s="4">
        <f ca="1">D313+(1-alpha)*IF(ROW()-L&gt;=ROW(F$3),beta*OFFSET(F314,-L,0)*OFFSET(B314,-L,0),K/L)</f>
        <v>637120.55526789941</v>
      </c>
      <c r="E314" s="4">
        <f ca="1">E313+alpha*IF(ROW()-L&gt;=ROW(F$3),beta*OFFSET(F314,-L,0)*OFFSET(B314,-L,0),K/L)</f>
        <v>191.19352463776158</v>
      </c>
      <c r="F314" s="4">
        <f t="shared" ca="1" si="35"/>
        <v>736655.79323220532</v>
      </c>
      <c r="G314" s="4" t="e">
        <f t="shared" si="36"/>
        <v>#N/A</v>
      </c>
      <c r="H314" s="4" t="e">
        <f t="shared" si="37"/>
        <v>#N/A</v>
      </c>
      <c r="I314" s="24"/>
      <c r="J314" s="4">
        <f t="shared" ca="1" si="38"/>
        <v>1376999.9999999993</v>
      </c>
      <c r="K314" s="24"/>
      <c r="L314" s="22">
        <f t="shared" ca="1" si="39"/>
        <v>0.46268740397087854</v>
      </c>
    </row>
    <row r="315" spans="1:12" x14ac:dyDescent="0.2">
      <c r="A315" s="2">
        <f t="shared" si="34"/>
        <v>44212</v>
      </c>
      <c r="B315" s="4">
        <f ca="1">B314+beta*F314*B314-IF(ROW()-L&gt;=ROW(B$3),beta*OFFSET(B315,-L,0)*OFFSET(F315,-L,0),K/L)</f>
        <v>3029.9390346526779</v>
      </c>
      <c r="C315" s="4">
        <f t="shared" ca="1" si="33"/>
        <v>3.6359268415832133</v>
      </c>
      <c r="D315" s="4">
        <f ca="1">D314+(1-alpha)*IF(ROW()-L&gt;=ROW(F$3),beta*OFFSET(F315,-L,0)*OFFSET(B315,-L,0),K/L)</f>
        <v>637413.39043716644</v>
      </c>
      <c r="E315" s="4">
        <f ca="1">E314+alpha*IF(ROW()-L&gt;=ROW(F$3),beta*OFFSET(F315,-L,0)*OFFSET(B315,-L,0),K/L)</f>
        <v>191.28140155161586</v>
      </c>
      <c r="F315" s="4">
        <f t="shared" ca="1" si="35"/>
        <v>736365.38912662852</v>
      </c>
      <c r="G315" s="4" t="e">
        <f t="shared" si="36"/>
        <v>#N/A</v>
      </c>
      <c r="H315" s="4" t="e">
        <f t="shared" si="37"/>
        <v>#N/A</v>
      </c>
      <c r="I315" s="24"/>
      <c r="J315" s="4">
        <f t="shared" ca="1" si="38"/>
        <v>1376999.9999999991</v>
      </c>
      <c r="K315" s="24"/>
      <c r="L315" s="22">
        <f t="shared" ca="1" si="39"/>
        <v>0.46290006567695491</v>
      </c>
    </row>
    <row r="316" spans="1:12" x14ac:dyDescent="0.2">
      <c r="A316" s="2">
        <f t="shared" si="34"/>
        <v>44213</v>
      </c>
      <c r="B316" s="4">
        <f ca="1">B315+beta*F315*B315-IF(ROW()-L&gt;=ROW(B$3),beta*OFFSET(B316,-L,0)*OFFSET(F316,-L,0),K/L)</f>
        <v>3027.427540489864</v>
      </c>
      <c r="C316" s="4">
        <f t="shared" ca="1" si="33"/>
        <v>3.6329130485878363</v>
      </c>
      <c r="D316" s="4">
        <f ca="1">D315+(1-alpha)*IF(ROW()-L&gt;=ROW(F$3),beta*OFFSET(F316,-L,0)*OFFSET(B316,-L,0),K/L)</f>
        <v>637705.86265405046</v>
      </c>
      <c r="E316" s="4">
        <f ca="1">E315+alpha*IF(ROW()-L&gt;=ROW(F$3),beta*OFFSET(F316,-L,0)*OFFSET(B316,-L,0),K/L)</f>
        <v>191.36916954707971</v>
      </c>
      <c r="F316" s="4">
        <f t="shared" ca="1" si="35"/>
        <v>736075.34063591191</v>
      </c>
      <c r="G316" s="4" t="e">
        <f t="shared" si="36"/>
        <v>#N/A</v>
      </c>
      <c r="H316" s="4" t="e">
        <f t="shared" si="37"/>
        <v>#N/A</v>
      </c>
      <c r="I316" s="24"/>
      <c r="J316" s="4">
        <f t="shared" ca="1" si="38"/>
        <v>1376999.9999999993</v>
      </c>
      <c r="K316" s="24"/>
      <c r="L316" s="22">
        <f t="shared" ca="1" si="39"/>
        <v>0.46311246380105359</v>
      </c>
    </row>
    <row r="317" spans="1:12" x14ac:dyDescent="0.2">
      <c r="A317" s="2">
        <f t="shared" si="34"/>
        <v>44214</v>
      </c>
      <c r="B317" s="4">
        <f ca="1">B316+beta*F316*B316-IF(ROW()-L&gt;=ROW(B$3),beta*OFFSET(B317,-L,0)*OFFSET(F317,-L,0),K/L)</f>
        <v>3024.9234556070828</v>
      </c>
      <c r="C317" s="4">
        <f t="shared" ca="1" si="33"/>
        <v>3.629908146728499</v>
      </c>
      <c r="D317" s="4">
        <f ca="1">D316+(1-alpha)*IF(ROW()-L&gt;=ROW(F$3),beta*OFFSET(F317,-L,0)*OFFSET(B317,-L,0),K/L)</f>
        <v>637997.97299808741</v>
      </c>
      <c r="E317" s="4">
        <f ca="1">E316+alpha*IF(ROW()-L&gt;=ROW(F$3),beta*OFFSET(F317,-L,0)*OFFSET(B317,-L,0),K/L)</f>
        <v>191.45682894811108</v>
      </c>
      <c r="F317" s="4">
        <f t="shared" ca="1" si="35"/>
        <v>735785.64671735675</v>
      </c>
      <c r="G317" s="4" t="e">
        <f t="shared" si="36"/>
        <v>#N/A</v>
      </c>
      <c r="H317" s="4" t="e">
        <f t="shared" si="37"/>
        <v>#N/A</v>
      </c>
      <c r="I317" s="24"/>
      <c r="J317" s="4">
        <f t="shared" ca="1" si="38"/>
        <v>1376999.9999999993</v>
      </c>
      <c r="K317" s="24"/>
      <c r="L317" s="22">
        <f t="shared" ca="1" si="39"/>
        <v>0.46332459912715157</v>
      </c>
    </row>
    <row r="318" spans="1:12" x14ac:dyDescent="0.2">
      <c r="A318" s="2">
        <f t="shared" si="34"/>
        <v>44215</v>
      </c>
      <c r="B318" s="4">
        <f ca="1">B317+beta*F317*B317-IF(ROW()-L&gt;=ROW(B$3),beta*OFFSET(B318,-L,0)*OFFSET(F318,-L,0),K/L)</f>
        <v>3022.4267431150502</v>
      </c>
      <c r="C318" s="4">
        <f t="shared" ca="1" si="33"/>
        <v>3.6269120917380597</v>
      </c>
      <c r="D318" s="4">
        <f ca="1">D317+(1-alpha)*IF(ROW()-L&gt;=ROW(F$3),beta*OFFSET(F318,-L,0)*OFFSET(B318,-L,0),K/L)</f>
        <v>638289.72254338756</v>
      </c>
      <c r="E318" s="4">
        <f ca="1">E317+alpha*IF(ROW()-L&gt;=ROW(F$3),beta*OFFSET(F318,-L,0)*OFFSET(B318,-L,0),K/L)</f>
        <v>191.54438007703982</v>
      </c>
      <c r="F318" s="4">
        <f t="shared" ca="1" si="35"/>
        <v>735496.30633341963</v>
      </c>
      <c r="G318" s="4" t="e">
        <f t="shared" si="36"/>
        <v>#N/A</v>
      </c>
      <c r="H318" s="4" t="e">
        <f t="shared" si="37"/>
        <v>#N/A</v>
      </c>
      <c r="I318" s="24"/>
      <c r="J318" s="4">
        <f t="shared" ca="1" si="38"/>
        <v>1376999.9999999993</v>
      </c>
      <c r="K318" s="24"/>
      <c r="L318" s="22">
        <f t="shared" ca="1" si="39"/>
        <v>0.46353647243528534</v>
      </c>
    </row>
    <row r="319" spans="1:12" x14ac:dyDescent="0.2">
      <c r="A319" s="2">
        <f t="shared" si="34"/>
        <v>44216</v>
      </c>
      <c r="B319" s="4">
        <f ca="1">B318+beta*F318*B318-IF(ROW()-L&gt;=ROW(B$3),beta*OFFSET(B319,-L,0)*OFFSET(F319,-L,0),K/L)</f>
        <v>3019.9373663931801</v>
      </c>
      <c r="C319" s="4">
        <f t="shared" ca="1" si="33"/>
        <v>3.6239248396718158</v>
      </c>
      <c r="D319" s="4">
        <f ca="1">D318+(1-alpha)*IF(ROW()-L&gt;=ROW(F$3),beta*OFFSET(F319,-L,0)*OFFSET(B319,-L,0),K/L)</f>
        <v>638581.11235867604</v>
      </c>
      <c r="E319" s="4">
        <f ca="1">E318+alpha*IF(ROW()-L&gt;=ROW(F$3),beta*OFFSET(F319,-L,0)*OFFSET(B319,-L,0),K/L)</f>
        <v>191.63182325457964</v>
      </c>
      <c r="F319" s="4">
        <f t="shared" ca="1" si="35"/>
        <v>735207.31845167547</v>
      </c>
      <c r="G319" s="4" t="e">
        <f t="shared" si="36"/>
        <v>#N/A</v>
      </c>
      <c r="H319" s="4" t="e">
        <f t="shared" si="37"/>
        <v>#N/A</v>
      </c>
      <c r="I319" s="24"/>
      <c r="J319" s="4">
        <f t="shared" ca="1" si="38"/>
        <v>1376999.9999999993</v>
      </c>
      <c r="K319" s="24"/>
      <c r="L319" s="22">
        <f t="shared" ca="1" si="39"/>
        <v>0.4637480845015805</v>
      </c>
    </row>
    <row r="320" spans="1:12" x14ac:dyDescent="0.2">
      <c r="A320" s="2">
        <f t="shared" si="34"/>
        <v>44217</v>
      </c>
      <c r="B320" s="4">
        <f ca="1">B319+beta*F319*B319-IF(ROW()-L&gt;=ROW(B$3),beta*OFFSET(B320,-L,0)*OFFSET(F320,-L,0),K/L)</f>
        <v>3017.4552890864079</v>
      </c>
      <c r="C320" s="4">
        <f t="shared" ca="1" si="33"/>
        <v>3.6209463469036893</v>
      </c>
      <c r="D320" s="4">
        <f ca="1">D319+(1-alpha)*IF(ROW()-L&gt;=ROW(F$3),beta*OFFSET(F320,-L,0)*OFFSET(B320,-L,0),K/L)</f>
        <v>638872.14350733242</v>
      </c>
      <c r="E320" s="4">
        <f ca="1">E319+alpha*IF(ROW()-L&gt;=ROW(F$3),beta*OFFSET(F320,-L,0)*OFFSET(B320,-L,0),K/L)</f>
        <v>191.71915879984016</v>
      </c>
      <c r="F320" s="4">
        <f t="shared" ca="1" si="35"/>
        <v>734918.68204478058</v>
      </c>
      <c r="G320" s="4" t="e">
        <f t="shared" si="36"/>
        <v>#N/A</v>
      </c>
      <c r="H320" s="4" t="e">
        <f t="shared" si="37"/>
        <v>#N/A</v>
      </c>
      <c r="I320" s="24"/>
      <c r="J320" s="4">
        <f t="shared" ca="1" si="38"/>
        <v>1376999.9999999993</v>
      </c>
      <c r="K320" s="24"/>
      <c r="L320" s="22">
        <f t="shared" ca="1" si="39"/>
        <v>0.46395943609828089</v>
      </c>
    </row>
    <row r="321" spans="1:12" x14ac:dyDescent="0.2">
      <c r="A321" s="2">
        <f t="shared" si="34"/>
        <v>44218</v>
      </c>
      <c r="B321" s="4">
        <f ca="1">B320+beta*F320*B320-IF(ROW()-L&gt;=ROW(B$3),beta*OFFSET(B321,-L,0)*OFFSET(F321,-L,0),K/L)</f>
        <v>3014.9804751021102</v>
      </c>
      <c r="C321" s="4">
        <f t="shared" ca="1" si="33"/>
        <v>3.6179765701225319</v>
      </c>
      <c r="D321" s="4">
        <f ca="1">D320+(1-alpha)*IF(ROW()-L&gt;=ROW(F$3),beta*OFFSET(F321,-L,0)*OFFSET(B321,-L,0),K/L)</f>
        <v>639162.8170474302</v>
      </c>
      <c r="E321" s="4">
        <f ca="1">E320+alpha*IF(ROW()-L&gt;=ROW(F$3),beta*OFFSET(F321,-L,0)*OFFSET(B321,-L,0),K/L)</f>
        <v>191.80638703033864</v>
      </c>
      <c r="F321" s="4">
        <f t="shared" ca="1" si="35"/>
        <v>734630.39609043661</v>
      </c>
      <c r="G321" s="4" t="e">
        <f t="shared" si="36"/>
        <v>#N/A</v>
      </c>
      <c r="H321" s="4" t="e">
        <f t="shared" si="37"/>
        <v>#N/A</v>
      </c>
      <c r="I321" s="24"/>
      <c r="J321" s="4">
        <f t="shared" ca="1" si="38"/>
        <v>1376999.9999999991</v>
      </c>
      <c r="K321" s="24"/>
      <c r="L321" s="22">
        <f t="shared" ca="1" si="39"/>
        <v>0.46417052799377678</v>
      </c>
    </row>
    <row r="322" spans="1:12" x14ac:dyDescent="0.2">
      <c r="A322" s="2">
        <f t="shared" si="34"/>
        <v>44219</v>
      </c>
      <c r="B322" s="4">
        <f ca="1">B321+beta*F321*B321-IF(ROW()-L&gt;=ROW(B$3),beta*OFFSET(B322,-L,0)*OFFSET(F322,-L,0),K/L)</f>
        <v>3012.5128886071107</v>
      </c>
      <c r="C322" s="4">
        <f t="shared" ca="1" si="33"/>
        <v>3.6150154663285323</v>
      </c>
      <c r="D322" s="4">
        <f ca="1">D321+(1-alpha)*IF(ROW()-L&gt;=ROW(F$3),beta*OFFSET(F322,-L,0)*OFFSET(B322,-L,0),K/L)</f>
        <v>639453.13403177529</v>
      </c>
      <c r="E322" s="4">
        <f ca="1">E321+alpha*IF(ROW()-L&gt;=ROW(F$3),beta*OFFSET(F322,-L,0)*OFFSET(B322,-L,0),K/L)</f>
        <v>191.89350826201169</v>
      </c>
      <c r="F322" s="4">
        <f t="shared" ca="1" si="35"/>
        <v>734342.45957135479</v>
      </c>
      <c r="G322" s="4" t="e">
        <f t="shared" si="36"/>
        <v>#N/A</v>
      </c>
      <c r="H322" s="4" t="e">
        <f t="shared" si="37"/>
        <v>#N/A</v>
      </c>
      <c r="I322" s="24"/>
      <c r="J322" s="4">
        <f t="shared" ca="1" si="38"/>
        <v>1376999.9999999991</v>
      </c>
      <c r="K322" s="24"/>
      <c r="L322" s="22">
        <f t="shared" ca="1" si="39"/>
        <v>0.46438136095263305</v>
      </c>
    </row>
    <row r="323" spans="1:12" x14ac:dyDescent="0.2">
      <c r="A323" s="2">
        <f t="shared" si="34"/>
        <v>44220</v>
      </c>
      <c r="B323" s="4">
        <f ca="1">B322+beta*F322*B322-IF(ROW()-L&gt;=ROW(B$3),beta*OFFSET(B323,-L,0)*OFFSET(F323,-L,0),K/L)</f>
        <v>3010.0524940247733</v>
      </c>
      <c r="C323" s="4">
        <f t="shared" ref="C323:C386" ca="1" si="40">gamma*sjuka</f>
        <v>3.6120629928297276</v>
      </c>
      <c r="D323" s="4">
        <f ca="1">D322+(1-alpha)*IF(ROW()-L&gt;=ROW(F$3),beta*OFFSET(F323,-L,0)*OFFSET(B323,-L,0),K/L)</f>
        <v>639743.0955079447</v>
      </c>
      <c r="E323" s="4">
        <f ca="1">E322+alpha*IF(ROW()-L&gt;=ROW(F$3),beta*OFFSET(F323,-L,0)*OFFSET(B323,-L,0),K/L)</f>
        <v>191.9805228092267</v>
      </c>
      <c r="F323" s="4">
        <f t="shared" ca="1" si="35"/>
        <v>734054.87147522043</v>
      </c>
      <c r="G323" s="4" t="e">
        <f t="shared" si="36"/>
        <v>#N/A</v>
      </c>
      <c r="H323" s="4" t="e">
        <f t="shared" si="37"/>
        <v>#N/A</v>
      </c>
      <c r="I323" s="24"/>
      <c r="J323" s="4">
        <f t="shared" ca="1" si="38"/>
        <v>1376999.9999999991</v>
      </c>
      <c r="K323" s="24"/>
      <c r="L323" s="22">
        <f t="shared" ca="1" si="39"/>
        <v>0.46459193573561736</v>
      </c>
    </row>
    <row r="324" spans="1:12" x14ac:dyDescent="0.2">
      <c r="A324" s="2">
        <f t="shared" si="34"/>
        <v>44221</v>
      </c>
      <c r="B324" s="4">
        <f ca="1">B323+beta*F323*B323-IF(ROW()-L&gt;=ROW(B$3),beta*OFFSET(B324,-L,0)*OFFSET(F324,-L,0),K/L)</f>
        <v>3007.5992560321656</v>
      </c>
      <c r="C324" s="4">
        <f t="shared" ca="1" si="40"/>
        <v>3.6091191072385986</v>
      </c>
      <c r="D324" s="4">
        <f ca="1">D323+(1-alpha)*IF(ROW()-L&gt;=ROW(F$3),beta*OFFSET(F324,-L,0)*OFFSET(B324,-L,0),K/L)</f>
        <v>640032.70251832425</v>
      </c>
      <c r="E324" s="4">
        <f ca="1">E323+alpha*IF(ROW()-L&gt;=ROW(F$3),beta*OFFSET(F324,-L,0)*OFFSET(B324,-L,0),K/L)</f>
        <v>192.06743098479325</v>
      </c>
      <c r="F324" s="4">
        <f t="shared" ca="1" si="35"/>
        <v>733767.63079465786</v>
      </c>
      <c r="G324" s="4" t="e">
        <f t="shared" si="36"/>
        <v>#N/A</v>
      </c>
      <c r="H324" s="4" t="e">
        <f t="shared" si="37"/>
        <v>#N/A</v>
      </c>
      <c r="I324" s="24"/>
      <c r="J324" s="4">
        <f t="shared" ca="1" si="38"/>
        <v>1376999.9999999991</v>
      </c>
      <c r="K324" s="24"/>
      <c r="L324" s="22">
        <f t="shared" ca="1" si="39"/>
        <v>0.46480225309972745</v>
      </c>
    </row>
    <row r="325" spans="1:12" x14ac:dyDescent="0.2">
      <c r="A325" s="2">
        <f t="shared" ref="A325:A367" si="41">A324+1</f>
        <v>44222</v>
      </c>
      <c r="B325" s="4">
        <f ca="1">B324+beta*F324*B324-IF(ROW()-L&gt;=ROW(B$3),beta*OFFSET(B325,-L,0)*OFFSET(F325,-L,0),K/L)</f>
        <v>3005.1531395573038</v>
      </c>
      <c r="C325" s="4">
        <f t="shared" ca="1" si="40"/>
        <v>3.6061837674687642</v>
      </c>
      <c r="D325" s="4">
        <f ca="1">D324+(1-alpha)*IF(ROW()-L&gt;=ROW(F$3),beta*OFFSET(F325,-L,0)*OFFSET(B325,-L,0),K/L)</f>
        <v>640321.95610014617</v>
      </c>
      <c r="E325" s="4">
        <f ca="1">E324+alpha*IF(ROW()-L&gt;=ROW(F$3),beta*OFFSET(F325,-L,0)*OFFSET(B325,-L,0),K/L)</f>
        <v>192.15423309997436</v>
      </c>
      <c r="F325" s="4">
        <f t="shared" ref="F325:F367" ca="1" si="42">F324-beta*F324*B324</f>
        <v>733480.73652719567</v>
      </c>
      <c r="G325" s="4" t="e">
        <f t="shared" ref="G325:G367" si="43">IF(ISBLANK(INDEX(inlagda_riktig,MATCH(A325,dag_riktig))),"",INDEX(inlagda_riktig,MATCH(A325,dag_riktig)))</f>
        <v>#N/A</v>
      </c>
      <c r="H325" s="4" t="e">
        <f t="shared" ref="H325:H367" si="44">IF(ISBLANK(INDEX(doda_riktig,MATCH(A325,dag_riktig))),"",INDEX(doda_riktig,MATCH(A325,dag_riktig)))</f>
        <v>#N/A</v>
      </c>
      <c r="I325" s="24"/>
      <c r="J325" s="4">
        <f t="shared" ref="J325:J367" ca="1" si="45">B325+D325+E325+F325</f>
        <v>1376999.9999999991</v>
      </c>
      <c r="K325" s="24"/>
      <c r="L325" s="22">
        <f t="shared" ref="L325:L367" ca="1" si="46">D325/J325</f>
        <v>0.46501231379821828</v>
      </c>
    </row>
    <row r="326" spans="1:12" x14ac:dyDescent="0.2">
      <c r="A326" s="2">
        <f t="shared" si="41"/>
        <v>44223</v>
      </c>
      <c r="B326" s="4">
        <f ca="1">B325+beta*F325*B325-IF(ROW()-L&gt;=ROW(B$3),beta*OFFSET(B326,-L,0)*OFFSET(F326,-L,0),K/L)</f>
        <v>3002.7141097764588</v>
      </c>
      <c r="C326" s="4">
        <f t="shared" ca="1" si="40"/>
        <v>3.6032569317317504</v>
      </c>
      <c r="D326" s="4">
        <f ca="1">D325+(1-alpha)*IF(ROW()-L&gt;=ROW(F$3),beta*OFFSET(F326,-L,0)*OFFSET(B326,-L,0),K/L)</f>
        <v>640610.85728552588</v>
      </c>
      <c r="E326" s="4">
        <f ca="1">E325+alpha*IF(ROW()-L&gt;=ROW(F$3),beta*OFFSET(F326,-L,0)*OFFSET(B326,-L,0),K/L)</f>
        <v>192.24092946449761</v>
      </c>
      <c r="F326" s="4">
        <f t="shared" ca="1" si="42"/>
        <v>733194.1876752323</v>
      </c>
      <c r="G326" s="4" t="e">
        <f t="shared" si="43"/>
        <v>#N/A</v>
      </c>
      <c r="H326" s="4" t="e">
        <f t="shared" si="44"/>
        <v>#N/A</v>
      </c>
      <c r="I326" s="24"/>
      <c r="J326" s="4">
        <f t="shared" ca="1" si="45"/>
        <v>1376999.9999999991</v>
      </c>
      <c r="K326" s="24"/>
      <c r="L326" s="22">
        <f t="shared" ca="1" si="46"/>
        <v>0.46522211858062912</v>
      </c>
    </row>
    <row r="327" spans="1:12" x14ac:dyDescent="0.2">
      <c r="A327" s="2">
        <f t="shared" si="41"/>
        <v>44224</v>
      </c>
      <c r="B327" s="4">
        <f ca="1">B326+beta*F326*B326-IF(ROW()-L&gt;=ROW(B$3),beta*OFFSET(B327,-L,0)*OFFSET(F327,-L,0),K/L)</f>
        <v>3000.2821321115321</v>
      </c>
      <c r="C327" s="4">
        <f t="shared" ca="1" si="40"/>
        <v>3.6003385585338381</v>
      </c>
      <c r="D327" s="4">
        <f ca="1">D326+(1-alpha)*IF(ROW()-L&gt;=ROW(F$3),beta*OFFSET(F327,-L,0)*OFFSET(B327,-L,0),K/L)</f>
        <v>640899.4071014988</v>
      </c>
      <c r="E327" s="4">
        <f ca="1">E326+alpha*IF(ROW()-L&gt;=ROW(F$3),beta*OFFSET(F327,-L,0)*OFFSET(B327,-L,0),K/L)</f>
        <v>192.32752038656608</v>
      </c>
      <c r="F327" s="4">
        <f t="shared" ca="1" si="42"/>
        <v>732907.98324600235</v>
      </c>
      <c r="G327" s="4" t="e">
        <f t="shared" si="43"/>
        <v>#N/A</v>
      </c>
      <c r="H327" s="4" t="e">
        <f t="shared" si="44"/>
        <v>#N/A</v>
      </c>
      <c r="I327" s="24"/>
      <c r="J327" s="4">
        <f t="shared" ca="1" si="45"/>
        <v>1376999.9999999991</v>
      </c>
      <c r="K327" s="24"/>
      <c r="L327" s="22">
        <f t="shared" ca="1" si="46"/>
        <v>0.4654316681928099</v>
      </c>
    </row>
    <row r="328" spans="1:12" x14ac:dyDescent="0.2">
      <c r="A328" s="2">
        <f t="shared" si="41"/>
        <v>44225</v>
      </c>
      <c r="B328" s="4">
        <f ca="1">B327+beta*F327*B327-IF(ROW()-L&gt;=ROW(B$3),beta*OFFSET(B328,-L,0)*OFFSET(F328,-L,0),K/L)</f>
        <v>2997.8571722274896</v>
      </c>
      <c r="C328" s="4">
        <f t="shared" ca="1" si="40"/>
        <v>3.5974286066729873</v>
      </c>
      <c r="D328" s="4">
        <f ca="1">D327+(1-alpha)*IF(ROW()-L&gt;=ROW(F$3),beta*OFFSET(F328,-L,0)*OFFSET(B328,-L,0),K/L)</f>
        <v>641187.60657005652</v>
      </c>
      <c r="E328" s="4">
        <f ca="1">E327+alpha*IF(ROW()-L&gt;=ROW(F$3),beta*OFFSET(F328,-L,0)*OFFSET(B328,-L,0),K/L)</f>
        <v>192.41400617286928</v>
      </c>
      <c r="F328" s="4">
        <f t="shared" ca="1" si="42"/>
        <v>732622.1222515424</v>
      </c>
      <c r="G328" s="4" t="e">
        <f t="shared" si="43"/>
        <v>#N/A</v>
      </c>
      <c r="H328" s="4" t="e">
        <f t="shared" si="44"/>
        <v>#N/A</v>
      </c>
      <c r="I328" s="24"/>
      <c r="J328" s="4">
        <f t="shared" ca="1" si="45"/>
        <v>1376999.9999999993</v>
      </c>
      <c r="K328" s="24"/>
      <c r="L328" s="22">
        <f t="shared" ca="1" si="46"/>
        <v>0.4656409633769476</v>
      </c>
    </row>
    <row r="329" spans="1:12" x14ac:dyDescent="0.2">
      <c r="A329" s="2">
        <f t="shared" si="41"/>
        <v>44226</v>
      </c>
      <c r="B329" s="4">
        <f ca="1">B328+beta*F328*B328-IF(ROW()-L&gt;=ROW(B$3),beta*OFFSET(B329,-L,0)*OFFSET(F329,-L,0),K/L)</f>
        <v>2995.4391960298544</v>
      </c>
      <c r="C329" s="4">
        <f t="shared" ca="1" si="40"/>
        <v>3.5945270352358252</v>
      </c>
      <c r="D329" s="4">
        <f ca="1">D328+(1-alpha)*IF(ROW()-L&gt;=ROW(F$3),beta*OFFSET(F329,-L,0)*OFFSET(B329,-L,0),K/L)</f>
        <v>641475.45670818258</v>
      </c>
      <c r="E329" s="4">
        <f ca="1">E328+alpha*IF(ROW()-L&gt;=ROW(F$3),beta*OFFSET(F329,-L,0)*OFFSET(B329,-L,0),K/L)</f>
        <v>192.50038712859381</v>
      </c>
      <c r="F329" s="4">
        <f t="shared" ca="1" si="42"/>
        <v>732336.60370865825</v>
      </c>
      <c r="G329" s="4" t="e">
        <f t="shared" si="43"/>
        <v>#N/A</v>
      </c>
      <c r="H329" s="4" t="e">
        <f t="shared" si="44"/>
        <v>#N/A</v>
      </c>
      <c r="I329" s="24"/>
      <c r="J329" s="4">
        <f t="shared" ca="1" si="45"/>
        <v>1376999.9999999993</v>
      </c>
      <c r="K329" s="24"/>
      <c r="L329" s="22">
        <f t="shared" ca="1" si="46"/>
        <v>0.4658500048715925</v>
      </c>
    </row>
    <row r="330" spans="1:12" x14ac:dyDescent="0.2">
      <c r="A330" s="2">
        <f t="shared" si="41"/>
        <v>44227</v>
      </c>
      <c r="B330" s="4">
        <f ca="1">B329+beta*F329*B329-IF(ROW()-L&gt;=ROW(B$3),beta*OFFSET(B330,-L,0)*OFFSET(F330,-L,0),K/L)</f>
        <v>2993.0281696622533</v>
      </c>
      <c r="C330" s="4">
        <f t="shared" ca="1" si="40"/>
        <v>3.5916338035947035</v>
      </c>
      <c r="D330" s="4">
        <f ca="1">D329+(1-alpha)*IF(ROW()-L&gt;=ROW(F$3),beta*OFFSET(F330,-L,0)*OFFSET(B330,-L,0),K/L)</f>
        <v>641762.95852788805</v>
      </c>
      <c r="E330" s="4">
        <f ca="1">E329+alpha*IF(ROW()-L&gt;=ROW(F$3),beta*OFFSET(F330,-L,0)*OFFSET(B330,-L,0),K/L)</f>
        <v>192.58666355743412</v>
      </c>
      <c r="F330" s="4">
        <f t="shared" ca="1" si="42"/>
        <v>732051.42663889157</v>
      </c>
      <c r="G330" s="4" t="e">
        <f t="shared" si="43"/>
        <v>#N/A</v>
      </c>
      <c r="H330" s="4" t="e">
        <f t="shared" si="44"/>
        <v>#N/A</v>
      </c>
      <c r="I330" s="24"/>
      <c r="J330" s="4">
        <f t="shared" ca="1" si="45"/>
        <v>1376999.9999999993</v>
      </c>
      <c r="K330" s="24"/>
      <c r="L330" s="22">
        <f t="shared" ca="1" si="46"/>
        <v>0.46605879341168366</v>
      </c>
    </row>
    <row r="331" spans="1:12" x14ac:dyDescent="0.2">
      <c r="A331" s="2">
        <f t="shared" si="41"/>
        <v>44228</v>
      </c>
      <c r="B331" s="4">
        <f ca="1">B330+beta*F330*B330-IF(ROW()-L&gt;=ROW(B$3),beta*OFFSET(B331,-L,0)*OFFSET(F331,-L,0),K/L)</f>
        <v>2990.624059504014</v>
      </c>
      <c r="C331" s="4">
        <f t="shared" ca="1" si="40"/>
        <v>3.5887488714048166</v>
      </c>
      <c r="D331" s="4">
        <f ca="1">D330+(1-alpha)*IF(ROW()-L&gt;=ROW(F$3),beta*OFFSET(F331,-L,0)*OFFSET(B331,-L,0),K/L)</f>
        <v>642050.11303624639</v>
      </c>
      <c r="E331" s="4">
        <f ca="1">E330+alpha*IF(ROW()-L&gt;=ROW(F$3),beta*OFFSET(F331,-L,0)*OFFSET(B331,-L,0),K/L)</f>
        <v>192.6728357616029</v>
      </c>
      <c r="F331" s="4">
        <f t="shared" ca="1" si="42"/>
        <v>731766.59006848722</v>
      </c>
      <c r="G331" s="4" t="e">
        <f t="shared" si="43"/>
        <v>#N/A</v>
      </c>
      <c r="H331" s="4" t="e">
        <f t="shared" si="44"/>
        <v>#N/A</v>
      </c>
      <c r="I331" s="24"/>
      <c r="J331" s="4">
        <f t="shared" ca="1" si="45"/>
        <v>1376999.9999999991</v>
      </c>
      <c r="K331" s="24"/>
      <c r="L331" s="22">
        <f t="shared" ca="1" si="46"/>
        <v>0.46626732972857432</v>
      </c>
    </row>
    <row r="332" spans="1:12" x14ac:dyDescent="0.2">
      <c r="A332" s="2">
        <f t="shared" si="41"/>
        <v>44229</v>
      </c>
      <c r="B332" s="4">
        <f ca="1">B331+beta*F331*B331-IF(ROW()-L&gt;=ROW(B$3),beta*OFFSET(B332,-L,0)*OFFSET(F332,-L,0),K/L)</f>
        <v>2988.226832167813</v>
      </c>
      <c r="C332" s="4">
        <f t="shared" ca="1" si="40"/>
        <v>3.5858721986013751</v>
      </c>
      <c r="D332" s="4">
        <f ca="1">D331+(1-alpha)*IF(ROW()-L&gt;=ROW(F$3),beta*OFFSET(F332,-L,0)*OFFSET(B332,-L,0),K/L)</f>
        <v>642336.92123542831</v>
      </c>
      <c r="E332" s="4">
        <f ca="1">E331+alpha*IF(ROW()-L&gt;=ROW(F$3),beta*OFFSET(F332,-L,0)*OFFSET(B332,-L,0),K/L)</f>
        <v>192.75890404184156</v>
      </c>
      <c r="F332" s="4">
        <f t="shared" ca="1" si="42"/>
        <v>731482.09302836121</v>
      </c>
      <c r="G332" s="4" t="e">
        <f t="shared" si="43"/>
        <v>#N/A</v>
      </c>
      <c r="H332" s="4" t="e">
        <f t="shared" si="44"/>
        <v>#N/A</v>
      </c>
      <c r="I332" s="24"/>
      <c r="J332" s="4">
        <f t="shared" ca="1" si="45"/>
        <v>1376999.9999999991</v>
      </c>
      <c r="K332" s="24"/>
      <c r="L332" s="22">
        <f t="shared" ca="1" si="46"/>
        <v>0.4664756145500572</v>
      </c>
    </row>
    <row r="333" spans="1:12" x14ac:dyDescent="0.2">
      <c r="A333" s="2">
        <f t="shared" si="41"/>
        <v>44230</v>
      </c>
      <c r="B333" s="4">
        <f ca="1">B332+beta*F332*B332-IF(ROW()-L&gt;=ROW(B$3),beta*OFFSET(B333,-L,0)*OFFSET(F333,-L,0),K/L)</f>
        <v>2985.8364544973679</v>
      </c>
      <c r="C333" s="4">
        <f t="shared" ca="1" si="40"/>
        <v>3.5830037453968413</v>
      </c>
      <c r="D333" s="4">
        <f ca="1">D332+(1-alpha)*IF(ROW()-L&gt;=ROW(F$3),beta*OFFSET(F333,-L,0)*OFFSET(B333,-L,0),K/L)</f>
        <v>642623.38412273605</v>
      </c>
      <c r="E333" s="4">
        <f ca="1">E332+alpha*IF(ROW()-L&gt;=ROW(F$3),beta*OFFSET(F333,-L,0)*OFFSET(B333,-L,0),K/L)</f>
        <v>192.84486869743057</v>
      </c>
      <c r="F333" s="4">
        <f t="shared" ca="1" si="42"/>
        <v>731197.93455406837</v>
      </c>
      <c r="G333" s="4" t="e">
        <f t="shared" si="43"/>
        <v>#N/A</v>
      </c>
      <c r="H333" s="4" t="e">
        <f t="shared" si="44"/>
        <v>#N/A</v>
      </c>
      <c r="I333" s="24"/>
      <c r="J333" s="4">
        <f t="shared" ca="1" si="45"/>
        <v>1376999.9999999993</v>
      </c>
      <c r="K333" s="24"/>
      <c r="L333" s="22">
        <f t="shared" ca="1" si="46"/>
        <v>0.46668364860038952</v>
      </c>
    </row>
    <row r="334" spans="1:12" x14ac:dyDescent="0.2">
      <c r="A334" s="2">
        <f t="shared" si="41"/>
        <v>44231</v>
      </c>
      <c r="B334" s="4">
        <f ca="1">B333+beta*F333*B333-IF(ROW()-L&gt;=ROW(B$3),beta*OFFSET(B334,-L,0)*OFFSET(F334,-L,0),K/L)</f>
        <v>2983.4528935651751</v>
      </c>
      <c r="C334" s="4">
        <f t="shared" ca="1" si="40"/>
        <v>3.5801434722782099</v>
      </c>
      <c r="D334" s="4">
        <f ca="1">D333+(1-alpha)*IF(ROW()-L&gt;=ROW(F$3),beta*OFFSET(F334,-L,0)*OFFSET(B334,-L,0),K/L)</f>
        <v>642909.50269063725</v>
      </c>
      <c r="E334" s="4">
        <f ca="1">E333+alpha*IF(ROW()-L&gt;=ROW(F$3),beta*OFFSET(F334,-L,0)*OFFSET(B334,-L,0),K/L)</f>
        <v>192.93073002619957</v>
      </c>
      <c r="F334" s="4">
        <f t="shared" ca="1" si="42"/>
        <v>730914.11368577054</v>
      </c>
      <c r="G334" s="4" t="e">
        <f t="shared" si="43"/>
        <v>#N/A</v>
      </c>
      <c r="H334" s="4" t="e">
        <f t="shared" si="44"/>
        <v>#N/A</v>
      </c>
      <c r="I334" s="24"/>
      <c r="J334" s="4">
        <f t="shared" ca="1" si="45"/>
        <v>1376999.9999999991</v>
      </c>
      <c r="K334" s="24"/>
      <c r="L334" s="22">
        <f t="shared" ca="1" si="46"/>
        <v>0.46689143260031785</v>
      </c>
    </row>
    <row r="335" spans="1:12" x14ac:dyDescent="0.2">
      <c r="A335" s="2">
        <f t="shared" si="41"/>
        <v>44232</v>
      </c>
      <c r="B335" s="4">
        <f ca="1">B334+beta*F334*B334-IF(ROW()-L&gt;=ROW(B$3),beta*OFFSET(B335,-L,0)*OFFSET(F335,-L,0),K/L)</f>
        <v>2981.0761166702878</v>
      </c>
      <c r="C335" s="4">
        <f t="shared" ca="1" si="40"/>
        <v>3.5772913400043449</v>
      </c>
      <c r="D335" s="4">
        <f ca="1">D334+(1-alpha)*IF(ROW()-L&gt;=ROW(F$3),beta*OFFSET(F335,-L,0)*OFFSET(B335,-L,0),K/L)</f>
        <v>643195.27792679879</v>
      </c>
      <c r="E335" s="4">
        <f ca="1">E334+alpha*IF(ROW()-L&gt;=ROW(F$3),beta*OFFSET(F335,-L,0)*OFFSET(B335,-L,0),K/L)</f>
        <v>193.01648832453756</v>
      </c>
      <c r="F335" s="4">
        <f t="shared" ca="1" si="42"/>
        <v>730630.6294682055</v>
      </c>
      <c r="G335" s="4" t="e">
        <f t="shared" si="43"/>
        <v>#N/A</v>
      </c>
      <c r="H335" s="4" t="e">
        <f t="shared" si="44"/>
        <v>#N/A</v>
      </c>
      <c r="I335" s="24"/>
      <c r="J335" s="4">
        <f t="shared" ca="1" si="45"/>
        <v>1376999.9999999991</v>
      </c>
      <c r="K335" s="24"/>
      <c r="L335" s="22">
        <f t="shared" ca="1" si="46"/>
        <v>0.46709896726710182</v>
      </c>
    </row>
    <row r="336" spans="1:12" x14ac:dyDescent="0.2">
      <c r="A336" s="2">
        <f t="shared" si="41"/>
        <v>44233</v>
      </c>
      <c r="B336" s="4">
        <f ca="1">B335+beta*F335*B335-IF(ROW()-L&gt;=ROW(B$3),beta*OFFSET(B336,-L,0)*OFFSET(F336,-L,0),K/L)</f>
        <v>2978.7060913361352</v>
      </c>
      <c r="C336" s="4">
        <f t="shared" ca="1" si="40"/>
        <v>3.5744473096033618</v>
      </c>
      <c r="D336" s="4">
        <f ca="1">D335+(1-alpha)*IF(ROW()-L&gt;=ROW(F$3),beta*OFFSET(F336,-L,0)*OFFSET(B336,-L,0),K/L)</f>
        <v>643480.71081412013</v>
      </c>
      <c r="E336" s="4">
        <f ca="1">E335+alpha*IF(ROW()-L&gt;=ROW(F$3),beta*OFFSET(F336,-L,0)*OFFSET(B336,-L,0),K/L)</f>
        <v>193.1021438874028</v>
      </c>
      <c r="F336" s="4">
        <f t="shared" ca="1" si="42"/>
        <v>730347.48095065553</v>
      </c>
      <c r="G336" s="4" t="e">
        <f t="shared" si="43"/>
        <v>#N/A</v>
      </c>
      <c r="H336" s="4" t="e">
        <f t="shared" si="44"/>
        <v>#N/A</v>
      </c>
      <c r="I336" s="24"/>
      <c r="J336" s="4">
        <f t="shared" ca="1" si="45"/>
        <v>1376999.9999999991</v>
      </c>
      <c r="K336" s="24"/>
      <c r="L336" s="22">
        <f t="shared" ca="1" si="46"/>
        <v>0.46730625331453929</v>
      </c>
    </row>
    <row r="337" spans="1:12" x14ac:dyDescent="0.2">
      <c r="A337" s="2">
        <f t="shared" si="41"/>
        <v>44234</v>
      </c>
      <c r="B337" s="4">
        <f ca="1">B336+beta*F336*B336-IF(ROW()-L&gt;=ROW(B$3),beta*OFFSET(B337,-L,0)*OFFSET(F337,-L,0),K/L)</f>
        <v>2976.3427853083804</v>
      </c>
      <c r="C337" s="4">
        <f t="shared" ca="1" si="40"/>
        <v>3.5716113423700562</v>
      </c>
      <c r="D337" s="4">
        <f ca="1">D336+(1-alpha)*IF(ROW()-L&gt;=ROW(F$3),beta*OFFSET(F337,-L,0)*OFFSET(B337,-L,0),K/L)</f>
        <v>643765.80233076587</v>
      </c>
      <c r="E337" s="4">
        <f ca="1">E336+alpha*IF(ROW()-L&gt;=ROW(F$3),beta*OFFSET(F337,-L,0)*OFFSET(B337,-L,0),K/L)</f>
        <v>193.18769700833283</v>
      </c>
      <c r="F337" s="4">
        <f t="shared" ca="1" si="42"/>
        <v>730064.66718691657</v>
      </c>
      <c r="G337" s="4" t="e">
        <f t="shared" si="43"/>
        <v>#N/A</v>
      </c>
      <c r="H337" s="4" t="e">
        <f t="shared" si="44"/>
        <v>#N/A</v>
      </c>
      <c r="I337" s="24"/>
      <c r="J337" s="4">
        <f t="shared" ca="1" si="45"/>
        <v>1376999.9999999991</v>
      </c>
      <c r="K337" s="24"/>
      <c r="L337" s="22">
        <f t="shared" ca="1" si="46"/>
        <v>0.46751329145298931</v>
      </c>
    </row>
    <row r="338" spans="1:12" x14ac:dyDescent="0.2">
      <c r="A338" s="2">
        <f t="shared" si="41"/>
        <v>44235</v>
      </c>
      <c r="B338" s="4">
        <f ca="1">B337+beta*F337*B337-IF(ROW()-L&gt;=ROW(B$3),beta*OFFSET(B338,-L,0)*OFFSET(F338,-L,0),K/L)</f>
        <v>2973.9861665528115</v>
      </c>
      <c r="C338" s="4">
        <f t="shared" ca="1" si="40"/>
        <v>3.5687833998633733</v>
      </c>
      <c r="D338" s="4">
        <f ca="1">D337+(1-alpha)*IF(ROW()-L&gt;=ROW(F$3),beta*OFFSET(F338,-L,0)*OFFSET(B338,-L,0),K/L)</f>
        <v>644050.55345019908</v>
      </c>
      <c r="E338" s="4">
        <f ca="1">E337+alpha*IF(ROW()-L&gt;=ROW(F$3),beta*OFFSET(F338,-L,0)*OFFSET(B338,-L,0),K/L)</f>
        <v>193.27314797945414</v>
      </c>
      <c r="F338" s="4">
        <f t="shared" ca="1" si="42"/>
        <v>729782.18723526783</v>
      </c>
      <c r="G338" s="4" t="e">
        <f t="shared" si="43"/>
        <v>#N/A</v>
      </c>
      <c r="H338" s="4" t="e">
        <f t="shared" si="44"/>
        <v>#N/A</v>
      </c>
      <c r="I338" s="24"/>
      <c r="J338" s="4">
        <f t="shared" ca="1" si="45"/>
        <v>1376999.9999999991</v>
      </c>
      <c r="K338" s="24"/>
      <c r="L338" s="22">
        <f t="shared" ca="1" si="46"/>
        <v>0.46772008238939689</v>
      </c>
    </row>
    <row r="339" spans="1:12" x14ac:dyDescent="0.2">
      <c r="A339" s="2">
        <f t="shared" si="41"/>
        <v>44236</v>
      </c>
      <c r="B339" s="4">
        <f ca="1">B338+beta*F338*B338-IF(ROW()-L&gt;=ROW(B$3),beta*OFFSET(B339,-L,0)*OFFSET(F339,-L,0),K/L)</f>
        <v>2971.636203253272</v>
      </c>
      <c r="C339" s="4">
        <f t="shared" ca="1" si="40"/>
        <v>3.5659634439039261</v>
      </c>
      <c r="D339" s="4">
        <f ca="1">D338+(1-alpha)*IF(ROW()-L&gt;=ROW(F$3),beta*OFFSET(F339,-L,0)*OFFSET(B339,-L,0),K/L)</f>
        <v>644334.96514121303</v>
      </c>
      <c r="E339" s="4">
        <f ca="1">E338+alpha*IF(ROW()-L&gt;=ROW(F$3),beta*OFFSET(F339,-L,0)*OFFSET(B339,-L,0),K/L)</f>
        <v>193.35849709149193</v>
      </c>
      <c r="F339" s="4">
        <f t="shared" ca="1" si="42"/>
        <v>729500.04015844141</v>
      </c>
      <c r="G339" s="4" t="e">
        <f t="shared" si="43"/>
        <v>#N/A</v>
      </c>
      <c r="H339" s="4" t="e">
        <f t="shared" si="44"/>
        <v>#N/A</v>
      </c>
      <c r="I339" s="24"/>
      <c r="J339" s="4">
        <f t="shared" ca="1" si="45"/>
        <v>1376999.9999999991</v>
      </c>
      <c r="K339" s="24"/>
      <c r="L339" s="22">
        <f t="shared" ca="1" si="46"/>
        <v>0.46792662682731551</v>
      </c>
    </row>
    <row r="340" spans="1:12" x14ac:dyDescent="0.2">
      <c r="A340" s="2">
        <f t="shared" si="41"/>
        <v>44237</v>
      </c>
      <c r="B340" s="4">
        <f ca="1">B339+beta*F339*B339-IF(ROW()-L&gt;=ROW(B$3),beta*OFFSET(B340,-L,0)*OFFSET(F340,-L,0),K/L)</f>
        <v>2969.2928638096214</v>
      </c>
      <c r="C340" s="4">
        <f t="shared" ca="1" si="40"/>
        <v>3.5631514365715455</v>
      </c>
      <c r="D340" s="4">
        <f ca="1">D339+(1-alpha)*IF(ROW()-L&gt;=ROW(F$3),beta*OFFSET(F340,-L,0)*OFFSET(B340,-L,0),K/L)</f>
        <v>644619.03836796363</v>
      </c>
      <c r="E340" s="4">
        <f ca="1">E339+alpha*IF(ROW()-L&gt;=ROW(F$3),beta*OFFSET(F340,-L,0)*OFFSET(B340,-L,0),K/L)</f>
        <v>193.4437446337798</v>
      </c>
      <c r="F340" s="4">
        <f t="shared" ca="1" si="42"/>
        <v>729218.22502359212</v>
      </c>
      <c r="G340" s="4" t="e">
        <f t="shared" si="43"/>
        <v>#N/A</v>
      </c>
      <c r="H340" s="4" t="e">
        <f t="shared" si="44"/>
        <v>#N/A</v>
      </c>
      <c r="I340" s="24"/>
      <c r="J340" s="4">
        <f t="shared" ca="1" si="45"/>
        <v>1376999.9999999991</v>
      </c>
      <c r="K340" s="24"/>
      <c r="L340" s="22">
        <f t="shared" ca="1" si="46"/>
        <v>0.46813292546693108</v>
      </c>
    </row>
    <row r="341" spans="1:12" x14ac:dyDescent="0.2">
      <c r="A341" s="2">
        <f t="shared" si="41"/>
        <v>44238</v>
      </c>
      <c r="B341" s="4">
        <f ca="1">B340+beta*F340*B340-IF(ROW()-L&gt;=ROW(B$3),beta*OFFSET(B341,-L,0)*OFFSET(F341,-L,0),K/L)</f>
        <v>2966.9561168357291</v>
      </c>
      <c r="C341" s="4">
        <f t="shared" ca="1" si="40"/>
        <v>3.5603473402028745</v>
      </c>
      <c r="D341" s="4">
        <f ca="1">D340+(1-alpha)*IF(ROW()-L&gt;=ROW(F$3),beta*OFFSET(F341,-L,0)*OFFSET(B341,-L,0),K/L)</f>
        <v>644902.77409000101</v>
      </c>
      <c r="E341" s="4">
        <f ca="1">E340+alpha*IF(ROW()-L&gt;=ROW(F$3),beta*OFFSET(F341,-L,0)*OFFSET(B341,-L,0),K/L)</f>
        <v>193.52889089426915</v>
      </c>
      <c r="F341" s="4">
        <f t="shared" ca="1" si="42"/>
        <v>728936.74090226821</v>
      </c>
      <c r="G341" s="4" t="e">
        <f t="shared" si="43"/>
        <v>#N/A</v>
      </c>
      <c r="H341" s="4" t="e">
        <f t="shared" si="44"/>
        <v>#N/A</v>
      </c>
      <c r="I341" s="24"/>
      <c r="J341" s="4">
        <f t="shared" ca="1" si="45"/>
        <v>1376999.9999999991</v>
      </c>
      <c r="K341" s="24"/>
      <c r="L341" s="22">
        <f t="shared" ca="1" si="46"/>
        <v>0.46833897900508459</v>
      </c>
    </row>
    <row r="342" spans="1:12" x14ac:dyDescent="0.2">
      <c r="A342" s="2">
        <f t="shared" si="41"/>
        <v>44239</v>
      </c>
      <c r="B342" s="4">
        <f ca="1">B341+beta*F341*B341-IF(ROW()-L&gt;=ROW(B$3),beta*OFFSET(B342,-L,0)*OFFSET(F342,-L,0),K/L)</f>
        <v>2964.6259311574991</v>
      </c>
      <c r="C342" s="4">
        <f t="shared" ca="1" si="40"/>
        <v>3.5575511173889987</v>
      </c>
      <c r="D342" s="4">
        <f ca="1">D341+(1-alpha)*IF(ROW()-L&gt;=ROW(F$3),beta*OFFSET(F342,-L,0)*OFFSET(B342,-L,0),K/L)</f>
        <v>645186.17326230078</v>
      </c>
      <c r="E342" s="4">
        <f ca="1">E341+alpha*IF(ROW()-L&gt;=ROW(F$3),beta*OFFSET(F342,-L,0)*OFFSET(B342,-L,0),K/L)</f>
        <v>193.61393615953867</v>
      </c>
      <c r="F342" s="4">
        <f t="shared" ca="1" si="42"/>
        <v>728655.58687038138</v>
      </c>
      <c r="G342" s="4" t="e">
        <f t="shared" si="43"/>
        <v>#N/A</v>
      </c>
      <c r="H342" s="4" t="e">
        <f t="shared" si="44"/>
        <v>#N/A</v>
      </c>
      <c r="I342" s="24"/>
      <c r="J342" s="4">
        <f t="shared" ca="1" si="45"/>
        <v>1376999.9999999991</v>
      </c>
      <c r="K342" s="24"/>
      <c r="L342" s="22">
        <f t="shared" ca="1" si="46"/>
        <v>0.46854478813529499</v>
      </c>
    </row>
    <row r="343" spans="1:12" x14ac:dyDescent="0.2">
      <c r="A343" s="2">
        <f t="shared" si="41"/>
        <v>44240</v>
      </c>
      <c r="B343" s="4">
        <f ca="1">B342+beta*F342*B342-IF(ROW()-L&gt;=ROW(B$3),beta*OFFSET(B343,-L,0)*OFFSET(F343,-L,0),K/L)</f>
        <v>2962.3022758109246</v>
      </c>
      <c r="C343" s="4">
        <f t="shared" ca="1" si="40"/>
        <v>3.5547627309731094</v>
      </c>
      <c r="D343" s="4">
        <f ca="1">D342+(1-alpha)*IF(ROW()-L&gt;=ROW(F$3),beta*OFFSET(F343,-L,0)*OFFSET(B343,-L,0),K/L)</f>
        <v>645469.23683529557</v>
      </c>
      <c r="E343" s="4">
        <f ca="1">E342+alpha*IF(ROW()-L&gt;=ROW(F$3),beta*OFFSET(F343,-L,0)*OFFSET(B343,-L,0),K/L)</f>
        <v>193.69888071480366</v>
      </c>
      <c r="F343" s="4">
        <f t="shared" ca="1" si="42"/>
        <v>728374.76200817793</v>
      </c>
      <c r="G343" s="4" t="e">
        <f t="shared" si="43"/>
        <v>#N/A</v>
      </c>
      <c r="H343" s="4" t="e">
        <f t="shared" si="44"/>
        <v>#N/A</v>
      </c>
      <c r="I343" s="24"/>
      <c r="J343" s="4">
        <f t="shared" ca="1" si="45"/>
        <v>1376999.9999999993</v>
      </c>
      <c r="K343" s="24"/>
      <c r="L343" s="22">
        <f t="shared" ca="1" si="46"/>
        <v>0.46875035354778205</v>
      </c>
    </row>
    <row r="344" spans="1:12" x14ac:dyDescent="0.2">
      <c r="A344" s="2">
        <f t="shared" si="41"/>
        <v>44241</v>
      </c>
      <c r="B344" s="4">
        <f ca="1">B343+beta*F343*B343-IF(ROW()-L&gt;=ROW(B$3),beta*OFFSET(B344,-L,0)*OFFSET(F344,-L,0),K/L)</f>
        <v>2959.9851200401695</v>
      </c>
      <c r="C344" s="4">
        <f t="shared" ca="1" si="40"/>
        <v>3.5519821440482029</v>
      </c>
      <c r="D344" s="4">
        <f ca="1">D343+(1-alpha)*IF(ROW()-L&gt;=ROW(F$3),beta*OFFSET(F344,-L,0)*OFFSET(B344,-L,0),K/L)</f>
        <v>645751.96575490537</v>
      </c>
      <c r="E344" s="4">
        <f ca="1">E343+alpha*IF(ROW()-L&gt;=ROW(F$3),beta*OFFSET(F344,-L,0)*OFFSET(B344,-L,0),K/L)</f>
        <v>193.78372484392534</v>
      </c>
      <c r="F344" s="4">
        <f t="shared" ca="1" si="42"/>
        <v>728094.2654002097</v>
      </c>
      <c r="G344" s="4" t="e">
        <f t="shared" si="43"/>
        <v>#N/A</v>
      </c>
      <c r="H344" s="4" t="e">
        <f t="shared" si="44"/>
        <v>#N/A</v>
      </c>
      <c r="I344" s="24"/>
      <c r="J344" s="4">
        <f t="shared" ca="1" si="45"/>
        <v>1376999.9999999991</v>
      </c>
      <c r="K344" s="24"/>
      <c r="L344" s="22">
        <f t="shared" ca="1" si="46"/>
        <v>0.46895567592948861</v>
      </c>
    </row>
    <row r="345" spans="1:12" x14ac:dyDescent="0.2">
      <c r="A345" s="2">
        <f t="shared" si="41"/>
        <v>44242</v>
      </c>
      <c r="B345" s="4">
        <f ca="1">B344+beta*F344*B344-IF(ROW()-L&gt;=ROW(B$3),beta*OFFSET(B345,-L,0)*OFFSET(F345,-L,0),K/L)</f>
        <v>2957.6744332956805</v>
      </c>
      <c r="C345" s="4">
        <f t="shared" ca="1" si="40"/>
        <v>3.5492093199548163</v>
      </c>
      <c r="D345" s="4">
        <f ca="1">D344+(1-alpha)*IF(ROW()-L&gt;=ROW(F$3),beta*OFFSET(F345,-L,0)*OFFSET(B345,-L,0),K/L)</f>
        <v>646034.36096256867</v>
      </c>
      <c r="E345" s="4">
        <f ca="1">E344+alpha*IF(ROW()-L&gt;=ROW(F$3),beta*OFFSET(F345,-L,0)*OFFSET(B345,-L,0),K/L)</f>
        <v>193.86846882941995</v>
      </c>
      <c r="F345" s="4">
        <f t="shared" ca="1" si="42"/>
        <v>727814.09613530547</v>
      </c>
      <c r="G345" s="4" t="e">
        <f t="shared" si="43"/>
        <v>#N/A</v>
      </c>
      <c r="H345" s="4" t="e">
        <f t="shared" si="44"/>
        <v>#N/A</v>
      </c>
      <c r="I345" s="24"/>
      <c r="J345" s="4">
        <f t="shared" ca="1" si="45"/>
        <v>1376999.9999999993</v>
      </c>
      <c r="K345" s="24"/>
      <c r="L345" s="22">
        <f t="shared" ca="1" si="46"/>
        <v>0.46916075596410239</v>
      </c>
    </row>
    <row r="346" spans="1:12" x14ac:dyDescent="0.2">
      <c r="A346" s="2">
        <f t="shared" si="41"/>
        <v>44243</v>
      </c>
      <c r="B346" s="4">
        <f ca="1">B345+beta*F345*B345-IF(ROW()-L&gt;=ROW(B$3),beta*OFFSET(B346,-L,0)*OFFSET(F346,-L,0),K/L)</f>
        <v>2955.3701852323238</v>
      </c>
      <c r="C346" s="4">
        <f t="shared" ca="1" si="40"/>
        <v>3.5464442222787884</v>
      </c>
      <c r="D346" s="4">
        <f ca="1">D345+(1-alpha)*IF(ROW()-L&gt;=ROW(F$3),beta*OFFSET(F346,-L,0)*OFFSET(B346,-L,0),K/L)</f>
        <v>646316.42339527211</v>
      </c>
      <c r="E346" s="4">
        <f ca="1">E345+alpha*IF(ROW()-L&gt;=ROW(F$3),beta*OFFSET(F346,-L,0)*OFFSET(B346,-L,0),K/L)</f>
        <v>193.9531129524679</v>
      </c>
      <c r="F346" s="4">
        <f t="shared" ca="1" si="42"/>
        <v>727534.25330654241</v>
      </c>
      <c r="G346" s="4" t="e">
        <f t="shared" si="43"/>
        <v>#N/A</v>
      </c>
      <c r="H346" s="4" t="e">
        <f t="shared" si="44"/>
        <v>#N/A</v>
      </c>
      <c r="I346" s="24"/>
      <c r="J346" s="4">
        <f t="shared" ca="1" si="45"/>
        <v>1376999.9999999993</v>
      </c>
      <c r="K346" s="24"/>
      <c r="L346" s="22">
        <f t="shared" ca="1" si="46"/>
        <v>0.46936559433207875</v>
      </c>
    </row>
    <row r="347" spans="1:12" x14ac:dyDescent="0.2">
      <c r="A347" s="2">
        <f t="shared" si="41"/>
        <v>44244</v>
      </c>
      <c r="B347" s="4">
        <f ca="1">B346+beta*F346*B346-IF(ROW()-L&gt;=ROW(B$3),beta*OFFSET(B347,-L,0)*OFFSET(F347,-L,0),K/L)</f>
        <v>2953.0723457075478</v>
      </c>
      <c r="C347" s="4">
        <f t="shared" ca="1" si="40"/>
        <v>3.5436868148490572</v>
      </c>
      <c r="D347" s="4">
        <f ca="1">D346+(1-alpha)*IF(ROW()-L&gt;=ROW(F$3),beta*OFFSET(F347,-L,0)*OFFSET(B347,-L,0),K/L)</f>
        <v>646598.1539855809</v>
      </c>
      <c r="E347" s="4">
        <f ca="1">E346+alpha*IF(ROW()-L&gt;=ROW(F$3),beta*OFFSET(F347,-L,0)*OFFSET(B347,-L,0),K/L)</f>
        <v>194.03765749292268</v>
      </c>
      <c r="F347" s="4">
        <f t="shared" ca="1" si="42"/>
        <v>727254.73601121793</v>
      </c>
      <c r="G347" s="4" t="e">
        <f t="shared" si="43"/>
        <v>#N/A</v>
      </c>
      <c r="H347" s="4" t="e">
        <f t="shared" si="44"/>
        <v>#N/A</v>
      </c>
      <c r="I347" s="24"/>
      <c r="J347" s="4">
        <f t="shared" ca="1" si="45"/>
        <v>1376999.9999999993</v>
      </c>
      <c r="K347" s="24"/>
      <c r="L347" s="22">
        <f t="shared" ca="1" si="46"/>
        <v>0.46957019171066172</v>
      </c>
    </row>
    <row r="348" spans="1:12" x14ac:dyDescent="0.2">
      <c r="A348" s="2">
        <f t="shared" si="41"/>
        <v>44245</v>
      </c>
      <c r="B348" s="4">
        <f ca="1">B347+beta*F347*B347-IF(ROW()-L&gt;=ROW(B$3),beta*OFFSET(B348,-L,0)*OFFSET(F348,-L,0),K/L)</f>
        <v>2950.7808847795709</v>
      </c>
      <c r="C348" s="4">
        <f t="shared" ca="1" si="40"/>
        <v>3.5409370617354847</v>
      </c>
      <c r="D348" s="4">
        <f ca="1">D347+(1-alpha)*IF(ROW()-L&gt;=ROW(F$3),beta*OFFSET(F348,-L,0)*OFFSET(B348,-L,0),K/L)</f>
        <v>646879.55366166844</v>
      </c>
      <c r="E348" s="4">
        <f ca="1">E347+alpha*IF(ROW()-L&gt;=ROW(F$3),beta*OFFSET(F348,-L,0)*OFFSET(B348,-L,0),K/L)</f>
        <v>194.12210272931986</v>
      </c>
      <c r="F348" s="4">
        <f t="shared" ca="1" si="42"/>
        <v>726975.54335082194</v>
      </c>
      <c r="G348" s="4" t="e">
        <f t="shared" si="43"/>
        <v>#N/A</v>
      </c>
      <c r="H348" s="4" t="e">
        <f t="shared" si="44"/>
        <v>#N/A</v>
      </c>
      <c r="I348" s="24"/>
      <c r="J348" s="4">
        <f t="shared" ca="1" si="45"/>
        <v>1376999.9999999991</v>
      </c>
      <c r="K348" s="24"/>
      <c r="L348" s="22">
        <f t="shared" ca="1" si="46"/>
        <v>0.46977454877390623</v>
      </c>
    </row>
    <row r="349" spans="1:12" x14ac:dyDescent="0.2">
      <c r="A349" s="2">
        <f t="shared" si="41"/>
        <v>44246</v>
      </c>
      <c r="B349" s="4">
        <f ca="1">B348+beta*F348*B348-IF(ROW()-L&gt;=ROW(B$3),beta*OFFSET(B349,-L,0)*OFFSET(F349,-L,0),K/L)</f>
        <v>2948.4957727055935</v>
      </c>
      <c r="C349" s="4">
        <f t="shared" ca="1" si="40"/>
        <v>3.5381949272467117</v>
      </c>
      <c r="D349" s="4">
        <f ca="1">D348+(1-alpha)*IF(ROW()-L&gt;=ROW(F$3),beta*OFFSET(F349,-L,0)*OFFSET(B349,-L,0),K/L)</f>
        <v>647160.62334734574</v>
      </c>
      <c r="E349" s="4">
        <f ca="1">E348+alpha*IF(ROW()-L&gt;=ROW(F$3),beta*OFFSET(F349,-L,0)*OFFSET(B349,-L,0),K/L)</f>
        <v>194.2064489388859</v>
      </c>
      <c r="F349" s="4">
        <f t="shared" ca="1" si="42"/>
        <v>726696.6744310091</v>
      </c>
      <c r="G349" s="4" t="e">
        <f t="shared" si="43"/>
        <v>#N/A</v>
      </c>
      <c r="H349" s="4" t="e">
        <f t="shared" si="44"/>
        <v>#N/A</v>
      </c>
      <c r="I349" s="24"/>
      <c r="J349" s="4">
        <f t="shared" ca="1" si="45"/>
        <v>1376999.9999999995</v>
      </c>
      <c r="K349" s="24"/>
      <c r="L349" s="22">
        <f t="shared" ca="1" si="46"/>
        <v>0.46997866619269857</v>
      </c>
    </row>
    <row r="350" spans="1:12" x14ac:dyDescent="0.2">
      <c r="A350" s="2">
        <f t="shared" si="41"/>
        <v>44247</v>
      </c>
      <c r="B350" s="4">
        <f ca="1">B349+beta*F349*B349-IF(ROW()-L&gt;=ROW(B$3),beta*OFFSET(B350,-L,0)*OFFSET(F350,-L,0),K/L)</f>
        <v>2946.2169799400358</v>
      </c>
      <c r="C350" s="4">
        <f t="shared" ca="1" si="40"/>
        <v>3.5354603759280425</v>
      </c>
      <c r="D350" s="4">
        <f ca="1">D349+(1-alpha)*IF(ROW()-L&gt;=ROW(F$3),beta*OFFSET(F350,-L,0)*OFFSET(B350,-L,0),K/L)</f>
        <v>647441.36396209046</v>
      </c>
      <c r="E350" s="4">
        <f ca="1">E349+alpha*IF(ROW()-L&gt;=ROW(F$3),beta*OFFSET(F350,-L,0)*OFFSET(B350,-L,0),K/L)</f>
        <v>194.29069639754692</v>
      </c>
      <c r="F350" s="4">
        <f t="shared" ca="1" si="42"/>
        <v>726418.12836157123</v>
      </c>
      <c r="G350" s="4" t="e">
        <f t="shared" si="43"/>
        <v>#N/A</v>
      </c>
      <c r="H350" s="4" t="e">
        <f t="shared" si="44"/>
        <v>#N/A</v>
      </c>
      <c r="I350" s="24"/>
      <c r="J350" s="4">
        <f t="shared" ca="1" si="45"/>
        <v>1376999.9999999993</v>
      </c>
      <c r="K350" s="24"/>
      <c r="L350" s="22">
        <f t="shared" ca="1" si="46"/>
        <v>0.4701825446347791</v>
      </c>
    </row>
    <row r="351" spans="1:12" x14ac:dyDescent="0.2">
      <c r="A351" s="2">
        <f t="shared" si="41"/>
        <v>44248</v>
      </c>
      <c r="B351" s="4">
        <f ca="1">B350+beta*F350*B350-IF(ROW()-L&gt;=ROW(B$3),beta*OFFSET(B351,-L,0)*OFFSET(F351,-L,0),K/L)</f>
        <v>2943.9444771327931</v>
      </c>
      <c r="C351" s="4">
        <f t="shared" ca="1" si="40"/>
        <v>3.5327333725593513</v>
      </c>
      <c r="D351" s="4">
        <f ca="1">D350+(1-alpha)*IF(ROW()-L&gt;=ROW(F$3),beta*OFFSET(F351,-L,0)*OFFSET(B351,-L,0),K/L)</f>
        <v>647721.77642107627</v>
      </c>
      <c r="E351" s="4">
        <f ca="1">E350+alpha*IF(ROW()-L&gt;=ROW(F$3),beta*OFFSET(F351,-L,0)*OFFSET(B351,-L,0),K/L)</f>
        <v>194.3748453799374</v>
      </c>
      <c r="F351" s="4">
        <f t="shared" ca="1" si="42"/>
        <v>726139.90425641031</v>
      </c>
      <c r="G351" s="4" t="e">
        <f t="shared" si="43"/>
        <v>#N/A</v>
      </c>
      <c r="H351" s="4" t="e">
        <f t="shared" si="44"/>
        <v>#N/A</v>
      </c>
      <c r="I351" s="24"/>
      <c r="J351" s="4">
        <f t="shared" ca="1" si="45"/>
        <v>1376999.9999999993</v>
      </c>
      <c r="K351" s="24"/>
      <c r="L351" s="22">
        <f t="shared" ca="1" si="46"/>
        <v>0.47038618476476152</v>
      </c>
    </row>
    <row r="352" spans="1:12" x14ac:dyDescent="0.2">
      <c r="A352" s="2">
        <f t="shared" si="41"/>
        <v>44249</v>
      </c>
      <c r="B352" s="4">
        <f ca="1">B351+beta*F351*B351-IF(ROW()-L&gt;=ROW(B$3),beta*OFFSET(B352,-L,0)*OFFSET(F352,-L,0),K/L)</f>
        <v>2941.6782351275187</v>
      </c>
      <c r="C352" s="4">
        <f t="shared" ca="1" si="40"/>
        <v>3.530013882153022</v>
      </c>
      <c r="D352" s="4">
        <f ca="1">D351+(1-alpha)*IF(ROW()-L&gt;=ROW(F$3),beta*OFFSET(F352,-L,0)*OFFSET(B352,-L,0),K/L)</f>
        <v>648001.86163520103</v>
      </c>
      <c r="E352" s="4">
        <f ca="1">E351+alpha*IF(ROW()-L&gt;=ROW(F$3),beta*OFFSET(F352,-L,0)*OFFSET(B352,-L,0),K/L)</f>
        <v>194.45889615940868</v>
      </c>
      <c r="F352" s="4">
        <f t="shared" ca="1" si="42"/>
        <v>725862.00123351137</v>
      </c>
      <c r="G352" s="4" t="e">
        <f t="shared" si="43"/>
        <v>#N/A</v>
      </c>
      <c r="H352" s="4" t="e">
        <f t="shared" si="44"/>
        <v>#N/A</v>
      </c>
      <c r="I352" s="24"/>
      <c r="J352" s="4">
        <f t="shared" ca="1" si="45"/>
        <v>1376999.9999999993</v>
      </c>
      <c r="K352" s="24"/>
      <c r="L352" s="22">
        <f t="shared" ca="1" si="46"/>
        <v>0.47058958724415495</v>
      </c>
    </row>
    <row r="353" spans="1:12" x14ac:dyDescent="0.2">
      <c r="A353" s="2">
        <f t="shared" si="41"/>
        <v>44250</v>
      </c>
      <c r="B353" s="4">
        <f ca="1">B352+beta*F352*B352-IF(ROW()-L&gt;=ROW(B$3),beta*OFFSET(B353,-L,0)*OFFSET(F353,-L,0),K/L)</f>
        <v>2939.4182249599253</v>
      </c>
      <c r="C353" s="4">
        <f t="shared" ca="1" si="40"/>
        <v>3.5273018699519101</v>
      </c>
      <c r="D353" s="4">
        <f ca="1">D352+(1-alpha)*IF(ROW()-L&gt;=ROW(F$3),beta*OFFSET(F353,-L,0)*OFFSET(B353,-L,0),K/L)</f>
        <v>648281.62051111553</v>
      </c>
      <c r="E353" s="4">
        <f ca="1">E352+alpha*IF(ROW()-L&gt;=ROW(F$3),beta*OFFSET(F353,-L,0)*OFFSET(B353,-L,0),K/L)</f>
        <v>194.54284900803762</v>
      </c>
      <c r="F353" s="4">
        <f t="shared" ca="1" si="42"/>
        <v>725584.41841491591</v>
      </c>
      <c r="G353" s="4" t="e">
        <f t="shared" si="43"/>
        <v>#N/A</v>
      </c>
      <c r="H353" s="4" t="e">
        <f t="shared" si="44"/>
        <v>#N/A</v>
      </c>
      <c r="I353" s="24"/>
      <c r="J353" s="4">
        <f t="shared" ca="1" si="45"/>
        <v>1376999.9999999993</v>
      </c>
      <c r="K353" s="24"/>
      <c r="L353" s="22">
        <f t="shared" ca="1" si="46"/>
        <v>0.47079275273138405</v>
      </c>
    </row>
    <row r="354" spans="1:12" x14ac:dyDescent="0.2">
      <c r="A354" s="2">
        <f t="shared" si="41"/>
        <v>44251</v>
      </c>
      <c r="B354" s="4">
        <f ca="1">B353+beta*F353*B353-IF(ROW()-L&gt;=ROW(B$3),beta*OFFSET(B354,-L,0)*OFFSET(F354,-L,0),K/L)</f>
        <v>2937.1644178561087</v>
      </c>
      <c r="C354" s="4">
        <f t="shared" ca="1" si="40"/>
        <v>3.5245973014273302</v>
      </c>
      <c r="D354" s="4">
        <f ca="1">D353+(1-alpha)*IF(ROW()-L&gt;=ROW(F$3),beta*OFFSET(F354,-L,0)*OFFSET(B354,-L,0),K/L)</f>
        <v>648561.05395125144</v>
      </c>
      <c r="E354" s="4">
        <f ca="1">E353+alpha*IF(ROW()-L&gt;=ROW(F$3),beta*OFFSET(F354,-L,0)*OFFSET(B354,-L,0),K/L)</f>
        <v>194.62670419663496</v>
      </c>
      <c r="F354" s="4">
        <f t="shared" ca="1" si="42"/>
        <v>725307.15492669528</v>
      </c>
      <c r="G354" s="4" t="e">
        <f t="shared" si="43"/>
        <v>#N/A</v>
      </c>
      <c r="H354" s="4" t="e">
        <f t="shared" si="44"/>
        <v>#N/A</v>
      </c>
      <c r="I354" s="24"/>
      <c r="J354" s="4">
        <f t="shared" ca="1" si="45"/>
        <v>1376999.9999999995</v>
      </c>
      <c r="K354" s="24"/>
      <c r="L354" s="22">
        <f t="shared" ca="1" si="46"/>
        <v>0.47099568188180946</v>
      </c>
    </row>
    <row r="355" spans="1:12" x14ac:dyDescent="0.2">
      <c r="A355" s="2">
        <f t="shared" si="41"/>
        <v>44252</v>
      </c>
      <c r="B355" s="4">
        <f ca="1">B354+beta*F354*B354-IF(ROW()-L&gt;=ROW(B$3),beta*OFFSET(B355,-L,0)*OFFSET(F355,-L,0),K/L)</f>
        <v>2934.9167852308924</v>
      </c>
      <c r="C355" s="4">
        <f t="shared" ca="1" si="40"/>
        <v>3.5219001422770706</v>
      </c>
      <c r="D355" s="4">
        <f ca="1">D354+(1-alpha)*IF(ROW()-L&gt;=ROW(F$3),beta*OFFSET(F355,-L,0)*OFFSET(B355,-L,0),K/L)</f>
        <v>648840.16285384924</v>
      </c>
      <c r="E355" s="4">
        <f ca="1">E354+alpha*IF(ROW()-L&gt;=ROW(F$3),beta*OFFSET(F355,-L,0)*OFFSET(B355,-L,0),K/L)</f>
        <v>194.71046199475376</v>
      </c>
      <c r="F355" s="4">
        <f t="shared" ca="1" si="42"/>
        <v>725030.20989892457</v>
      </c>
      <c r="G355" s="4" t="e">
        <f t="shared" si="43"/>
        <v>#N/A</v>
      </c>
      <c r="H355" s="4" t="e">
        <f t="shared" si="44"/>
        <v>#N/A</v>
      </c>
      <c r="I355" s="24"/>
      <c r="J355" s="4">
        <f t="shared" ca="1" si="45"/>
        <v>1376999.9999999995</v>
      </c>
      <c r="K355" s="24"/>
      <c r="L355" s="22">
        <f t="shared" ca="1" si="46"/>
        <v>0.47119837534774833</v>
      </c>
    </row>
    <row r="356" spans="1:12" x14ac:dyDescent="0.2">
      <c r="A356" s="2">
        <f t="shared" si="41"/>
        <v>44253</v>
      </c>
      <c r="B356" s="4">
        <f ca="1">B355+beta*F355*B355-IF(ROW()-L&gt;=ROW(B$3),beta*OFFSET(B356,-L,0)*OFFSET(F356,-L,0),K/L)</f>
        <v>2932.6752986861902</v>
      </c>
      <c r="C356" s="4">
        <f t="shared" ca="1" si="40"/>
        <v>3.519210358423428</v>
      </c>
      <c r="D356" s="4">
        <f ca="1">D355+(1-alpha)*IF(ROW()-L&gt;=ROW(F$3),beta*OFFSET(F356,-L,0)*OFFSET(B356,-L,0),K/L)</f>
        <v>649118.94811298617</v>
      </c>
      <c r="E356" s="4">
        <f ca="1">E355+alpha*IF(ROW()-L&gt;=ROW(F$3),beta*OFFSET(F356,-L,0)*OFFSET(B356,-L,0),K/L)</f>
        <v>194.79412267069762</v>
      </c>
      <c r="F356" s="4">
        <f t="shared" ca="1" si="42"/>
        <v>724753.58246565645</v>
      </c>
      <c r="G356" s="4" t="e">
        <f t="shared" si="43"/>
        <v>#N/A</v>
      </c>
      <c r="H356" s="4" t="e">
        <f t="shared" si="44"/>
        <v>#N/A</v>
      </c>
      <c r="I356" s="24"/>
      <c r="J356" s="4">
        <f t="shared" ca="1" si="45"/>
        <v>1376999.9999999995</v>
      </c>
      <c r="K356" s="24"/>
      <c r="L356" s="22">
        <f t="shared" ca="1" si="46"/>
        <v>0.47140083377849412</v>
      </c>
    </row>
    <row r="357" spans="1:12" x14ac:dyDescent="0.2">
      <c r="A357" s="2">
        <f t="shared" si="41"/>
        <v>44254</v>
      </c>
      <c r="B357" s="4">
        <f ca="1">B356+beta*F356*B356-IF(ROW()-L&gt;=ROW(B$3),beta*OFFSET(B357,-L,0)*OFFSET(F357,-L,0),K/L)</f>
        <v>2930.4399300093905</v>
      </c>
      <c r="C357" s="4">
        <f t="shared" ca="1" si="40"/>
        <v>3.5165279160112681</v>
      </c>
      <c r="D357" s="4">
        <f ca="1">D356+(1-alpha)*IF(ROW()-L&gt;=ROW(F$3),beta*OFFSET(F357,-L,0)*OFFSET(B357,-L,0),K/L)</f>
        <v>649397.41061860323</v>
      </c>
      <c r="E357" s="4">
        <f ca="1">E356+alpha*IF(ROW()-L&gt;=ROW(F$3),beta*OFFSET(F357,-L,0)*OFFSET(B357,-L,0),K/L)</f>
        <v>194.87768649152898</v>
      </c>
      <c r="F357" s="4">
        <f t="shared" ca="1" si="42"/>
        <v>724477.27176489541</v>
      </c>
      <c r="G357" s="4" t="e">
        <f t="shared" si="43"/>
        <v>#N/A</v>
      </c>
      <c r="H357" s="4" t="e">
        <f t="shared" si="44"/>
        <v>#N/A</v>
      </c>
      <c r="I357" s="24"/>
      <c r="J357" s="4">
        <f t="shared" ca="1" si="45"/>
        <v>1376999.9999999995</v>
      </c>
      <c r="K357" s="24"/>
      <c r="L357" s="22">
        <f t="shared" ca="1" si="46"/>
        <v>0.47160305782033657</v>
      </c>
    </row>
    <row r="358" spans="1:12" x14ac:dyDescent="0.2">
      <c r="A358" s="2">
        <f t="shared" si="41"/>
        <v>44255</v>
      </c>
      <c r="B358" s="4">
        <f ca="1">B357+beta*F357*B357-IF(ROW()-L&gt;=ROW(B$3),beta*OFFSET(B358,-L,0)*OFFSET(F358,-L,0),K/L)</f>
        <v>2928.2106511717598</v>
      </c>
      <c r="C358" s="4">
        <f t="shared" ca="1" si="40"/>
        <v>3.5138527814061113</v>
      </c>
      <c r="D358" s="4">
        <f ca="1">D357+(1-alpha)*IF(ROW()-L&gt;=ROW(F$3),beta*OFFSET(F358,-L,0)*OFFSET(B358,-L,0),K/L)</f>
        <v>649675.55125653266</v>
      </c>
      <c r="E358" s="4">
        <f ca="1">E357+alpha*IF(ROW()-L&gt;=ROW(F$3),beta*OFFSET(F358,-L,0)*OFFSET(B358,-L,0),K/L)</f>
        <v>194.96115372307727</v>
      </c>
      <c r="F358" s="4">
        <f t="shared" ca="1" si="42"/>
        <v>724201.27693857206</v>
      </c>
      <c r="G358" s="4" t="e">
        <f t="shared" si="43"/>
        <v>#N/A</v>
      </c>
      <c r="H358" s="4" t="e">
        <f t="shared" si="44"/>
        <v>#N/A</v>
      </c>
      <c r="I358" s="24"/>
      <c r="J358" s="4">
        <f t="shared" ca="1" si="45"/>
        <v>1376999.9999999995</v>
      </c>
      <c r="K358" s="24"/>
      <c r="L358" s="22">
        <f t="shared" ca="1" si="46"/>
        <v>0.47180504811658164</v>
      </c>
    </row>
    <row r="359" spans="1:12" x14ac:dyDescent="0.2">
      <c r="A359" s="2">
        <f t="shared" si="41"/>
        <v>44256</v>
      </c>
      <c r="B359" s="4">
        <f ca="1">B358+beta*F358*B358-IF(ROW()-L&gt;=ROW(B$3),beta*OFFSET(B359,-L,0)*OFFSET(F359,-L,0),K/L)</f>
        <v>2925.9874343268616</v>
      </c>
      <c r="C359" s="4">
        <f t="shared" ca="1" si="40"/>
        <v>3.5111849211922337</v>
      </c>
      <c r="D359" s="4">
        <f ca="1">D358+(1-alpha)*IF(ROW()-L&gt;=ROW(F$3),beta*OFFSET(F359,-L,0)*OFFSET(B359,-L,0),K/L)</f>
        <v>649953.37090852472</v>
      </c>
      <c r="E359" s="4">
        <f ca="1">E358+alpha*IF(ROW()-L&gt;=ROW(F$3),beta*OFFSET(F359,-L,0)*OFFSET(B359,-L,0),K/L)</f>
        <v>195.04452462994698</v>
      </c>
      <c r="F359" s="4">
        <f t="shared" ca="1" si="42"/>
        <v>723925.59713251796</v>
      </c>
      <c r="G359" s="4" t="e">
        <f t="shared" si="43"/>
        <v>#N/A</v>
      </c>
      <c r="H359" s="4" t="e">
        <f t="shared" si="44"/>
        <v>#N/A</v>
      </c>
      <c r="I359" s="24"/>
      <c r="J359" s="4">
        <f t="shared" ca="1" si="45"/>
        <v>1376999.9999999995</v>
      </c>
      <c r="K359" s="24"/>
      <c r="L359" s="22">
        <f t="shared" ca="1" si="46"/>
        <v>0.47200680530757078</v>
      </c>
    </row>
    <row r="360" spans="1:12" x14ac:dyDescent="0.2">
      <c r="A360" s="2">
        <f t="shared" si="41"/>
        <v>44257</v>
      </c>
      <c r="B360" s="4">
        <f ca="1">B359+beta*F359*B359-IF(ROW()-L&gt;=ROW(B$3),beta*OFFSET(B360,-L,0)*OFFSET(F360,-L,0),K/L)</f>
        <v>2923.7702518089986</v>
      </c>
      <c r="C360" s="4">
        <f t="shared" ca="1" si="40"/>
        <v>3.5085243021707981</v>
      </c>
      <c r="D360" s="4">
        <f ca="1">D359+(1-alpha)*IF(ROW()-L&gt;=ROW(F$3),beta*OFFSET(F360,-L,0)*OFFSET(B360,-L,0),K/L)</f>
        <v>650230.87045227468</v>
      </c>
      <c r="E360" s="4">
        <f ca="1">E359+alpha*IF(ROW()-L&gt;=ROW(F$3),beta*OFFSET(F360,-L,0)*OFFSET(B360,-L,0),K/L)</f>
        <v>195.12779947552562</v>
      </c>
      <c r="F360" s="4">
        <f t="shared" ca="1" si="42"/>
        <v>723650.23149644025</v>
      </c>
      <c r="G360" s="4" t="e">
        <f t="shared" si="43"/>
        <v>#N/A</v>
      </c>
      <c r="H360" s="4" t="e">
        <f t="shared" si="44"/>
        <v>#N/A</v>
      </c>
      <c r="I360" s="24"/>
      <c r="J360" s="4">
        <f t="shared" ca="1" si="45"/>
        <v>1376999.9999999995</v>
      </c>
      <c r="K360" s="24"/>
      <c r="L360" s="22">
        <f t="shared" ca="1" si="46"/>
        <v>0.47220833003070073</v>
      </c>
    </row>
    <row r="361" spans="1:12" x14ac:dyDescent="0.2">
      <c r="A361" s="2">
        <f t="shared" si="41"/>
        <v>44258</v>
      </c>
      <c r="B361" s="4">
        <f ca="1">B360+beta*F360*B360-IF(ROW()-L&gt;=ROW(B$3),beta*OFFSET(B361,-L,0)*OFFSET(F361,-L,0),K/L)</f>
        <v>2921.5590761316694</v>
      </c>
      <c r="C361" s="4">
        <f t="shared" ca="1" si="40"/>
        <v>3.5058708913580028</v>
      </c>
      <c r="D361" s="4">
        <f ca="1">D360+(1-alpha)*IF(ROW()-L&gt;=ROW(F$3),beta*OFFSET(F361,-L,0)*OFFSET(B361,-L,0),K/L)</f>
        <v>650508.05076144892</v>
      </c>
      <c r="E361" s="4">
        <f ca="1">E360+alpha*IF(ROW()-L&gt;=ROW(F$3),beta*OFFSET(F361,-L,0)*OFFSET(B361,-L,0),K/L)</f>
        <v>195.21097852199182</v>
      </c>
      <c r="F361" s="4">
        <f t="shared" ca="1" si="42"/>
        <v>723375.17918389698</v>
      </c>
      <c r="G361" s="4" t="e">
        <f t="shared" si="43"/>
        <v>#N/A</v>
      </c>
      <c r="H361" s="4" t="e">
        <f t="shared" si="44"/>
        <v>#N/A</v>
      </c>
      <c r="I361" s="24"/>
      <c r="J361" s="4">
        <f t="shared" ca="1" si="45"/>
        <v>1376999.9999999995</v>
      </c>
      <c r="K361" s="24"/>
      <c r="L361" s="22">
        <f t="shared" ca="1" si="46"/>
        <v>0.47240962292044236</v>
      </c>
    </row>
    <row r="362" spans="1:12" x14ac:dyDescent="0.2">
      <c r="A362" s="2">
        <f t="shared" si="41"/>
        <v>44259</v>
      </c>
      <c r="B362" s="4">
        <f ca="1">B361+beta*F361*B361-IF(ROW()-L&gt;=ROW(B$3),beta*OFFSET(B362,-L,0)*OFFSET(F362,-L,0),K/L)</f>
        <v>2919.353879986043</v>
      </c>
      <c r="C362" s="4">
        <f t="shared" ca="1" si="40"/>
        <v>3.5032246559832512</v>
      </c>
      <c r="D362" s="4">
        <f ca="1">D361+(1-alpha)*IF(ROW()-L&gt;=ROW(F$3),beta*OFFSET(F362,-L,0)*OFFSET(B362,-L,0),K/L)</f>
        <v>650784.91270571132</v>
      </c>
      <c r="E362" s="4">
        <f ca="1">E361+alpha*IF(ROW()-L&gt;=ROW(F$3),beta*OFFSET(F362,-L,0)*OFFSET(B362,-L,0),K/L)</f>
        <v>195.29406203032303</v>
      </c>
      <c r="F362" s="4">
        <f t="shared" ca="1" si="42"/>
        <v>723100.43935227185</v>
      </c>
      <c r="G362" s="4" t="e">
        <f t="shared" si="43"/>
        <v>#N/A</v>
      </c>
      <c r="H362" s="4" t="e">
        <f t="shared" si="44"/>
        <v>#N/A</v>
      </c>
      <c r="I362" s="24"/>
      <c r="J362" s="4">
        <f t="shared" ca="1" si="45"/>
        <v>1376999.9999999995</v>
      </c>
      <c r="K362" s="24"/>
      <c r="L362" s="22">
        <f t="shared" ca="1" si="46"/>
        <v>0.47261068460835987</v>
      </c>
    </row>
    <row r="363" spans="1:12" x14ac:dyDescent="0.2">
      <c r="A363" s="2">
        <f t="shared" si="41"/>
        <v>44260</v>
      </c>
      <c r="B363" s="4">
        <f ca="1">B362+beta*F362*B362-IF(ROW()-L&gt;=ROW(B$3),beta*OFFSET(B363,-L,0)*OFFSET(F363,-L,0),K/L)</f>
        <v>2917.154636239452</v>
      </c>
      <c r="C363" s="4">
        <f t="shared" ca="1" si="40"/>
        <v>3.5005855634873422</v>
      </c>
      <c r="D363" s="4">
        <f ca="1">D362+(1-alpha)*IF(ROW()-L&gt;=ROW(F$3),beta*OFFSET(F363,-L,0)*OFFSET(B363,-L,0),K/L)</f>
        <v>651061.45715074951</v>
      </c>
      <c r="E363" s="4">
        <f ca="1">E362+alpha*IF(ROW()-L&gt;=ROW(F$3),beta*OFFSET(F363,-L,0)*OFFSET(B363,-L,0),K/L)</f>
        <v>195.37705026030346</v>
      </c>
      <c r="F363" s="4">
        <f t="shared" ca="1" si="42"/>
        <v>722826.01116275031</v>
      </c>
      <c r="G363" s="4" t="e">
        <f t="shared" si="43"/>
        <v>#N/A</v>
      </c>
      <c r="H363" s="4" t="e">
        <f t="shared" si="44"/>
        <v>#N/A</v>
      </c>
      <c r="I363" s="24"/>
      <c r="J363" s="4">
        <f t="shared" ca="1" si="45"/>
        <v>1376999.9999999995</v>
      </c>
      <c r="K363" s="24"/>
      <c r="L363" s="22">
        <f t="shared" ca="1" si="46"/>
        <v>0.47281151572312979</v>
      </c>
    </row>
    <row r="364" spans="1:12" x14ac:dyDescent="0.2">
      <c r="A364" s="2">
        <f t="shared" si="41"/>
        <v>44261</v>
      </c>
      <c r="B364" s="4">
        <f ca="1">B363+beta*F363*B363-IF(ROW()-L&gt;=ROW(B$3),beta*OFFSET(B364,-L,0)*OFFSET(F364,-L,0),K/L)</f>
        <v>2914.9613179339012</v>
      </c>
      <c r="C364" s="4">
        <f t="shared" ca="1" si="40"/>
        <v>3.4979535815206813</v>
      </c>
      <c r="D364" s="4">
        <f ca="1">D363+(1-alpha)*IF(ROW()-L&gt;=ROW(F$3),beta*OFFSET(F364,-L,0)*OFFSET(B364,-L,0),K/L)</f>
        <v>651337.68495830032</v>
      </c>
      <c r="E364" s="4">
        <f ca="1">E363+alpha*IF(ROW()-L&gt;=ROW(F$3),beta*OFFSET(F364,-L,0)*OFFSET(B364,-L,0),K/L)</f>
        <v>195.45994347053178</v>
      </c>
      <c r="F364" s="4">
        <f t="shared" ca="1" si="42"/>
        <v>722551.89378029481</v>
      </c>
      <c r="G364" s="4" t="e">
        <f t="shared" si="43"/>
        <v>#N/A</v>
      </c>
      <c r="H364" s="4" t="e">
        <f t="shared" si="44"/>
        <v>#N/A</v>
      </c>
      <c r="I364" s="24"/>
      <c r="J364" s="4">
        <f t="shared" ca="1" si="45"/>
        <v>1376999.9999999995</v>
      </c>
      <c r="K364" s="24"/>
      <c r="L364" s="22">
        <f t="shared" ca="1" si="46"/>
        <v>0.47301211689055955</v>
      </c>
    </row>
    <row r="365" spans="1:12" x14ac:dyDescent="0.2">
      <c r="A365" s="2">
        <f t="shared" si="41"/>
        <v>44262</v>
      </c>
      <c r="B365" s="4">
        <f ca="1">B364+beta*F364*B364-IF(ROW()-L&gt;=ROW(B$3),beta*OFFSET(B365,-L,0)*OFFSET(F365,-L,0),K/L)</f>
        <v>2912.773898284594</v>
      </c>
      <c r="C365" s="4">
        <f t="shared" ca="1" si="40"/>
        <v>3.4953286779415125</v>
      </c>
      <c r="D365" s="4">
        <f ca="1">D364+(1-alpha)*IF(ROW()-L&gt;=ROW(F$3),beta*OFFSET(F365,-L,0)*OFFSET(B365,-L,0),K/L)</f>
        <v>651613.59698617575</v>
      </c>
      <c r="E365" s="4">
        <f ca="1">E364+alpha*IF(ROW()-L&gt;=ROW(F$3),beta*OFFSET(F365,-L,0)*OFFSET(B365,-L,0),K/L)</f>
        <v>195.54274191842879</v>
      </c>
      <c r="F365" s="4">
        <f t="shared" ca="1" si="42"/>
        <v>722278.08637362078</v>
      </c>
      <c r="G365" s="4" t="e">
        <f t="shared" si="43"/>
        <v>#N/A</v>
      </c>
      <c r="H365" s="4" t="e">
        <f t="shared" si="44"/>
        <v>#N/A</v>
      </c>
      <c r="I365" s="24"/>
      <c r="J365" s="4">
        <f t="shared" ca="1" si="45"/>
        <v>1376999.9999999995</v>
      </c>
      <c r="K365" s="24"/>
      <c r="L365" s="22">
        <f t="shared" ca="1" si="46"/>
        <v>0.47321248873360638</v>
      </c>
    </row>
    <row r="366" spans="1:12" x14ac:dyDescent="0.2">
      <c r="A366" s="2">
        <f t="shared" si="41"/>
        <v>44263</v>
      </c>
      <c r="B366" s="4">
        <f ca="1">B365+beta*F365*B365-IF(ROW()-L&gt;=ROW(B$3),beta*OFFSET(B366,-L,0)*OFFSET(F366,-L,0),K/L)</f>
        <v>2910.5923506784743</v>
      </c>
      <c r="C366" s="4">
        <f t="shared" ca="1" si="40"/>
        <v>3.4927108208141688</v>
      </c>
      <c r="D366" s="4">
        <f ca="1">D365+(1-alpha)*IF(ROW()-L&gt;=ROW(F$3),beta*OFFSET(F366,-L,0)*OFFSET(B366,-L,0),K/L)</f>
        <v>651889.194088288</v>
      </c>
      <c r="E366" s="4">
        <f ca="1">E365+alpha*IF(ROW()-L&gt;=ROW(F$3),beta*OFFSET(F366,-L,0)*OFFSET(B366,-L,0),K/L)</f>
        <v>195.62544586024501</v>
      </c>
      <c r="F366" s="4">
        <f t="shared" ca="1" si="42"/>
        <v>722004.58811517281</v>
      </c>
      <c r="G366" s="4" t="e">
        <f t="shared" si="43"/>
        <v>#N/A</v>
      </c>
      <c r="H366" s="4" t="e">
        <f t="shared" si="44"/>
        <v>#N/A</v>
      </c>
      <c r="I366" s="24"/>
      <c r="J366" s="4">
        <f t="shared" ca="1" si="45"/>
        <v>1376999.9999999995</v>
      </c>
      <c r="K366" s="24"/>
      <c r="L366" s="22">
        <f t="shared" ca="1" si="46"/>
        <v>0.47341263187239524</v>
      </c>
    </row>
    <row r="367" spans="1:12" x14ac:dyDescent="0.2">
      <c r="A367" s="2">
        <f t="shared" si="41"/>
        <v>44264</v>
      </c>
      <c r="B367" s="4">
        <f ca="1">B366+beta*F366*B366-IF(ROW()-L&gt;=ROW(B$3),beta*OFFSET(B367,-L,0)*OFFSET(F367,-L,0),K/L)</f>
        <v>2908.416648672785</v>
      </c>
      <c r="C367" s="4">
        <f t="shared" ca="1" si="40"/>
        <v>3.4900999784073417</v>
      </c>
      <c r="D367" s="4">
        <f ca="1">D366+(1-alpha)*IF(ROW()-L&gt;=ROW(F$3),beta*OFFSET(F367,-L,0)*OFFSET(B367,-L,0),K/L)</f>
        <v>652164.47711467487</v>
      </c>
      <c r="E367" s="4">
        <f ca="1">E366+alpha*IF(ROW()-L&gt;=ROW(F$3),beta*OFFSET(F367,-L,0)*OFFSET(B367,-L,0),K/L)</f>
        <v>195.7080555510683</v>
      </c>
      <c r="F367" s="4">
        <f t="shared" ca="1" si="42"/>
        <v>721731.39818110084</v>
      </c>
      <c r="G367" s="4" t="e">
        <f t="shared" si="43"/>
        <v>#N/A</v>
      </c>
      <c r="H367" s="4" t="e">
        <f t="shared" si="44"/>
        <v>#N/A</v>
      </c>
      <c r="I367" s="24"/>
      <c r="J367" s="4">
        <f t="shared" ca="1" si="45"/>
        <v>1376999.9999999995</v>
      </c>
      <c r="K367" s="24"/>
      <c r="L367" s="22">
        <f t="shared" ca="1" si="46"/>
        <v>0.47361254692423754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R1" workbookViewId="0">
      <selection activeCell="AJ3" sqref="AJ3:AJ367"/>
    </sheetView>
  </sheetViews>
  <sheetFormatPr baseColWidth="10" defaultRowHeight="16" x14ac:dyDescent="0.2"/>
  <sheetData>
    <row r="1" spans="1:63" x14ac:dyDescent="0.2">
      <c r="C1" s="36" t="s">
        <v>37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</row>
    <row r="4" spans="1:63" x14ac:dyDescent="0.2">
      <c r="A4" s="2">
        <f>A3+1</f>
        <v>43901</v>
      </c>
      <c r="B4" s="4" t="e">
        <f>'Data(LÄGG IN NY DATA)'!B3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</row>
    <row r="5" spans="1:63" x14ac:dyDescent="0.2">
      <c r="A5" s="2">
        <f t="shared" ref="A5:A68" si="32">A4+1</f>
        <v>43902</v>
      </c>
      <c r="B5" s="4" t="e">
        <f>'Data(LÄGG IN NY DATA)'!B4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</row>
    <row r="6" spans="1:63" x14ac:dyDescent="0.2">
      <c r="A6" s="2">
        <f t="shared" si="32"/>
        <v>43903</v>
      </c>
      <c r="B6" s="4" t="e">
        <f>'Data(LÄGG IN NY DATA)'!B5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</row>
    <row r="7" spans="1:63" x14ac:dyDescent="0.2">
      <c r="A7" s="2">
        <f t="shared" si="32"/>
        <v>43904</v>
      </c>
      <c r="B7" s="4" t="e">
        <f>'Data(LÄGG IN NY DATA)'!B6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</row>
    <row r="8" spans="1:63" x14ac:dyDescent="0.2">
      <c r="A8" s="2">
        <f t="shared" si="32"/>
        <v>43905</v>
      </c>
      <c r="B8" s="4" t="e">
        <f>'Data(LÄGG IN NY DATA)'!B7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</row>
    <row r="9" spans="1:63" x14ac:dyDescent="0.2">
      <c r="A9" s="2">
        <f t="shared" si="32"/>
        <v>43906</v>
      </c>
      <c r="B9" s="4" t="e">
        <f>'Data(LÄGG IN NY DATA)'!B8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</row>
    <row r="10" spans="1:63" x14ac:dyDescent="0.2">
      <c r="A10" s="2">
        <f t="shared" si="32"/>
        <v>43907</v>
      </c>
      <c r="B10" s="4" t="e">
        <f>'Data(LÄGG IN NY DATA)'!B9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</row>
    <row r="11" spans="1:63" x14ac:dyDescent="0.2">
      <c r="A11" s="2">
        <f t="shared" si="32"/>
        <v>43908</v>
      </c>
      <c r="B11" s="4">
        <f>'Data(LÄGG IN NY DATA)'!B10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</row>
    <row r="12" spans="1:63" x14ac:dyDescent="0.2">
      <c r="A12" s="2">
        <f t="shared" si="32"/>
        <v>43909</v>
      </c>
      <c r="B12" s="4">
        <f>'Data(LÄGG IN NY DATA)'!B11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</row>
    <row r="13" spans="1:63" x14ac:dyDescent="0.2">
      <c r="A13" s="2">
        <f t="shared" si="32"/>
        <v>43910</v>
      </c>
      <c r="B13" s="4">
        <f>'Data(LÄGG IN NY DATA)'!B12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</row>
    <row r="14" spans="1:63" x14ac:dyDescent="0.2">
      <c r="A14" s="2">
        <f t="shared" si="32"/>
        <v>43911</v>
      </c>
      <c r="B14" s="4">
        <f>'Data(LÄGG IN NY DATA)'!B13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</row>
    <row r="15" spans="1:63" x14ac:dyDescent="0.2">
      <c r="A15" s="2">
        <f t="shared" si="32"/>
        <v>43912</v>
      </c>
      <c r="B15" s="4">
        <f>'Data(LÄGG IN NY DATA)'!B14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</row>
    <row r="16" spans="1:63" x14ac:dyDescent="0.2">
      <c r="A16" s="2">
        <f t="shared" si="32"/>
        <v>43913</v>
      </c>
      <c r="B16" s="4">
        <f>'Data(LÄGG IN NY DATA)'!B15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</row>
    <row r="17" spans="1:36" x14ac:dyDescent="0.2">
      <c r="A17" s="2">
        <f t="shared" si="32"/>
        <v>43914</v>
      </c>
      <c r="B17" s="4">
        <f>'Data(LÄGG IN NY DATA)'!B16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</row>
    <row r="18" spans="1:36" x14ac:dyDescent="0.2">
      <c r="A18" s="2">
        <f t="shared" si="32"/>
        <v>43915</v>
      </c>
      <c r="B18" s="4">
        <f>'Data(LÄGG IN NY DATA)'!B17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</row>
    <row r="19" spans="1:36" x14ac:dyDescent="0.2">
      <c r="A19" s="2">
        <f t="shared" si="32"/>
        <v>43916</v>
      </c>
      <c r="B19" s="4">
        <f>'Data(LÄGG IN NY DATA)'!B18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</row>
    <row r="20" spans="1:36" x14ac:dyDescent="0.2">
      <c r="A20" s="2">
        <f t="shared" si="32"/>
        <v>43917</v>
      </c>
      <c r="B20" s="4">
        <f>'Data(LÄGG IN NY DATA)'!B19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</row>
    <row r="21" spans="1:36" x14ac:dyDescent="0.2">
      <c r="A21" s="2">
        <f t="shared" si="32"/>
        <v>43918</v>
      </c>
      <c r="B21" s="4">
        <f>'Data(LÄGG IN NY DATA)'!B20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</row>
    <row r="22" spans="1:36" x14ac:dyDescent="0.2">
      <c r="A22" s="2">
        <f t="shared" si="32"/>
        <v>43919</v>
      </c>
      <c r="B22" s="4">
        <f>'Data(LÄGG IN NY DATA)'!B21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</row>
    <row r="23" spans="1:36" x14ac:dyDescent="0.2">
      <c r="A23" s="2">
        <f t="shared" si="32"/>
        <v>43920</v>
      </c>
      <c r="B23" s="4">
        <f>'Data(LÄGG IN NY DATA)'!B22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</row>
    <row r="24" spans="1:36" x14ac:dyDescent="0.2">
      <c r="A24" s="2">
        <f t="shared" si="32"/>
        <v>43921</v>
      </c>
      <c r="B24" s="4">
        <f>'Data(LÄGG IN NY DATA)'!B23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</row>
    <row r="25" spans="1:36" x14ac:dyDescent="0.2">
      <c r="A25" s="2">
        <f t="shared" si="32"/>
        <v>43922</v>
      </c>
      <c r="B25" s="4">
        <f>'Data(LÄGG IN NY DATA)'!B24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</row>
    <row r="26" spans="1:36" x14ac:dyDescent="0.2">
      <c r="A26" s="2">
        <f t="shared" si="32"/>
        <v>43923</v>
      </c>
      <c r="B26" s="4">
        <f>'Data(LÄGG IN NY DATA)'!B25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</row>
    <row r="27" spans="1:36" x14ac:dyDescent="0.2">
      <c r="A27" s="2">
        <f t="shared" si="32"/>
        <v>43924</v>
      </c>
      <c r="B27" s="4">
        <f>'Data(LÄGG IN NY DATA)'!B26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</row>
    <row r="28" spans="1:36" x14ac:dyDescent="0.2">
      <c r="A28" s="2">
        <f t="shared" si="32"/>
        <v>43925</v>
      </c>
      <c r="B28" s="4">
        <f>'Data(LÄGG IN NY DATA)'!B27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</row>
    <row r="29" spans="1:36" x14ac:dyDescent="0.2">
      <c r="A29" s="2">
        <f t="shared" si="32"/>
        <v>43926</v>
      </c>
      <c r="B29" s="4">
        <f>'Data(LÄGG IN NY DATA)'!B28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</row>
    <row r="30" spans="1:36" x14ac:dyDescent="0.2">
      <c r="A30" s="2">
        <f t="shared" si="32"/>
        <v>43927</v>
      </c>
      <c r="B30" s="4">
        <f>'Data(LÄGG IN NY DATA)'!B29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</row>
    <row r="31" spans="1:36" x14ac:dyDescent="0.2">
      <c r="A31" s="2">
        <f t="shared" si="32"/>
        <v>43928</v>
      </c>
      <c r="B31" s="4">
        <f>'Data(LÄGG IN NY DATA)'!B30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</row>
    <row r="32" spans="1:36" x14ac:dyDescent="0.2">
      <c r="A32" s="2">
        <f t="shared" si="32"/>
        <v>43929</v>
      </c>
      <c r="B32" s="4">
        <f>'Data(LÄGG IN NY DATA)'!B31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</row>
    <row r="33" spans="1:36" x14ac:dyDescent="0.2">
      <c r="A33" s="2">
        <f t="shared" si="32"/>
        <v>43930</v>
      </c>
      <c r="B33" s="4">
        <f>'Data(LÄGG IN NY DATA)'!B32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</row>
    <row r="34" spans="1:36" x14ac:dyDescent="0.2">
      <c r="A34" s="2">
        <f t="shared" si="32"/>
        <v>43931</v>
      </c>
      <c r="B34" s="4">
        <f>'Data(LÄGG IN NY DATA)'!B33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</row>
    <row r="35" spans="1:36" x14ac:dyDescent="0.2">
      <c r="A35" s="2">
        <f t="shared" si="32"/>
        <v>43932</v>
      </c>
      <c r="B35" s="4">
        <f>'Data(LÄGG IN NY DATA)'!B34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</row>
    <row r="36" spans="1:36" x14ac:dyDescent="0.2">
      <c r="A36" s="2">
        <f t="shared" si="32"/>
        <v>43933</v>
      </c>
      <c r="B36" s="4">
        <f>'Data(LÄGG IN NY DATA)'!B35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</row>
    <row r="37" spans="1:36" x14ac:dyDescent="0.2">
      <c r="A37" s="2">
        <f t="shared" si="32"/>
        <v>43934</v>
      </c>
      <c r="B37" s="4">
        <f>'Data(LÄGG IN NY DATA)'!B36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</row>
    <row r="38" spans="1:36" x14ac:dyDescent="0.2">
      <c r="A38" s="2">
        <f t="shared" si="32"/>
        <v>43935</v>
      </c>
      <c r="B38" s="4">
        <f>'Data(LÄGG IN NY DATA)'!B37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</row>
    <row r="39" spans="1:36" x14ac:dyDescent="0.2">
      <c r="A39" s="2">
        <f t="shared" si="32"/>
        <v>43936</v>
      </c>
      <c r="B39" s="4">
        <f>'Data(LÄGG IN NY DATA)'!B38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</row>
    <row r="40" spans="1:36" x14ac:dyDescent="0.2">
      <c r="A40" s="2">
        <f t="shared" si="32"/>
        <v>43937</v>
      </c>
      <c r="B40" s="4">
        <f>'Data(LÄGG IN NY DATA)'!B39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</row>
    <row r="41" spans="1:36" x14ac:dyDescent="0.2">
      <c r="A41" s="2">
        <f t="shared" si="32"/>
        <v>43938</v>
      </c>
      <c r="B41" s="4">
        <f>'Data(LÄGG IN NY DATA)'!B40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</row>
    <row r="42" spans="1:36" x14ac:dyDescent="0.2">
      <c r="A42" s="2">
        <f t="shared" si="32"/>
        <v>43939</v>
      </c>
      <c r="B42" s="4">
        <f>'Data(LÄGG IN NY DATA)'!B41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</row>
    <row r="43" spans="1:36" x14ac:dyDescent="0.2">
      <c r="A43" s="2">
        <f t="shared" si="32"/>
        <v>43940</v>
      </c>
      <c r="B43" s="4">
        <f>'Data(LÄGG IN NY DATA)'!B42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</row>
    <row r="44" spans="1:36" x14ac:dyDescent="0.2">
      <c r="A44" s="2">
        <f t="shared" si="32"/>
        <v>43941</v>
      </c>
      <c r="B44" s="4">
        <f>'Data(LÄGG IN NY DATA)'!B43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</row>
    <row r="45" spans="1:36" x14ac:dyDescent="0.2">
      <c r="A45" s="2">
        <f t="shared" si="32"/>
        <v>43942</v>
      </c>
      <c r="B45" s="4">
        <f>'Data(LÄGG IN NY DATA)'!B44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</row>
    <row r="46" spans="1:36" x14ac:dyDescent="0.2">
      <c r="A46" s="2">
        <f t="shared" si="32"/>
        <v>43943</v>
      </c>
      <c r="B46" s="4">
        <f>'Data(LÄGG IN NY DATA)'!B45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</row>
    <row r="47" spans="1:36" x14ac:dyDescent="0.2">
      <c r="A47" s="2">
        <f t="shared" si="32"/>
        <v>43944</v>
      </c>
      <c r="B47" s="4">
        <f>'Data(LÄGG IN NY DATA)'!B46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</row>
    <row r="48" spans="1:36" x14ac:dyDescent="0.2">
      <c r="A48" s="2">
        <f t="shared" si="32"/>
        <v>43945</v>
      </c>
      <c r="B48" s="4">
        <f>'Data(LÄGG IN NY DATA)'!B47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</row>
    <row r="49" spans="1:36" x14ac:dyDescent="0.2">
      <c r="A49" s="2">
        <f t="shared" si="32"/>
        <v>43946</v>
      </c>
      <c r="B49" s="4">
        <f>'Data(LÄGG IN NY DATA)'!B48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</row>
    <row r="50" spans="1:36" x14ac:dyDescent="0.2">
      <c r="A50" s="2">
        <f t="shared" si="32"/>
        <v>43947</v>
      </c>
      <c r="B50" s="4">
        <f>'Data(LÄGG IN NY DATA)'!B49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</row>
    <row r="51" spans="1:36" x14ac:dyDescent="0.2">
      <c r="A51" s="2">
        <f t="shared" si="32"/>
        <v>43948</v>
      </c>
      <c r="B51" s="4">
        <f>'Data(LÄGG IN NY DATA)'!B50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</row>
    <row r="52" spans="1:36" x14ac:dyDescent="0.2">
      <c r="A52" s="2">
        <f t="shared" si="32"/>
        <v>43949</v>
      </c>
      <c r="B52" s="4">
        <f>'Data(LÄGG IN NY DATA)'!B51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</row>
    <row r="53" spans="1:36" x14ac:dyDescent="0.2">
      <c r="A53" s="2">
        <f t="shared" si="32"/>
        <v>43950</v>
      </c>
      <c r="B53" s="4">
        <f>'Data(LÄGG IN NY DATA)'!B52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</row>
    <row r="54" spans="1:36" x14ac:dyDescent="0.2">
      <c r="A54" s="2">
        <f t="shared" si="32"/>
        <v>43951</v>
      </c>
      <c r="B54" s="4">
        <f>'Data(LÄGG IN NY DATA)'!B53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</row>
    <row r="55" spans="1:36" x14ac:dyDescent="0.2">
      <c r="A55" s="2">
        <f t="shared" si="32"/>
        <v>43952</v>
      </c>
      <c r="B55" s="4">
        <f>'Data(LÄGG IN NY DATA)'!B54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</row>
    <row r="56" spans="1:36" x14ac:dyDescent="0.2">
      <c r="A56" s="2">
        <f t="shared" si="32"/>
        <v>43953</v>
      </c>
      <c r="B56" s="4">
        <f>'Data(LÄGG IN NY DATA)'!B55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</row>
    <row r="57" spans="1:36" x14ac:dyDescent="0.2">
      <c r="A57" s="2">
        <f t="shared" si="32"/>
        <v>43954</v>
      </c>
      <c r="B57" s="4">
        <f>'Data(LÄGG IN NY DATA)'!B56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</row>
    <row r="58" spans="1:36" x14ac:dyDescent="0.2">
      <c r="A58" s="2">
        <f t="shared" si="32"/>
        <v>43955</v>
      </c>
      <c r="B58" s="4">
        <f>'Data(LÄGG IN NY DATA)'!B57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</row>
    <row r="59" spans="1:36" x14ac:dyDescent="0.2">
      <c r="A59" s="2">
        <f t="shared" si="32"/>
        <v>43956</v>
      </c>
      <c r="B59" s="4" t="e">
        <f>'Data(LÄGG IN NY DATA)'!B58</f>
        <v>#N/A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</row>
    <row r="60" spans="1:36" x14ac:dyDescent="0.2">
      <c r="A60" s="2">
        <f t="shared" si="32"/>
        <v>43957</v>
      </c>
      <c r="B60" s="4" t="e">
        <f>'Data(LÄGG IN NY DATA)'!B59</f>
        <v>#N/A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</row>
    <row r="61" spans="1:36" x14ac:dyDescent="0.2">
      <c r="A61" s="2">
        <f t="shared" si="32"/>
        <v>43958</v>
      </c>
      <c r="B61" s="4" t="e">
        <f>'Data(LÄGG IN NY DATA)'!B60</f>
        <v>#N/A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</row>
    <row r="62" spans="1:36" x14ac:dyDescent="0.2">
      <c r="A62" s="2">
        <f t="shared" si="32"/>
        <v>43959</v>
      </c>
      <c r="B62" s="4" t="e">
        <f>'Data(LÄGG IN NY DATA)'!B61</f>
        <v>#N/A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</row>
    <row r="63" spans="1:36" x14ac:dyDescent="0.2">
      <c r="A63" s="2">
        <f t="shared" si="32"/>
        <v>43960</v>
      </c>
      <c r="B63" s="4" t="e">
        <f>'Data(LÄGG IN NY DATA)'!B62</f>
        <v>#N/A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</row>
    <row r="64" spans="1:36" x14ac:dyDescent="0.2">
      <c r="A64" s="2">
        <f t="shared" si="32"/>
        <v>43961</v>
      </c>
      <c r="B64" s="4" t="e">
        <f>'Data(LÄGG IN NY DATA)'!B63</f>
        <v>#N/A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</row>
    <row r="65" spans="1:36" x14ac:dyDescent="0.2">
      <c r="A65" s="2">
        <f t="shared" si="32"/>
        <v>43962</v>
      </c>
      <c r="B65" s="4" t="e">
        <f>'Data(LÄGG IN NY DATA)'!B64</f>
        <v>#N/A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</row>
    <row r="66" spans="1:36" x14ac:dyDescent="0.2">
      <c r="A66" s="2">
        <f t="shared" si="32"/>
        <v>43963</v>
      </c>
      <c r="B66" s="4" t="e">
        <f>'Data(LÄGG IN NY DATA)'!B65</f>
        <v>#N/A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</row>
    <row r="67" spans="1:36" x14ac:dyDescent="0.2">
      <c r="A67" s="2">
        <f t="shared" si="32"/>
        <v>43964</v>
      </c>
      <c r="B67" s="4" t="e">
        <f>'Data(LÄGG IN NY DATA)'!B66</f>
        <v>#N/A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</row>
    <row r="68" spans="1:36" x14ac:dyDescent="0.2">
      <c r="A68" s="2">
        <f t="shared" si="32"/>
        <v>43965</v>
      </c>
      <c r="B68" s="4" t="e">
        <f>'Data(LÄGG IN NY DATA)'!B67</f>
        <v>#N/A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</row>
    <row r="69" spans="1:36" x14ac:dyDescent="0.2">
      <c r="A69" s="2">
        <f t="shared" ref="A69:A132" si="33">A68+1</f>
        <v>43966</v>
      </c>
      <c r="B69" s="4" t="e">
        <f>'Data(LÄGG IN NY DATA)'!B68</f>
        <v>#N/A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</row>
    <row r="70" spans="1:36" x14ac:dyDescent="0.2">
      <c r="A70" s="2">
        <f t="shared" si="33"/>
        <v>43967</v>
      </c>
      <c r="B70" s="4" t="e">
        <f>'Data(LÄGG IN NY DATA)'!B69</f>
        <v>#N/A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</row>
    <row r="71" spans="1:36" x14ac:dyDescent="0.2">
      <c r="A71" s="2">
        <f t="shared" si="33"/>
        <v>43968</v>
      </c>
      <c r="B71" s="4" t="e">
        <f>'Data(LÄGG IN NY DATA)'!B70</f>
        <v>#N/A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</row>
    <row r="72" spans="1:36" x14ac:dyDescent="0.2">
      <c r="A72" s="2">
        <f t="shared" si="33"/>
        <v>43969</v>
      </c>
      <c r="B72" s="4" t="e">
        <f>'Data(LÄGG IN NY DATA)'!B71</f>
        <v>#N/A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</row>
    <row r="73" spans="1:36" x14ac:dyDescent="0.2">
      <c r="A73" s="2">
        <f t="shared" si="33"/>
        <v>43970</v>
      </c>
      <c r="B73" s="4" t="e">
        <f>'Data(LÄGG IN NY DATA)'!B72</f>
        <v>#N/A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</row>
    <row r="74" spans="1:36" x14ac:dyDescent="0.2">
      <c r="A74" s="2">
        <f t="shared" si="33"/>
        <v>43971</v>
      </c>
      <c r="B74" s="4" t="e">
        <f>'Data(LÄGG IN NY DATA)'!B73</f>
        <v>#N/A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</row>
    <row r="75" spans="1:36" x14ac:dyDescent="0.2">
      <c r="A75" s="2">
        <f t="shared" si="33"/>
        <v>43972</v>
      </c>
      <c r="B75" s="4" t="e">
        <f>'Data(LÄGG IN NY DATA)'!B74</f>
        <v>#N/A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</row>
    <row r="76" spans="1:36" x14ac:dyDescent="0.2">
      <c r="A76" s="2">
        <f t="shared" si="33"/>
        <v>43973</v>
      </c>
      <c r="B76" s="4" t="e">
        <f>'Data(LÄGG IN NY DATA)'!B75</f>
        <v>#N/A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</row>
    <row r="77" spans="1:36" x14ac:dyDescent="0.2">
      <c r="A77" s="2">
        <f t="shared" si="33"/>
        <v>43974</v>
      </c>
      <c r="B77" s="4" t="e">
        <f>'Data(LÄGG IN NY DATA)'!B76</f>
        <v>#N/A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</row>
    <row r="78" spans="1:36" x14ac:dyDescent="0.2">
      <c r="A78" s="2">
        <f t="shared" si="33"/>
        <v>43975</v>
      </c>
      <c r="B78" s="4" t="e">
        <f>'Data(LÄGG IN NY DATA)'!B77</f>
        <v>#N/A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</row>
    <row r="79" spans="1:36" x14ac:dyDescent="0.2">
      <c r="A79" s="2">
        <f t="shared" si="33"/>
        <v>43976</v>
      </c>
      <c r="B79" s="4" t="e">
        <f>'Data(LÄGG IN NY DATA)'!B78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</row>
    <row r="80" spans="1:36" x14ac:dyDescent="0.2">
      <c r="A80" s="2">
        <f t="shared" si="33"/>
        <v>43977</v>
      </c>
      <c r="B80" s="4" t="e">
        <f>'Data(LÄGG IN NY DATA)'!B79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</row>
    <row r="81" spans="1:36" x14ac:dyDescent="0.2">
      <c r="A81" s="2">
        <f t="shared" si="33"/>
        <v>43978</v>
      </c>
      <c r="B81" s="4" t="e">
        <f>'Data(LÄGG IN NY DATA)'!B80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</row>
    <row r="82" spans="1:36" x14ac:dyDescent="0.2">
      <c r="A82" s="2">
        <f t="shared" si="33"/>
        <v>43979</v>
      </c>
      <c r="B82" s="4" t="e">
        <f>'Data(LÄGG IN NY DATA)'!B81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</row>
    <row r="83" spans="1:36" x14ac:dyDescent="0.2">
      <c r="A83" s="2">
        <f t="shared" si="33"/>
        <v>43980</v>
      </c>
      <c r="B83" s="4" t="e">
        <f>'Data(LÄGG IN NY DATA)'!B82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</row>
    <row r="84" spans="1:36" x14ac:dyDescent="0.2">
      <c r="A84" s="2">
        <f t="shared" si="33"/>
        <v>43981</v>
      </c>
      <c r="B84" s="4" t="e">
        <f>'Data(LÄGG IN NY DATA)'!B83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</row>
    <row r="85" spans="1:36" x14ac:dyDescent="0.2">
      <c r="A85" s="2">
        <f t="shared" si="33"/>
        <v>43982</v>
      </c>
      <c r="B85" s="4" t="e">
        <f>'Data(LÄGG IN NY DATA)'!B84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</row>
    <row r="86" spans="1:36" x14ac:dyDescent="0.2">
      <c r="A86" s="2">
        <f t="shared" si="33"/>
        <v>43983</v>
      </c>
      <c r="B86" s="4" t="e">
        <f>'Data(LÄGG IN NY DATA)'!B85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</row>
    <row r="87" spans="1:36" x14ac:dyDescent="0.2">
      <c r="A87" s="2">
        <f t="shared" si="33"/>
        <v>43984</v>
      </c>
      <c r="B87" s="4" t="e">
        <f>'Data(LÄGG IN NY DATA)'!B86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</row>
    <row r="88" spans="1:36" x14ac:dyDescent="0.2">
      <c r="A88" s="2">
        <f t="shared" si="33"/>
        <v>43985</v>
      </c>
      <c r="B88" s="4" t="e">
        <f>'Data(LÄGG IN NY DATA)'!B87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</row>
    <row r="89" spans="1:36" x14ac:dyDescent="0.2">
      <c r="A89" s="2">
        <f t="shared" si="33"/>
        <v>43986</v>
      </c>
      <c r="B89" s="4" t="e">
        <f>'Data(LÄGG IN NY DATA)'!B88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</row>
    <row r="90" spans="1:36" x14ac:dyDescent="0.2">
      <c r="A90" s="2">
        <f t="shared" si="33"/>
        <v>43987</v>
      </c>
      <c r="B90" s="4" t="e">
        <f>'Data(LÄGG IN NY DATA)'!B89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</row>
    <row r="91" spans="1:36" x14ac:dyDescent="0.2">
      <c r="A91" s="2">
        <f t="shared" si="33"/>
        <v>43988</v>
      </c>
      <c r="B91" s="4" t="e">
        <f>'Data(LÄGG IN NY DATA)'!B90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</row>
    <row r="92" spans="1:36" x14ac:dyDescent="0.2">
      <c r="A92" s="2">
        <f t="shared" si="33"/>
        <v>43989</v>
      </c>
      <c r="B92" s="4" t="e">
        <f>'Data(LÄGG IN NY DATA)'!B91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</row>
    <row r="93" spans="1:36" x14ac:dyDescent="0.2">
      <c r="A93" s="2">
        <f t="shared" si="33"/>
        <v>43990</v>
      </c>
      <c r="B93" s="4" t="e">
        <f>'Data(LÄGG IN NY DATA)'!B92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</row>
    <row r="94" spans="1:36" x14ac:dyDescent="0.2">
      <c r="A94" s="2">
        <f t="shared" si="33"/>
        <v>43991</v>
      </c>
      <c r="B94" s="4" t="e">
        <f>'Data(LÄGG IN NY DATA)'!B93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</row>
    <row r="95" spans="1:36" x14ac:dyDescent="0.2">
      <c r="A95" s="2">
        <f t="shared" si="33"/>
        <v>43992</v>
      </c>
      <c r="B95" s="4" t="e">
        <f>'Data(LÄGG IN NY DATA)'!B94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</row>
    <row r="96" spans="1:36" x14ac:dyDescent="0.2">
      <c r="A96" s="2">
        <f t="shared" si="33"/>
        <v>43993</v>
      </c>
      <c r="B96" s="4" t="e">
        <f>'Data(LÄGG IN NY DATA)'!B95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</row>
    <row r="97" spans="1:36" x14ac:dyDescent="0.2">
      <c r="A97" s="2">
        <f t="shared" si="33"/>
        <v>43994</v>
      </c>
      <c r="B97" s="4" t="e">
        <f>'Data(LÄGG IN NY DATA)'!B96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</row>
    <row r="98" spans="1:36" x14ac:dyDescent="0.2">
      <c r="A98" s="2">
        <f t="shared" si="33"/>
        <v>43995</v>
      </c>
      <c r="B98" s="4" t="e">
        <f>'Data(LÄGG IN NY DATA)'!B97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</row>
    <row r="99" spans="1:36" x14ac:dyDescent="0.2">
      <c r="A99" s="2">
        <f t="shared" si="33"/>
        <v>43996</v>
      </c>
      <c r="B99" s="4" t="e">
        <f>'Data(LÄGG IN NY DATA)'!B98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</row>
    <row r="100" spans="1:36" x14ac:dyDescent="0.2">
      <c r="A100" s="2">
        <f t="shared" si="33"/>
        <v>43997</v>
      </c>
      <c r="B100" s="4" t="e">
        <f>'Data(LÄGG IN NY DATA)'!B99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</row>
    <row r="101" spans="1:36" x14ac:dyDescent="0.2">
      <c r="A101" s="2">
        <f t="shared" si="33"/>
        <v>43998</v>
      </c>
      <c r="B101" s="4" t="e">
        <f>'Data(LÄGG IN NY DATA)'!B100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</row>
    <row r="102" spans="1:36" x14ac:dyDescent="0.2">
      <c r="A102" s="2">
        <f t="shared" si="33"/>
        <v>43999</v>
      </c>
      <c r="B102" s="4" t="e">
        <f>'Data(LÄGG IN NY DATA)'!B101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</row>
    <row r="103" spans="1:36" x14ac:dyDescent="0.2">
      <c r="A103" s="2">
        <f t="shared" si="33"/>
        <v>44000</v>
      </c>
      <c r="B103" s="4" t="e">
        <f>'Data(LÄGG IN NY DATA)'!B102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</row>
    <row r="104" spans="1:36" x14ac:dyDescent="0.2">
      <c r="A104" s="2">
        <f t="shared" si="33"/>
        <v>44001</v>
      </c>
      <c r="B104" s="4" t="e">
        <f>'Data(LÄGG IN NY DATA)'!B103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</row>
    <row r="105" spans="1:36" x14ac:dyDescent="0.2">
      <c r="A105" s="2">
        <f t="shared" si="33"/>
        <v>44002</v>
      </c>
      <c r="B105" s="4" t="e">
        <f>'Data(LÄGG IN NY DATA)'!B104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</row>
    <row r="106" spans="1:36" x14ac:dyDescent="0.2">
      <c r="A106" s="2">
        <f t="shared" si="33"/>
        <v>44003</v>
      </c>
      <c r="B106" s="4" t="e">
        <f>'Data(LÄGG IN NY DATA)'!B105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</row>
    <row r="107" spans="1:36" x14ac:dyDescent="0.2">
      <c r="A107" s="2">
        <f t="shared" si="33"/>
        <v>44004</v>
      </c>
      <c r="B107" s="4" t="e">
        <f>'Data(LÄGG IN NY DATA)'!B106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</row>
    <row r="108" spans="1:36" x14ac:dyDescent="0.2">
      <c r="A108" s="2">
        <f t="shared" si="33"/>
        <v>44005</v>
      </c>
      <c r="B108" s="4" t="e">
        <f>'Data(LÄGG IN NY DATA)'!B107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</row>
    <row r="109" spans="1:36" x14ac:dyDescent="0.2">
      <c r="A109" s="2">
        <f t="shared" si="33"/>
        <v>44006</v>
      </c>
      <c r="B109" s="4" t="e">
        <f>'Data(LÄGG IN NY DATA)'!B108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</row>
    <row r="110" spans="1:36" x14ac:dyDescent="0.2">
      <c r="A110" s="2">
        <f t="shared" si="33"/>
        <v>44007</v>
      </c>
      <c r="B110" s="4" t="e">
        <f>'Data(LÄGG IN NY DATA)'!B109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</row>
    <row r="111" spans="1:36" x14ac:dyDescent="0.2">
      <c r="A111" s="2">
        <f t="shared" si="33"/>
        <v>44008</v>
      </c>
      <c r="B111" s="4" t="e">
        <f>'Data(LÄGG IN NY DATA)'!B110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</row>
    <row r="112" spans="1:36" x14ac:dyDescent="0.2">
      <c r="A112" s="2">
        <f t="shared" si="33"/>
        <v>44009</v>
      </c>
      <c r="B112" s="4" t="e">
        <f>'Data(LÄGG IN NY DATA)'!B111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</row>
    <row r="113" spans="1:36" x14ac:dyDescent="0.2">
      <c r="A113" s="2">
        <f t="shared" si="33"/>
        <v>44010</v>
      </c>
      <c r="B113" s="4" t="e">
        <f>'Data(LÄGG IN NY DATA)'!B112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</row>
    <row r="114" spans="1:36" x14ac:dyDescent="0.2">
      <c r="A114" s="2">
        <f t="shared" si="33"/>
        <v>44011</v>
      </c>
      <c r="B114" s="4" t="e">
        <f>'Data(LÄGG IN NY DATA)'!B113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</row>
    <row r="115" spans="1:36" x14ac:dyDescent="0.2">
      <c r="A115" s="2">
        <f t="shared" si="33"/>
        <v>44012</v>
      </c>
      <c r="B115" s="4" t="e">
        <f>'Data(LÄGG IN NY DATA)'!B114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</row>
    <row r="116" spans="1:36" x14ac:dyDescent="0.2">
      <c r="A116" s="2">
        <f t="shared" si="33"/>
        <v>44013</v>
      </c>
      <c r="B116" s="4" t="e">
        <f>'Data(LÄGG IN NY DATA)'!B115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</row>
    <row r="117" spans="1:36" x14ac:dyDescent="0.2">
      <c r="A117" s="2">
        <f t="shared" si="33"/>
        <v>44014</v>
      </c>
      <c r="B117" s="4" t="e">
        <f>'Data(LÄGG IN NY DATA)'!B116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</row>
    <row r="118" spans="1:36" x14ac:dyDescent="0.2">
      <c r="A118" s="2">
        <f t="shared" si="33"/>
        <v>44015</v>
      </c>
      <c r="B118" s="4" t="e">
        <f>'Data(LÄGG IN NY DATA)'!B117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</row>
    <row r="119" spans="1:36" x14ac:dyDescent="0.2">
      <c r="A119" s="2">
        <f t="shared" si="33"/>
        <v>44016</v>
      </c>
      <c r="B119" s="4" t="e">
        <f>'Data(LÄGG IN NY DATA)'!B118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</row>
    <row r="120" spans="1:36" x14ac:dyDescent="0.2">
      <c r="A120" s="2">
        <f t="shared" si="33"/>
        <v>44017</v>
      </c>
      <c r="B120" s="4" t="e">
        <f>'Data(LÄGG IN NY DATA)'!B119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</row>
    <row r="121" spans="1:36" x14ac:dyDescent="0.2">
      <c r="A121" s="2">
        <f t="shared" si="33"/>
        <v>44018</v>
      </c>
      <c r="B121" s="4" t="e">
        <f>'Data(LÄGG IN NY DATA)'!B120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</row>
    <row r="122" spans="1:36" x14ac:dyDescent="0.2">
      <c r="A122" s="2">
        <f t="shared" si="33"/>
        <v>44019</v>
      </c>
      <c r="B122" s="4" t="e">
        <f>'Data(LÄGG IN NY DATA)'!B121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</row>
    <row r="123" spans="1:36" x14ac:dyDescent="0.2">
      <c r="A123" s="2">
        <f t="shared" si="33"/>
        <v>44020</v>
      </c>
      <c r="B123" s="4" t="e">
        <f>'Data(LÄGG IN NY DATA)'!B122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</row>
    <row r="124" spans="1:36" x14ac:dyDescent="0.2">
      <c r="A124" s="2">
        <f t="shared" si="33"/>
        <v>44021</v>
      </c>
      <c r="B124" s="4" t="e">
        <f>'Data(LÄGG IN NY DATA)'!B123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</row>
    <row r="125" spans="1:36" x14ac:dyDescent="0.2">
      <c r="A125" s="2">
        <f t="shared" si="33"/>
        <v>44022</v>
      </c>
      <c r="B125" s="4" t="e">
        <f>'Data(LÄGG IN NY DATA)'!B124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</row>
    <row r="126" spans="1:36" x14ac:dyDescent="0.2">
      <c r="A126" s="2">
        <f t="shared" si="33"/>
        <v>44023</v>
      </c>
      <c r="B126" s="4" t="e">
        <f>'Data(LÄGG IN NY DATA)'!B125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</row>
    <row r="127" spans="1:36" x14ac:dyDescent="0.2">
      <c r="A127" s="2">
        <f t="shared" si="33"/>
        <v>44024</v>
      </c>
      <c r="B127" s="4" t="e">
        <f>'Data(LÄGG IN NY DATA)'!B126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</row>
    <row r="128" spans="1:36" x14ac:dyDescent="0.2">
      <c r="A128" s="2">
        <f t="shared" si="33"/>
        <v>44025</v>
      </c>
      <c r="B128" s="4" t="e">
        <f>'Data(LÄGG IN NY DATA)'!B127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</row>
    <row r="129" spans="1:36" x14ac:dyDescent="0.2">
      <c r="A129" s="2">
        <f t="shared" si="33"/>
        <v>44026</v>
      </c>
      <c r="B129" s="4" t="e">
        <f>'Data(LÄGG IN NY DATA)'!B128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</row>
    <row r="130" spans="1:36" x14ac:dyDescent="0.2">
      <c r="A130" s="2">
        <f t="shared" si="33"/>
        <v>44027</v>
      </c>
      <c r="B130" s="4" t="e">
        <f>'Data(LÄGG IN NY DATA)'!B129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</row>
    <row r="131" spans="1:36" x14ac:dyDescent="0.2">
      <c r="A131" s="2">
        <f t="shared" si="33"/>
        <v>44028</v>
      </c>
      <c r="B131" s="4" t="e">
        <f>'Data(LÄGG IN NY DATA)'!B130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</row>
    <row r="132" spans="1:36" x14ac:dyDescent="0.2">
      <c r="A132" s="2">
        <f t="shared" si="33"/>
        <v>44029</v>
      </c>
      <c r="B132" s="4" t="e">
        <f>'Data(LÄGG IN NY DATA)'!B131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</row>
    <row r="133" spans="1:36" x14ac:dyDescent="0.2">
      <c r="A133" s="2">
        <f t="shared" ref="A133:A196" si="34">A132+1</f>
        <v>44030</v>
      </c>
      <c r="B133" s="4" t="e">
        <f>'Data(LÄGG IN NY DATA)'!B132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</row>
    <row r="134" spans="1:36" x14ac:dyDescent="0.2">
      <c r="A134" s="2">
        <f t="shared" si="34"/>
        <v>44031</v>
      </c>
      <c r="B134" s="4" t="e">
        <f>'Data(LÄGG IN NY DATA)'!B133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</row>
    <row r="135" spans="1:36" x14ac:dyDescent="0.2">
      <c r="A135" s="2">
        <f t="shared" si="34"/>
        <v>44032</v>
      </c>
      <c r="B135" s="4" t="e">
        <f>'Data(LÄGG IN NY DATA)'!B134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</row>
    <row r="136" spans="1:36" x14ac:dyDescent="0.2">
      <c r="A136" s="2">
        <f t="shared" si="34"/>
        <v>44033</v>
      </c>
      <c r="B136" s="4" t="e">
        <f>'Data(LÄGG IN NY DATA)'!B135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</row>
    <row r="137" spans="1:36" x14ac:dyDescent="0.2">
      <c r="A137" s="2">
        <f t="shared" si="34"/>
        <v>44034</v>
      </c>
      <c r="B137" s="4" t="e">
        <f>'Data(LÄGG IN NY DATA)'!B136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</row>
    <row r="138" spans="1:36" x14ac:dyDescent="0.2">
      <c r="A138" s="2">
        <f t="shared" si="34"/>
        <v>44035</v>
      </c>
      <c r="B138" s="4" t="e">
        <f>'Data(LÄGG IN NY DATA)'!B137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</row>
    <row r="139" spans="1:36" x14ac:dyDescent="0.2">
      <c r="A139" s="2">
        <f t="shared" si="34"/>
        <v>44036</v>
      </c>
      <c r="B139" s="4" t="e">
        <f>'Data(LÄGG IN NY DATA)'!B138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</row>
    <row r="140" spans="1:36" x14ac:dyDescent="0.2">
      <c r="A140" s="2">
        <f t="shared" si="34"/>
        <v>44037</v>
      </c>
      <c r="B140" s="4" t="e">
        <f>'Data(LÄGG IN NY DATA)'!B139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</row>
    <row r="141" spans="1:36" x14ac:dyDescent="0.2">
      <c r="A141" s="2">
        <f t="shared" si="34"/>
        <v>44038</v>
      </c>
      <c r="B141" s="4" t="e">
        <f>'Data(LÄGG IN NY DATA)'!B140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</row>
    <row r="142" spans="1:36" x14ac:dyDescent="0.2">
      <c r="A142" s="2">
        <f t="shared" si="34"/>
        <v>44039</v>
      </c>
      <c r="B142" s="4" t="e">
        <f>'Data(LÄGG IN NY DATA)'!B141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</row>
    <row r="143" spans="1:36" x14ac:dyDescent="0.2">
      <c r="A143" s="2">
        <f t="shared" si="34"/>
        <v>44040</v>
      </c>
      <c r="B143" s="4" t="e">
        <f>'Data(LÄGG IN NY DATA)'!B142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</row>
    <row r="144" spans="1:36" x14ac:dyDescent="0.2">
      <c r="A144" s="2">
        <f t="shared" si="34"/>
        <v>44041</v>
      </c>
      <c r="B144" s="4" t="e">
        <f>'Data(LÄGG IN NY DATA)'!B143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</row>
    <row r="145" spans="1:36" x14ac:dyDescent="0.2">
      <c r="A145" s="2">
        <f t="shared" si="34"/>
        <v>44042</v>
      </c>
      <c r="B145" s="4" t="e">
        <f>'Data(LÄGG IN NY DATA)'!B144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</row>
    <row r="146" spans="1:36" x14ac:dyDescent="0.2">
      <c r="A146" s="2">
        <f t="shared" si="34"/>
        <v>44043</v>
      </c>
      <c r="B146" s="4" t="e">
        <f>'Data(LÄGG IN NY DATA)'!B145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</row>
    <row r="147" spans="1:36" x14ac:dyDescent="0.2">
      <c r="A147" s="2">
        <f t="shared" si="34"/>
        <v>44044</v>
      </c>
      <c r="B147" s="4" t="e">
        <f>'Data(LÄGG IN NY DATA)'!B146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</row>
    <row r="148" spans="1:36" x14ac:dyDescent="0.2">
      <c r="A148" s="2">
        <f t="shared" si="34"/>
        <v>44045</v>
      </c>
      <c r="B148" s="4" t="e">
        <f>'Data(LÄGG IN NY DATA)'!B147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</row>
    <row r="149" spans="1:36" x14ac:dyDescent="0.2">
      <c r="A149" s="2">
        <f t="shared" si="34"/>
        <v>44046</v>
      </c>
      <c r="B149" s="4" t="e">
        <f>'Data(LÄGG IN NY DATA)'!B148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</row>
    <row r="150" spans="1:36" x14ac:dyDescent="0.2">
      <c r="A150" s="2">
        <f t="shared" si="34"/>
        <v>44047</v>
      </c>
      <c r="B150" s="4" t="e">
        <f>'Data(LÄGG IN NY DATA)'!B149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</row>
    <row r="151" spans="1:36" x14ac:dyDescent="0.2">
      <c r="A151" s="2">
        <f t="shared" si="34"/>
        <v>44048</v>
      </c>
      <c r="B151" s="4" t="e">
        <f>'Data(LÄGG IN NY DATA)'!B150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</row>
    <row r="152" spans="1:36" x14ac:dyDescent="0.2">
      <c r="A152" s="2">
        <f t="shared" si="34"/>
        <v>44049</v>
      </c>
      <c r="B152" s="4" t="e">
        <f>'Data(LÄGG IN NY DATA)'!B151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</row>
    <row r="153" spans="1:36" x14ac:dyDescent="0.2">
      <c r="A153" s="2">
        <f t="shared" si="34"/>
        <v>44050</v>
      </c>
      <c r="B153" s="4" t="e">
        <f>'Data(LÄGG IN NY DATA)'!B152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</row>
    <row r="154" spans="1:36" x14ac:dyDescent="0.2">
      <c r="A154" s="2">
        <f t="shared" si="34"/>
        <v>44051</v>
      </c>
      <c r="B154" s="4" t="e">
        <f>'Data(LÄGG IN NY DATA)'!B153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</row>
    <row r="155" spans="1:36" x14ac:dyDescent="0.2">
      <c r="A155" s="2">
        <f t="shared" si="34"/>
        <v>44052</v>
      </c>
      <c r="B155" s="4" t="e">
        <f>'Data(LÄGG IN NY DATA)'!B154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</row>
    <row r="156" spans="1:36" x14ac:dyDescent="0.2">
      <c r="A156" s="2">
        <f t="shared" si="34"/>
        <v>44053</v>
      </c>
      <c r="B156" s="4" t="e">
        <f>'Data(LÄGG IN NY DATA)'!B155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</row>
    <row r="157" spans="1:36" x14ac:dyDescent="0.2">
      <c r="A157" s="2">
        <f t="shared" si="34"/>
        <v>44054</v>
      </c>
      <c r="B157" s="4" t="e">
        <f>'Data(LÄGG IN NY DATA)'!B156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</row>
    <row r="158" spans="1:36" x14ac:dyDescent="0.2">
      <c r="A158" s="2">
        <f t="shared" si="34"/>
        <v>44055</v>
      </c>
      <c r="B158" s="4" t="e">
        <f>'Data(LÄGG IN NY DATA)'!B157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</row>
    <row r="159" spans="1:36" x14ac:dyDescent="0.2">
      <c r="A159" s="2">
        <f t="shared" si="34"/>
        <v>44056</v>
      </c>
      <c r="B159" s="4" t="e">
        <f>'Data(LÄGG IN NY DATA)'!B158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</row>
    <row r="160" spans="1:36" x14ac:dyDescent="0.2">
      <c r="A160" s="2">
        <f t="shared" si="34"/>
        <v>44057</v>
      </c>
      <c r="B160" s="4" t="e">
        <f>'Data(LÄGG IN NY DATA)'!B159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</row>
    <row r="161" spans="1:36" x14ac:dyDescent="0.2">
      <c r="A161" s="2">
        <f t="shared" si="34"/>
        <v>44058</v>
      </c>
      <c r="B161" s="4" t="e">
        <f>'Data(LÄGG IN NY DATA)'!B160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</row>
    <row r="162" spans="1:36" x14ac:dyDescent="0.2">
      <c r="A162" s="2">
        <f t="shared" si="34"/>
        <v>44059</v>
      </c>
      <c r="B162" s="4" t="e">
        <f>'Data(LÄGG IN NY DATA)'!B161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</row>
    <row r="163" spans="1:36" x14ac:dyDescent="0.2">
      <c r="A163" s="2">
        <f t="shared" si="34"/>
        <v>44060</v>
      </c>
      <c r="B163" s="4" t="e">
        <f>'Data(LÄGG IN NY DATA)'!B162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</row>
    <row r="164" spans="1:36" x14ac:dyDescent="0.2">
      <c r="A164" s="2">
        <f t="shared" si="34"/>
        <v>44061</v>
      </c>
      <c r="B164" s="4" t="e">
        <f>'Data(LÄGG IN NY DATA)'!B163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</row>
    <row r="165" spans="1:36" x14ac:dyDescent="0.2">
      <c r="A165" s="2">
        <f t="shared" si="34"/>
        <v>44062</v>
      </c>
      <c r="B165" s="4" t="e">
        <f>'Data(LÄGG IN NY DATA)'!B164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</row>
    <row r="166" spans="1:36" x14ac:dyDescent="0.2">
      <c r="A166" s="2">
        <f t="shared" si="34"/>
        <v>44063</v>
      </c>
      <c r="B166" s="4" t="e">
        <f>'Data(LÄGG IN NY DATA)'!B165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</row>
    <row r="167" spans="1:36" x14ac:dyDescent="0.2">
      <c r="A167" s="2">
        <f t="shared" si="34"/>
        <v>44064</v>
      </c>
      <c r="B167" s="4" t="e">
        <f>'Data(LÄGG IN NY DATA)'!B166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</row>
    <row r="168" spans="1:36" x14ac:dyDescent="0.2">
      <c r="A168" s="2">
        <f t="shared" si="34"/>
        <v>44065</v>
      </c>
      <c r="B168" s="4" t="e">
        <f>'Data(LÄGG IN NY DATA)'!B167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</row>
    <row r="169" spans="1:36" x14ac:dyDescent="0.2">
      <c r="A169" s="2">
        <f t="shared" si="34"/>
        <v>44066</v>
      </c>
      <c r="B169" s="4" t="e">
        <f>'Data(LÄGG IN NY DATA)'!B168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</row>
    <row r="170" spans="1:36" x14ac:dyDescent="0.2">
      <c r="A170" s="2">
        <f t="shared" si="34"/>
        <v>44067</v>
      </c>
      <c r="B170" s="4" t="e">
        <f>'Data(LÄGG IN NY DATA)'!B169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</row>
    <row r="171" spans="1:36" x14ac:dyDescent="0.2">
      <c r="A171" s="2">
        <f t="shared" si="34"/>
        <v>44068</v>
      </c>
      <c r="B171" s="4" t="e">
        <f>'Data(LÄGG IN NY DATA)'!B170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</row>
    <row r="172" spans="1:36" x14ac:dyDescent="0.2">
      <c r="A172" s="2">
        <f t="shared" si="34"/>
        <v>44069</v>
      </c>
      <c r="B172" s="4" t="e">
        <f>'Data(LÄGG IN NY DATA)'!B171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</row>
    <row r="173" spans="1:36" x14ac:dyDescent="0.2">
      <c r="A173" s="2">
        <f t="shared" si="34"/>
        <v>44070</v>
      </c>
      <c r="B173" s="4" t="e">
        <f>'Data(LÄGG IN NY DATA)'!B172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</row>
    <row r="174" spans="1:36" x14ac:dyDescent="0.2">
      <c r="A174" s="2">
        <f t="shared" si="34"/>
        <v>44071</v>
      </c>
      <c r="B174" s="4" t="e">
        <f>'Data(LÄGG IN NY DATA)'!B173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</row>
    <row r="175" spans="1:36" x14ac:dyDescent="0.2">
      <c r="A175" s="2">
        <f t="shared" si="34"/>
        <v>44072</v>
      </c>
      <c r="B175" s="4" t="e">
        <f>'Data(LÄGG IN NY DATA)'!B174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</row>
    <row r="176" spans="1:36" x14ac:dyDescent="0.2">
      <c r="A176" s="2">
        <f t="shared" si="34"/>
        <v>44073</v>
      </c>
      <c r="B176" s="4" t="e">
        <f>'Data(LÄGG IN NY DATA)'!B175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</row>
    <row r="177" spans="1:36" x14ac:dyDescent="0.2">
      <c r="A177" s="2">
        <f t="shared" si="34"/>
        <v>44074</v>
      </c>
      <c r="B177" s="4" t="e">
        <f>'Data(LÄGG IN NY DATA)'!B176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</row>
    <row r="178" spans="1:36" x14ac:dyDescent="0.2">
      <c r="A178" s="2">
        <f t="shared" si="34"/>
        <v>44075</v>
      </c>
      <c r="B178" s="4" t="e">
        <f>'Data(LÄGG IN NY DATA)'!B177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</row>
    <row r="179" spans="1:36" x14ac:dyDescent="0.2">
      <c r="A179" s="2">
        <f t="shared" si="34"/>
        <v>44076</v>
      </c>
      <c r="B179" s="4" t="e">
        <f>'Data(LÄGG IN NY DATA)'!B178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</row>
    <row r="180" spans="1:36" x14ac:dyDescent="0.2">
      <c r="A180" s="2">
        <f t="shared" si="34"/>
        <v>44077</v>
      </c>
      <c r="B180" s="4" t="e">
        <f>'Data(LÄGG IN NY DATA)'!B179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</row>
    <row r="181" spans="1:36" x14ac:dyDescent="0.2">
      <c r="A181" s="2">
        <f t="shared" si="34"/>
        <v>44078</v>
      </c>
      <c r="B181" s="4" t="e">
        <f>'Data(LÄGG IN NY DATA)'!B180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</row>
    <row r="182" spans="1:36" x14ac:dyDescent="0.2">
      <c r="A182" s="2">
        <f t="shared" si="34"/>
        <v>44079</v>
      </c>
      <c r="B182" s="4" t="e">
        <f>'Data(LÄGG IN NY DATA)'!B181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</row>
    <row r="183" spans="1:36" x14ac:dyDescent="0.2">
      <c r="A183" s="2">
        <f t="shared" si="34"/>
        <v>44080</v>
      </c>
      <c r="B183" s="4" t="e">
        <f>'Data(LÄGG IN NY DATA)'!B182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</row>
    <row r="184" spans="1:36" x14ac:dyDescent="0.2">
      <c r="A184" s="2">
        <f t="shared" si="34"/>
        <v>44081</v>
      </c>
      <c r="B184" s="4" t="e">
        <f>'Data(LÄGG IN NY DATA)'!B183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</row>
    <row r="185" spans="1:36" x14ac:dyDescent="0.2">
      <c r="A185" s="2">
        <f t="shared" si="34"/>
        <v>44082</v>
      </c>
      <c r="B185" s="4" t="e">
        <f>'Data(LÄGG IN NY DATA)'!B184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</row>
    <row r="186" spans="1:36" x14ac:dyDescent="0.2">
      <c r="A186" s="2">
        <f t="shared" si="34"/>
        <v>44083</v>
      </c>
      <c r="B186" s="4" t="e">
        <f>'Data(LÄGG IN NY DATA)'!B185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</row>
    <row r="187" spans="1:36" x14ac:dyDescent="0.2">
      <c r="A187" s="2">
        <f t="shared" si="34"/>
        <v>44084</v>
      </c>
      <c r="B187" s="4" t="e">
        <f>'Data(LÄGG IN NY DATA)'!B186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</row>
    <row r="188" spans="1:36" x14ac:dyDescent="0.2">
      <c r="A188" s="2">
        <f t="shared" si="34"/>
        <v>44085</v>
      </c>
      <c r="B188" s="4" t="e">
        <f>'Data(LÄGG IN NY DATA)'!B187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</row>
    <row r="189" spans="1:36" x14ac:dyDescent="0.2">
      <c r="A189" s="2">
        <f t="shared" si="34"/>
        <v>44086</v>
      </c>
      <c r="B189" s="4" t="e">
        <f>'Data(LÄGG IN NY DATA)'!B188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</row>
    <row r="190" spans="1:36" x14ac:dyDescent="0.2">
      <c r="A190" s="2">
        <f t="shared" si="34"/>
        <v>44087</v>
      </c>
      <c r="B190" s="4" t="e">
        <f>'Data(LÄGG IN NY DATA)'!B189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</row>
    <row r="191" spans="1:36" x14ac:dyDescent="0.2">
      <c r="A191" s="2">
        <f t="shared" si="34"/>
        <v>44088</v>
      </c>
      <c r="B191" s="4" t="e">
        <f>'Data(LÄGG IN NY DATA)'!B190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</row>
    <row r="192" spans="1:36" x14ac:dyDescent="0.2">
      <c r="A192" s="2">
        <f t="shared" si="34"/>
        <v>44089</v>
      </c>
      <c r="B192" s="4" t="e">
        <f>'Data(LÄGG IN NY DATA)'!B191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</row>
    <row r="193" spans="1:36" x14ac:dyDescent="0.2">
      <c r="A193" s="2">
        <f t="shared" si="34"/>
        <v>44090</v>
      </c>
      <c r="B193" s="4" t="e">
        <f>'Data(LÄGG IN NY DATA)'!B192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</row>
    <row r="194" spans="1:36" x14ac:dyDescent="0.2">
      <c r="A194" s="2">
        <f t="shared" si="34"/>
        <v>44091</v>
      </c>
      <c r="B194" s="4" t="e">
        <f>'Data(LÄGG IN NY DATA)'!B193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</row>
    <row r="195" spans="1:36" x14ac:dyDescent="0.2">
      <c r="A195" s="2">
        <f t="shared" si="34"/>
        <v>44092</v>
      </c>
      <c r="B195" s="4" t="e">
        <f>'Data(LÄGG IN NY DATA)'!B194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</row>
    <row r="196" spans="1:36" x14ac:dyDescent="0.2">
      <c r="A196" s="2">
        <f t="shared" si="34"/>
        <v>44093</v>
      </c>
      <c r="B196" s="4" t="e">
        <f>'Data(LÄGG IN NY DATA)'!B195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</row>
    <row r="197" spans="1:36" x14ac:dyDescent="0.2">
      <c r="A197" s="2">
        <f t="shared" ref="A197:A260" si="35">A196+1</f>
        <v>44094</v>
      </c>
      <c r="B197" s="4" t="e">
        <f>'Data(LÄGG IN NY DATA)'!B196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</row>
    <row r="198" spans="1:36" x14ac:dyDescent="0.2">
      <c r="A198" s="2">
        <f t="shared" si="35"/>
        <v>44095</v>
      </c>
      <c r="B198" s="4" t="e">
        <f>'Data(LÄGG IN NY DATA)'!B197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</row>
    <row r="199" spans="1:36" x14ac:dyDescent="0.2">
      <c r="A199" s="2">
        <f t="shared" si="35"/>
        <v>44096</v>
      </c>
      <c r="B199" s="4" t="e">
        <f>'Data(LÄGG IN NY DATA)'!B198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</row>
    <row r="200" spans="1:36" x14ac:dyDescent="0.2">
      <c r="A200" s="2">
        <f t="shared" si="35"/>
        <v>44097</v>
      </c>
      <c r="B200" s="4" t="e">
        <f>'Data(LÄGG IN NY DATA)'!B199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</row>
    <row r="201" spans="1:36" x14ac:dyDescent="0.2">
      <c r="A201" s="2">
        <f t="shared" si="35"/>
        <v>44098</v>
      </c>
      <c r="B201" s="4" t="e">
        <f>'Data(LÄGG IN NY DATA)'!B200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</row>
    <row r="202" spans="1:36" x14ac:dyDescent="0.2">
      <c r="A202" s="2">
        <f t="shared" si="35"/>
        <v>44099</v>
      </c>
      <c r="B202" s="4" t="e">
        <f>'Data(LÄGG IN NY DATA)'!B201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</row>
    <row r="203" spans="1:36" x14ac:dyDescent="0.2">
      <c r="A203" s="2">
        <f t="shared" si="35"/>
        <v>44100</v>
      </c>
      <c r="B203" s="4" t="e">
        <f>'Data(LÄGG IN NY DATA)'!B202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</row>
    <row r="204" spans="1:36" x14ac:dyDescent="0.2">
      <c r="A204" s="2">
        <f t="shared" si="35"/>
        <v>44101</v>
      </c>
      <c r="B204" s="4" t="e">
        <f>'Data(LÄGG IN NY DATA)'!B203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</row>
    <row r="205" spans="1:36" x14ac:dyDescent="0.2">
      <c r="A205" s="2">
        <f t="shared" si="35"/>
        <v>44102</v>
      </c>
      <c r="B205" s="4" t="e">
        <f>'Data(LÄGG IN NY DATA)'!B204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</row>
    <row r="206" spans="1:36" x14ac:dyDescent="0.2">
      <c r="A206" s="2">
        <f t="shared" si="35"/>
        <v>44103</v>
      </c>
      <c r="B206" s="4" t="e">
        <f>'Data(LÄGG IN NY DATA)'!B205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</row>
    <row r="207" spans="1:36" x14ac:dyDescent="0.2">
      <c r="A207" s="2">
        <f t="shared" si="35"/>
        <v>44104</v>
      </c>
      <c r="B207" s="4" t="e">
        <f>'Data(LÄGG IN NY DATA)'!B206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</row>
    <row r="208" spans="1:36" x14ac:dyDescent="0.2">
      <c r="A208" s="2">
        <f t="shared" si="35"/>
        <v>44105</v>
      </c>
      <c r="B208" s="4" t="e">
        <f>'Data(LÄGG IN NY DATA)'!B207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</row>
    <row r="209" spans="1:36" x14ac:dyDescent="0.2">
      <c r="A209" s="2">
        <f t="shared" si="35"/>
        <v>44106</v>
      </c>
      <c r="B209" s="4" t="e">
        <f>'Data(LÄGG IN NY DATA)'!B208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</row>
    <row r="210" spans="1:36" x14ac:dyDescent="0.2">
      <c r="A210" s="2">
        <f t="shared" si="35"/>
        <v>44107</v>
      </c>
      <c r="B210" s="4" t="e">
        <f>'Data(LÄGG IN NY DATA)'!B209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</row>
    <row r="211" spans="1:36" x14ac:dyDescent="0.2">
      <c r="A211" s="2">
        <f t="shared" si="35"/>
        <v>44108</v>
      </c>
      <c r="B211" s="4" t="e">
        <f>'Data(LÄGG IN NY DATA)'!B210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</row>
    <row r="212" spans="1:36" x14ac:dyDescent="0.2">
      <c r="A212" s="2">
        <f t="shared" si="35"/>
        <v>44109</v>
      </c>
      <c r="B212" s="4" t="e">
        <f>'Data(LÄGG IN NY DATA)'!B211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</row>
    <row r="213" spans="1:36" x14ac:dyDescent="0.2">
      <c r="A213" s="2">
        <f t="shared" si="35"/>
        <v>44110</v>
      </c>
      <c r="B213" s="4" t="e">
        <f>'Data(LÄGG IN NY DATA)'!B212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</row>
    <row r="214" spans="1:36" x14ac:dyDescent="0.2">
      <c r="A214" s="2">
        <f t="shared" si="35"/>
        <v>44111</v>
      </c>
      <c r="B214" s="4" t="e">
        <f>'Data(LÄGG IN NY DATA)'!B213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</row>
    <row r="215" spans="1:36" x14ac:dyDescent="0.2">
      <c r="A215" s="2">
        <f t="shared" si="35"/>
        <v>44112</v>
      </c>
      <c r="B215" s="4" t="e">
        <f>'Data(LÄGG IN NY DATA)'!B214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</row>
    <row r="216" spans="1:36" x14ac:dyDescent="0.2">
      <c r="A216" s="2">
        <f t="shared" si="35"/>
        <v>44113</v>
      </c>
      <c r="B216" s="4" t="e">
        <f>'Data(LÄGG IN NY DATA)'!B215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</row>
    <row r="217" spans="1:36" x14ac:dyDescent="0.2">
      <c r="A217" s="2">
        <f t="shared" si="35"/>
        <v>44114</v>
      </c>
      <c r="B217" s="4" t="e">
        <f>'Data(LÄGG IN NY DATA)'!B216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</row>
    <row r="218" spans="1:36" x14ac:dyDescent="0.2">
      <c r="A218" s="2">
        <f t="shared" si="35"/>
        <v>44115</v>
      </c>
      <c r="B218" s="4" t="e">
        <f>'Data(LÄGG IN NY DATA)'!B217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</row>
    <row r="219" spans="1:36" x14ac:dyDescent="0.2">
      <c r="A219" s="2">
        <f t="shared" si="35"/>
        <v>44116</v>
      </c>
      <c r="B219" s="4" t="e">
        <f>'Data(LÄGG IN NY DATA)'!B218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</row>
    <row r="220" spans="1:36" x14ac:dyDescent="0.2">
      <c r="A220" s="2">
        <f t="shared" si="35"/>
        <v>44117</v>
      </c>
      <c r="B220" s="4" t="e">
        <f>'Data(LÄGG IN NY DATA)'!B219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</row>
    <row r="221" spans="1:36" x14ac:dyDescent="0.2">
      <c r="A221" s="2">
        <f t="shared" si="35"/>
        <v>44118</v>
      </c>
      <c r="B221" s="4" t="e">
        <f>'Data(LÄGG IN NY DATA)'!B220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</row>
    <row r="222" spans="1:36" x14ac:dyDescent="0.2">
      <c r="A222" s="2">
        <f t="shared" si="35"/>
        <v>44119</v>
      </c>
      <c r="B222" s="4" t="e">
        <f>'Data(LÄGG IN NY DATA)'!B221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</row>
    <row r="223" spans="1:36" x14ac:dyDescent="0.2">
      <c r="A223" s="2">
        <f t="shared" si="35"/>
        <v>44120</v>
      </c>
      <c r="B223" s="4" t="e">
        <f>'Data(LÄGG IN NY DATA)'!B222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</row>
    <row r="224" spans="1:36" x14ac:dyDescent="0.2">
      <c r="A224" s="2">
        <f t="shared" si="35"/>
        <v>44121</v>
      </c>
      <c r="B224" s="4" t="e">
        <f>'Data(LÄGG IN NY DATA)'!B223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</row>
    <row r="225" spans="1:36" x14ac:dyDescent="0.2">
      <c r="A225" s="2">
        <f t="shared" si="35"/>
        <v>44122</v>
      </c>
      <c r="B225" s="4" t="e">
        <f>'Data(LÄGG IN NY DATA)'!B224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</row>
    <row r="226" spans="1:36" x14ac:dyDescent="0.2">
      <c r="A226" s="2">
        <f t="shared" si="35"/>
        <v>44123</v>
      </c>
      <c r="B226" s="4" t="e">
        <f>'Data(LÄGG IN NY DATA)'!B225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</row>
    <row r="227" spans="1:36" x14ac:dyDescent="0.2">
      <c r="A227" s="2">
        <f t="shared" si="35"/>
        <v>44124</v>
      </c>
      <c r="B227" s="4" t="e">
        <f>'Data(LÄGG IN NY DATA)'!B226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</row>
    <row r="228" spans="1:36" x14ac:dyDescent="0.2">
      <c r="A228" s="2">
        <f t="shared" si="35"/>
        <v>44125</v>
      </c>
      <c r="B228" s="4" t="e">
        <f>'Data(LÄGG IN NY DATA)'!B227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</row>
    <row r="229" spans="1:36" x14ac:dyDescent="0.2">
      <c r="A229" s="2">
        <f t="shared" si="35"/>
        <v>44126</v>
      </c>
      <c r="B229" s="4" t="e">
        <f>'Data(LÄGG IN NY DATA)'!B228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</row>
    <row r="230" spans="1:36" x14ac:dyDescent="0.2">
      <c r="A230" s="2">
        <f t="shared" si="35"/>
        <v>44127</v>
      </c>
      <c r="B230" s="4" t="e">
        <f>'Data(LÄGG IN NY DATA)'!B229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</row>
    <row r="231" spans="1:36" x14ac:dyDescent="0.2">
      <c r="A231" s="2">
        <f t="shared" si="35"/>
        <v>44128</v>
      </c>
      <c r="B231" s="4" t="e">
        <f>'Data(LÄGG IN NY DATA)'!B230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</row>
    <row r="232" spans="1:36" x14ac:dyDescent="0.2">
      <c r="A232" s="2">
        <f t="shared" si="35"/>
        <v>44129</v>
      </c>
      <c r="B232" s="4" t="e">
        <f>'Data(LÄGG IN NY DATA)'!B231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</row>
    <row r="233" spans="1:36" x14ac:dyDescent="0.2">
      <c r="A233" s="2">
        <f t="shared" si="35"/>
        <v>44130</v>
      </c>
      <c r="B233" s="4" t="e">
        <f>'Data(LÄGG IN NY DATA)'!B232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</row>
    <row r="234" spans="1:36" x14ac:dyDescent="0.2">
      <c r="A234" s="2">
        <f t="shared" si="35"/>
        <v>44131</v>
      </c>
      <c r="B234" s="4" t="e">
        <f>'Data(LÄGG IN NY DATA)'!B233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</row>
    <row r="235" spans="1:36" x14ac:dyDescent="0.2">
      <c r="A235" s="2">
        <f t="shared" si="35"/>
        <v>44132</v>
      </c>
      <c r="B235" s="4" t="e">
        <f>'Data(LÄGG IN NY DATA)'!B234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</row>
    <row r="236" spans="1:36" x14ac:dyDescent="0.2">
      <c r="A236" s="2">
        <f t="shared" si="35"/>
        <v>44133</v>
      </c>
      <c r="B236" s="4" t="e">
        <f>'Data(LÄGG IN NY DATA)'!B235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</row>
    <row r="237" spans="1:36" x14ac:dyDescent="0.2">
      <c r="A237" s="2">
        <f t="shared" si="35"/>
        <v>44134</v>
      </c>
      <c r="B237" s="4" t="e">
        <f>'Data(LÄGG IN NY DATA)'!B236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</row>
    <row r="238" spans="1:36" x14ac:dyDescent="0.2">
      <c r="A238" s="2">
        <f t="shared" si="35"/>
        <v>44135</v>
      </c>
      <c r="B238" s="4" t="e">
        <f>'Data(LÄGG IN NY DATA)'!B237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</row>
    <row r="239" spans="1:36" x14ac:dyDescent="0.2">
      <c r="A239" s="2">
        <f t="shared" si="35"/>
        <v>44136</v>
      </c>
      <c r="B239" s="4" t="e">
        <f>'Data(LÄGG IN NY DATA)'!B238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</row>
    <row r="240" spans="1:36" x14ac:dyDescent="0.2">
      <c r="A240" s="2">
        <f t="shared" si="35"/>
        <v>44137</v>
      </c>
      <c r="B240" s="4" t="e">
        <f>'Data(LÄGG IN NY DATA)'!B239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</row>
    <row r="241" spans="1:36" x14ac:dyDescent="0.2">
      <c r="A241" s="2">
        <f t="shared" si="35"/>
        <v>44138</v>
      </c>
      <c r="B241" s="4" t="e">
        <f>'Data(LÄGG IN NY DATA)'!B240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</row>
    <row r="242" spans="1:36" x14ac:dyDescent="0.2">
      <c r="A242" s="2">
        <f t="shared" si="35"/>
        <v>44139</v>
      </c>
      <c r="B242" s="4" t="e">
        <f>'Data(LÄGG IN NY DATA)'!B241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</row>
    <row r="243" spans="1:36" x14ac:dyDescent="0.2">
      <c r="A243" s="2">
        <f t="shared" si="35"/>
        <v>44140</v>
      </c>
      <c r="B243" s="4" t="e">
        <f>'Data(LÄGG IN NY DATA)'!B242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</row>
    <row r="244" spans="1:36" x14ac:dyDescent="0.2">
      <c r="A244" s="2">
        <f t="shared" si="35"/>
        <v>44141</v>
      </c>
      <c r="B244" s="4" t="e">
        <f>'Data(LÄGG IN NY DATA)'!B243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</row>
    <row r="245" spans="1:36" x14ac:dyDescent="0.2">
      <c r="A245" s="2">
        <f t="shared" si="35"/>
        <v>44142</v>
      </c>
      <c r="B245" s="4" t="e">
        <f>'Data(LÄGG IN NY DATA)'!B244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</row>
    <row r="246" spans="1:36" x14ac:dyDescent="0.2">
      <c r="A246" s="2">
        <f t="shared" si="35"/>
        <v>44143</v>
      </c>
      <c r="B246" s="4" t="e">
        <f>'Data(LÄGG IN NY DATA)'!B245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</row>
    <row r="247" spans="1:36" x14ac:dyDescent="0.2">
      <c r="A247" s="2">
        <f t="shared" si="35"/>
        <v>44144</v>
      </c>
      <c r="B247" s="4" t="e">
        <f>'Data(LÄGG IN NY DATA)'!B246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</row>
    <row r="248" spans="1:36" x14ac:dyDescent="0.2">
      <c r="A248" s="2">
        <f t="shared" si="35"/>
        <v>44145</v>
      </c>
      <c r="B248" s="4" t="e">
        <f>'Data(LÄGG IN NY DATA)'!B247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</row>
    <row r="249" spans="1:36" x14ac:dyDescent="0.2">
      <c r="A249" s="2">
        <f t="shared" si="35"/>
        <v>44146</v>
      </c>
      <c r="B249" s="4" t="e">
        <f>'Data(LÄGG IN NY DATA)'!B248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</row>
    <row r="250" spans="1:36" x14ac:dyDescent="0.2">
      <c r="A250" s="2">
        <f t="shared" si="35"/>
        <v>44147</v>
      </c>
      <c r="B250" s="4" t="e">
        <f>'Data(LÄGG IN NY DATA)'!B249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</row>
    <row r="251" spans="1:36" x14ac:dyDescent="0.2">
      <c r="A251" s="2">
        <f t="shared" si="35"/>
        <v>44148</v>
      </c>
      <c r="B251" s="4" t="e">
        <f>'Data(LÄGG IN NY DATA)'!B250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</row>
    <row r="252" spans="1:36" x14ac:dyDescent="0.2">
      <c r="A252" s="2">
        <f t="shared" si="35"/>
        <v>44149</v>
      </c>
      <c r="B252" s="4" t="e">
        <f>'Data(LÄGG IN NY DATA)'!B251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</row>
    <row r="253" spans="1:36" x14ac:dyDescent="0.2">
      <c r="A253" s="2">
        <f t="shared" si="35"/>
        <v>44150</v>
      </c>
      <c r="B253" s="4" t="e">
        <f>'Data(LÄGG IN NY DATA)'!B252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</row>
    <row r="254" spans="1:36" x14ac:dyDescent="0.2">
      <c r="A254" s="2">
        <f t="shared" si="35"/>
        <v>44151</v>
      </c>
      <c r="B254" s="4" t="e">
        <f>'Data(LÄGG IN NY DATA)'!B253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</row>
    <row r="255" spans="1:36" x14ac:dyDescent="0.2">
      <c r="A255" s="2">
        <f t="shared" si="35"/>
        <v>44152</v>
      </c>
      <c r="B255" s="4" t="e">
        <f>'Data(LÄGG IN NY DATA)'!B254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</row>
    <row r="256" spans="1:36" x14ac:dyDescent="0.2">
      <c r="A256" s="2">
        <f t="shared" si="35"/>
        <v>44153</v>
      </c>
      <c r="B256" s="4" t="e">
        <f>'Data(LÄGG IN NY DATA)'!B255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</row>
    <row r="257" spans="1:36" x14ac:dyDescent="0.2">
      <c r="A257" s="2">
        <f t="shared" si="35"/>
        <v>44154</v>
      </c>
      <c r="B257" s="4" t="e">
        <f>'Data(LÄGG IN NY DATA)'!B256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</row>
    <row r="258" spans="1:36" x14ac:dyDescent="0.2">
      <c r="A258" s="2">
        <f t="shared" si="35"/>
        <v>44155</v>
      </c>
      <c r="B258" s="4" t="e">
        <f>'Data(LÄGG IN NY DATA)'!B257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</row>
    <row r="259" spans="1:36" x14ac:dyDescent="0.2">
      <c r="A259" s="2">
        <f t="shared" si="35"/>
        <v>44156</v>
      </c>
      <c r="B259" s="4" t="e">
        <f>'Data(LÄGG IN NY DATA)'!B258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</row>
    <row r="260" spans="1:36" x14ac:dyDescent="0.2">
      <c r="A260" s="2">
        <f t="shared" si="35"/>
        <v>44157</v>
      </c>
      <c r="B260" s="4" t="e">
        <f>'Data(LÄGG IN NY DATA)'!B259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</row>
    <row r="261" spans="1:36" x14ac:dyDescent="0.2">
      <c r="A261" s="2">
        <f t="shared" ref="A261:A324" si="36">A260+1</f>
        <v>44158</v>
      </c>
      <c r="B261" s="4" t="e">
        <f>'Data(LÄGG IN NY DATA)'!B260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</row>
    <row r="262" spans="1:36" x14ac:dyDescent="0.2">
      <c r="A262" s="2">
        <f t="shared" si="36"/>
        <v>44159</v>
      </c>
      <c r="B262" s="4" t="e">
        <f>'Data(LÄGG IN NY DATA)'!B261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</row>
    <row r="263" spans="1:36" x14ac:dyDescent="0.2">
      <c r="A263" s="2">
        <f t="shared" si="36"/>
        <v>44160</v>
      </c>
      <c r="B263" s="4" t="e">
        <f>'Data(LÄGG IN NY DATA)'!B262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</row>
    <row r="264" spans="1:36" x14ac:dyDescent="0.2">
      <c r="A264" s="2">
        <f t="shared" si="36"/>
        <v>44161</v>
      </c>
      <c r="B264" s="4" t="e">
        <f>'Data(LÄGG IN NY DATA)'!B263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</row>
    <row r="265" spans="1:36" x14ac:dyDescent="0.2">
      <c r="A265" s="2">
        <f t="shared" si="36"/>
        <v>44162</v>
      </c>
      <c r="B265" s="4" t="e">
        <f>'Data(LÄGG IN NY DATA)'!B264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</row>
    <row r="266" spans="1:36" x14ac:dyDescent="0.2">
      <c r="A266" s="2">
        <f t="shared" si="36"/>
        <v>44163</v>
      </c>
      <c r="B266" s="4" t="e">
        <f>'Data(LÄGG IN NY DATA)'!B265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</row>
    <row r="267" spans="1:36" x14ac:dyDescent="0.2">
      <c r="A267" s="2">
        <f t="shared" si="36"/>
        <v>44164</v>
      </c>
      <c r="B267" s="4" t="e">
        <f>'Data(LÄGG IN NY DATA)'!B266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</row>
    <row r="268" spans="1:36" x14ac:dyDescent="0.2">
      <c r="A268" s="2">
        <f t="shared" si="36"/>
        <v>44165</v>
      </c>
      <c r="B268" s="4" t="e">
        <f>'Data(LÄGG IN NY DATA)'!B267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</row>
    <row r="269" spans="1:36" x14ac:dyDescent="0.2">
      <c r="A269" s="2">
        <f t="shared" si="36"/>
        <v>44166</v>
      </c>
      <c r="B269" s="4" t="e">
        <f>'Data(LÄGG IN NY DATA)'!B268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</row>
    <row r="270" spans="1:36" x14ac:dyDescent="0.2">
      <c r="A270" s="2">
        <f t="shared" si="36"/>
        <v>44167</v>
      </c>
      <c r="B270" s="4" t="e">
        <f>'Data(LÄGG IN NY DATA)'!B269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</row>
    <row r="271" spans="1:36" x14ac:dyDescent="0.2">
      <c r="A271" s="2">
        <f t="shared" si="36"/>
        <v>44168</v>
      </c>
      <c r="B271" s="4" t="e">
        <f>'Data(LÄGG IN NY DATA)'!B270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</row>
    <row r="272" spans="1:36" x14ac:dyDescent="0.2">
      <c r="A272" s="2">
        <f t="shared" si="36"/>
        <v>44169</v>
      </c>
      <c r="B272" s="4" t="e">
        <f>'Data(LÄGG IN NY DATA)'!B271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</row>
    <row r="273" spans="1:36" x14ac:dyDescent="0.2">
      <c r="A273" s="2">
        <f t="shared" si="36"/>
        <v>44170</v>
      </c>
      <c r="B273" s="4" t="e">
        <f>'Data(LÄGG IN NY DATA)'!B272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</row>
    <row r="274" spans="1:36" x14ac:dyDescent="0.2">
      <c r="A274" s="2">
        <f t="shared" si="36"/>
        <v>44171</v>
      </c>
      <c r="B274" s="4" t="e">
        <f>'Data(LÄGG IN NY DATA)'!B273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</row>
    <row r="275" spans="1:36" x14ac:dyDescent="0.2">
      <c r="A275" s="2">
        <f t="shared" si="36"/>
        <v>44172</v>
      </c>
      <c r="B275" s="4" t="e">
        <f>'Data(LÄGG IN NY DATA)'!B274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</row>
    <row r="276" spans="1:36" x14ac:dyDescent="0.2">
      <c r="A276" s="2">
        <f t="shared" si="36"/>
        <v>44173</v>
      </c>
      <c r="B276" s="4" t="e">
        <f>'Data(LÄGG IN NY DATA)'!B275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</row>
    <row r="277" spans="1:36" x14ac:dyDescent="0.2">
      <c r="A277" s="2">
        <f t="shared" si="36"/>
        <v>44174</v>
      </c>
      <c r="B277" s="4" t="e">
        <f>'Data(LÄGG IN NY DATA)'!B276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</row>
    <row r="278" spans="1:36" x14ac:dyDescent="0.2">
      <c r="A278" s="2">
        <f t="shared" si="36"/>
        <v>44175</v>
      </c>
      <c r="B278" s="4" t="e">
        <f>'Data(LÄGG IN NY DATA)'!B277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</row>
    <row r="279" spans="1:36" x14ac:dyDescent="0.2">
      <c r="A279" s="2">
        <f t="shared" si="36"/>
        <v>44176</v>
      </c>
      <c r="B279" s="4" t="e">
        <f>'Data(LÄGG IN NY DATA)'!B278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</row>
    <row r="280" spans="1:36" x14ac:dyDescent="0.2">
      <c r="A280" s="2">
        <f t="shared" si="36"/>
        <v>44177</v>
      </c>
      <c r="B280" s="4" t="e">
        <f>'Data(LÄGG IN NY DATA)'!B279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</row>
    <row r="281" spans="1:36" x14ac:dyDescent="0.2">
      <c r="A281" s="2">
        <f t="shared" si="36"/>
        <v>44178</v>
      </c>
      <c r="B281" s="4" t="e">
        <f>'Data(LÄGG IN NY DATA)'!B280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</row>
    <row r="282" spans="1:36" x14ac:dyDescent="0.2">
      <c r="A282" s="2">
        <f t="shared" si="36"/>
        <v>44179</v>
      </c>
      <c r="B282" s="4" t="e">
        <f>'Data(LÄGG IN NY DATA)'!B281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</row>
    <row r="283" spans="1:36" x14ac:dyDescent="0.2">
      <c r="A283" s="2">
        <f t="shared" si="36"/>
        <v>44180</v>
      </c>
      <c r="B283" s="4" t="e">
        <f>'Data(LÄGG IN NY DATA)'!B282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</row>
    <row r="284" spans="1:36" x14ac:dyDescent="0.2">
      <c r="A284" s="2">
        <f t="shared" si="36"/>
        <v>44181</v>
      </c>
      <c r="B284" s="4" t="e">
        <f>'Data(LÄGG IN NY DATA)'!B283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</row>
    <row r="285" spans="1:36" x14ac:dyDescent="0.2">
      <c r="A285" s="2">
        <f t="shared" si="36"/>
        <v>44182</v>
      </c>
      <c r="B285" s="4" t="e">
        <f>'Data(LÄGG IN NY DATA)'!B284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</row>
    <row r="286" spans="1:36" x14ac:dyDescent="0.2">
      <c r="A286" s="2">
        <f t="shared" si="36"/>
        <v>44183</v>
      </c>
      <c r="B286" s="4" t="e">
        <f>'Data(LÄGG IN NY DATA)'!B285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</row>
    <row r="287" spans="1:36" x14ac:dyDescent="0.2">
      <c r="A287" s="2">
        <f t="shared" si="36"/>
        <v>44184</v>
      </c>
      <c r="B287" s="4" t="e">
        <f>'Data(LÄGG IN NY DATA)'!B286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</row>
    <row r="288" spans="1:36" x14ac:dyDescent="0.2">
      <c r="A288" s="2">
        <f t="shared" si="36"/>
        <v>44185</v>
      </c>
      <c r="B288" s="4" t="e">
        <f>'Data(LÄGG IN NY DATA)'!B287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</row>
    <row r="289" spans="1:36" x14ac:dyDescent="0.2">
      <c r="A289" s="2">
        <f t="shared" si="36"/>
        <v>44186</v>
      </c>
      <c r="B289" s="4" t="e">
        <f>'Data(LÄGG IN NY DATA)'!B288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</row>
    <row r="290" spans="1:36" x14ac:dyDescent="0.2">
      <c r="A290" s="2">
        <f t="shared" si="36"/>
        <v>44187</v>
      </c>
      <c r="B290" s="4" t="e">
        <f>'Data(LÄGG IN NY DATA)'!B289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</row>
    <row r="291" spans="1:36" x14ac:dyDescent="0.2">
      <c r="A291" s="2">
        <f t="shared" si="36"/>
        <v>44188</v>
      </c>
      <c r="B291" s="4" t="e">
        <f>'Data(LÄGG IN NY DATA)'!B290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</row>
    <row r="292" spans="1:36" x14ac:dyDescent="0.2">
      <c r="A292" s="2">
        <f t="shared" si="36"/>
        <v>44189</v>
      </c>
      <c r="B292" s="4" t="e">
        <f>'Data(LÄGG IN NY DATA)'!B291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</row>
    <row r="293" spans="1:36" x14ac:dyDescent="0.2">
      <c r="A293" s="2">
        <f t="shared" si="36"/>
        <v>44190</v>
      </c>
      <c r="B293" s="4" t="e">
        <f>'Data(LÄGG IN NY DATA)'!B292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</row>
    <row r="294" spans="1:36" x14ac:dyDescent="0.2">
      <c r="A294" s="2">
        <f t="shared" si="36"/>
        <v>44191</v>
      </c>
      <c r="B294" s="4" t="e">
        <f>'Data(LÄGG IN NY DATA)'!B293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</row>
    <row r="295" spans="1:36" x14ac:dyDescent="0.2">
      <c r="A295" s="2">
        <f t="shared" si="36"/>
        <v>44192</v>
      </c>
      <c r="B295" s="4" t="e">
        <f>'Data(LÄGG IN NY DATA)'!B294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</row>
    <row r="296" spans="1:36" x14ac:dyDescent="0.2">
      <c r="A296" s="2">
        <f t="shared" si="36"/>
        <v>44193</v>
      </c>
      <c r="B296" s="4" t="e">
        <f>'Data(LÄGG IN NY DATA)'!B295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</row>
    <row r="297" spans="1:36" x14ac:dyDescent="0.2">
      <c r="A297" s="2">
        <f t="shared" si="36"/>
        <v>44194</v>
      </c>
      <c r="B297" s="4" t="e">
        <f>'Data(LÄGG IN NY DATA)'!B296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</row>
    <row r="298" spans="1:36" x14ac:dyDescent="0.2">
      <c r="A298" s="2">
        <f t="shared" si="36"/>
        <v>44195</v>
      </c>
      <c r="B298" s="4" t="e">
        <f>'Data(LÄGG IN NY DATA)'!B297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</row>
    <row r="299" spans="1:36" x14ac:dyDescent="0.2">
      <c r="A299" s="2">
        <f t="shared" si="36"/>
        <v>44196</v>
      </c>
      <c r="B299" s="4" t="e">
        <f>'Data(LÄGG IN NY DATA)'!B298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</row>
    <row r="300" spans="1:36" x14ac:dyDescent="0.2">
      <c r="A300" s="2">
        <f t="shared" si="36"/>
        <v>44197</v>
      </c>
      <c r="B300" s="4" t="e">
        <f>'Data(LÄGG IN NY DATA)'!B299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</row>
    <row r="301" spans="1:36" x14ac:dyDescent="0.2">
      <c r="A301" s="2">
        <f t="shared" si="36"/>
        <v>44198</v>
      </c>
      <c r="B301" s="4" t="e">
        <f>'Data(LÄGG IN NY DATA)'!B300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</row>
    <row r="302" spans="1:36" x14ac:dyDescent="0.2">
      <c r="A302" s="2">
        <f t="shared" si="36"/>
        <v>44199</v>
      </c>
      <c r="B302" s="4" t="e">
        <f>'Data(LÄGG IN NY DATA)'!B301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</row>
    <row r="303" spans="1:36" x14ac:dyDescent="0.2">
      <c r="A303" s="2">
        <f t="shared" si="36"/>
        <v>44200</v>
      </c>
      <c r="B303" s="4" t="e">
        <f>'Data(LÄGG IN NY DATA)'!B302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</row>
    <row r="304" spans="1:36" x14ac:dyDescent="0.2">
      <c r="A304" s="2">
        <f t="shared" si="36"/>
        <v>44201</v>
      </c>
      <c r="B304" s="4" t="e">
        <f>'Data(LÄGG IN NY DATA)'!B303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</row>
    <row r="305" spans="1:36" x14ac:dyDescent="0.2">
      <c r="A305" s="2">
        <f t="shared" si="36"/>
        <v>44202</v>
      </c>
      <c r="B305" s="4" t="e">
        <f>'Data(LÄGG IN NY DATA)'!B304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</row>
    <row r="306" spans="1:36" x14ac:dyDescent="0.2">
      <c r="A306" s="2">
        <f t="shared" si="36"/>
        <v>44203</v>
      </c>
      <c r="B306" s="4" t="e">
        <f>'Data(LÄGG IN NY DATA)'!B305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</row>
    <row r="307" spans="1:36" x14ac:dyDescent="0.2">
      <c r="A307" s="2">
        <f t="shared" si="36"/>
        <v>44204</v>
      </c>
      <c r="B307" s="4" t="e">
        <f>'Data(LÄGG IN NY DATA)'!B306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</row>
    <row r="308" spans="1:36" x14ac:dyDescent="0.2">
      <c r="A308" s="2">
        <f t="shared" si="36"/>
        <v>44205</v>
      </c>
      <c r="B308" s="4" t="e">
        <f>'Data(LÄGG IN NY DATA)'!B307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</row>
    <row r="309" spans="1:36" x14ac:dyDescent="0.2">
      <c r="A309" s="2">
        <f t="shared" si="36"/>
        <v>44206</v>
      </c>
      <c r="B309" s="4" t="e">
        <f>'Data(LÄGG IN NY DATA)'!B308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</row>
    <row r="310" spans="1:36" x14ac:dyDescent="0.2">
      <c r="A310" s="2">
        <f t="shared" si="36"/>
        <v>44207</v>
      </c>
      <c r="B310" s="4" t="e">
        <f>'Data(LÄGG IN NY DATA)'!B309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</row>
    <row r="311" spans="1:36" x14ac:dyDescent="0.2">
      <c r="A311" s="2">
        <f t="shared" si="36"/>
        <v>44208</v>
      </c>
      <c r="B311" s="4" t="e">
        <f>'Data(LÄGG IN NY DATA)'!B310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</row>
    <row r="312" spans="1:36" x14ac:dyDescent="0.2">
      <c r="A312" s="2">
        <f t="shared" si="36"/>
        <v>44209</v>
      </c>
      <c r="B312" s="4" t="e">
        <f>'Data(LÄGG IN NY DATA)'!B311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</row>
    <row r="313" spans="1:36" x14ac:dyDescent="0.2">
      <c r="A313" s="2">
        <f t="shared" si="36"/>
        <v>44210</v>
      </c>
      <c r="B313" s="4" t="e">
        <f>'Data(LÄGG IN NY DATA)'!B312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</row>
    <row r="314" spans="1:36" x14ac:dyDescent="0.2">
      <c r="A314" s="2">
        <f t="shared" si="36"/>
        <v>44211</v>
      </c>
      <c r="B314" s="4" t="e">
        <f>'Data(LÄGG IN NY DATA)'!B313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</row>
    <row r="315" spans="1:36" x14ac:dyDescent="0.2">
      <c r="A315" s="2">
        <f t="shared" si="36"/>
        <v>44212</v>
      </c>
      <c r="B315" s="4" t="e">
        <f>'Data(LÄGG IN NY DATA)'!B314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</row>
    <row r="316" spans="1:36" x14ac:dyDescent="0.2">
      <c r="A316" s="2">
        <f t="shared" si="36"/>
        <v>44213</v>
      </c>
      <c r="B316" s="4" t="e">
        <f>'Data(LÄGG IN NY DATA)'!B315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</row>
    <row r="317" spans="1:36" x14ac:dyDescent="0.2">
      <c r="A317" s="2">
        <f t="shared" si="36"/>
        <v>44214</v>
      </c>
      <c r="B317" s="4" t="e">
        <f>'Data(LÄGG IN NY DATA)'!B316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</row>
    <row r="318" spans="1:36" x14ac:dyDescent="0.2">
      <c r="A318" s="2">
        <f t="shared" si="36"/>
        <v>44215</v>
      </c>
      <c r="B318" s="4" t="e">
        <f>'Data(LÄGG IN NY DATA)'!B317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</row>
    <row r="319" spans="1:36" x14ac:dyDescent="0.2">
      <c r="A319" s="2">
        <f t="shared" si="36"/>
        <v>44216</v>
      </c>
      <c r="B319" s="4" t="e">
        <f>'Data(LÄGG IN NY DATA)'!B318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</row>
    <row r="320" spans="1:36" x14ac:dyDescent="0.2">
      <c r="A320" s="2">
        <f t="shared" si="36"/>
        <v>44217</v>
      </c>
      <c r="B320" s="4" t="e">
        <f>'Data(LÄGG IN NY DATA)'!B319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</row>
    <row r="321" spans="1:36" x14ac:dyDescent="0.2">
      <c r="A321" s="2">
        <f t="shared" si="36"/>
        <v>44218</v>
      </c>
      <c r="B321" s="4" t="e">
        <f>'Data(LÄGG IN NY DATA)'!B320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</row>
    <row r="322" spans="1:36" x14ac:dyDescent="0.2">
      <c r="A322" s="2">
        <f t="shared" si="36"/>
        <v>44219</v>
      </c>
      <c r="B322" s="4" t="e">
        <f>'Data(LÄGG IN NY DATA)'!B321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</row>
    <row r="323" spans="1:36" x14ac:dyDescent="0.2">
      <c r="A323" s="2">
        <f t="shared" si="36"/>
        <v>44220</v>
      </c>
      <c r="B323" s="4" t="e">
        <f>'Data(LÄGG IN NY DATA)'!B322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</row>
    <row r="324" spans="1:36" x14ac:dyDescent="0.2">
      <c r="A324" s="2">
        <f t="shared" si="36"/>
        <v>44221</v>
      </c>
      <c r="B324" s="4" t="e">
        <f>'Data(LÄGG IN NY DATA)'!B323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</row>
    <row r="325" spans="1:36" x14ac:dyDescent="0.2">
      <c r="A325" s="2">
        <f t="shared" ref="A325:A367" si="37">A324+1</f>
        <v>44222</v>
      </c>
      <c r="B325" s="4" t="e">
        <f>'Data(LÄGG IN NY DATA)'!B324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</row>
    <row r="326" spans="1:36" x14ac:dyDescent="0.2">
      <c r="A326" s="2">
        <f t="shared" si="37"/>
        <v>44223</v>
      </c>
      <c r="B326" s="4" t="e">
        <f>'Data(LÄGG IN NY DATA)'!B325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</row>
    <row r="327" spans="1:36" x14ac:dyDescent="0.2">
      <c r="A327" s="2">
        <f t="shared" si="37"/>
        <v>44224</v>
      </c>
      <c r="B327" s="4" t="e">
        <f>'Data(LÄGG IN NY DATA)'!B326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</row>
    <row r="328" spans="1:36" x14ac:dyDescent="0.2">
      <c r="A328" s="2">
        <f t="shared" si="37"/>
        <v>44225</v>
      </c>
      <c r="B328" s="4" t="e">
        <f>'Data(LÄGG IN NY DATA)'!B327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</row>
    <row r="329" spans="1:36" x14ac:dyDescent="0.2">
      <c r="A329" s="2">
        <f t="shared" si="37"/>
        <v>44226</v>
      </c>
      <c r="B329" s="4" t="e">
        <f>'Data(LÄGG IN NY DATA)'!B328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</row>
    <row r="330" spans="1:36" x14ac:dyDescent="0.2">
      <c r="A330" s="2">
        <f t="shared" si="37"/>
        <v>44227</v>
      </c>
      <c r="B330" s="4" t="e">
        <f>'Data(LÄGG IN NY DATA)'!B329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</row>
    <row r="331" spans="1:36" x14ac:dyDescent="0.2">
      <c r="A331" s="2">
        <f t="shared" si="37"/>
        <v>44228</v>
      </c>
      <c r="B331" s="4" t="e">
        <f>'Data(LÄGG IN NY DATA)'!B330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</row>
    <row r="332" spans="1:36" x14ac:dyDescent="0.2">
      <c r="A332" s="2">
        <f t="shared" si="37"/>
        <v>44229</v>
      </c>
      <c r="B332" s="4" t="e">
        <f>'Data(LÄGG IN NY DATA)'!B331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</row>
    <row r="333" spans="1:36" x14ac:dyDescent="0.2">
      <c r="A333" s="2">
        <f t="shared" si="37"/>
        <v>44230</v>
      </c>
      <c r="B333" s="4" t="e">
        <f>'Data(LÄGG IN NY DATA)'!B332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</row>
    <row r="334" spans="1:36" x14ac:dyDescent="0.2">
      <c r="A334" s="2">
        <f t="shared" si="37"/>
        <v>44231</v>
      </c>
      <c r="B334" s="4" t="e">
        <f>'Data(LÄGG IN NY DATA)'!B333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</row>
    <row r="335" spans="1:36" x14ac:dyDescent="0.2">
      <c r="A335" s="2">
        <f t="shared" si="37"/>
        <v>44232</v>
      </c>
      <c r="B335" s="4" t="e">
        <f>'Data(LÄGG IN NY DATA)'!B334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</row>
    <row r="336" spans="1:36" x14ac:dyDescent="0.2">
      <c r="A336" s="2">
        <f t="shared" si="37"/>
        <v>44233</v>
      </c>
      <c r="B336" s="4" t="e">
        <f>'Data(LÄGG IN NY DATA)'!B335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</row>
    <row r="337" spans="1:36" x14ac:dyDescent="0.2">
      <c r="A337" s="2">
        <f t="shared" si="37"/>
        <v>44234</v>
      </c>
      <c r="B337" s="4" t="e">
        <f>'Data(LÄGG IN NY DATA)'!B336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</row>
    <row r="338" spans="1:36" x14ac:dyDescent="0.2">
      <c r="A338" s="2">
        <f t="shared" si="37"/>
        <v>44235</v>
      </c>
      <c r="B338" s="4" t="e">
        <f>'Data(LÄGG IN NY DATA)'!B337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</row>
    <row r="339" spans="1:36" x14ac:dyDescent="0.2">
      <c r="A339" s="2">
        <f t="shared" si="37"/>
        <v>44236</v>
      </c>
      <c r="B339" s="4" t="e">
        <f>'Data(LÄGG IN NY DATA)'!B338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</row>
    <row r="340" spans="1:36" x14ac:dyDescent="0.2">
      <c r="A340" s="2">
        <f t="shared" si="37"/>
        <v>44237</v>
      </c>
      <c r="B340" s="4" t="e">
        <f>'Data(LÄGG IN NY DATA)'!B339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</row>
    <row r="341" spans="1:36" x14ac:dyDescent="0.2">
      <c r="A341" s="2">
        <f t="shared" si="37"/>
        <v>44238</v>
      </c>
      <c r="B341" s="4" t="e">
        <f>'Data(LÄGG IN NY DATA)'!B340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</row>
    <row r="342" spans="1:36" x14ac:dyDescent="0.2">
      <c r="A342" s="2">
        <f t="shared" si="37"/>
        <v>44239</v>
      </c>
      <c r="B342" s="4" t="e">
        <f>'Data(LÄGG IN NY DATA)'!B341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</row>
    <row r="343" spans="1:36" x14ac:dyDescent="0.2">
      <c r="A343" s="2">
        <f t="shared" si="37"/>
        <v>44240</v>
      </c>
      <c r="B343" s="4" t="e">
        <f>'Data(LÄGG IN NY DATA)'!B342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</row>
    <row r="344" spans="1:36" x14ac:dyDescent="0.2">
      <c r="A344" s="2">
        <f t="shared" si="37"/>
        <v>44241</v>
      </c>
      <c r="B344" s="4" t="e">
        <f>'Data(LÄGG IN NY DATA)'!B343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</row>
    <row r="345" spans="1:36" x14ac:dyDescent="0.2">
      <c r="A345" s="2">
        <f t="shared" si="37"/>
        <v>44242</v>
      </c>
      <c r="B345" s="4" t="e">
        <f>'Data(LÄGG IN NY DATA)'!B344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</row>
    <row r="346" spans="1:36" x14ac:dyDescent="0.2">
      <c r="A346" s="2">
        <f t="shared" si="37"/>
        <v>44243</v>
      </c>
      <c r="B346" s="4" t="e">
        <f>'Data(LÄGG IN NY DATA)'!B345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</row>
    <row r="347" spans="1:36" x14ac:dyDescent="0.2">
      <c r="A347" s="2">
        <f t="shared" si="37"/>
        <v>44244</v>
      </c>
      <c r="B347" s="4" t="e">
        <f>'Data(LÄGG IN NY DATA)'!B346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</row>
    <row r="348" spans="1:36" x14ac:dyDescent="0.2">
      <c r="A348" s="2">
        <f t="shared" si="37"/>
        <v>44245</v>
      </c>
      <c r="B348" s="4" t="e">
        <f>'Data(LÄGG IN NY DATA)'!B347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</row>
    <row r="349" spans="1:36" x14ac:dyDescent="0.2">
      <c r="A349" s="2">
        <f t="shared" si="37"/>
        <v>44246</v>
      </c>
      <c r="B349" s="4" t="e">
        <f>'Data(LÄGG IN NY DATA)'!B348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</row>
    <row r="350" spans="1:36" x14ac:dyDescent="0.2">
      <c r="A350" s="2">
        <f t="shared" si="37"/>
        <v>44247</v>
      </c>
      <c r="B350" s="4" t="e">
        <f>'Data(LÄGG IN NY DATA)'!B349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</row>
    <row r="351" spans="1:36" x14ac:dyDescent="0.2">
      <c r="A351" s="2">
        <f t="shared" si="37"/>
        <v>44248</v>
      </c>
      <c r="B351" s="4" t="e">
        <f>'Data(LÄGG IN NY DATA)'!B350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</row>
    <row r="352" spans="1:36" x14ac:dyDescent="0.2">
      <c r="A352" s="2">
        <f t="shared" si="37"/>
        <v>44249</v>
      </c>
      <c r="B352" s="4" t="e">
        <f>'Data(LÄGG IN NY DATA)'!B351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</row>
    <row r="353" spans="1:36" x14ac:dyDescent="0.2">
      <c r="A353" s="2">
        <f t="shared" si="37"/>
        <v>44250</v>
      </c>
      <c r="B353" s="4" t="e">
        <f>'Data(LÄGG IN NY DATA)'!B352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</row>
    <row r="354" spans="1:36" x14ac:dyDescent="0.2">
      <c r="A354" s="2">
        <f t="shared" si="37"/>
        <v>44251</v>
      </c>
      <c r="B354" s="4" t="e">
        <f>'Data(LÄGG IN NY DATA)'!B353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</row>
    <row r="355" spans="1:36" x14ac:dyDescent="0.2">
      <c r="A355" s="2">
        <f t="shared" si="37"/>
        <v>44252</v>
      </c>
      <c r="B355" s="4" t="e">
        <f>'Data(LÄGG IN NY DATA)'!B354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</row>
    <row r="356" spans="1:36" x14ac:dyDescent="0.2">
      <c r="A356" s="2">
        <f t="shared" si="37"/>
        <v>44253</v>
      </c>
      <c r="B356" s="4" t="e">
        <f>'Data(LÄGG IN NY DATA)'!B355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</row>
    <row r="357" spans="1:36" x14ac:dyDescent="0.2">
      <c r="A357" s="2">
        <f t="shared" si="37"/>
        <v>44254</v>
      </c>
      <c r="B357" s="4" t="e">
        <f>'Data(LÄGG IN NY DATA)'!B356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</row>
    <row r="358" spans="1:36" x14ac:dyDescent="0.2">
      <c r="A358" s="2">
        <f t="shared" si="37"/>
        <v>44255</v>
      </c>
      <c r="B358" s="4" t="e">
        <f>'Data(LÄGG IN NY DATA)'!B357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</row>
    <row r="359" spans="1:36" x14ac:dyDescent="0.2">
      <c r="A359" s="2">
        <f t="shared" si="37"/>
        <v>44256</v>
      </c>
      <c r="B359" s="4" t="e">
        <f>'Data(LÄGG IN NY DATA)'!B358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</row>
    <row r="360" spans="1:36" x14ac:dyDescent="0.2">
      <c r="A360" s="2">
        <f t="shared" si="37"/>
        <v>44257</v>
      </c>
      <c r="B360" s="4" t="e">
        <f>'Data(LÄGG IN NY DATA)'!B359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</row>
    <row r="361" spans="1:36" x14ac:dyDescent="0.2">
      <c r="A361" s="2">
        <f t="shared" si="37"/>
        <v>44258</v>
      </c>
      <c r="B361" s="4" t="e">
        <f>'Data(LÄGG IN NY DATA)'!B360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</row>
    <row r="362" spans="1:36" x14ac:dyDescent="0.2">
      <c r="A362" s="2">
        <f t="shared" si="37"/>
        <v>44259</v>
      </c>
      <c r="B362" s="4" t="e">
        <f>'Data(LÄGG IN NY DATA)'!B361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</row>
    <row r="363" spans="1:36" x14ac:dyDescent="0.2">
      <c r="A363" s="2">
        <f t="shared" si="37"/>
        <v>44260</v>
      </c>
      <c r="B363" s="4" t="e">
        <f>'Data(LÄGG IN NY DATA)'!B362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</row>
    <row r="364" spans="1:36" x14ac:dyDescent="0.2">
      <c r="A364" s="2">
        <f t="shared" si="37"/>
        <v>44261</v>
      </c>
      <c r="B364" s="4" t="e">
        <f>'Data(LÄGG IN NY DATA)'!B363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</row>
    <row r="365" spans="1:36" x14ac:dyDescent="0.2">
      <c r="A365" s="2">
        <f t="shared" si="37"/>
        <v>44262</v>
      </c>
      <c r="B365" s="4" t="e">
        <f>'Data(LÄGG IN NY DATA)'!B364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</row>
    <row r="366" spans="1:36" x14ac:dyDescent="0.2">
      <c r="A366" s="2">
        <f t="shared" si="37"/>
        <v>44263</v>
      </c>
      <c r="B366" s="4" t="e">
        <f>'Data(LÄGG IN NY DATA)'!B365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</row>
    <row r="367" spans="1:36" x14ac:dyDescent="0.2">
      <c r="A367" s="2">
        <f t="shared" si="37"/>
        <v>44264</v>
      </c>
      <c r="B367" s="4" t="e">
        <f>'Data(LÄGG IN NY DATA)'!B366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</row>
  </sheetData>
  <mergeCells count="1">
    <mergeCell ref="C1:A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D2" workbookViewId="0">
      <selection activeCell="AJ3" sqref="AJ3"/>
    </sheetView>
  </sheetViews>
  <sheetFormatPr baseColWidth="10" defaultRowHeight="16" x14ac:dyDescent="0.2"/>
  <sheetData>
    <row r="1" spans="1:63" x14ac:dyDescent="0.2">
      <c r="C1" s="36" t="s">
        <v>37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</row>
    <row r="4" spans="1:63" x14ac:dyDescent="0.2">
      <c r="A4" s="2">
        <f>A3+1</f>
        <v>43901</v>
      </c>
      <c r="B4" s="4" t="e">
        <f>'Data(LÄGG IN NY DATA)'!C3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</row>
    <row r="5" spans="1:63" x14ac:dyDescent="0.2">
      <c r="A5" s="2">
        <f t="shared" ref="A5:A68" si="32">A4+1</f>
        <v>43902</v>
      </c>
      <c r="B5" s="4" t="e">
        <f>'Data(LÄGG IN NY DATA)'!C4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</row>
    <row r="6" spans="1:63" x14ac:dyDescent="0.2">
      <c r="A6" s="2">
        <f t="shared" si="32"/>
        <v>43903</v>
      </c>
      <c r="B6" s="4" t="e">
        <f>'Data(LÄGG IN NY DATA)'!C5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</row>
    <row r="7" spans="1:63" x14ac:dyDescent="0.2">
      <c r="A7" s="2">
        <f t="shared" si="32"/>
        <v>43904</v>
      </c>
      <c r="B7" s="4" t="e">
        <f>'Data(LÄGG IN NY DATA)'!C6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</row>
    <row r="8" spans="1:63" x14ac:dyDescent="0.2">
      <c r="A8" s="2">
        <f t="shared" si="32"/>
        <v>43905</v>
      </c>
      <c r="B8" s="4" t="e">
        <f>'Data(LÄGG IN NY DATA)'!C7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</row>
    <row r="9" spans="1:63" x14ac:dyDescent="0.2">
      <c r="A9" s="2">
        <f t="shared" si="32"/>
        <v>43906</v>
      </c>
      <c r="B9" s="4" t="e">
        <f>'Data(LÄGG IN NY DATA)'!C8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</row>
    <row r="10" spans="1:63" x14ac:dyDescent="0.2">
      <c r="A10" s="2">
        <f t="shared" si="32"/>
        <v>43907</v>
      </c>
      <c r="B10" s="4" t="e">
        <f>'Data(LÄGG IN NY DATA)'!C9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</row>
    <row r="11" spans="1:63" x14ac:dyDescent="0.2">
      <c r="A11" s="2">
        <f t="shared" si="32"/>
        <v>43908</v>
      </c>
      <c r="B11" s="4">
        <f>'Data(LÄGG IN NY DATA)'!C10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</row>
    <row r="12" spans="1:63" x14ac:dyDescent="0.2">
      <c r="A12" s="2">
        <f t="shared" si="32"/>
        <v>43909</v>
      </c>
      <c r="B12" s="4">
        <f>'Data(LÄGG IN NY DATA)'!C11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</row>
    <row r="13" spans="1:63" x14ac:dyDescent="0.2">
      <c r="A13" s="2">
        <f t="shared" si="32"/>
        <v>43910</v>
      </c>
      <c r="B13" s="4">
        <f>'Data(LÄGG IN NY DATA)'!C12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</row>
    <row r="14" spans="1:63" x14ac:dyDescent="0.2">
      <c r="A14" s="2">
        <f t="shared" si="32"/>
        <v>43911</v>
      </c>
      <c r="B14" s="4">
        <f>'Data(LÄGG IN NY DATA)'!C13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</row>
    <row r="15" spans="1:63" x14ac:dyDescent="0.2">
      <c r="A15" s="2">
        <f t="shared" si="32"/>
        <v>43912</v>
      </c>
      <c r="B15" s="4">
        <f>'Data(LÄGG IN NY DATA)'!C14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</row>
    <row r="16" spans="1:63" x14ac:dyDescent="0.2">
      <c r="A16" s="2">
        <f t="shared" si="32"/>
        <v>43913</v>
      </c>
      <c r="B16" s="4">
        <f>'Data(LÄGG IN NY DATA)'!C15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</row>
    <row r="17" spans="1:36" x14ac:dyDescent="0.2">
      <c r="A17" s="2">
        <f t="shared" si="32"/>
        <v>43914</v>
      </c>
      <c r="B17" s="4">
        <f>'Data(LÄGG IN NY DATA)'!C16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</row>
    <row r="18" spans="1:36" x14ac:dyDescent="0.2">
      <c r="A18" s="2">
        <f t="shared" si="32"/>
        <v>43915</v>
      </c>
      <c r="B18" s="4">
        <f>'Data(LÄGG IN NY DATA)'!C17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</row>
    <row r="19" spans="1:36" x14ac:dyDescent="0.2">
      <c r="A19" s="2">
        <f t="shared" si="32"/>
        <v>43916</v>
      </c>
      <c r="B19" s="4">
        <f>'Data(LÄGG IN NY DATA)'!C18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</row>
    <row r="20" spans="1:36" x14ac:dyDescent="0.2">
      <c r="A20" s="2">
        <f t="shared" si="32"/>
        <v>43917</v>
      </c>
      <c r="B20" s="4">
        <f>'Data(LÄGG IN NY DATA)'!C19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</row>
    <row r="21" spans="1:36" x14ac:dyDescent="0.2">
      <c r="A21" s="2">
        <f t="shared" si="32"/>
        <v>43918</v>
      </c>
      <c r="B21" s="4">
        <f>'Data(LÄGG IN NY DATA)'!C20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</row>
    <row r="22" spans="1:36" x14ac:dyDescent="0.2">
      <c r="A22" s="2">
        <f t="shared" si="32"/>
        <v>43919</v>
      </c>
      <c r="B22" s="4">
        <f>'Data(LÄGG IN NY DATA)'!C21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</row>
    <row r="23" spans="1:36" x14ac:dyDescent="0.2">
      <c r="A23" s="2">
        <f t="shared" si="32"/>
        <v>43920</v>
      </c>
      <c r="B23" s="4">
        <f>'Data(LÄGG IN NY DATA)'!C22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</row>
    <row r="24" spans="1:36" x14ac:dyDescent="0.2">
      <c r="A24" s="2">
        <f t="shared" si="32"/>
        <v>43921</v>
      </c>
      <c r="B24" s="4">
        <f>'Data(LÄGG IN NY DATA)'!C23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</row>
    <row r="25" spans="1:36" x14ac:dyDescent="0.2">
      <c r="A25" s="2">
        <f t="shared" si="32"/>
        <v>43922</v>
      </c>
      <c r="B25" s="4">
        <f>'Data(LÄGG IN NY DATA)'!C24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</row>
    <row r="26" spans="1:36" x14ac:dyDescent="0.2">
      <c r="A26" s="2">
        <f t="shared" si="32"/>
        <v>43923</v>
      </c>
      <c r="B26" s="4">
        <f>'Data(LÄGG IN NY DATA)'!C25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</row>
    <row r="27" spans="1:36" x14ac:dyDescent="0.2">
      <c r="A27" s="2">
        <f t="shared" si="32"/>
        <v>43924</v>
      </c>
      <c r="B27" s="4">
        <f>'Data(LÄGG IN NY DATA)'!C26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</row>
    <row r="28" spans="1:36" x14ac:dyDescent="0.2">
      <c r="A28" s="2">
        <f t="shared" si="32"/>
        <v>43925</v>
      </c>
      <c r="B28" s="4">
        <f>'Data(LÄGG IN NY DATA)'!C27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</row>
    <row r="29" spans="1:36" x14ac:dyDescent="0.2">
      <c r="A29" s="2">
        <f t="shared" si="32"/>
        <v>43926</v>
      </c>
      <c r="B29" s="4">
        <f>'Data(LÄGG IN NY DATA)'!C28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</row>
    <row r="30" spans="1:36" x14ac:dyDescent="0.2">
      <c r="A30" s="2">
        <f t="shared" si="32"/>
        <v>43927</v>
      </c>
      <c r="B30" s="4">
        <f>'Data(LÄGG IN NY DATA)'!C29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</row>
    <row r="31" spans="1:36" x14ac:dyDescent="0.2">
      <c r="A31" s="2">
        <f t="shared" si="32"/>
        <v>43928</v>
      </c>
      <c r="B31" s="4">
        <f>'Data(LÄGG IN NY DATA)'!C30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</row>
    <row r="32" spans="1:36" x14ac:dyDescent="0.2">
      <c r="A32" s="2">
        <f t="shared" si="32"/>
        <v>43929</v>
      </c>
      <c r="B32" s="4">
        <f>'Data(LÄGG IN NY DATA)'!C31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</row>
    <row r="33" spans="1:36" x14ac:dyDescent="0.2">
      <c r="A33" s="2">
        <f t="shared" si="32"/>
        <v>43930</v>
      </c>
      <c r="B33" s="4">
        <f>'Data(LÄGG IN NY DATA)'!C32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</row>
    <row r="34" spans="1:36" x14ac:dyDescent="0.2">
      <c r="A34" s="2">
        <f t="shared" si="32"/>
        <v>43931</v>
      </c>
      <c r="B34" s="4">
        <f>'Data(LÄGG IN NY DATA)'!C33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</row>
    <row r="35" spans="1:36" x14ac:dyDescent="0.2">
      <c r="A35" s="2">
        <f t="shared" si="32"/>
        <v>43932</v>
      </c>
      <c r="B35" s="4">
        <f>'Data(LÄGG IN NY DATA)'!C34</f>
        <v>28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</row>
    <row r="36" spans="1:36" x14ac:dyDescent="0.2">
      <c r="A36" s="2">
        <f t="shared" si="32"/>
        <v>43933</v>
      </c>
      <c r="B36" s="4">
        <f>'Data(LÄGG IN NY DATA)'!C35</f>
        <v>31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</row>
    <row r="37" spans="1:36" x14ac:dyDescent="0.2">
      <c r="A37" s="2">
        <f t="shared" si="32"/>
        <v>43934</v>
      </c>
      <c r="B37" s="4">
        <f>'Data(LÄGG IN NY DATA)'!C36</f>
        <v>35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</row>
    <row r="38" spans="1:36" x14ac:dyDescent="0.2">
      <c r="A38" s="2">
        <f t="shared" si="32"/>
        <v>43935</v>
      </c>
      <c r="B38" s="4">
        <f>'Data(LÄGG IN NY DATA)'!C37</f>
        <v>37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</row>
    <row r="39" spans="1:36" x14ac:dyDescent="0.2">
      <c r="A39" s="2">
        <f t="shared" si="32"/>
        <v>43936</v>
      </c>
      <c r="B39" s="4">
        <f>'Data(LÄGG IN NY DATA)'!C38</f>
        <v>43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</row>
    <row r="40" spans="1:36" x14ac:dyDescent="0.2">
      <c r="A40" s="2">
        <f t="shared" si="32"/>
        <v>43937</v>
      </c>
      <c r="B40" s="4">
        <f>'Data(LÄGG IN NY DATA)'!C39</f>
        <v>44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</row>
    <row r="41" spans="1:36" x14ac:dyDescent="0.2">
      <c r="A41" s="2">
        <f t="shared" si="32"/>
        <v>43938</v>
      </c>
      <c r="B41" s="4">
        <f>'Data(LÄGG IN NY DATA)'!C40</f>
        <v>46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</row>
    <row r="42" spans="1:36" x14ac:dyDescent="0.2">
      <c r="A42" s="2">
        <f t="shared" si="32"/>
        <v>43939</v>
      </c>
      <c r="B42" s="4">
        <f>'Data(LÄGG IN NY DATA)'!C41</f>
        <v>55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</row>
    <row r="43" spans="1:36" x14ac:dyDescent="0.2">
      <c r="A43" s="2">
        <f t="shared" si="32"/>
        <v>43940</v>
      </c>
      <c r="B43" s="4">
        <f>'Data(LÄGG IN NY DATA)'!C42</f>
        <v>56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</row>
    <row r="44" spans="1:36" x14ac:dyDescent="0.2">
      <c r="A44" s="2">
        <f t="shared" si="32"/>
        <v>43941</v>
      </c>
      <c r="B44" s="4">
        <f>'Data(LÄGG IN NY DATA)'!C43</f>
        <v>58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</row>
    <row r="45" spans="1:36" x14ac:dyDescent="0.2">
      <c r="A45" s="2">
        <f t="shared" si="32"/>
        <v>43942</v>
      </c>
      <c r="B45" s="4">
        <f>'Data(LÄGG IN NY DATA)'!C44</f>
        <v>60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</row>
    <row r="46" spans="1:36" x14ac:dyDescent="0.2">
      <c r="A46" s="2">
        <f t="shared" si="32"/>
        <v>43943</v>
      </c>
      <c r="B46" s="4">
        <f>'Data(LÄGG IN NY DATA)'!C45</f>
        <v>61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</row>
    <row r="47" spans="1:36" x14ac:dyDescent="0.2">
      <c r="A47" s="2">
        <f t="shared" si="32"/>
        <v>43944</v>
      </c>
      <c r="B47" s="4">
        <f>'Data(LÄGG IN NY DATA)'!C46</f>
        <v>63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</row>
    <row r="48" spans="1:36" x14ac:dyDescent="0.2">
      <c r="A48" s="2">
        <f t="shared" si="32"/>
        <v>43945</v>
      </c>
      <c r="B48" s="4">
        <f>'Data(LÄGG IN NY DATA)'!C47</f>
        <v>65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</row>
    <row r="49" spans="1:36" x14ac:dyDescent="0.2">
      <c r="A49" s="2">
        <f t="shared" si="32"/>
        <v>43946</v>
      </c>
      <c r="B49" s="4">
        <f>'Data(LÄGG IN NY DATA)'!C48</f>
        <v>66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</row>
    <row r="50" spans="1:36" x14ac:dyDescent="0.2">
      <c r="A50" s="2">
        <f t="shared" si="32"/>
        <v>43947</v>
      </c>
      <c r="B50" s="4">
        <f>'Data(LÄGG IN NY DATA)'!C49</f>
        <v>67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</row>
    <row r="51" spans="1:36" x14ac:dyDescent="0.2">
      <c r="A51" s="2">
        <f t="shared" si="32"/>
        <v>43948</v>
      </c>
      <c r="B51" s="4">
        <f>'Data(LÄGG IN NY DATA)'!C50</f>
        <v>68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</row>
    <row r="52" spans="1:36" x14ac:dyDescent="0.2">
      <c r="A52" s="2">
        <f t="shared" si="32"/>
        <v>43949</v>
      </c>
      <c r="B52" s="4">
        <f>'Data(LÄGG IN NY DATA)'!C51</f>
        <v>68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</row>
    <row r="53" spans="1:36" x14ac:dyDescent="0.2">
      <c r="A53" s="2">
        <f t="shared" si="32"/>
        <v>43950</v>
      </c>
      <c r="B53" s="4">
        <f>'Data(LÄGG IN NY DATA)'!C52</f>
        <v>68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</row>
    <row r="54" spans="1:36" x14ac:dyDescent="0.2">
      <c r="A54" s="2">
        <f t="shared" si="32"/>
        <v>43951</v>
      </c>
      <c r="B54" s="4">
        <f>'Data(LÄGG IN NY DATA)'!C53</f>
        <v>71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</row>
    <row r="55" spans="1:36" x14ac:dyDescent="0.2">
      <c r="A55" s="2">
        <f t="shared" si="32"/>
        <v>43952</v>
      </c>
      <c r="B55" s="4">
        <f>'Data(LÄGG IN NY DATA)'!C54</f>
        <v>74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</row>
    <row r="56" spans="1:36" x14ac:dyDescent="0.2">
      <c r="A56" s="2">
        <f t="shared" si="32"/>
        <v>43953</v>
      </c>
      <c r="B56" s="4">
        <f>'Data(LÄGG IN NY DATA)'!C55</f>
        <v>76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</row>
    <row r="57" spans="1:36" x14ac:dyDescent="0.2">
      <c r="A57" s="2">
        <f t="shared" si="32"/>
        <v>43954</v>
      </c>
      <c r="B57" s="4">
        <f>'Data(LÄGG IN NY DATA)'!C56</f>
        <v>76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</row>
    <row r="58" spans="1:36" x14ac:dyDescent="0.2">
      <c r="A58" s="2">
        <f t="shared" si="32"/>
        <v>43955</v>
      </c>
      <c r="B58" s="4">
        <f>'Data(LÄGG IN NY DATA)'!C57</f>
        <v>76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</row>
    <row r="59" spans="1:36" x14ac:dyDescent="0.2">
      <c r="A59" s="2">
        <f t="shared" si="32"/>
        <v>43956</v>
      </c>
      <c r="B59" s="4" t="e">
        <f>'Data(LÄGG IN NY DATA)'!C58</f>
        <v>#N/A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</row>
    <row r="60" spans="1:36" x14ac:dyDescent="0.2">
      <c r="A60" s="2">
        <f t="shared" si="32"/>
        <v>43957</v>
      </c>
      <c r="B60" s="4" t="e">
        <f>'Data(LÄGG IN NY DATA)'!C59</f>
        <v>#N/A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</row>
    <row r="61" spans="1:36" x14ac:dyDescent="0.2">
      <c r="A61" s="2">
        <f t="shared" si="32"/>
        <v>43958</v>
      </c>
      <c r="B61" s="4" t="e">
        <f>'Data(LÄGG IN NY DATA)'!C60</f>
        <v>#N/A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</row>
    <row r="62" spans="1:36" x14ac:dyDescent="0.2">
      <c r="A62" s="2">
        <f t="shared" si="32"/>
        <v>43959</v>
      </c>
      <c r="B62" s="4" t="e">
        <f>'Data(LÄGG IN NY DATA)'!C61</f>
        <v>#N/A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</row>
    <row r="63" spans="1:36" x14ac:dyDescent="0.2">
      <c r="A63" s="2">
        <f t="shared" si="32"/>
        <v>43960</v>
      </c>
      <c r="B63" s="4" t="e">
        <f>'Data(LÄGG IN NY DATA)'!C62</f>
        <v>#N/A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</row>
    <row r="64" spans="1:36" x14ac:dyDescent="0.2">
      <c r="A64" s="2">
        <f t="shared" si="32"/>
        <v>43961</v>
      </c>
      <c r="B64" s="4" t="e">
        <f>'Data(LÄGG IN NY DATA)'!C63</f>
        <v>#N/A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</row>
    <row r="65" spans="1:36" x14ac:dyDescent="0.2">
      <c r="A65" s="2">
        <f t="shared" si="32"/>
        <v>43962</v>
      </c>
      <c r="B65" s="4" t="e">
        <f>'Data(LÄGG IN NY DATA)'!C64</f>
        <v>#N/A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</row>
    <row r="66" spans="1:36" x14ac:dyDescent="0.2">
      <c r="A66" s="2">
        <f t="shared" si="32"/>
        <v>43963</v>
      </c>
      <c r="B66" s="4" t="e">
        <f>'Data(LÄGG IN NY DATA)'!C65</f>
        <v>#N/A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</row>
    <row r="67" spans="1:36" x14ac:dyDescent="0.2">
      <c r="A67" s="2">
        <f t="shared" si="32"/>
        <v>43964</v>
      </c>
      <c r="B67" s="4" t="e">
        <f>'Data(LÄGG IN NY DATA)'!C66</f>
        <v>#N/A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</row>
    <row r="68" spans="1:36" x14ac:dyDescent="0.2">
      <c r="A68" s="2">
        <f t="shared" si="32"/>
        <v>43965</v>
      </c>
      <c r="B68" s="4" t="e">
        <f>'Data(LÄGG IN NY DATA)'!C67</f>
        <v>#N/A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</row>
    <row r="69" spans="1:36" x14ac:dyDescent="0.2">
      <c r="A69" s="2">
        <f t="shared" ref="A69:A132" si="33">A68+1</f>
        <v>43966</v>
      </c>
      <c r="B69" s="4" t="e">
        <f>'Data(LÄGG IN NY DATA)'!C68</f>
        <v>#N/A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</row>
    <row r="70" spans="1:36" x14ac:dyDescent="0.2">
      <c r="A70" s="2">
        <f t="shared" si="33"/>
        <v>43967</v>
      </c>
      <c r="B70" s="4" t="e">
        <f>'Data(LÄGG IN NY DATA)'!C69</f>
        <v>#N/A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</row>
    <row r="71" spans="1:36" x14ac:dyDescent="0.2">
      <c r="A71" s="2">
        <f t="shared" si="33"/>
        <v>43968</v>
      </c>
      <c r="B71" s="4" t="e">
        <f>'Data(LÄGG IN NY DATA)'!C70</f>
        <v>#N/A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</row>
    <row r="72" spans="1:36" x14ac:dyDescent="0.2">
      <c r="A72" s="2">
        <f t="shared" si="33"/>
        <v>43969</v>
      </c>
      <c r="B72" s="4" t="e">
        <f>'Data(LÄGG IN NY DATA)'!C71</f>
        <v>#N/A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</row>
    <row r="73" spans="1:36" x14ac:dyDescent="0.2">
      <c r="A73" s="2">
        <f t="shared" si="33"/>
        <v>43970</v>
      </c>
      <c r="B73" s="4" t="e">
        <f>'Data(LÄGG IN NY DATA)'!C72</f>
        <v>#N/A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</row>
    <row r="74" spans="1:36" x14ac:dyDescent="0.2">
      <c r="A74" s="2">
        <f t="shared" si="33"/>
        <v>43971</v>
      </c>
      <c r="B74" s="4" t="e">
        <f>'Data(LÄGG IN NY DATA)'!C73</f>
        <v>#N/A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</row>
    <row r="75" spans="1:36" x14ac:dyDescent="0.2">
      <c r="A75" s="2">
        <f t="shared" si="33"/>
        <v>43972</v>
      </c>
      <c r="B75" s="4" t="e">
        <f>'Data(LÄGG IN NY DATA)'!C74</f>
        <v>#N/A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</row>
    <row r="76" spans="1:36" x14ac:dyDescent="0.2">
      <c r="A76" s="2">
        <f t="shared" si="33"/>
        <v>43973</v>
      </c>
      <c r="B76" s="4" t="e">
        <f>'Data(LÄGG IN NY DATA)'!C75</f>
        <v>#N/A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</row>
    <row r="77" spans="1:36" x14ac:dyDescent="0.2">
      <c r="A77" s="2">
        <f t="shared" si="33"/>
        <v>43974</v>
      </c>
      <c r="B77" s="4" t="e">
        <f>'Data(LÄGG IN NY DATA)'!C76</f>
        <v>#N/A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</row>
    <row r="78" spans="1:36" x14ac:dyDescent="0.2">
      <c r="A78" s="2">
        <f t="shared" si="33"/>
        <v>43975</v>
      </c>
      <c r="B78" s="4" t="e">
        <f>'Data(LÄGG IN NY DATA)'!C77</f>
        <v>#N/A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</row>
    <row r="79" spans="1:36" x14ac:dyDescent="0.2">
      <c r="A79" s="2">
        <f t="shared" si="33"/>
        <v>43976</v>
      </c>
      <c r="B79" s="4" t="e">
        <f>'Data(LÄGG IN NY DATA)'!C78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</row>
    <row r="80" spans="1:36" x14ac:dyDescent="0.2">
      <c r="A80" s="2">
        <f t="shared" si="33"/>
        <v>43977</v>
      </c>
      <c r="B80" s="4" t="e">
        <f>'Data(LÄGG IN NY DATA)'!C79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</row>
    <row r="81" spans="1:36" x14ac:dyDescent="0.2">
      <c r="A81" s="2">
        <f t="shared" si="33"/>
        <v>43978</v>
      </c>
      <c r="B81" s="4" t="e">
        <f>'Data(LÄGG IN NY DATA)'!C80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</row>
    <row r="82" spans="1:36" x14ac:dyDescent="0.2">
      <c r="A82" s="2">
        <f t="shared" si="33"/>
        <v>43979</v>
      </c>
      <c r="B82" s="4" t="e">
        <f>'Data(LÄGG IN NY DATA)'!C81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</row>
    <row r="83" spans="1:36" x14ac:dyDescent="0.2">
      <c r="A83" s="2">
        <f t="shared" si="33"/>
        <v>43980</v>
      </c>
      <c r="B83" s="4" t="e">
        <f>'Data(LÄGG IN NY DATA)'!C82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</row>
    <row r="84" spans="1:36" x14ac:dyDescent="0.2">
      <c r="A84" s="2">
        <f t="shared" si="33"/>
        <v>43981</v>
      </c>
      <c r="B84" s="4" t="e">
        <f>'Data(LÄGG IN NY DATA)'!C83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</row>
    <row r="85" spans="1:36" x14ac:dyDescent="0.2">
      <c r="A85" s="2">
        <f t="shared" si="33"/>
        <v>43982</v>
      </c>
      <c r="B85" s="4" t="e">
        <f>'Data(LÄGG IN NY DATA)'!C84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</row>
    <row r="86" spans="1:36" x14ac:dyDescent="0.2">
      <c r="A86" s="2">
        <f t="shared" si="33"/>
        <v>43983</v>
      </c>
      <c r="B86" s="4" t="e">
        <f>'Data(LÄGG IN NY DATA)'!C85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</row>
    <row r="87" spans="1:36" x14ac:dyDescent="0.2">
      <c r="A87" s="2">
        <f t="shared" si="33"/>
        <v>43984</v>
      </c>
      <c r="B87" s="4" t="e">
        <f>'Data(LÄGG IN NY DATA)'!C86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</row>
    <row r="88" spans="1:36" x14ac:dyDescent="0.2">
      <c r="A88" s="2">
        <f t="shared" si="33"/>
        <v>43985</v>
      </c>
      <c r="B88" s="4" t="e">
        <f>'Data(LÄGG IN NY DATA)'!C87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</row>
    <row r="89" spans="1:36" x14ac:dyDescent="0.2">
      <c r="A89" s="2">
        <f t="shared" si="33"/>
        <v>43986</v>
      </c>
      <c r="B89" s="4" t="e">
        <f>'Data(LÄGG IN NY DATA)'!C88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</row>
    <row r="90" spans="1:36" x14ac:dyDescent="0.2">
      <c r="A90" s="2">
        <f t="shared" si="33"/>
        <v>43987</v>
      </c>
      <c r="B90" s="4" t="e">
        <f>'Data(LÄGG IN NY DATA)'!C89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</row>
    <row r="91" spans="1:36" x14ac:dyDescent="0.2">
      <c r="A91" s="2">
        <f t="shared" si="33"/>
        <v>43988</v>
      </c>
      <c r="B91" s="4" t="e">
        <f>'Data(LÄGG IN NY DATA)'!C90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</row>
    <row r="92" spans="1:36" x14ac:dyDescent="0.2">
      <c r="A92" s="2">
        <f t="shared" si="33"/>
        <v>43989</v>
      </c>
      <c r="B92" s="4" t="e">
        <f>'Data(LÄGG IN NY DATA)'!C91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</row>
    <row r="93" spans="1:36" x14ac:dyDescent="0.2">
      <c r="A93" s="2">
        <f t="shared" si="33"/>
        <v>43990</v>
      </c>
      <c r="B93" s="4" t="e">
        <f>'Data(LÄGG IN NY DATA)'!C92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</row>
    <row r="94" spans="1:36" x14ac:dyDescent="0.2">
      <c r="A94" s="2">
        <f t="shared" si="33"/>
        <v>43991</v>
      </c>
      <c r="B94" s="4" t="e">
        <f>'Data(LÄGG IN NY DATA)'!C93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</row>
    <row r="95" spans="1:36" x14ac:dyDescent="0.2">
      <c r="A95" s="2">
        <f t="shared" si="33"/>
        <v>43992</v>
      </c>
      <c r="B95" s="4" t="e">
        <f>'Data(LÄGG IN NY DATA)'!C94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</row>
    <row r="96" spans="1:36" x14ac:dyDescent="0.2">
      <c r="A96" s="2">
        <f t="shared" si="33"/>
        <v>43993</v>
      </c>
      <c r="B96" s="4" t="e">
        <f>'Data(LÄGG IN NY DATA)'!C95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</row>
    <row r="97" spans="1:36" x14ac:dyDescent="0.2">
      <c r="A97" s="2">
        <f t="shared" si="33"/>
        <v>43994</v>
      </c>
      <c r="B97" s="4" t="e">
        <f>'Data(LÄGG IN NY DATA)'!C96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</row>
    <row r="98" spans="1:36" x14ac:dyDescent="0.2">
      <c r="A98" s="2">
        <f t="shared" si="33"/>
        <v>43995</v>
      </c>
      <c r="B98" s="4" t="e">
        <f>'Data(LÄGG IN NY DATA)'!C97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</row>
    <row r="99" spans="1:36" x14ac:dyDescent="0.2">
      <c r="A99" s="2">
        <f t="shared" si="33"/>
        <v>43996</v>
      </c>
      <c r="B99" s="4" t="e">
        <f>'Data(LÄGG IN NY DATA)'!C98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</row>
    <row r="100" spans="1:36" x14ac:dyDescent="0.2">
      <c r="A100" s="2">
        <f t="shared" si="33"/>
        <v>43997</v>
      </c>
      <c r="B100" s="4" t="e">
        <f>'Data(LÄGG IN NY DATA)'!C99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</row>
    <row r="101" spans="1:36" x14ac:dyDescent="0.2">
      <c r="A101" s="2">
        <f t="shared" si="33"/>
        <v>43998</v>
      </c>
      <c r="B101" s="4" t="e">
        <f>'Data(LÄGG IN NY DATA)'!C100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</row>
    <row r="102" spans="1:36" x14ac:dyDescent="0.2">
      <c r="A102" s="2">
        <f t="shared" si="33"/>
        <v>43999</v>
      </c>
      <c r="B102" s="4" t="e">
        <f>'Data(LÄGG IN NY DATA)'!C101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</row>
    <row r="103" spans="1:36" x14ac:dyDescent="0.2">
      <c r="A103" s="2">
        <f t="shared" si="33"/>
        <v>44000</v>
      </c>
      <c r="B103" s="4" t="e">
        <f>'Data(LÄGG IN NY DATA)'!C102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</row>
    <row r="104" spans="1:36" x14ac:dyDescent="0.2">
      <c r="A104" s="2">
        <f t="shared" si="33"/>
        <v>44001</v>
      </c>
      <c r="B104" s="4" t="e">
        <f>'Data(LÄGG IN NY DATA)'!C103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</row>
    <row r="105" spans="1:36" x14ac:dyDescent="0.2">
      <c r="A105" s="2">
        <f t="shared" si="33"/>
        <v>44002</v>
      </c>
      <c r="B105" s="4" t="e">
        <f>'Data(LÄGG IN NY DATA)'!C104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</row>
    <row r="106" spans="1:36" x14ac:dyDescent="0.2">
      <c r="A106" s="2">
        <f t="shared" si="33"/>
        <v>44003</v>
      </c>
      <c r="B106" s="4" t="e">
        <f>'Data(LÄGG IN NY DATA)'!C105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</row>
    <row r="107" spans="1:36" x14ac:dyDescent="0.2">
      <c r="A107" s="2">
        <f t="shared" si="33"/>
        <v>44004</v>
      </c>
      <c r="B107" s="4" t="e">
        <f>'Data(LÄGG IN NY DATA)'!C106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</row>
    <row r="108" spans="1:36" x14ac:dyDescent="0.2">
      <c r="A108" s="2">
        <f t="shared" si="33"/>
        <v>44005</v>
      </c>
      <c r="B108" s="4" t="e">
        <f>'Data(LÄGG IN NY DATA)'!C107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</row>
    <row r="109" spans="1:36" x14ac:dyDescent="0.2">
      <c r="A109" s="2">
        <f t="shared" si="33"/>
        <v>44006</v>
      </c>
      <c r="B109" s="4" t="e">
        <f>'Data(LÄGG IN NY DATA)'!C108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</row>
    <row r="110" spans="1:36" x14ac:dyDescent="0.2">
      <c r="A110" s="2">
        <f t="shared" si="33"/>
        <v>44007</v>
      </c>
      <c r="B110" s="4" t="e">
        <f>'Data(LÄGG IN NY DATA)'!C109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</row>
    <row r="111" spans="1:36" x14ac:dyDescent="0.2">
      <c r="A111" s="2">
        <f t="shared" si="33"/>
        <v>44008</v>
      </c>
      <c r="B111" s="4" t="e">
        <f>'Data(LÄGG IN NY DATA)'!C110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</row>
    <row r="112" spans="1:36" x14ac:dyDescent="0.2">
      <c r="A112" s="2">
        <f t="shared" si="33"/>
        <v>44009</v>
      </c>
      <c r="B112" s="4" t="e">
        <f>'Data(LÄGG IN NY DATA)'!C111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</row>
    <row r="113" spans="1:36" x14ac:dyDescent="0.2">
      <c r="A113" s="2">
        <f t="shared" si="33"/>
        <v>44010</v>
      </c>
      <c r="B113" s="4" t="e">
        <f>'Data(LÄGG IN NY DATA)'!C112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</row>
    <row r="114" spans="1:36" x14ac:dyDescent="0.2">
      <c r="A114" s="2">
        <f t="shared" si="33"/>
        <v>44011</v>
      </c>
      <c r="B114" s="4" t="e">
        <f>'Data(LÄGG IN NY DATA)'!C113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</row>
    <row r="115" spans="1:36" x14ac:dyDescent="0.2">
      <c r="A115" s="2">
        <f t="shared" si="33"/>
        <v>44012</v>
      </c>
      <c r="B115" s="4" t="e">
        <f>'Data(LÄGG IN NY DATA)'!C114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</row>
    <row r="116" spans="1:36" x14ac:dyDescent="0.2">
      <c r="A116" s="2">
        <f t="shared" si="33"/>
        <v>44013</v>
      </c>
      <c r="B116" s="4" t="e">
        <f>'Data(LÄGG IN NY DATA)'!C115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</row>
    <row r="117" spans="1:36" x14ac:dyDescent="0.2">
      <c r="A117" s="2">
        <f t="shared" si="33"/>
        <v>44014</v>
      </c>
      <c r="B117" s="4" t="e">
        <f>'Data(LÄGG IN NY DATA)'!C116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</row>
    <row r="118" spans="1:36" x14ac:dyDescent="0.2">
      <c r="A118" s="2">
        <f t="shared" si="33"/>
        <v>44015</v>
      </c>
      <c r="B118" s="4" t="e">
        <f>'Data(LÄGG IN NY DATA)'!C117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</row>
    <row r="119" spans="1:36" x14ac:dyDescent="0.2">
      <c r="A119" s="2">
        <f t="shared" si="33"/>
        <v>44016</v>
      </c>
      <c r="B119" s="4" t="e">
        <f>'Data(LÄGG IN NY DATA)'!C118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</row>
    <row r="120" spans="1:36" x14ac:dyDescent="0.2">
      <c r="A120" s="2">
        <f t="shared" si="33"/>
        <v>44017</v>
      </c>
      <c r="B120" s="4" t="e">
        <f>'Data(LÄGG IN NY DATA)'!C119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</row>
    <row r="121" spans="1:36" x14ac:dyDescent="0.2">
      <c r="A121" s="2">
        <f t="shared" si="33"/>
        <v>44018</v>
      </c>
      <c r="B121" s="4" t="e">
        <f>'Data(LÄGG IN NY DATA)'!C120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</row>
    <row r="122" spans="1:36" x14ac:dyDescent="0.2">
      <c r="A122" s="2">
        <f t="shared" si="33"/>
        <v>44019</v>
      </c>
      <c r="B122" s="4" t="e">
        <f>'Data(LÄGG IN NY DATA)'!C121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</row>
    <row r="123" spans="1:36" x14ac:dyDescent="0.2">
      <c r="A123" s="2">
        <f t="shared" si="33"/>
        <v>44020</v>
      </c>
      <c r="B123" s="4" t="e">
        <f>'Data(LÄGG IN NY DATA)'!C122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</row>
    <row r="124" spans="1:36" x14ac:dyDescent="0.2">
      <c r="A124" s="2">
        <f t="shared" si="33"/>
        <v>44021</v>
      </c>
      <c r="B124" s="4" t="e">
        <f>'Data(LÄGG IN NY DATA)'!C123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</row>
    <row r="125" spans="1:36" x14ac:dyDescent="0.2">
      <c r="A125" s="2">
        <f t="shared" si="33"/>
        <v>44022</v>
      </c>
      <c r="B125" s="4" t="e">
        <f>'Data(LÄGG IN NY DATA)'!C124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</row>
    <row r="126" spans="1:36" x14ac:dyDescent="0.2">
      <c r="A126" s="2">
        <f t="shared" si="33"/>
        <v>44023</v>
      </c>
      <c r="B126" s="4" t="e">
        <f>'Data(LÄGG IN NY DATA)'!C125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</row>
    <row r="127" spans="1:36" x14ac:dyDescent="0.2">
      <c r="A127" s="2">
        <f t="shared" si="33"/>
        <v>44024</v>
      </c>
      <c r="B127" s="4" t="e">
        <f>'Data(LÄGG IN NY DATA)'!C126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</row>
    <row r="128" spans="1:36" x14ac:dyDescent="0.2">
      <c r="A128" s="2">
        <f t="shared" si="33"/>
        <v>44025</v>
      </c>
      <c r="B128" s="4" t="e">
        <f>'Data(LÄGG IN NY DATA)'!C127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</row>
    <row r="129" spans="1:36" x14ac:dyDescent="0.2">
      <c r="A129" s="2">
        <f t="shared" si="33"/>
        <v>44026</v>
      </c>
      <c r="B129" s="4" t="e">
        <f>'Data(LÄGG IN NY DATA)'!C128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</row>
    <row r="130" spans="1:36" x14ac:dyDescent="0.2">
      <c r="A130" s="2">
        <f t="shared" si="33"/>
        <v>44027</v>
      </c>
      <c r="B130" s="4" t="e">
        <f>'Data(LÄGG IN NY DATA)'!C129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</row>
    <row r="131" spans="1:36" x14ac:dyDescent="0.2">
      <c r="A131" s="2">
        <f t="shared" si="33"/>
        <v>44028</v>
      </c>
      <c r="B131" s="4" t="e">
        <f>'Data(LÄGG IN NY DATA)'!C130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</row>
    <row r="132" spans="1:36" x14ac:dyDescent="0.2">
      <c r="A132" s="2">
        <f t="shared" si="33"/>
        <v>44029</v>
      </c>
      <c r="B132" s="4" t="e">
        <f>'Data(LÄGG IN NY DATA)'!C131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</row>
    <row r="133" spans="1:36" x14ac:dyDescent="0.2">
      <c r="A133" s="2">
        <f t="shared" ref="A133:A196" si="34">A132+1</f>
        <v>44030</v>
      </c>
      <c r="B133" s="4" t="e">
        <f>'Data(LÄGG IN NY DATA)'!C132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</row>
    <row r="134" spans="1:36" x14ac:dyDescent="0.2">
      <c r="A134" s="2">
        <f t="shared" si="34"/>
        <v>44031</v>
      </c>
      <c r="B134" s="4" t="e">
        <f>'Data(LÄGG IN NY DATA)'!C133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</row>
    <row r="135" spans="1:36" x14ac:dyDescent="0.2">
      <c r="A135" s="2">
        <f t="shared" si="34"/>
        <v>44032</v>
      </c>
      <c r="B135" s="4" t="e">
        <f>'Data(LÄGG IN NY DATA)'!C134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</row>
    <row r="136" spans="1:36" x14ac:dyDescent="0.2">
      <c r="A136" s="2">
        <f t="shared" si="34"/>
        <v>44033</v>
      </c>
      <c r="B136" s="4" t="e">
        <f>'Data(LÄGG IN NY DATA)'!C135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</row>
    <row r="137" spans="1:36" x14ac:dyDescent="0.2">
      <c r="A137" s="2">
        <f t="shared" si="34"/>
        <v>44034</v>
      </c>
      <c r="B137" s="4" t="e">
        <f>'Data(LÄGG IN NY DATA)'!C136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</row>
    <row r="138" spans="1:36" x14ac:dyDescent="0.2">
      <c r="A138" s="2">
        <f t="shared" si="34"/>
        <v>44035</v>
      </c>
      <c r="B138" s="4" t="e">
        <f>'Data(LÄGG IN NY DATA)'!C137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</row>
    <row r="139" spans="1:36" x14ac:dyDescent="0.2">
      <c r="A139" s="2">
        <f t="shared" si="34"/>
        <v>44036</v>
      </c>
      <c r="B139" s="4" t="e">
        <f>'Data(LÄGG IN NY DATA)'!C138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</row>
    <row r="140" spans="1:36" x14ac:dyDescent="0.2">
      <c r="A140" s="2">
        <f t="shared" si="34"/>
        <v>44037</v>
      </c>
      <c r="B140" s="4" t="e">
        <f>'Data(LÄGG IN NY DATA)'!C139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</row>
    <row r="141" spans="1:36" x14ac:dyDescent="0.2">
      <c r="A141" s="2">
        <f t="shared" si="34"/>
        <v>44038</v>
      </c>
      <c r="B141" s="4" t="e">
        <f>'Data(LÄGG IN NY DATA)'!C140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</row>
    <row r="142" spans="1:36" x14ac:dyDescent="0.2">
      <c r="A142" s="2">
        <f t="shared" si="34"/>
        <v>44039</v>
      </c>
      <c r="B142" s="4" t="e">
        <f>'Data(LÄGG IN NY DATA)'!C141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</row>
    <row r="143" spans="1:36" x14ac:dyDescent="0.2">
      <c r="A143" s="2">
        <f t="shared" si="34"/>
        <v>44040</v>
      </c>
      <c r="B143" s="4" t="e">
        <f>'Data(LÄGG IN NY DATA)'!C142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</row>
    <row r="144" spans="1:36" x14ac:dyDescent="0.2">
      <c r="A144" s="2">
        <f t="shared" si="34"/>
        <v>44041</v>
      </c>
      <c r="B144" s="4" t="e">
        <f>'Data(LÄGG IN NY DATA)'!C143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</row>
    <row r="145" spans="1:36" x14ac:dyDescent="0.2">
      <c r="A145" s="2">
        <f t="shared" si="34"/>
        <v>44042</v>
      </c>
      <c r="B145" s="4" t="e">
        <f>'Data(LÄGG IN NY DATA)'!C144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</row>
    <row r="146" spans="1:36" x14ac:dyDescent="0.2">
      <c r="A146" s="2">
        <f t="shared" si="34"/>
        <v>44043</v>
      </c>
      <c r="B146" s="4" t="e">
        <f>'Data(LÄGG IN NY DATA)'!C145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</row>
    <row r="147" spans="1:36" x14ac:dyDescent="0.2">
      <c r="A147" s="2">
        <f t="shared" si="34"/>
        <v>44044</v>
      </c>
      <c r="B147" s="4" t="e">
        <f>'Data(LÄGG IN NY DATA)'!C146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</row>
    <row r="148" spans="1:36" x14ac:dyDescent="0.2">
      <c r="A148" s="2">
        <f t="shared" si="34"/>
        <v>44045</v>
      </c>
      <c r="B148" s="4" t="e">
        <f>'Data(LÄGG IN NY DATA)'!C147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</row>
    <row r="149" spans="1:36" x14ac:dyDescent="0.2">
      <c r="A149" s="2">
        <f t="shared" si="34"/>
        <v>44046</v>
      </c>
      <c r="B149" s="4" t="e">
        <f>'Data(LÄGG IN NY DATA)'!C148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</row>
    <row r="150" spans="1:36" x14ac:dyDescent="0.2">
      <c r="A150" s="2">
        <f t="shared" si="34"/>
        <v>44047</v>
      </c>
      <c r="B150" s="4" t="e">
        <f>'Data(LÄGG IN NY DATA)'!C149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</row>
    <row r="151" spans="1:36" x14ac:dyDescent="0.2">
      <c r="A151" s="2">
        <f t="shared" si="34"/>
        <v>44048</v>
      </c>
      <c r="B151" s="4" t="e">
        <f>'Data(LÄGG IN NY DATA)'!C150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</row>
    <row r="152" spans="1:36" x14ac:dyDescent="0.2">
      <c r="A152" s="2">
        <f t="shared" si="34"/>
        <v>44049</v>
      </c>
      <c r="B152" s="4" t="e">
        <f>'Data(LÄGG IN NY DATA)'!C151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</row>
    <row r="153" spans="1:36" x14ac:dyDescent="0.2">
      <c r="A153" s="2">
        <f t="shared" si="34"/>
        <v>44050</v>
      </c>
      <c r="B153" s="4" t="e">
        <f>'Data(LÄGG IN NY DATA)'!C152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</row>
    <row r="154" spans="1:36" x14ac:dyDescent="0.2">
      <c r="A154" s="2">
        <f t="shared" si="34"/>
        <v>44051</v>
      </c>
      <c r="B154" s="4" t="e">
        <f>'Data(LÄGG IN NY DATA)'!C153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</row>
    <row r="155" spans="1:36" x14ac:dyDescent="0.2">
      <c r="A155" s="2">
        <f t="shared" si="34"/>
        <v>44052</v>
      </c>
      <c r="B155" s="4" t="e">
        <f>'Data(LÄGG IN NY DATA)'!C154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</row>
    <row r="156" spans="1:36" x14ac:dyDescent="0.2">
      <c r="A156" s="2">
        <f t="shared" si="34"/>
        <v>44053</v>
      </c>
      <c r="B156" s="4" t="e">
        <f>'Data(LÄGG IN NY DATA)'!C155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</row>
    <row r="157" spans="1:36" x14ac:dyDescent="0.2">
      <c r="A157" s="2">
        <f t="shared" si="34"/>
        <v>44054</v>
      </c>
      <c r="B157" s="4" t="e">
        <f>'Data(LÄGG IN NY DATA)'!C156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</row>
    <row r="158" spans="1:36" x14ac:dyDescent="0.2">
      <c r="A158" s="2">
        <f t="shared" si="34"/>
        <v>44055</v>
      </c>
      <c r="B158" s="4" t="e">
        <f>'Data(LÄGG IN NY DATA)'!C157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</row>
    <row r="159" spans="1:36" x14ac:dyDescent="0.2">
      <c r="A159" s="2">
        <f t="shared" si="34"/>
        <v>44056</v>
      </c>
      <c r="B159" s="4" t="e">
        <f>'Data(LÄGG IN NY DATA)'!C158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</row>
    <row r="160" spans="1:36" x14ac:dyDescent="0.2">
      <c r="A160" s="2">
        <f t="shared" si="34"/>
        <v>44057</v>
      </c>
      <c r="B160" s="4" t="e">
        <f>'Data(LÄGG IN NY DATA)'!C159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</row>
    <row r="161" spans="1:36" x14ac:dyDescent="0.2">
      <c r="A161" s="2">
        <f t="shared" si="34"/>
        <v>44058</v>
      </c>
      <c r="B161" s="4" t="e">
        <f>'Data(LÄGG IN NY DATA)'!C160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</row>
    <row r="162" spans="1:36" x14ac:dyDescent="0.2">
      <c r="A162" s="2">
        <f t="shared" si="34"/>
        <v>44059</v>
      </c>
      <c r="B162" s="4" t="e">
        <f>'Data(LÄGG IN NY DATA)'!C161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</row>
    <row r="163" spans="1:36" x14ac:dyDescent="0.2">
      <c r="A163" s="2">
        <f t="shared" si="34"/>
        <v>44060</v>
      </c>
      <c r="B163" s="4" t="e">
        <f>'Data(LÄGG IN NY DATA)'!C162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</row>
    <row r="164" spans="1:36" x14ac:dyDescent="0.2">
      <c r="A164" s="2">
        <f t="shared" si="34"/>
        <v>44061</v>
      </c>
      <c r="B164" s="4" t="e">
        <f>'Data(LÄGG IN NY DATA)'!C163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</row>
    <row r="165" spans="1:36" x14ac:dyDescent="0.2">
      <c r="A165" s="2">
        <f t="shared" si="34"/>
        <v>44062</v>
      </c>
      <c r="B165" s="4" t="e">
        <f>'Data(LÄGG IN NY DATA)'!C164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</row>
    <row r="166" spans="1:36" x14ac:dyDescent="0.2">
      <c r="A166" s="2">
        <f t="shared" si="34"/>
        <v>44063</v>
      </c>
      <c r="B166" s="4" t="e">
        <f>'Data(LÄGG IN NY DATA)'!C165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</row>
    <row r="167" spans="1:36" x14ac:dyDescent="0.2">
      <c r="A167" s="2">
        <f t="shared" si="34"/>
        <v>44064</v>
      </c>
      <c r="B167" s="4" t="e">
        <f>'Data(LÄGG IN NY DATA)'!C166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</row>
    <row r="168" spans="1:36" x14ac:dyDescent="0.2">
      <c r="A168" s="2">
        <f t="shared" si="34"/>
        <v>44065</v>
      </c>
      <c r="B168" s="4" t="e">
        <f>'Data(LÄGG IN NY DATA)'!C167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</row>
    <row r="169" spans="1:36" x14ac:dyDescent="0.2">
      <c r="A169" s="2">
        <f t="shared" si="34"/>
        <v>44066</v>
      </c>
      <c r="B169" s="4" t="e">
        <f>'Data(LÄGG IN NY DATA)'!C168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</row>
    <row r="170" spans="1:36" x14ac:dyDescent="0.2">
      <c r="A170" s="2">
        <f t="shared" si="34"/>
        <v>44067</v>
      </c>
      <c r="B170" s="4" t="e">
        <f>'Data(LÄGG IN NY DATA)'!C169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</row>
    <row r="171" spans="1:36" x14ac:dyDescent="0.2">
      <c r="A171" s="2">
        <f t="shared" si="34"/>
        <v>44068</v>
      </c>
      <c r="B171" s="4" t="e">
        <f>'Data(LÄGG IN NY DATA)'!C170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</row>
    <row r="172" spans="1:36" x14ac:dyDescent="0.2">
      <c r="A172" s="2">
        <f t="shared" si="34"/>
        <v>44069</v>
      </c>
      <c r="B172" s="4" t="e">
        <f>'Data(LÄGG IN NY DATA)'!C171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</row>
    <row r="173" spans="1:36" x14ac:dyDescent="0.2">
      <c r="A173" s="2">
        <f t="shared" si="34"/>
        <v>44070</v>
      </c>
      <c r="B173" s="4" t="e">
        <f>'Data(LÄGG IN NY DATA)'!C172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</row>
    <row r="174" spans="1:36" x14ac:dyDescent="0.2">
      <c r="A174" s="2">
        <f t="shared" si="34"/>
        <v>44071</v>
      </c>
      <c r="B174" s="4" t="e">
        <f>'Data(LÄGG IN NY DATA)'!C173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</row>
    <row r="175" spans="1:36" x14ac:dyDescent="0.2">
      <c r="A175" s="2">
        <f t="shared" si="34"/>
        <v>44072</v>
      </c>
      <c r="B175" s="4" t="e">
        <f>'Data(LÄGG IN NY DATA)'!C174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</row>
    <row r="176" spans="1:36" x14ac:dyDescent="0.2">
      <c r="A176" s="2">
        <f t="shared" si="34"/>
        <v>44073</v>
      </c>
      <c r="B176" s="4" t="e">
        <f>'Data(LÄGG IN NY DATA)'!C175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</row>
    <row r="177" spans="1:36" x14ac:dyDescent="0.2">
      <c r="A177" s="2">
        <f t="shared" si="34"/>
        <v>44074</v>
      </c>
      <c r="B177" s="4" t="e">
        <f>'Data(LÄGG IN NY DATA)'!C176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</row>
    <row r="178" spans="1:36" x14ac:dyDescent="0.2">
      <c r="A178" s="2">
        <f t="shared" si="34"/>
        <v>44075</v>
      </c>
      <c r="B178" s="4" t="e">
        <f>'Data(LÄGG IN NY DATA)'!C177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</row>
    <row r="179" spans="1:36" x14ac:dyDescent="0.2">
      <c r="A179" s="2">
        <f t="shared" si="34"/>
        <v>44076</v>
      </c>
      <c r="B179" s="4" t="e">
        <f>'Data(LÄGG IN NY DATA)'!C178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</row>
    <row r="180" spans="1:36" x14ac:dyDescent="0.2">
      <c r="A180" s="2">
        <f t="shared" si="34"/>
        <v>44077</v>
      </c>
      <c r="B180" s="4" t="e">
        <f>'Data(LÄGG IN NY DATA)'!C179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</row>
    <row r="181" spans="1:36" x14ac:dyDescent="0.2">
      <c r="A181" s="2">
        <f t="shared" si="34"/>
        <v>44078</v>
      </c>
      <c r="B181" s="4" t="e">
        <f>'Data(LÄGG IN NY DATA)'!C180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</row>
    <row r="182" spans="1:36" x14ac:dyDescent="0.2">
      <c r="A182" s="2">
        <f t="shared" si="34"/>
        <v>44079</v>
      </c>
      <c r="B182" s="4" t="e">
        <f>'Data(LÄGG IN NY DATA)'!C181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</row>
    <row r="183" spans="1:36" x14ac:dyDescent="0.2">
      <c r="A183" s="2">
        <f t="shared" si="34"/>
        <v>44080</v>
      </c>
      <c r="B183" s="4" t="e">
        <f>'Data(LÄGG IN NY DATA)'!C182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</row>
    <row r="184" spans="1:36" x14ac:dyDescent="0.2">
      <c r="A184" s="2">
        <f t="shared" si="34"/>
        <v>44081</v>
      </c>
      <c r="B184" s="4" t="e">
        <f>'Data(LÄGG IN NY DATA)'!C183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</row>
    <row r="185" spans="1:36" x14ac:dyDescent="0.2">
      <c r="A185" s="2">
        <f t="shared" si="34"/>
        <v>44082</v>
      </c>
      <c r="B185" s="4" t="e">
        <f>'Data(LÄGG IN NY DATA)'!C184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</row>
    <row r="186" spans="1:36" x14ac:dyDescent="0.2">
      <c r="A186" s="2">
        <f t="shared" si="34"/>
        <v>44083</v>
      </c>
      <c r="B186" s="4" t="e">
        <f>'Data(LÄGG IN NY DATA)'!C185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</row>
    <row r="187" spans="1:36" x14ac:dyDescent="0.2">
      <c r="A187" s="2">
        <f t="shared" si="34"/>
        <v>44084</v>
      </c>
      <c r="B187" s="4" t="e">
        <f>'Data(LÄGG IN NY DATA)'!C186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</row>
    <row r="188" spans="1:36" x14ac:dyDescent="0.2">
      <c r="A188" s="2">
        <f t="shared" si="34"/>
        <v>44085</v>
      </c>
      <c r="B188" s="4" t="e">
        <f>'Data(LÄGG IN NY DATA)'!C187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</row>
    <row r="189" spans="1:36" x14ac:dyDescent="0.2">
      <c r="A189" s="2">
        <f t="shared" si="34"/>
        <v>44086</v>
      </c>
      <c r="B189" s="4" t="e">
        <f>'Data(LÄGG IN NY DATA)'!C188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</row>
    <row r="190" spans="1:36" x14ac:dyDescent="0.2">
      <c r="A190" s="2">
        <f t="shared" si="34"/>
        <v>44087</v>
      </c>
      <c r="B190" s="4" t="e">
        <f>'Data(LÄGG IN NY DATA)'!C189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</row>
    <row r="191" spans="1:36" x14ac:dyDescent="0.2">
      <c r="A191" s="2">
        <f t="shared" si="34"/>
        <v>44088</v>
      </c>
      <c r="B191" s="4" t="e">
        <f>'Data(LÄGG IN NY DATA)'!C190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</row>
    <row r="192" spans="1:36" x14ac:dyDescent="0.2">
      <c r="A192" s="2">
        <f t="shared" si="34"/>
        <v>44089</v>
      </c>
      <c r="B192" s="4" t="e">
        <f>'Data(LÄGG IN NY DATA)'!C191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</row>
    <row r="193" spans="1:36" x14ac:dyDescent="0.2">
      <c r="A193" s="2">
        <f t="shared" si="34"/>
        <v>44090</v>
      </c>
      <c r="B193" s="4" t="e">
        <f>'Data(LÄGG IN NY DATA)'!C192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</row>
    <row r="194" spans="1:36" x14ac:dyDescent="0.2">
      <c r="A194" s="2">
        <f t="shared" si="34"/>
        <v>44091</v>
      </c>
      <c r="B194" s="4" t="e">
        <f>'Data(LÄGG IN NY DATA)'!C193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</row>
    <row r="195" spans="1:36" x14ac:dyDescent="0.2">
      <c r="A195" s="2">
        <f t="shared" si="34"/>
        <v>44092</v>
      </c>
      <c r="B195" s="4" t="e">
        <f>'Data(LÄGG IN NY DATA)'!C194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</row>
    <row r="196" spans="1:36" x14ac:dyDescent="0.2">
      <c r="A196" s="2">
        <f t="shared" si="34"/>
        <v>44093</v>
      </c>
      <c r="B196" s="4" t="e">
        <f>'Data(LÄGG IN NY DATA)'!C195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</row>
    <row r="197" spans="1:36" x14ac:dyDescent="0.2">
      <c r="A197" s="2">
        <f t="shared" ref="A197:A260" si="35">A196+1</f>
        <v>44094</v>
      </c>
      <c r="B197" s="4" t="e">
        <f>'Data(LÄGG IN NY DATA)'!C196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</row>
    <row r="198" spans="1:36" x14ac:dyDescent="0.2">
      <c r="A198" s="2">
        <f t="shared" si="35"/>
        <v>44095</v>
      </c>
      <c r="B198" s="4" t="e">
        <f>'Data(LÄGG IN NY DATA)'!C197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</row>
    <row r="199" spans="1:36" x14ac:dyDescent="0.2">
      <c r="A199" s="2">
        <f t="shared" si="35"/>
        <v>44096</v>
      </c>
      <c r="B199" s="4" t="e">
        <f>'Data(LÄGG IN NY DATA)'!C198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</row>
    <row r="200" spans="1:36" x14ac:dyDescent="0.2">
      <c r="A200" s="2">
        <f t="shared" si="35"/>
        <v>44097</v>
      </c>
      <c r="B200" s="4" t="e">
        <f>'Data(LÄGG IN NY DATA)'!C199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</row>
    <row r="201" spans="1:36" x14ac:dyDescent="0.2">
      <c r="A201" s="2">
        <f t="shared" si="35"/>
        <v>44098</v>
      </c>
      <c r="B201" s="4" t="e">
        <f>'Data(LÄGG IN NY DATA)'!C200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</row>
    <row r="202" spans="1:36" x14ac:dyDescent="0.2">
      <c r="A202" s="2">
        <f t="shared" si="35"/>
        <v>44099</v>
      </c>
      <c r="B202" s="4" t="e">
        <f>'Data(LÄGG IN NY DATA)'!C201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</row>
    <row r="203" spans="1:36" x14ac:dyDescent="0.2">
      <c r="A203" s="2">
        <f t="shared" si="35"/>
        <v>44100</v>
      </c>
      <c r="B203" s="4" t="e">
        <f>'Data(LÄGG IN NY DATA)'!C202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</row>
    <row r="204" spans="1:36" x14ac:dyDescent="0.2">
      <c r="A204" s="2">
        <f t="shared" si="35"/>
        <v>44101</v>
      </c>
      <c r="B204" s="4" t="e">
        <f>'Data(LÄGG IN NY DATA)'!C203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</row>
    <row r="205" spans="1:36" x14ac:dyDescent="0.2">
      <c r="A205" s="2">
        <f t="shared" si="35"/>
        <v>44102</v>
      </c>
      <c r="B205" s="4" t="e">
        <f>'Data(LÄGG IN NY DATA)'!C204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</row>
    <row r="206" spans="1:36" x14ac:dyDescent="0.2">
      <c r="A206" s="2">
        <f t="shared" si="35"/>
        <v>44103</v>
      </c>
      <c r="B206" s="4" t="e">
        <f>'Data(LÄGG IN NY DATA)'!C205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</row>
    <row r="207" spans="1:36" x14ac:dyDescent="0.2">
      <c r="A207" s="2">
        <f t="shared" si="35"/>
        <v>44104</v>
      </c>
      <c r="B207" s="4" t="e">
        <f>'Data(LÄGG IN NY DATA)'!C206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</row>
    <row r="208" spans="1:36" x14ac:dyDescent="0.2">
      <c r="A208" s="2">
        <f t="shared" si="35"/>
        <v>44105</v>
      </c>
      <c r="B208" s="4" t="e">
        <f>'Data(LÄGG IN NY DATA)'!C207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</row>
    <row r="209" spans="1:36" x14ac:dyDescent="0.2">
      <c r="A209" s="2">
        <f t="shared" si="35"/>
        <v>44106</v>
      </c>
      <c r="B209" s="4" t="e">
        <f>'Data(LÄGG IN NY DATA)'!C208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</row>
    <row r="210" spans="1:36" x14ac:dyDescent="0.2">
      <c r="A210" s="2">
        <f t="shared" si="35"/>
        <v>44107</v>
      </c>
      <c r="B210" s="4" t="e">
        <f>'Data(LÄGG IN NY DATA)'!C209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</row>
    <row r="211" spans="1:36" x14ac:dyDescent="0.2">
      <c r="A211" s="2">
        <f t="shared" si="35"/>
        <v>44108</v>
      </c>
      <c r="B211" s="4" t="e">
        <f>'Data(LÄGG IN NY DATA)'!C210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</row>
    <row r="212" spans="1:36" x14ac:dyDescent="0.2">
      <c r="A212" s="2">
        <f t="shared" si="35"/>
        <v>44109</v>
      </c>
      <c r="B212" s="4" t="e">
        <f>'Data(LÄGG IN NY DATA)'!C211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</row>
    <row r="213" spans="1:36" x14ac:dyDescent="0.2">
      <c r="A213" s="2">
        <f t="shared" si="35"/>
        <v>44110</v>
      </c>
      <c r="B213" s="4" t="e">
        <f>'Data(LÄGG IN NY DATA)'!C212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</row>
    <row r="214" spans="1:36" x14ac:dyDescent="0.2">
      <c r="A214" s="2">
        <f t="shared" si="35"/>
        <v>44111</v>
      </c>
      <c r="B214" s="4" t="e">
        <f>'Data(LÄGG IN NY DATA)'!C213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</row>
    <row r="215" spans="1:36" x14ac:dyDescent="0.2">
      <c r="A215" s="2">
        <f t="shared" si="35"/>
        <v>44112</v>
      </c>
      <c r="B215" s="4" t="e">
        <f>'Data(LÄGG IN NY DATA)'!C214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</row>
    <row r="216" spans="1:36" x14ac:dyDescent="0.2">
      <c r="A216" s="2">
        <f t="shared" si="35"/>
        <v>44113</v>
      </c>
      <c r="B216" s="4" t="e">
        <f>'Data(LÄGG IN NY DATA)'!C215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</row>
    <row r="217" spans="1:36" x14ac:dyDescent="0.2">
      <c r="A217" s="2">
        <f t="shared" si="35"/>
        <v>44114</v>
      </c>
      <c r="B217" s="4" t="e">
        <f>'Data(LÄGG IN NY DATA)'!C216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</row>
    <row r="218" spans="1:36" x14ac:dyDescent="0.2">
      <c r="A218" s="2">
        <f t="shared" si="35"/>
        <v>44115</v>
      </c>
      <c r="B218" s="4" t="e">
        <f>'Data(LÄGG IN NY DATA)'!C217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</row>
    <row r="219" spans="1:36" x14ac:dyDescent="0.2">
      <c r="A219" s="2">
        <f t="shared" si="35"/>
        <v>44116</v>
      </c>
      <c r="B219" s="4" t="e">
        <f>'Data(LÄGG IN NY DATA)'!C218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</row>
    <row r="220" spans="1:36" x14ac:dyDescent="0.2">
      <c r="A220" s="2">
        <f t="shared" si="35"/>
        <v>44117</v>
      </c>
      <c r="B220" s="4" t="e">
        <f>'Data(LÄGG IN NY DATA)'!C219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</row>
    <row r="221" spans="1:36" x14ac:dyDescent="0.2">
      <c r="A221" s="2">
        <f t="shared" si="35"/>
        <v>44118</v>
      </c>
      <c r="B221" s="4" t="e">
        <f>'Data(LÄGG IN NY DATA)'!C220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</row>
    <row r="222" spans="1:36" x14ac:dyDescent="0.2">
      <c r="A222" s="2">
        <f t="shared" si="35"/>
        <v>44119</v>
      </c>
      <c r="B222" s="4" t="e">
        <f>'Data(LÄGG IN NY DATA)'!C221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</row>
    <row r="223" spans="1:36" x14ac:dyDescent="0.2">
      <c r="A223" s="2">
        <f t="shared" si="35"/>
        <v>44120</v>
      </c>
      <c r="B223" s="4" t="e">
        <f>'Data(LÄGG IN NY DATA)'!C222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</row>
    <row r="224" spans="1:36" x14ac:dyDescent="0.2">
      <c r="A224" s="2">
        <f t="shared" si="35"/>
        <v>44121</v>
      </c>
      <c r="B224" s="4" t="e">
        <f>'Data(LÄGG IN NY DATA)'!C223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</row>
    <row r="225" spans="1:36" x14ac:dyDescent="0.2">
      <c r="A225" s="2">
        <f t="shared" si="35"/>
        <v>44122</v>
      </c>
      <c r="B225" s="4" t="e">
        <f>'Data(LÄGG IN NY DATA)'!C224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</row>
    <row r="226" spans="1:36" x14ac:dyDescent="0.2">
      <c r="A226" s="2">
        <f t="shared" si="35"/>
        <v>44123</v>
      </c>
      <c r="B226" s="4" t="e">
        <f>'Data(LÄGG IN NY DATA)'!C225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</row>
    <row r="227" spans="1:36" x14ac:dyDescent="0.2">
      <c r="A227" s="2">
        <f t="shared" si="35"/>
        <v>44124</v>
      </c>
      <c r="B227" s="4" t="e">
        <f>'Data(LÄGG IN NY DATA)'!C226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</row>
    <row r="228" spans="1:36" x14ac:dyDescent="0.2">
      <c r="A228" s="2">
        <f t="shared" si="35"/>
        <v>44125</v>
      </c>
      <c r="B228" s="4" t="e">
        <f>'Data(LÄGG IN NY DATA)'!C227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</row>
    <row r="229" spans="1:36" x14ac:dyDescent="0.2">
      <c r="A229" s="2">
        <f t="shared" si="35"/>
        <v>44126</v>
      </c>
      <c r="B229" s="4" t="e">
        <f>'Data(LÄGG IN NY DATA)'!C228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</row>
    <row r="230" spans="1:36" x14ac:dyDescent="0.2">
      <c r="A230" s="2">
        <f t="shared" si="35"/>
        <v>44127</v>
      </c>
      <c r="B230" s="4" t="e">
        <f>'Data(LÄGG IN NY DATA)'!C229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</row>
    <row r="231" spans="1:36" x14ac:dyDescent="0.2">
      <c r="A231" s="2">
        <f t="shared" si="35"/>
        <v>44128</v>
      </c>
      <c r="B231" s="4" t="e">
        <f>'Data(LÄGG IN NY DATA)'!C230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</row>
    <row r="232" spans="1:36" x14ac:dyDescent="0.2">
      <c r="A232" s="2">
        <f t="shared" si="35"/>
        <v>44129</v>
      </c>
      <c r="B232" s="4" t="e">
        <f>'Data(LÄGG IN NY DATA)'!C231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</row>
    <row r="233" spans="1:36" x14ac:dyDescent="0.2">
      <c r="A233" s="2">
        <f t="shared" si="35"/>
        <v>44130</v>
      </c>
      <c r="B233" s="4" t="e">
        <f>'Data(LÄGG IN NY DATA)'!C232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</row>
    <row r="234" spans="1:36" x14ac:dyDescent="0.2">
      <c r="A234" s="2">
        <f t="shared" si="35"/>
        <v>44131</v>
      </c>
      <c r="B234" s="4" t="e">
        <f>'Data(LÄGG IN NY DATA)'!C233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</row>
    <row r="235" spans="1:36" x14ac:dyDescent="0.2">
      <c r="A235" s="2">
        <f t="shared" si="35"/>
        <v>44132</v>
      </c>
      <c r="B235" s="4" t="e">
        <f>'Data(LÄGG IN NY DATA)'!C234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</row>
    <row r="236" spans="1:36" x14ac:dyDescent="0.2">
      <c r="A236" s="2">
        <f t="shared" si="35"/>
        <v>44133</v>
      </c>
      <c r="B236" s="4" t="e">
        <f>'Data(LÄGG IN NY DATA)'!C235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</row>
    <row r="237" spans="1:36" x14ac:dyDescent="0.2">
      <c r="A237" s="2">
        <f t="shared" si="35"/>
        <v>44134</v>
      </c>
      <c r="B237" s="4" t="e">
        <f>'Data(LÄGG IN NY DATA)'!C236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</row>
    <row r="238" spans="1:36" x14ac:dyDescent="0.2">
      <c r="A238" s="2">
        <f t="shared" si="35"/>
        <v>44135</v>
      </c>
      <c r="B238" s="4" t="e">
        <f>'Data(LÄGG IN NY DATA)'!C237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</row>
    <row r="239" spans="1:36" x14ac:dyDescent="0.2">
      <c r="A239" s="2">
        <f t="shared" si="35"/>
        <v>44136</v>
      </c>
      <c r="B239" s="4" t="e">
        <f>'Data(LÄGG IN NY DATA)'!C238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</row>
    <row r="240" spans="1:36" x14ac:dyDescent="0.2">
      <c r="A240" s="2">
        <f t="shared" si="35"/>
        <v>44137</v>
      </c>
      <c r="B240" s="4" t="e">
        <f>'Data(LÄGG IN NY DATA)'!C239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</row>
    <row r="241" spans="1:36" x14ac:dyDescent="0.2">
      <c r="A241" s="2">
        <f t="shared" si="35"/>
        <v>44138</v>
      </c>
      <c r="B241" s="4" t="e">
        <f>'Data(LÄGG IN NY DATA)'!C240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</row>
    <row r="242" spans="1:36" x14ac:dyDescent="0.2">
      <c r="A242" s="2">
        <f t="shared" si="35"/>
        <v>44139</v>
      </c>
      <c r="B242" s="4" t="e">
        <f>'Data(LÄGG IN NY DATA)'!C241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</row>
    <row r="243" spans="1:36" x14ac:dyDescent="0.2">
      <c r="A243" s="2">
        <f t="shared" si="35"/>
        <v>44140</v>
      </c>
      <c r="B243" s="4" t="e">
        <f>'Data(LÄGG IN NY DATA)'!C242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</row>
    <row r="244" spans="1:36" x14ac:dyDescent="0.2">
      <c r="A244" s="2">
        <f t="shared" si="35"/>
        <v>44141</v>
      </c>
      <c r="B244" s="4" t="e">
        <f>'Data(LÄGG IN NY DATA)'!C243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</row>
    <row r="245" spans="1:36" x14ac:dyDescent="0.2">
      <c r="A245" s="2">
        <f t="shared" si="35"/>
        <v>44142</v>
      </c>
      <c r="B245" s="4" t="e">
        <f>'Data(LÄGG IN NY DATA)'!C244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</row>
    <row r="246" spans="1:36" x14ac:dyDescent="0.2">
      <c r="A246" s="2">
        <f t="shared" si="35"/>
        <v>44143</v>
      </c>
      <c r="B246" s="4" t="e">
        <f>'Data(LÄGG IN NY DATA)'!C245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</row>
    <row r="247" spans="1:36" x14ac:dyDescent="0.2">
      <c r="A247" s="2">
        <f t="shared" si="35"/>
        <v>44144</v>
      </c>
      <c r="B247" s="4" t="e">
        <f>'Data(LÄGG IN NY DATA)'!C246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</row>
    <row r="248" spans="1:36" x14ac:dyDescent="0.2">
      <c r="A248" s="2">
        <f t="shared" si="35"/>
        <v>44145</v>
      </c>
      <c r="B248" s="4" t="e">
        <f>'Data(LÄGG IN NY DATA)'!C247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</row>
    <row r="249" spans="1:36" x14ac:dyDescent="0.2">
      <c r="A249" s="2">
        <f t="shared" si="35"/>
        <v>44146</v>
      </c>
      <c r="B249" s="4" t="e">
        <f>'Data(LÄGG IN NY DATA)'!C248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</row>
    <row r="250" spans="1:36" x14ac:dyDescent="0.2">
      <c r="A250" s="2">
        <f t="shared" si="35"/>
        <v>44147</v>
      </c>
      <c r="B250" s="4" t="e">
        <f>'Data(LÄGG IN NY DATA)'!C249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</row>
    <row r="251" spans="1:36" x14ac:dyDescent="0.2">
      <c r="A251" s="2">
        <f t="shared" si="35"/>
        <v>44148</v>
      </c>
      <c r="B251" s="4" t="e">
        <f>'Data(LÄGG IN NY DATA)'!C250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</row>
    <row r="252" spans="1:36" x14ac:dyDescent="0.2">
      <c r="A252" s="2">
        <f t="shared" si="35"/>
        <v>44149</v>
      </c>
      <c r="B252" s="4" t="e">
        <f>'Data(LÄGG IN NY DATA)'!C251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</row>
    <row r="253" spans="1:36" x14ac:dyDescent="0.2">
      <c r="A253" s="2">
        <f t="shared" si="35"/>
        <v>44150</v>
      </c>
      <c r="B253" s="4" t="e">
        <f>'Data(LÄGG IN NY DATA)'!C252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</row>
    <row r="254" spans="1:36" x14ac:dyDescent="0.2">
      <c r="A254" s="2">
        <f t="shared" si="35"/>
        <v>44151</v>
      </c>
      <c r="B254" s="4" t="e">
        <f>'Data(LÄGG IN NY DATA)'!C253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</row>
    <row r="255" spans="1:36" x14ac:dyDescent="0.2">
      <c r="A255" s="2">
        <f t="shared" si="35"/>
        <v>44152</v>
      </c>
      <c r="B255" s="4" t="e">
        <f>'Data(LÄGG IN NY DATA)'!C254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</row>
    <row r="256" spans="1:36" x14ac:dyDescent="0.2">
      <c r="A256" s="2">
        <f t="shared" si="35"/>
        <v>44153</v>
      </c>
      <c r="B256" s="4" t="e">
        <f>'Data(LÄGG IN NY DATA)'!C255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</row>
    <row r="257" spans="1:36" x14ac:dyDescent="0.2">
      <c r="A257" s="2">
        <f t="shared" si="35"/>
        <v>44154</v>
      </c>
      <c r="B257" s="4" t="e">
        <f>'Data(LÄGG IN NY DATA)'!C256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</row>
    <row r="258" spans="1:36" x14ac:dyDescent="0.2">
      <c r="A258" s="2">
        <f t="shared" si="35"/>
        <v>44155</v>
      </c>
      <c r="B258" s="4" t="e">
        <f>'Data(LÄGG IN NY DATA)'!C257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</row>
    <row r="259" spans="1:36" x14ac:dyDescent="0.2">
      <c r="A259" s="2">
        <f t="shared" si="35"/>
        <v>44156</v>
      </c>
      <c r="B259" s="4" t="e">
        <f>'Data(LÄGG IN NY DATA)'!C258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</row>
    <row r="260" spans="1:36" x14ac:dyDescent="0.2">
      <c r="A260" s="2">
        <f t="shared" si="35"/>
        <v>44157</v>
      </c>
      <c r="B260" s="4" t="e">
        <f>'Data(LÄGG IN NY DATA)'!C259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</row>
    <row r="261" spans="1:36" x14ac:dyDescent="0.2">
      <c r="A261" s="2">
        <f t="shared" ref="A261:A324" si="36">A260+1</f>
        <v>44158</v>
      </c>
      <c r="B261" s="4" t="e">
        <f>'Data(LÄGG IN NY DATA)'!C260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</row>
    <row r="262" spans="1:36" x14ac:dyDescent="0.2">
      <c r="A262" s="2">
        <f t="shared" si="36"/>
        <v>44159</v>
      </c>
      <c r="B262" s="4" t="e">
        <f>'Data(LÄGG IN NY DATA)'!C261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</row>
    <row r="263" spans="1:36" x14ac:dyDescent="0.2">
      <c r="A263" s="2">
        <f t="shared" si="36"/>
        <v>44160</v>
      </c>
      <c r="B263" s="4" t="e">
        <f>'Data(LÄGG IN NY DATA)'!C262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</row>
    <row r="264" spans="1:36" x14ac:dyDescent="0.2">
      <c r="A264" s="2">
        <f t="shared" si="36"/>
        <v>44161</v>
      </c>
      <c r="B264" s="4" t="e">
        <f>'Data(LÄGG IN NY DATA)'!C263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</row>
    <row r="265" spans="1:36" x14ac:dyDescent="0.2">
      <c r="A265" s="2">
        <f t="shared" si="36"/>
        <v>44162</v>
      </c>
      <c r="B265" s="4" t="e">
        <f>'Data(LÄGG IN NY DATA)'!C264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</row>
    <row r="266" spans="1:36" x14ac:dyDescent="0.2">
      <c r="A266" s="2">
        <f t="shared" si="36"/>
        <v>44163</v>
      </c>
      <c r="B266" s="4" t="e">
        <f>'Data(LÄGG IN NY DATA)'!C265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</row>
    <row r="267" spans="1:36" x14ac:dyDescent="0.2">
      <c r="A267" s="2">
        <f t="shared" si="36"/>
        <v>44164</v>
      </c>
      <c r="B267" s="4" t="e">
        <f>'Data(LÄGG IN NY DATA)'!C266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</row>
    <row r="268" spans="1:36" x14ac:dyDescent="0.2">
      <c r="A268" s="2">
        <f t="shared" si="36"/>
        <v>44165</v>
      </c>
      <c r="B268" s="4" t="e">
        <f>'Data(LÄGG IN NY DATA)'!C267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</row>
    <row r="269" spans="1:36" x14ac:dyDescent="0.2">
      <c r="A269" s="2">
        <f t="shared" si="36"/>
        <v>44166</v>
      </c>
      <c r="B269" s="4" t="e">
        <f>'Data(LÄGG IN NY DATA)'!C268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</row>
    <row r="270" spans="1:36" x14ac:dyDescent="0.2">
      <c r="A270" s="2">
        <f t="shared" si="36"/>
        <v>44167</v>
      </c>
      <c r="B270" s="4" t="e">
        <f>'Data(LÄGG IN NY DATA)'!C269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</row>
    <row r="271" spans="1:36" x14ac:dyDescent="0.2">
      <c r="A271" s="2">
        <f t="shared" si="36"/>
        <v>44168</v>
      </c>
      <c r="B271" s="4" t="e">
        <f>'Data(LÄGG IN NY DATA)'!C270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</row>
    <row r="272" spans="1:36" x14ac:dyDescent="0.2">
      <c r="A272" s="2">
        <f t="shared" si="36"/>
        <v>44169</v>
      </c>
      <c r="B272" s="4" t="e">
        <f>'Data(LÄGG IN NY DATA)'!C271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</row>
    <row r="273" spans="1:36" x14ac:dyDescent="0.2">
      <c r="A273" s="2">
        <f t="shared" si="36"/>
        <v>44170</v>
      </c>
      <c r="B273" s="4" t="e">
        <f>'Data(LÄGG IN NY DATA)'!C272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</row>
    <row r="274" spans="1:36" x14ac:dyDescent="0.2">
      <c r="A274" s="2">
        <f t="shared" si="36"/>
        <v>44171</v>
      </c>
      <c r="B274" s="4" t="e">
        <f>'Data(LÄGG IN NY DATA)'!C273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</row>
    <row r="275" spans="1:36" x14ac:dyDescent="0.2">
      <c r="A275" s="2">
        <f t="shared" si="36"/>
        <v>44172</v>
      </c>
      <c r="B275" s="4" t="e">
        <f>'Data(LÄGG IN NY DATA)'!C274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</row>
    <row r="276" spans="1:36" x14ac:dyDescent="0.2">
      <c r="A276" s="2">
        <f t="shared" si="36"/>
        <v>44173</v>
      </c>
      <c r="B276" s="4" t="e">
        <f>'Data(LÄGG IN NY DATA)'!C275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</row>
    <row r="277" spans="1:36" x14ac:dyDescent="0.2">
      <c r="A277" s="2">
        <f t="shared" si="36"/>
        <v>44174</v>
      </c>
      <c r="B277" s="4" t="e">
        <f>'Data(LÄGG IN NY DATA)'!C276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</row>
    <row r="278" spans="1:36" x14ac:dyDescent="0.2">
      <c r="A278" s="2">
        <f t="shared" si="36"/>
        <v>44175</v>
      </c>
      <c r="B278" s="4" t="e">
        <f>'Data(LÄGG IN NY DATA)'!C277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</row>
    <row r="279" spans="1:36" x14ac:dyDescent="0.2">
      <c r="A279" s="2">
        <f t="shared" si="36"/>
        <v>44176</v>
      </c>
      <c r="B279" s="4" t="e">
        <f>'Data(LÄGG IN NY DATA)'!C278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</row>
    <row r="280" spans="1:36" x14ac:dyDescent="0.2">
      <c r="A280" s="2">
        <f t="shared" si="36"/>
        <v>44177</v>
      </c>
      <c r="B280" s="4" t="e">
        <f>'Data(LÄGG IN NY DATA)'!C279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</row>
    <row r="281" spans="1:36" x14ac:dyDescent="0.2">
      <c r="A281" s="2">
        <f t="shared" si="36"/>
        <v>44178</v>
      </c>
      <c r="B281" s="4" t="e">
        <f>'Data(LÄGG IN NY DATA)'!C280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</row>
    <row r="282" spans="1:36" x14ac:dyDescent="0.2">
      <c r="A282" s="2">
        <f t="shared" si="36"/>
        <v>44179</v>
      </c>
      <c r="B282" s="4" t="e">
        <f>'Data(LÄGG IN NY DATA)'!C281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</row>
    <row r="283" spans="1:36" x14ac:dyDescent="0.2">
      <c r="A283" s="2">
        <f t="shared" si="36"/>
        <v>44180</v>
      </c>
      <c r="B283" s="4" t="e">
        <f>'Data(LÄGG IN NY DATA)'!C282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</row>
    <row r="284" spans="1:36" x14ac:dyDescent="0.2">
      <c r="A284" s="2">
        <f t="shared" si="36"/>
        <v>44181</v>
      </c>
      <c r="B284" s="4" t="e">
        <f>'Data(LÄGG IN NY DATA)'!C283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</row>
    <row r="285" spans="1:36" x14ac:dyDescent="0.2">
      <c r="A285" s="2">
        <f t="shared" si="36"/>
        <v>44182</v>
      </c>
      <c r="B285" s="4" t="e">
        <f>'Data(LÄGG IN NY DATA)'!C284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</row>
    <row r="286" spans="1:36" x14ac:dyDescent="0.2">
      <c r="A286" s="2">
        <f t="shared" si="36"/>
        <v>44183</v>
      </c>
      <c r="B286" s="4" t="e">
        <f>'Data(LÄGG IN NY DATA)'!C285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</row>
    <row r="287" spans="1:36" x14ac:dyDescent="0.2">
      <c r="A287" s="2">
        <f t="shared" si="36"/>
        <v>44184</v>
      </c>
      <c r="B287" s="4" t="e">
        <f>'Data(LÄGG IN NY DATA)'!C286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</row>
    <row r="288" spans="1:36" x14ac:dyDescent="0.2">
      <c r="A288" s="2">
        <f t="shared" si="36"/>
        <v>44185</v>
      </c>
      <c r="B288" s="4" t="e">
        <f>'Data(LÄGG IN NY DATA)'!C287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</row>
    <row r="289" spans="1:36" x14ac:dyDescent="0.2">
      <c r="A289" s="2">
        <f t="shared" si="36"/>
        <v>44186</v>
      </c>
      <c r="B289" s="4" t="e">
        <f>'Data(LÄGG IN NY DATA)'!C288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</row>
    <row r="290" spans="1:36" x14ac:dyDescent="0.2">
      <c r="A290" s="2">
        <f t="shared" si="36"/>
        <v>44187</v>
      </c>
      <c r="B290" s="4" t="e">
        <f>'Data(LÄGG IN NY DATA)'!C289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</row>
    <row r="291" spans="1:36" x14ac:dyDescent="0.2">
      <c r="A291" s="2">
        <f t="shared" si="36"/>
        <v>44188</v>
      </c>
      <c r="B291" s="4" t="e">
        <f>'Data(LÄGG IN NY DATA)'!C290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</row>
    <row r="292" spans="1:36" x14ac:dyDescent="0.2">
      <c r="A292" s="2">
        <f t="shared" si="36"/>
        <v>44189</v>
      </c>
      <c r="B292" s="4" t="e">
        <f>'Data(LÄGG IN NY DATA)'!C291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</row>
    <row r="293" spans="1:36" x14ac:dyDescent="0.2">
      <c r="A293" s="2">
        <f t="shared" si="36"/>
        <v>44190</v>
      </c>
      <c r="B293" s="4" t="e">
        <f>'Data(LÄGG IN NY DATA)'!C292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</row>
    <row r="294" spans="1:36" x14ac:dyDescent="0.2">
      <c r="A294" s="2">
        <f t="shared" si="36"/>
        <v>44191</v>
      </c>
      <c r="B294" s="4" t="e">
        <f>'Data(LÄGG IN NY DATA)'!C293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</row>
    <row r="295" spans="1:36" x14ac:dyDescent="0.2">
      <c r="A295" s="2">
        <f t="shared" si="36"/>
        <v>44192</v>
      </c>
      <c r="B295" s="4" t="e">
        <f>'Data(LÄGG IN NY DATA)'!C294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</row>
    <row r="296" spans="1:36" x14ac:dyDescent="0.2">
      <c r="A296" s="2">
        <f t="shared" si="36"/>
        <v>44193</v>
      </c>
      <c r="B296" s="4" t="e">
        <f>'Data(LÄGG IN NY DATA)'!C295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</row>
    <row r="297" spans="1:36" x14ac:dyDescent="0.2">
      <c r="A297" s="2">
        <f t="shared" si="36"/>
        <v>44194</v>
      </c>
      <c r="B297" s="4" t="e">
        <f>'Data(LÄGG IN NY DATA)'!C296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</row>
    <row r="298" spans="1:36" x14ac:dyDescent="0.2">
      <c r="A298" s="2">
        <f t="shared" si="36"/>
        <v>44195</v>
      </c>
      <c r="B298" s="4" t="e">
        <f>'Data(LÄGG IN NY DATA)'!C297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</row>
    <row r="299" spans="1:36" x14ac:dyDescent="0.2">
      <c r="A299" s="2">
        <f t="shared" si="36"/>
        <v>44196</v>
      </c>
      <c r="B299" s="4" t="e">
        <f>'Data(LÄGG IN NY DATA)'!C298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</row>
    <row r="300" spans="1:36" x14ac:dyDescent="0.2">
      <c r="A300" s="2">
        <f t="shared" si="36"/>
        <v>44197</v>
      </c>
      <c r="B300" s="4" t="e">
        <f>'Data(LÄGG IN NY DATA)'!C299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</row>
    <row r="301" spans="1:36" x14ac:dyDescent="0.2">
      <c r="A301" s="2">
        <f t="shared" si="36"/>
        <v>44198</v>
      </c>
      <c r="B301" s="4" t="e">
        <f>'Data(LÄGG IN NY DATA)'!C300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</row>
    <row r="302" spans="1:36" x14ac:dyDescent="0.2">
      <c r="A302" s="2">
        <f t="shared" si="36"/>
        <v>44199</v>
      </c>
      <c r="B302" s="4" t="e">
        <f>'Data(LÄGG IN NY DATA)'!C301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</row>
    <row r="303" spans="1:36" x14ac:dyDescent="0.2">
      <c r="A303" s="2">
        <f t="shared" si="36"/>
        <v>44200</v>
      </c>
      <c r="B303" s="4" t="e">
        <f>'Data(LÄGG IN NY DATA)'!C302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</row>
    <row r="304" spans="1:36" x14ac:dyDescent="0.2">
      <c r="A304" s="2">
        <f t="shared" si="36"/>
        <v>44201</v>
      </c>
      <c r="B304" s="4" t="e">
        <f>'Data(LÄGG IN NY DATA)'!C303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</row>
    <row r="305" spans="1:36" x14ac:dyDescent="0.2">
      <c r="A305" s="2">
        <f t="shared" si="36"/>
        <v>44202</v>
      </c>
      <c r="B305" s="4" t="e">
        <f>'Data(LÄGG IN NY DATA)'!C304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</row>
    <row r="306" spans="1:36" x14ac:dyDescent="0.2">
      <c r="A306" s="2">
        <f t="shared" si="36"/>
        <v>44203</v>
      </c>
      <c r="B306" s="4" t="e">
        <f>'Data(LÄGG IN NY DATA)'!C305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</row>
    <row r="307" spans="1:36" x14ac:dyDescent="0.2">
      <c r="A307" s="2">
        <f t="shared" si="36"/>
        <v>44204</v>
      </c>
      <c r="B307" s="4" t="e">
        <f>'Data(LÄGG IN NY DATA)'!C306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</row>
    <row r="308" spans="1:36" x14ac:dyDescent="0.2">
      <c r="A308" s="2">
        <f t="shared" si="36"/>
        <v>44205</v>
      </c>
      <c r="B308" s="4" t="e">
        <f>'Data(LÄGG IN NY DATA)'!C307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</row>
    <row r="309" spans="1:36" x14ac:dyDescent="0.2">
      <c r="A309" s="2">
        <f t="shared" si="36"/>
        <v>44206</v>
      </c>
      <c r="B309" s="4" t="e">
        <f>'Data(LÄGG IN NY DATA)'!C308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</row>
    <row r="310" spans="1:36" x14ac:dyDescent="0.2">
      <c r="A310" s="2">
        <f t="shared" si="36"/>
        <v>44207</v>
      </c>
      <c r="B310" s="4" t="e">
        <f>'Data(LÄGG IN NY DATA)'!C309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</row>
    <row r="311" spans="1:36" x14ac:dyDescent="0.2">
      <c r="A311" s="2">
        <f t="shared" si="36"/>
        <v>44208</v>
      </c>
      <c r="B311" s="4" t="e">
        <f>'Data(LÄGG IN NY DATA)'!C310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</row>
    <row r="312" spans="1:36" x14ac:dyDescent="0.2">
      <c r="A312" s="2">
        <f t="shared" si="36"/>
        <v>44209</v>
      </c>
      <c r="B312" s="4" t="e">
        <f>'Data(LÄGG IN NY DATA)'!C311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</row>
    <row r="313" spans="1:36" x14ac:dyDescent="0.2">
      <c r="A313" s="2">
        <f t="shared" si="36"/>
        <v>44210</v>
      </c>
      <c r="B313" s="4" t="e">
        <f>'Data(LÄGG IN NY DATA)'!C312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</row>
    <row r="314" spans="1:36" x14ac:dyDescent="0.2">
      <c r="A314" s="2">
        <f t="shared" si="36"/>
        <v>44211</v>
      </c>
      <c r="B314" s="4" t="e">
        <f>'Data(LÄGG IN NY DATA)'!C313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</row>
    <row r="315" spans="1:36" x14ac:dyDescent="0.2">
      <c r="A315" s="2">
        <f t="shared" si="36"/>
        <v>44212</v>
      </c>
      <c r="B315" s="4" t="e">
        <f>'Data(LÄGG IN NY DATA)'!C314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</row>
    <row r="316" spans="1:36" x14ac:dyDescent="0.2">
      <c r="A316" s="2">
        <f t="shared" si="36"/>
        <v>44213</v>
      </c>
      <c r="B316" s="4" t="e">
        <f>'Data(LÄGG IN NY DATA)'!C315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</row>
    <row r="317" spans="1:36" x14ac:dyDescent="0.2">
      <c r="A317" s="2">
        <f t="shared" si="36"/>
        <v>44214</v>
      </c>
      <c r="B317" s="4" t="e">
        <f>'Data(LÄGG IN NY DATA)'!C316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</row>
    <row r="318" spans="1:36" x14ac:dyDescent="0.2">
      <c r="A318" s="2">
        <f t="shared" si="36"/>
        <v>44215</v>
      </c>
      <c r="B318" s="4" t="e">
        <f>'Data(LÄGG IN NY DATA)'!C317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</row>
    <row r="319" spans="1:36" x14ac:dyDescent="0.2">
      <c r="A319" s="2">
        <f t="shared" si="36"/>
        <v>44216</v>
      </c>
      <c r="B319" s="4" t="e">
        <f>'Data(LÄGG IN NY DATA)'!C318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</row>
    <row r="320" spans="1:36" x14ac:dyDescent="0.2">
      <c r="A320" s="2">
        <f t="shared" si="36"/>
        <v>44217</v>
      </c>
      <c r="B320" s="4" t="e">
        <f>'Data(LÄGG IN NY DATA)'!C319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</row>
    <row r="321" spans="1:36" x14ac:dyDescent="0.2">
      <c r="A321" s="2">
        <f t="shared" si="36"/>
        <v>44218</v>
      </c>
      <c r="B321" s="4" t="e">
        <f>'Data(LÄGG IN NY DATA)'!C320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</row>
    <row r="322" spans="1:36" x14ac:dyDescent="0.2">
      <c r="A322" s="2">
        <f t="shared" si="36"/>
        <v>44219</v>
      </c>
      <c r="B322" s="4" t="e">
        <f>'Data(LÄGG IN NY DATA)'!C321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</row>
    <row r="323" spans="1:36" x14ac:dyDescent="0.2">
      <c r="A323" s="2">
        <f t="shared" si="36"/>
        <v>44220</v>
      </c>
      <c r="B323" s="4" t="e">
        <f>'Data(LÄGG IN NY DATA)'!C322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</row>
    <row r="324" spans="1:36" x14ac:dyDescent="0.2">
      <c r="A324" s="2">
        <f t="shared" si="36"/>
        <v>44221</v>
      </c>
      <c r="B324" s="4" t="e">
        <f>'Data(LÄGG IN NY DATA)'!C323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</row>
    <row r="325" spans="1:36" x14ac:dyDescent="0.2">
      <c r="A325" s="2">
        <f t="shared" ref="A325:A367" si="37">A324+1</f>
        <v>44222</v>
      </c>
      <c r="B325" s="4" t="e">
        <f>'Data(LÄGG IN NY DATA)'!C324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</row>
    <row r="326" spans="1:36" x14ac:dyDescent="0.2">
      <c r="A326" s="2">
        <f t="shared" si="37"/>
        <v>44223</v>
      </c>
      <c r="B326" s="4" t="e">
        <f>'Data(LÄGG IN NY DATA)'!C325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</row>
    <row r="327" spans="1:36" x14ac:dyDescent="0.2">
      <c r="A327" s="2">
        <f t="shared" si="37"/>
        <v>44224</v>
      </c>
      <c r="B327" s="4" t="e">
        <f>'Data(LÄGG IN NY DATA)'!C326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</row>
    <row r="328" spans="1:36" x14ac:dyDescent="0.2">
      <c r="A328" s="2">
        <f t="shared" si="37"/>
        <v>44225</v>
      </c>
      <c r="B328" s="4" t="e">
        <f>'Data(LÄGG IN NY DATA)'!C327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</row>
    <row r="329" spans="1:36" x14ac:dyDescent="0.2">
      <c r="A329" s="2">
        <f t="shared" si="37"/>
        <v>44226</v>
      </c>
      <c r="B329" s="4" t="e">
        <f>'Data(LÄGG IN NY DATA)'!C328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</row>
    <row r="330" spans="1:36" x14ac:dyDescent="0.2">
      <c r="A330" s="2">
        <f t="shared" si="37"/>
        <v>44227</v>
      </c>
      <c r="B330" s="4" t="e">
        <f>'Data(LÄGG IN NY DATA)'!C329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</row>
    <row r="331" spans="1:36" x14ac:dyDescent="0.2">
      <c r="A331" s="2">
        <f t="shared" si="37"/>
        <v>44228</v>
      </c>
      <c r="B331" s="4" t="e">
        <f>'Data(LÄGG IN NY DATA)'!C330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</row>
    <row r="332" spans="1:36" x14ac:dyDescent="0.2">
      <c r="A332" s="2">
        <f t="shared" si="37"/>
        <v>44229</v>
      </c>
      <c r="B332" s="4" t="e">
        <f>'Data(LÄGG IN NY DATA)'!C331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</row>
    <row r="333" spans="1:36" x14ac:dyDescent="0.2">
      <c r="A333" s="2">
        <f t="shared" si="37"/>
        <v>44230</v>
      </c>
      <c r="B333" s="4" t="e">
        <f>'Data(LÄGG IN NY DATA)'!C332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</row>
    <row r="334" spans="1:36" x14ac:dyDescent="0.2">
      <c r="A334" s="2">
        <f t="shared" si="37"/>
        <v>44231</v>
      </c>
      <c r="B334" s="4" t="e">
        <f>'Data(LÄGG IN NY DATA)'!C333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</row>
    <row r="335" spans="1:36" x14ac:dyDescent="0.2">
      <c r="A335" s="2">
        <f t="shared" si="37"/>
        <v>44232</v>
      </c>
      <c r="B335" s="4" t="e">
        <f>'Data(LÄGG IN NY DATA)'!C334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</row>
    <row r="336" spans="1:36" x14ac:dyDescent="0.2">
      <c r="A336" s="2">
        <f t="shared" si="37"/>
        <v>44233</v>
      </c>
      <c r="B336" s="4" t="e">
        <f>'Data(LÄGG IN NY DATA)'!C335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</row>
    <row r="337" spans="1:36" x14ac:dyDescent="0.2">
      <c r="A337" s="2">
        <f t="shared" si="37"/>
        <v>44234</v>
      </c>
      <c r="B337" s="4" t="e">
        <f>'Data(LÄGG IN NY DATA)'!C336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</row>
    <row r="338" spans="1:36" x14ac:dyDescent="0.2">
      <c r="A338" s="2">
        <f t="shared" si="37"/>
        <v>44235</v>
      </c>
      <c r="B338" s="4" t="e">
        <f>'Data(LÄGG IN NY DATA)'!C337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</row>
    <row r="339" spans="1:36" x14ac:dyDescent="0.2">
      <c r="A339" s="2">
        <f t="shared" si="37"/>
        <v>44236</v>
      </c>
      <c r="B339" s="4" t="e">
        <f>'Data(LÄGG IN NY DATA)'!C338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</row>
    <row r="340" spans="1:36" x14ac:dyDescent="0.2">
      <c r="A340" s="2">
        <f t="shared" si="37"/>
        <v>44237</v>
      </c>
      <c r="B340" s="4" t="e">
        <f>'Data(LÄGG IN NY DATA)'!C339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</row>
    <row r="341" spans="1:36" x14ac:dyDescent="0.2">
      <c r="A341" s="2">
        <f t="shared" si="37"/>
        <v>44238</v>
      </c>
      <c r="B341" s="4" t="e">
        <f>'Data(LÄGG IN NY DATA)'!C340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</row>
    <row r="342" spans="1:36" x14ac:dyDescent="0.2">
      <c r="A342" s="2">
        <f t="shared" si="37"/>
        <v>44239</v>
      </c>
      <c r="B342" s="4" t="e">
        <f>'Data(LÄGG IN NY DATA)'!C341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</row>
    <row r="343" spans="1:36" x14ac:dyDescent="0.2">
      <c r="A343" s="2">
        <f t="shared" si="37"/>
        <v>44240</v>
      </c>
      <c r="B343" s="4" t="e">
        <f>'Data(LÄGG IN NY DATA)'!C342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</row>
    <row r="344" spans="1:36" x14ac:dyDescent="0.2">
      <c r="A344" s="2">
        <f t="shared" si="37"/>
        <v>44241</v>
      </c>
      <c r="B344" s="4" t="e">
        <f>'Data(LÄGG IN NY DATA)'!C343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</row>
    <row r="345" spans="1:36" x14ac:dyDescent="0.2">
      <c r="A345" s="2">
        <f t="shared" si="37"/>
        <v>44242</v>
      </c>
      <c r="B345" s="4" t="e">
        <f>'Data(LÄGG IN NY DATA)'!C344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</row>
    <row r="346" spans="1:36" x14ac:dyDescent="0.2">
      <c r="A346" s="2">
        <f t="shared" si="37"/>
        <v>44243</v>
      </c>
      <c r="B346" s="4" t="e">
        <f>'Data(LÄGG IN NY DATA)'!C345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</row>
    <row r="347" spans="1:36" x14ac:dyDescent="0.2">
      <c r="A347" s="2">
        <f t="shared" si="37"/>
        <v>44244</v>
      </c>
      <c r="B347" s="4" t="e">
        <f>'Data(LÄGG IN NY DATA)'!C346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</row>
    <row r="348" spans="1:36" x14ac:dyDescent="0.2">
      <c r="A348" s="2">
        <f t="shared" si="37"/>
        <v>44245</v>
      </c>
      <c r="B348" s="4" t="e">
        <f>'Data(LÄGG IN NY DATA)'!C347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</row>
    <row r="349" spans="1:36" x14ac:dyDescent="0.2">
      <c r="A349" s="2">
        <f t="shared" si="37"/>
        <v>44246</v>
      </c>
      <c r="B349" s="4" t="e">
        <f>'Data(LÄGG IN NY DATA)'!C348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</row>
    <row r="350" spans="1:36" x14ac:dyDescent="0.2">
      <c r="A350" s="2">
        <f t="shared" si="37"/>
        <v>44247</v>
      </c>
      <c r="B350" s="4" t="e">
        <f>'Data(LÄGG IN NY DATA)'!C349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</row>
    <row r="351" spans="1:36" x14ac:dyDescent="0.2">
      <c r="A351" s="2">
        <f t="shared" si="37"/>
        <v>44248</v>
      </c>
      <c r="B351" s="4" t="e">
        <f>'Data(LÄGG IN NY DATA)'!C350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</row>
    <row r="352" spans="1:36" x14ac:dyDescent="0.2">
      <c r="A352" s="2">
        <f t="shared" si="37"/>
        <v>44249</v>
      </c>
      <c r="B352" s="4" t="e">
        <f>'Data(LÄGG IN NY DATA)'!C351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</row>
    <row r="353" spans="1:36" x14ac:dyDescent="0.2">
      <c r="A353" s="2">
        <f t="shared" si="37"/>
        <v>44250</v>
      </c>
      <c r="B353" s="4" t="e">
        <f>'Data(LÄGG IN NY DATA)'!C352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</row>
    <row r="354" spans="1:36" x14ac:dyDescent="0.2">
      <c r="A354" s="2">
        <f t="shared" si="37"/>
        <v>44251</v>
      </c>
      <c r="B354" s="4" t="e">
        <f>'Data(LÄGG IN NY DATA)'!C353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</row>
    <row r="355" spans="1:36" x14ac:dyDescent="0.2">
      <c r="A355" s="2">
        <f t="shared" si="37"/>
        <v>44252</v>
      </c>
      <c r="B355" s="4" t="e">
        <f>'Data(LÄGG IN NY DATA)'!C354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</row>
    <row r="356" spans="1:36" x14ac:dyDescent="0.2">
      <c r="A356" s="2">
        <f t="shared" si="37"/>
        <v>44253</v>
      </c>
      <c r="B356" s="4" t="e">
        <f>'Data(LÄGG IN NY DATA)'!C355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</row>
    <row r="357" spans="1:36" x14ac:dyDescent="0.2">
      <c r="A357" s="2">
        <f t="shared" si="37"/>
        <v>44254</v>
      </c>
      <c r="B357" s="4" t="e">
        <f>'Data(LÄGG IN NY DATA)'!C356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</row>
    <row r="358" spans="1:36" x14ac:dyDescent="0.2">
      <c r="A358" s="2">
        <f t="shared" si="37"/>
        <v>44255</v>
      </c>
      <c r="B358" s="4" t="e">
        <f>'Data(LÄGG IN NY DATA)'!C357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</row>
    <row r="359" spans="1:36" x14ac:dyDescent="0.2">
      <c r="A359" s="2">
        <f t="shared" si="37"/>
        <v>44256</v>
      </c>
      <c r="B359" s="4" t="e">
        <f>'Data(LÄGG IN NY DATA)'!C358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</row>
    <row r="360" spans="1:36" x14ac:dyDescent="0.2">
      <c r="A360" s="2">
        <f t="shared" si="37"/>
        <v>44257</v>
      </c>
      <c r="B360" s="4" t="e">
        <f>'Data(LÄGG IN NY DATA)'!C359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</row>
    <row r="361" spans="1:36" x14ac:dyDescent="0.2">
      <c r="A361" s="2">
        <f t="shared" si="37"/>
        <v>44258</v>
      </c>
      <c r="B361" s="4" t="e">
        <f>'Data(LÄGG IN NY DATA)'!C360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</row>
    <row r="362" spans="1:36" x14ac:dyDescent="0.2">
      <c r="A362" s="2">
        <f t="shared" si="37"/>
        <v>44259</v>
      </c>
      <c r="B362" s="4" t="e">
        <f>'Data(LÄGG IN NY DATA)'!C361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</row>
    <row r="363" spans="1:36" x14ac:dyDescent="0.2">
      <c r="A363" s="2">
        <f t="shared" si="37"/>
        <v>44260</v>
      </c>
      <c r="B363" s="4" t="e">
        <f>'Data(LÄGG IN NY DATA)'!C362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</row>
    <row r="364" spans="1:36" x14ac:dyDescent="0.2">
      <c r="A364" s="2">
        <f t="shared" si="37"/>
        <v>44261</v>
      </c>
      <c r="B364" s="4" t="e">
        <f>'Data(LÄGG IN NY DATA)'!C363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</row>
    <row r="365" spans="1:36" x14ac:dyDescent="0.2">
      <c r="A365" s="2">
        <f t="shared" si="37"/>
        <v>44262</v>
      </c>
      <c r="B365" s="4" t="e">
        <f>'Data(LÄGG IN NY DATA)'!C364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</row>
    <row r="366" spans="1:36" x14ac:dyDescent="0.2">
      <c r="A366" s="2">
        <f t="shared" si="37"/>
        <v>44263</v>
      </c>
      <c r="B366" s="4" t="e">
        <f>'Data(LÄGG IN NY DATA)'!C365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</row>
    <row r="367" spans="1:36" x14ac:dyDescent="0.2">
      <c r="A367" s="2">
        <f t="shared" si="37"/>
        <v>44264</v>
      </c>
      <c r="B367" s="4" t="e">
        <f>'Data(LÄGG IN NY DATA)'!C366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tabSelected="1" workbookViewId="0">
      <selection activeCell="C3" sqref="C3"/>
    </sheetView>
  </sheetViews>
  <sheetFormatPr baseColWidth="10" defaultRowHeight="16" x14ac:dyDescent="0.2"/>
  <sheetData>
    <row r="1" spans="1:14" ht="17" thickBot="1" x14ac:dyDescent="0.25"/>
    <row r="2" spans="1:14" x14ac:dyDescent="0.2">
      <c r="B2" s="39" t="s">
        <v>39</v>
      </c>
      <c r="C2" s="40"/>
    </row>
    <row r="3" spans="1:14" x14ac:dyDescent="0.2">
      <c r="B3" s="41" t="s">
        <v>40</v>
      </c>
      <c r="C3" s="42">
        <f>COLUMN(AJ1)</f>
        <v>36</v>
      </c>
    </row>
    <row r="4" spans="1:14" ht="17" thickBot="1" x14ac:dyDescent="0.25">
      <c r="B4" s="43" t="s">
        <v>41</v>
      </c>
      <c r="C4" s="44">
        <v>5</v>
      </c>
    </row>
    <row r="6" spans="1:14" x14ac:dyDescent="0.2">
      <c r="B6" s="36" t="s">
        <v>11</v>
      </c>
      <c r="C6" s="36"/>
      <c r="D6" s="36"/>
      <c r="E6" s="36"/>
      <c r="F6" s="36"/>
      <c r="G6" s="36"/>
      <c r="H6" s="24"/>
      <c r="I6" s="36" t="s">
        <v>8</v>
      </c>
      <c r="J6" s="36"/>
      <c r="K6" s="36"/>
      <c r="L6" s="36"/>
      <c r="M6" s="36"/>
      <c r="N6" s="36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37" t="e">
        <f>'Prediktioner inlagda över tid'!B3</f>
        <v>#N/A</v>
      </c>
      <c r="C8" s="37">
        <f ca="1">OFFSET('Prediktioner inlagda över tid'!A3,0,'Resultat prediktioner över tid'!$C$3-1-4*'Resultat prediktioner över tid'!$C$4)</f>
        <v>2</v>
      </c>
      <c r="D8" s="37">
        <f ca="1">OFFSET('Prediktioner inlagda över tid'!A3,0,'Resultat prediktioner över tid'!$C$3-1-3*'Resultat prediktioner över tid'!$C$4)</f>
        <v>2</v>
      </c>
      <c r="E8" s="37">
        <f ca="1">OFFSET('Prediktioner inlagda över tid'!A3,0,'Resultat prediktioner över tid'!$C$3-1-2*'Resultat prediktioner över tid'!$C$4)</f>
        <v>3</v>
      </c>
      <c r="F8" s="37">
        <f ca="1">OFFSET('Prediktioner inlagda över tid'!A3,0,'Resultat prediktioner över tid'!$C$3-1-1*'Resultat prediktioner över tid'!$C$4)</f>
        <v>7.5</v>
      </c>
      <c r="G8" s="37">
        <f ca="1">OFFSET('Prediktioner inlagda över tid'!A3,0,'Resultat prediktioner över tid'!$C$3-1-0*'Resultat prediktioner över tid'!$C$4)</f>
        <v>9.5</v>
      </c>
      <c r="H8" s="38"/>
      <c r="I8" s="37" t="e">
        <f>'Prediktioner döda över tid'!B3</f>
        <v>#N/A</v>
      </c>
      <c r="J8" s="37">
        <f ca="1">OFFSET('Prediktioner döda över tid'!$A3,0,'Resultat prediktioner över tid'!$C$3-1-4*'Resultat prediktioner över tid'!$C$4)</f>
        <v>0</v>
      </c>
      <c r="K8" s="37">
        <f ca="1">OFFSET('Prediktioner döda över tid'!$A3,0,'Resultat prediktioner över tid'!$C$3-1-3*'Resultat prediktioner över tid'!$C$4)</f>
        <v>0</v>
      </c>
      <c r="L8" s="37">
        <f ca="1">OFFSET('Prediktioner döda över tid'!$A3,0,'Resultat prediktioner över tid'!$C$3-1-2*'Resultat prediktioner över tid'!$C$4)</f>
        <v>0</v>
      </c>
      <c r="M8" s="37">
        <f ca="1">OFFSET('Prediktioner döda över tid'!$A3,0,'Resultat prediktioner över tid'!$C$3-1-1*'Resultat prediktioner över tid'!$C$4)</f>
        <v>0</v>
      </c>
      <c r="N8" s="3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37" t="e">
        <f>'Prediktioner inlagda över tid'!B4</f>
        <v>#N/A</v>
      </c>
      <c r="C9" s="37">
        <f ca="1">OFFSET('Prediktioner inlagda över tid'!A4,0,'Resultat prediktioner över tid'!$C$3-1-4*'Resultat prediktioner över tid'!$C$4)</f>
        <v>2.4398400000000002</v>
      </c>
      <c r="D9" s="37">
        <f ca="1">OFFSET('Prediktioner inlagda över tid'!A4,0,'Resultat prediktioner över tid'!$C$3-1-3*'Resultat prediktioner över tid'!$C$4)</f>
        <v>2.4950654545454545</v>
      </c>
      <c r="E9" s="37">
        <f ca="1">OFFSET('Prediktioner inlagda över tid'!A4,0,'Resultat prediktioner över tid'!$C$3-1-2*'Resultat prediktioner över tid'!$C$4)</f>
        <v>3.61815</v>
      </c>
      <c r="F9" s="37">
        <f ca="1">OFFSET('Prediktioner inlagda över tid'!A4,0,'Resultat prediktioner över tid'!$C$3-1-1*'Resultat prediktioner över tid'!$C$4)</f>
        <v>7.9712060439560437</v>
      </c>
      <c r="G9" s="37">
        <f ca="1">OFFSET('Prediktioner inlagda över tid'!A4,0,'Resultat prediktioner över tid'!$C$3-1-0*'Resultat prediktioner över tid'!$C$4)</f>
        <v>10.003317916666665</v>
      </c>
      <c r="H9" s="38"/>
      <c r="I9" s="37" t="e">
        <f>'Prediktioner döda över tid'!B4</f>
        <v>#N/A</v>
      </c>
      <c r="J9" s="37">
        <f ca="1">OFFSET('Prediktioner döda över tid'!$A4,0,'Resultat prediktioner över tid'!$C$3-1-4*'Resultat prediktioner över tid'!$C$4)</f>
        <v>0</v>
      </c>
      <c r="K9" s="37">
        <f ca="1">OFFSET('Prediktioner döda över tid'!$A4,0,'Resultat prediktioner över tid'!$C$3-1-3*'Resultat prediktioner över tid'!$C$4)</f>
        <v>0</v>
      </c>
      <c r="L9" s="37">
        <f ca="1">OFFSET('Prediktioner döda över tid'!$A4,0,'Resultat prediktioner över tid'!$C$3-1-2*'Resultat prediktioner över tid'!$C$4)</f>
        <v>0</v>
      </c>
      <c r="M9" s="37">
        <f ca="1">OFFSET('Prediktioner döda över tid'!$A4,0,'Resultat prediktioner över tid'!$C$3-1-1*'Resultat prediktioner över tid'!$C$4)</f>
        <v>0.24725274725274723</v>
      </c>
      <c r="N9" s="37">
        <f ca="1">OFFSET('Prediktioner döda över tid'!$A4,0,'Resultat prediktioner över tid'!$C$3-1-0*'Resultat prediktioner över tid'!$C$4)</f>
        <v>0.296875</v>
      </c>
    </row>
    <row r="10" spans="1:14" x14ac:dyDescent="0.2">
      <c r="A10" s="2">
        <f t="shared" ref="A10:A73" si="0">A9+1</f>
        <v>43902</v>
      </c>
      <c r="B10" s="37" t="e">
        <f>'Prediktioner inlagda över tid'!B5</f>
        <v>#N/A</v>
      </c>
      <c r="C10" s="37">
        <f ca="1">OFFSET('Prediktioner inlagda över tid'!A5,0,'Resultat prediktioner över tid'!$C$3-1-4*'Resultat prediktioner över tid'!$C$4)</f>
        <v>2.9761949849548803</v>
      </c>
      <c r="D10" s="37">
        <f ca="1">OFFSET('Prediktioner inlagda över tid'!A5,0,'Resultat prediktioner över tid'!$C$3-1-3*'Resultat prediktioner över tid'!$C$4)</f>
        <v>3.1124736842072327</v>
      </c>
      <c r="E10" s="37">
        <f ca="1">OFFSET('Prediktioner inlagda över tid'!A5,0,'Resultat prediktioner över tid'!$C$3-1-2*'Resultat prediktioner över tid'!$C$4)</f>
        <v>4.3632970475962507</v>
      </c>
      <c r="F10" s="37">
        <f ca="1">OFFSET('Prediktioner inlagda över tid'!A5,0,'Resultat prediktioner över tid'!$C$3-1-1*'Resultat prediktioner över tid'!$C$4)</f>
        <v>8.5379130766335809</v>
      </c>
      <c r="G10" s="37">
        <f ca="1">OFFSET('Prediktioner inlagda över tid'!A5,0,'Resultat prediktioner över tid'!$C$3-1-0*'Resultat prediktioner över tid'!$C$4)</f>
        <v>10.594384448414305</v>
      </c>
      <c r="H10" s="38"/>
      <c r="I10" s="37" t="e">
        <f>'Prediktioner döda över tid'!B5</f>
        <v>#N/A</v>
      </c>
      <c r="J10" s="37">
        <f ca="1">OFFSET('Prediktioner döda över tid'!$A5,0,'Resultat prediktioner över tid'!$C$3-1-4*'Resultat prediktioner över tid'!$C$4)</f>
        <v>0</v>
      </c>
      <c r="K10" s="37">
        <f ca="1">OFFSET('Prediktioner döda över tid'!$A5,0,'Resultat prediktioner över tid'!$C$3-1-3*'Resultat prediktioner över tid'!$C$4)</f>
        <v>0</v>
      </c>
      <c r="L10" s="37">
        <f ca="1">OFFSET('Prediktioner döda över tid'!$A5,0,'Resultat prediktioner över tid'!$C$3-1-2*'Resultat prediktioner över tid'!$C$4)</f>
        <v>0</v>
      </c>
      <c r="M10" s="37">
        <f ca="1">OFFSET('Prediktioner döda över tid'!$A5,0,'Resultat prediktioner över tid'!$C$3-1-1*'Resultat prediktioner över tid'!$C$4)</f>
        <v>0.49450549450549447</v>
      </c>
      <c r="N10" s="37">
        <f ca="1">OFFSET('Prediktioner döda över tid'!$A5,0,'Resultat prediktioner över tid'!$C$3-1-0*'Resultat prediktioner över tid'!$C$4)</f>
        <v>0.59375</v>
      </c>
    </row>
    <row r="11" spans="1:14" x14ac:dyDescent="0.2">
      <c r="A11" s="2">
        <f t="shared" si="0"/>
        <v>43903</v>
      </c>
      <c r="B11" s="37" t="e">
        <f>'Prediktioner inlagda över tid'!B6</f>
        <v>#N/A</v>
      </c>
      <c r="C11" s="37">
        <f ca="1">OFFSET('Prediktioner inlagda över tid'!A6,0,'Resultat prediktioner över tid'!$C$3-1-4*'Resultat prediktioner över tid'!$C$4)</f>
        <v>3.630138716722445</v>
      </c>
      <c r="D11" s="37">
        <f ca="1">OFFSET('Prediktioner inlagda över tid'!A6,0,'Resultat prediktioner över tid'!$C$3-1-3*'Resultat prediktioner över tid'!$C$4)</f>
        <v>3.8823461855400385</v>
      </c>
      <c r="E11" s="37">
        <f ca="1">OFFSET('Prediktioner inlagda över tid'!A6,0,'Resultat prediktioner över tid'!$C$3-1-2*'Resultat prediktioner över tid'!$C$4)</f>
        <v>5.2613629925896621</v>
      </c>
      <c r="F11" s="37">
        <f ca="1">OFFSET('Prediktioner inlagda över tid'!A6,0,'Resultat prediktioner över tid'!$C$3-1-1*'Resultat prediktioner över tid'!$C$4)</f>
        <v>9.2194683564461162</v>
      </c>
      <c r="G11" s="37">
        <f ca="1">OFFSET('Prediktioner inlagda över tid'!A6,0,'Resultat prediktioner över tid'!$C$3-1-0*'Resultat prediktioner över tid'!$C$4)</f>
        <v>11.288499921993488</v>
      </c>
      <c r="H11" s="38"/>
      <c r="I11" s="37" t="e">
        <f>'Prediktioner döda över tid'!B6</f>
        <v>#N/A</v>
      </c>
      <c r="J11" s="37">
        <f ca="1">OFFSET('Prediktioner döda över tid'!$A6,0,'Resultat prediktioner över tid'!$C$3-1-4*'Resultat prediktioner över tid'!$C$4)</f>
        <v>0</v>
      </c>
      <c r="K11" s="37">
        <f ca="1">OFFSET('Prediktioner döda över tid'!$A6,0,'Resultat prediktioner över tid'!$C$3-1-3*'Resultat prediktioner över tid'!$C$4)</f>
        <v>0</v>
      </c>
      <c r="L11" s="37">
        <f ca="1">OFFSET('Prediktioner döda över tid'!$A6,0,'Resultat prediktioner över tid'!$C$3-1-2*'Resultat prediktioner över tid'!$C$4)</f>
        <v>0</v>
      </c>
      <c r="M11" s="37">
        <f ca="1">OFFSET('Prediktioner döda över tid'!$A6,0,'Resultat prediktioner över tid'!$C$3-1-1*'Resultat prediktioner över tid'!$C$4)</f>
        <v>0.74175824175824168</v>
      </c>
      <c r="N11" s="37">
        <f ca="1">OFFSET('Prediktioner döda över tid'!$A6,0,'Resultat prediktioner över tid'!$C$3-1-0*'Resultat prediktioner över tid'!$C$4)</f>
        <v>0.890625</v>
      </c>
    </row>
    <row r="12" spans="1:14" x14ac:dyDescent="0.2">
      <c r="A12" s="2">
        <f t="shared" si="0"/>
        <v>43904</v>
      </c>
      <c r="B12" s="37" t="e">
        <f>'Prediktioner inlagda över tid'!B7</f>
        <v>#N/A</v>
      </c>
      <c r="C12" s="37">
        <f ca="1">OFFSET('Prediktioner inlagda över tid'!A7,0,'Resultat prediktioner över tid'!$C$3-1-4*'Resultat prediktioner över tid'!$C$4)</f>
        <v>4.4272952973702049</v>
      </c>
      <c r="D12" s="37">
        <f ca="1">OFFSET('Prediktioner inlagda över tid'!A7,0,'Resultat prediktioner över tid'!$C$3-1-3*'Resultat prediktioner över tid'!$C$4)</f>
        <v>4.8421580836854581</v>
      </c>
      <c r="E12" s="37">
        <f ca="1">OFFSET('Prediktioner inlagda över tid'!A7,0,'Resultat prediktioner över tid'!$C$3-1-2*'Resultat prediktioner över tid'!$C$4)</f>
        <v>6.343483861952425</v>
      </c>
      <c r="F12" s="37">
        <f ca="1">OFFSET('Prediktioner inlagda över tid'!A7,0,'Resultat prediktioner över tid'!$C$3-1-1*'Resultat prediktioner över tid'!$C$4)</f>
        <v>10.039094135325305</v>
      </c>
      <c r="G12" s="37">
        <f ca="1">OFFSET('Prediktioner inlagda över tid'!A7,0,'Resultat prediktioner över tid'!$C$3-1-0*'Resultat prediktioner över tid'!$C$4)</f>
        <v>12.103592695954605</v>
      </c>
      <c r="H12" s="38"/>
      <c r="I12" s="37" t="e">
        <f>'Prediktioner döda över tid'!B7</f>
        <v>#N/A</v>
      </c>
      <c r="J12" s="37">
        <f ca="1">OFFSET('Prediktioner döda över tid'!$A7,0,'Resultat prediktioner över tid'!$C$3-1-4*'Resultat prediktioner över tid'!$C$4)</f>
        <v>0</v>
      </c>
      <c r="K12" s="37">
        <f ca="1">OFFSET('Prediktioner döda över tid'!$A7,0,'Resultat prediktioner över tid'!$C$3-1-3*'Resultat prediktioner över tid'!$C$4)</f>
        <v>0</v>
      </c>
      <c r="L12" s="37">
        <f ca="1">OFFSET('Prediktioner döda över tid'!$A7,0,'Resultat prediktioner över tid'!$C$3-1-2*'Resultat prediktioner över tid'!$C$4)</f>
        <v>0</v>
      </c>
      <c r="M12" s="37">
        <f ca="1">OFFSET('Prediktioner döda över tid'!$A7,0,'Resultat prediktioner över tid'!$C$3-1-1*'Resultat prediktioner över tid'!$C$4)</f>
        <v>0.98901098901098894</v>
      </c>
      <c r="N12" s="37">
        <f ca="1">OFFSET('Prediktioner döda över tid'!$A7,0,'Resultat prediktioner över tid'!$C$3-1-0*'Resultat prediktioner över tid'!$C$4)</f>
        <v>1.1875</v>
      </c>
    </row>
    <row r="13" spans="1:14" x14ac:dyDescent="0.2">
      <c r="A13" s="2">
        <f t="shared" si="0"/>
        <v>43905</v>
      </c>
      <c r="B13" s="37" t="e">
        <f>'Prediktioner inlagda över tid'!B8</f>
        <v>#N/A</v>
      </c>
      <c r="C13" s="37">
        <f ca="1">OFFSET('Prediktioner inlagda över tid'!A8,0,'Resultat prediktioner över tid'!$C$3-1-4*'Resultat prediktioner över tid'!$C$4)</f>
        <v>5.3987968085567859</v>
      </c>
      <c r="D13" s="37">
        <f ca="1">OFFSET('Prediktioner inlagda över tid'!A8,0,'Resultat prediktioner över tid'!$C$3-1-3*'Resultat prediktioner över tid'!$C$4)</f>
        <v>6.03849868714107</v>
      </c>
      <c r="E13" s="37">
        <f ca="1">OFFSET('Prediktioner inlagda över tid'!A8,0,'Resultat prediktioner över tid'!$C$3-1-2*'Resultat prediktioner över tid'!$C$4)</f>
        <v>7.6470238223875562</v>
      </c>
      <c r="F13" s="37">
        <f ca="1">OFFSET('Prediktioner inlagda över tid'!A8,0,'Resultat prediktioner över tid'!$C$3-1-1*'Resultat prediktioner över tid'!$C$4)</f>
        <v>11.024647215216334</v>
      </c>
      <c r="G13" s="37">
        <f ca="1">OFFSET('Prediktioner inlagda över tid'!A8,0,'Resultat prediktioner över tid'!$C$3-1-0*'Resultat prediktioner över tid'!$C$4)</f>
        <v>13.060658013799774</v>
      </c>
      <c r="H13" s="38"/>
      <c r="I13" s="37" t="e">
        <f>'Prediktioner döda över tid'!B8</f>
        <v>#N/A</v>
      </c>
      <c r="J13" s="37">
        <f ca="1">OFFSET('Prediktioner döda över tid'!$A8,0,'Resultat prediktioner över tid'!$C$3-1-4*'Resultat prediktioner över tid'!$C$4)</f>
        <v>0</v>
      </c>
      <c r="K13" s="37">
        <f ca="1">OFFSET('Prediktioner döda över tid'!$A8,0,'Resultat prediktioner över tid'!$C$3-1-3*'Resultat prediktioner över tid'!$C$4)</f>
        <v>0</v>
      </c>
      <c r="L13" s="37">
        <f ca="1">OFFSET('Prediktioner döda över tid'!$A8,0,'Resultat prediktioner över tid'!$C$3-1-2*'Resultat prediktioner över tid'!$C$4)</f>
        <v>0</v>
      </c>
      <c r="M13" s="37">
        <f ca="1">OFFSET('Prediktioner döda över tid'!$A8,0,'Resultat prediktioner över tid'!$C$3-1-1*'Resultat prediktioner över tid'!$C$4)</f>
        <v>1.2362637362637361</v>
      </c>
      <c r="N13" s="37">
        <f ca="1">OFFSET('Prediktioner döda över tid'!$A8,0,'Resultat prediktioner över tid'!$C$3-1-0*'Resultat prediktioner över tid'!$C$4)</f>
        <v>1.484375</v>
      </c>
    </row>
    <row r="14" spans="1:14" x14ac:dyDescent="0.2">
      <c r="A14" s="2">
        <f t="shared" si="0"/>
        <v>43906</v>
      </c>
      <c r="B14" s="37" t="e">
        <f>'Prediktioner inlagda över tid'!B9</f>
        <v>#N/A</v>
      </c>
      <c r="C14" s="37">
        <f ca="1">OFFSET('Prediktioner inlagda över tid'!A9,0,'Resultat prediktioner över tid'!$C$3-1-4*'Resultat prediktioner över tid'!$C$4)</f>
        <v>6.5824303200219996</v>
      </c>
      <c r="D14" s="37">
        <f ca="1">OFFSET('Prediktioner inlagda över tid'!A9,0,'Resultat prediktioner över tid'!$C$3-1-3*'Resultat prediktioner över tid'!$C$4)</f>
        <v>7.0341687681440117</v>
      </c>
      <c r="E14" s="37">
        <f ca="1">OFFSET('Prediktioner inlagda över tid'!A9,0,'Resultat prediktioner över tid'!$C$3-1-2*'Resultat prediktioner över tid'!$C$4)</f>
        <v>9.2167704306783449</v>
      </c>
      <c r="F14" s="37">
        <f ca="1">OFFSET('Prediktioner inlagda över tid'!A9,0,'Resultat prediktioner över tid'!$C$3-1-1*'Resultat prediktioner över tid'!$C$4)</f>
        <v>12.209520665748215</v>
      </c>
      <c r="G14" s="37">
        <f ca="1">OFFSET('Prediktioner inlagda över tid'!A9,0,'Resultat prediktioner över tid'!$C$3-1-0*'Resultat prediktioner över tid'!$C$4)</f>
        <v>14.18426582333978</v>
      </c>
      <c r="H14" s="38"/>
      <c r="I14" s="37" t="e">
        <f>'Prediktioner döda över tid'!B9</f>
        <v>#N/A</v>
      </c>
      <c r="J14" s="37">
        <f ca="1">OFFSET('Prediktioner döda över tid'!$A9,0,'Resultat prediktioner över tid'!$C$3-1-4*'Resultat prediktioner över tid'!$C$4)</f>
        <v>0</v>
      </c>
      <c r="K14" s="37">
        <f ca="1">OFFSET('Prediktioner döda över tid'!$A9,0,'Resultat prediktioner över tid'!$C$3-1-3*'Resultat prediktioner över tid'!$C$4)</f>
        <v>9.0011900826446264E-2</v>
      </c>
      <c r="L14" s="37">
        <f ca="1">OFFSET('Prediktioner döda över tid'!$A9,0,'Resultat prediktioner över tid'!$C$3-1-2*'Resultat prediktioner över tid'!$C$4)</f>
        <v>0</v>
      </c>
      <c r="M14" s="37">
        <f ca="1">OFFSET('Prediktioner döda över tid'!$A9,0,'Resultat prediktioner över tid'!$C$3-1-1*'Resultat prediktioner över tid'!$C$4)</f>
        <v>1.4835164835164834</v>
      </c>
      <c r="N14" s="37">
        <f ca="1">OFFSET('Prediktioner döda över tid'!$A9,0,'Resultat prediktioner över tid'!$C$3-1-0*'Resultat prediktioner över tid'!$C$4)</f>
        <v>1.78125</v>
      </c>
    </row>
    <row r="15" spans="1:14" x14ac:dyDescent="0.2">
      <c r="A15" s="2">
        <f t="shared" si="0"/>
        <v>43907</v>
      </c>
      <c r="B15" s="37" t="e">
        <f>'Prediktioner inlagda över tid'!B10</f>
        <v>#N/A</v>
      </c>
      <c r="C15" s="37">
        <f ca="1">OFFSET('Prediktioner inlagda över tid'!A10,0,'Resultat prediktioner över tid'!$C$3-1-4*'Resultat prediktioner över tid'!$C$4)</f>
        <v>7.5841656903456576</v>
      </c>
      <c r="D15" s="37">
        <f ca="1">OFFSET('Prediktioner inlagda över tid'!A10,0,'Resultat prediktioner över tid'!$C$3-1-3*'Resultat prediktioner över tid'!$C$4)</f>
        <v>8.1515831159370347</v>
      </c>
      <c r="E15" s="37">
        <f ca="1">OFFSET('Prediktioner inlagda över tid'!A10,0,'Resultat prediktioner över tid'!$C$3-1-2*'Resultat prediktioner över tid'!$C$4)</f>
        <v>10.488186220272985</v>
      </c>
      <c r="F15" s="37">
        <f ca="1">OFFSET('Prediktioner inlagda över tid'!A10,0,'Resultat prediktioner över tid'!$C$3-1-1*'Resultat prediktioner över tid'!$C$4)</f>
        <v>13.162505370343618</v>
      </c>
      <c r="G15" s="37">
        <f ca="1">OFFSET('Prediktioner inlagda över tid'!A10,0,'Resultat prediktioner över tid'!$C$3-1-0*'Resultat prediktioner över tid'!$C$4)</f>
        <v>15.503146816857502</v>
      </c>
      <c r="H15" s="38"/>
      <c r="I15" s="37" t="e">
        <f>'Prediktioner döda över tid'!B10</f>
        <v>#N/A</v>
      </c>
      <c r="J15" s="37">
        <f ca="1">OFFSET('Prediktioner döda över tid'!$A10,0,'Resultat prediktioner över tid'!$C$3-1-4*'Resultat prediktioner över tid'!$C$4)</f>
        <v>0.10996</v>
      </c>
      <c r="K15" s="37">
        <f ca="1">OFFSET('Prediktioner döda över tid'!$A10,0,'Resultat prediktioner över tid'!$C$3-1-3*'Resultat prediktioner över tid'!$C$4)</f>
        <v>0.20226794258313319</v>
      </c>
      <c r="L15" s="37">
        <f ca="1">OFFSET('Prediktioner döda över tid'!$A10,0,'Resultat prediktioner över tid'!$C$3-1-2*'Resultat prediktioner över tid'!$C$4)</f>
        <v>0.13736666666666669</v>
      </c>
      <c r="M15" s="37">
        <f ca="1">OFFSET('Prediktioner döda över tid'!$A10,0,'Resultat prediktioner över tid'!$C$3-1-1*'Resultat prediktioner över tid'!$C$4)</f>
        <v>1.8395090870667792</v>
      </c>
      <c r="N15" s="37">
        <f ca="1">OFFSET('Prediktioner döda över tid'!$A10,0,'Resultat prediktioner över tid'!$C$3-1-0*'Resultat prediktioner över tid'!$C$4)</f>
        <v>2.078125</v>
      </c>
    </row>
    <row r="16" spans="1:14" x14ac:dyDescent="0.2">
      <c r="A16" s="2">
        <f t="shared" si="0"/>
        <v>43908</v>
      </c>
      <c r="B16" s="37">
        <f>'Prediktioner inlagda över tid'!B11</f>
        <v>11</v>
      </c>
      <c r="C16" s="37">
        <f ca="1">OFFSET('Prediktioner inlagda över tid'!A11,0,'Resultat prediktioner över tid'!$C$3-1-4*'Resultat prediktioner över tid'!$C$4)</f>
        <v>8.7065830125565622</v>
      </c>
      <c r="D16" s="37">
        <f ca="1">OFFSET('Prediktioner inlagda över tid'!A11,0,'Resultat prediktioner över tid'!$C$3-1-3*'Resultat prediktioner över tid'!$C$4)</f>
        <v>9.3898047227935777</v>
      </c>
      <c r="E16" s="37">
        <f ca="1">OFFSET('Prediktioner inlagda över tid'!A11,0,'Resultat prediktioner över tid'!$C$3-1-2*'Resultat prediktioner över tid'!$C$4)</f>
        <v>11.889959816056921</v>
      </c>
      <c r="F16" s="37">
        <f ca="1">OFFSET('Prediktioner inlagda över tid'!A11,0,'Resultat prediktioner över tid'!$C$3-1-1*'Resultat prediktioner över tid'!$C$4)</f>
        <v>14.210988413175906</v>
      </c>
      <c r="G16" s="37">
        <f ca="1">OFFSET('Prediktioner inlagda över tid'!A11,0,'Resultat prediktioner över tid'!$C$3-1-0*'Resultat prediktioner över tid'!$C$4)</f>
        <v>16.547548652719644</v>
      </c>
      <c r="H16" s="38"/>
      <c r="I16" s="37">
        <f>'Prediktioner döda över tid'!B11</f>
        <v>1</v>
      </c>
      <c r="J16" s="37">
        <f ca="1">OFFSET('Prediktioner döda över tid'!$A11,0,'Resultat prediktioner över tid'!$C$3-1-4*'Resultat prediktioner över tid'!$C$4)</f>
        <v>0.24404874623872003</v>
      </c>
      <c r="K16" s="37">
        <f ca="1">OFFSET('Prediktioner döda över tid'!$A11,0,'Resultat prediktioner över tid'!$C$3-1-3*'Resultat prediktioner över tid'!$C$4)</f>
        <v>0.34224476100727963</v>
      </c>
      <c r="L16" s="37">
        <f ca="1">OFFSET('Prediktioner döda över tid'!$A11,0,'Resultat prediktioner över tid'!$C$3-1-2*'Resultat prediktioner över tid'!$C$4)</f>
        <v>0.30295489946583343</v>
      </c>
      <c r="M16" s="37">
        <f ca="1">OFFSET('Prediktioner döda över tid'!$A11,0,'Resultat prediktioner över tid'!$C$3-1-1*'Resultat prediktioner över tid'!$C$4)</f>
        <v>2.2175403803220348</v>
      </c>
      <c r="N16" s="37">
        <f ca="1">OFFSET('Prediktioner döda över tid'!$A11,0,'Resultat prediktioner över tid'!$C$3-1-0*'Resultat prediktioner över tid'!$C$4)</f>
        <v>2.5008294791666668</v>
      </c>
    </row>
    <row r="17" spans="1:14" x14ac:dyDescent="0.2">
      <c r="A17" s="2">
        <f t="shared" si="0"/>
        <v>43909</v>
      </c>
      <c r="B17" s="37">
        <f>'Prediktioner inlagda över tid'!B12</f>
        <v>10</v>
      </c>
      <c r="C17" s="37">
        <f ca="1">OFFSET('Prediktioner inlagda över tid'!A12,0,'Resultat prediktioner över tid'!$C$3-1-4*'Resultat prediktioner över tid'!$C$4)</f>
        <v>9.9540128680299613</v>
      </c>
      <c r="D17" s="37">
        <f ca="1">OFFSET('Prediktioner inlagda över tid'!A12,0,'Resultat prediktioner över tid'!$C$3-1-3*'Resultat prediktioner över tid'!$C$4)</f>
        <v>10.740030011194028</v>
      </c>
      <c r="E17" s="37">
        <f ca="1">OFFSET('Prediktioner inlagda över tid'!A12,0,'Resultat prediktioner över tid'!$C$3-1-2*'Resultat prediktioner över tid'!$C$4)</f>
        <v>13.421501622479946</v>
      </c>
      <c r="F17" s="37">
        <f ca="1">OFFSET('Prediktioner inlagda över tid'!A12,0,'Resultat prediktioner över tid'!$C$3-1-1*'Resultat prediktioner över tid'!$C$4)</f>
        <v>15.354225322388016</v>
      </c>
      <c r="G17" s="37">
        <f ca="1">OFFSET('Prediktioner inlagda över tid'!A12,0,'Resultat prediktioner över tid'!$C$3-1-0*'Resultat prediktioner över tid'!$C$4)</f>
        <v>17.683562365026397</v>
      </c>
      <c r="H17" s="38"/>
      <c r="I17" s="37">
        <f>'Prediktioner döda över tid'!B12</f>
        <v>1</v>
      </c>
      <c r="J17" s="37">
        <f ca="1">OFFSET('Prediktioner döda över tid'!$A12,0,'Resultat prediktioner över tid'!$C$3-1-4*'Resultat prediktioner över tid'!$C$4)</f>
        <v>0.40753467918061126</v>
      </c>
      <c r="K17" s="37">
        <f ca="1">OFFSET('Prediktioner döda över tid'!$A12,0,'Resultat prediktioner över tid'!$C$3-1-3*'Resultat prediktioner över tid'!$C$4)</f>
        <v>0.51675601521553771</v>
      </c>
      <c r="L17" s="37">
        <f ca="1">OFFSET('Prediktioner döda över tid'!$A12,0,'Resultat prediktioner över tid'!$C$3-1-2*'Resultat prediktioner över tid'!$C$4)</f>
        <v>0.50252510946436946</v>
      </c>
      <c r="M17" s="37">
        <f ca="1">OFFSET('Prediktioner döda över tid'!$A12,0,'Resultat prediktioner över tid'!$C$3-1-1*'Resultat prediktioner över tid'!$C$4)</f>
        <v>2.6220751152238289</v>
      </c>
      <c r="N17" s="37">
        <f ca="1">OFFSET('Prediktioner döda över tid'!$A12,0,'Resultat prediktioner över tid'!$C$3-1-0*'Resultat prediktioner över tid'!$C$4)</f>
        <v>2.9454711121035766</v>
      </c>
    </row>
    <row r="18" spans="1:14" x14ac:dyDescent="0.2">
      <c r="A18" s="2">
        <f t="shared" si="0"/>
        <v>43910</v>
      </c>
      <c r="B18" s="37">
        <f>'Prediktioner inlagda över tid'!B13</f>
        <v>10</v>
      </c>
      <c r="C18" s="37">
        <f ca="1">OFFSET('Prediktioner inlagda över tid'!A13,0,'Resultat prediktioner över tid'!$C$3-1-4*'Resultat prediktioner över tid'!$C$4)</f>
        <v>11.326862643678595</v>
      </c>
      <c r="D18" s="37">
        <f ca="1">OFFSET('Prediktioner inlagda över tid'!A13,0,'Resultat prediktioner över tid'!$C$3-1-3*'Resultat prediktioner över tid'!$C$4)</f>
        <v>12.181843101407328</v>
      </c>
      <c r="E18" s="37">
        <f ca="1">OFFSET('Prediktioner inlagda över tid'!A13,0,'Resultat prediktioner över tid'!$C$3-1-2*'Resultat prediktioner över tid'!$C$4)</f>
        <v>15.076510647761035</v>
      </c>
      <c r="F18" s="37">
        <f ca="1">OFFSET('Prediktioner inlagda över tid'!A13,0,'Resultat prediktioner över tid'!$C$3-1-1*'Resultat prediktioner över tid'!$C$4)</f>
        <v>16.587254065363357</v>
      </c>
      <c r="G18" s="37">
        <f ca="1">OFFSET('Prediktioner inlagda över tid'!A13,0,'Resultat prediktioner över tid'!$C$3-1-0*'Resultat prediktioner över tid'!$C$4)</f>
        <v>18.911033866557215</v>
      </c>
      <c r="H18" s="38"/>
      <c r="I18" s="37">
        <f>'Prediktioner döda över tid'!B13</f>
        <v>1</v>
      </c>
      <c r="J18" s="37">
        <f ca="1">OFFSET('Prediktioner döda över tid'!$A13,0,'Resultat prediktioner över tid'!$C$3-1-4*'Resultat prediktioner över tid'!$C$4)</f>
        <v>0.60682382434255122</v>
      </c>
      <c r="K18" s="37">
        <f ca="1">OFFSET('Prediktioner döda över tid'!$A13,0,'Resultat prediktioner över tid'!$C$3-1-3*'Resultat prediktioner över tid'!$C$4)</f>
        <v>0.7342724885711035</v>
      </c>
      <c r="L18" s="37">
        <f ca="1">OFFSET('Prediktioner döda över tid'!$A13,0,'Resultat prediktioner över tid'!$C$3-1-2*'Resultat prediktioner över tid'!$C$4)</f>
        <v>0.7429964137672056</v>
      </c>
      <c r="M18" s="37">
        <f ca="1">OFFSET('Prediktioner döda över tid'!$A13,0,'Resultat prediktioner över tid'!$C$3-1-1*'Resultat prediktioner över tid'!$C$4)</f>
        <v>3.0584722729871578</v>
      </c>
      <c r="N18" s="37">
        <f ca="1">OFFSET('Prediktioner döda över tid'!$A13,0,'Resultat prediktioner över tid'!$C$3-1-0*'Resultat prediktioner över tid'!$C$4)</f>
        <v>3.4158749804983728</v>
      </c>
    </row>
    <row r="19" spans="1:14" x14ac:dyDescent="0.2">
      <c r="A19" s="2">
        <f t="shared" si="0"/>
        <v>43911</v>
      </c>
      <c r="B19" s="37">
        <f>'Prediktioner inlagda över tid'!B14</f>
        <v>12</v>
      </c>
      <c r="C19" s="37">
        <f ca="1">OFFSET('Prediktioner inlagda över tid'!A14,0,'Resultat prediktioner över tid'!$C$3-1-4*'Resultat prediktioner över tid'!$C$4)</f>
        <v>12.819737218591737</v>
      </c>
      <c r="D19" s="37">
        <f ca="1">OFFSET('Prediktioner inlagda över tid'!A14,0,'Resultat prediktioner över tid'!$C$3-1-3*'Resultat prediktioner över tid'!$C$4)</f>
        <v>13.67816568918332</v>
      </c>
      <c r="E19" s="37">
        <f ca="1">OFFSET('Prediktioner inlagda över tid'!A14,0,'Resultat prediktioner över tid'!$C$3-1-2*'Resultat prediktioner över tid'!$C$4)</f>
        <v>16.840739087728046</v>
      </c>
      <c r="F19" s="37">
        <f ca="1">OFFSET('Prediktioner inlagda över tid'!A14,0,'Resultat prediktioner över tid'!$C$3-1-1*'Resultat prediktioner över tid'!$C$4)</f>
        <v>17.899257336296191</v>
      </c>
      <c r="G19" s="37">
        <f ca="1">OFFSET('Prediktioner inlagda över tid'!A14,0,'Resultat prediktioner över tid'!$C$3-1-0*'Resultat prediktioner över tid'!$C$4)</f>
        <v>20.226969969618391</v>
      </c>
      <c r="H19" s="38"/>
      <c r="I19" s="37">
        <f>'Prediktioner döda över tid'!B14</f>
        <v>2</v>
      </c>
      <c r="J19" s="37">
        <f ca="1">OFFSET('Prediktioner döda över tid'!$A14,0,'Resultat prediktioner över tid'!$C$3-1-4*'Resultat prediktioner över tid'!$C$4)</f>
        <v>0.84969920213919625</v>
      </c>
      <c r="K19" s="37">
        <f ca="1">OFFSET('Prediktioner döda över tid'!$A14,0,'Resultat prediktioner över tid'!$C$3-1-3*'Resultat prediktioner över tid'!$C$4)</f>
        <v>1.0053153132162662</v>
      </c>
      <c r="L19" s="37">
        <f ca="1">OFFSET('Prediktioner döda över tid'!$A14,0,'Resultat prediktioner över tid'!$C$3-1-2*'Resultat prediktioner över tid'!$C$4)</f>
        <v>1.0326719605305681</v>
      </c>
      <c r="M19" s="37">
        <f ca="1">OFFSET('Prediktioner döda över tid'!$A14,0,'Resultat prediktioner över tid'!$C$3-1-1*'Resultat prediktioner över tid'!$C$4)</f>
        <v>3.5331603463686032</v>
      </c>
      <c r="N19" s="37">
        <f ca="1">OFFSET('Prediktioner döda över tid'!$A14,0,'Resultat prediktioner över tid'!$C$3-1-0*'Resultat prediktioner över tid'!$C$4)</f>
        <v>3.9165231739886521</v>
      </c>
    </row>
    <row r="20" spans="1:14" x14ac:dyDescent="0.2">
      <c r="A20" s="2">
        <f t="shared" si="0"/>
        <v>43912</v>
      </c>
      <c r="B20" s="37">
        <f>'Prediktioner inlagda över tid'!B15</f>
        <v>11</v>
      </c>
      <c r="C20" s="37">
        <f ca="1">OFFSET('Prediktioner inlagda över tid'!A15,0,'Resultat prediktioner över tid'!$C$3-1-4*'Resultat prediktioner över tid'!$C$4)</f>
        <v>14.418964742266889</v>
      </c>
      <c r="D20" s="37">
        <f ca="1">OFFSET('Prediktioner inlagda över tid'!A15,0,'Resultat prediktioner över tid'!$C$3-1-3*'Resultat prediktioner över tid'!$C$4)</f>
        <v>15.290622386975368</v>
      </c>
      <c r="E20" s="37">
        <f ca="1">OFFSET('Prediktioner inlagda över tid'!A15,0,'Resultat prediktioner över tid'!$C$3-1-2*'Resultat prediktioner över tid'!$C$4)</f>
        <v>18.689135503216114</v>
      </c>
      <c r="F20" s="37">
        <f ca="1">OFFSET('Prediktioner inlagda över tid'!A15,0,'Resultat prediktioner över tid'!$C$3-1-1*'Resultat prediktioner över tid'!$C$4)</f>
        <v>19.271459127116042</v>
      </c>
      <c r="G20" s="37">
        <f ca="1">OFFSET('Prediktioner inlagda över tid'!A15,0,'Resultat prediktioner över tid'!$C$3-1-0*'Resultat prediktioner över tid'!$C$4)</f>
        <v>21.624583690130404</v>
      </c>
      <c r="H20" s="38"/>
      <c r="I20" s="37">
        <f>'Prediktioner döda över tid'!B15</f>
        <v>2</v>
      </c>
      <c r="J20" s="37">
        <f ca="1">OFFSET('Prediktioner döda över tid'!$A15,0,'Resultat prediktioner över tid'!$C$3-1-4*'Resultat prediktioner över tid'!$C$4)</f>
        <v>1.1456075800054999</v>
      </c>
      <c r="K20" s="37">
        <f ca="1">OFFSET('Prediktioner döda över tid'!$A15,0,'Resultat prediktioner över tid'!$C$3-1-3*'Resultat prediktioner över tid'!$C$4)</f>
        <v>1.3207376000262301</v>
      </c>
      <c r="L20" s="37">
        <f ca="1">OFFSET('Prediktioner döda över tid'!$A15,0,'Resultat prediktioner över tid'!$C$3-1-2*'Resultat prediktioner över tid'!$C$4)</f>
        <v>1.3815045401507435</v>
      </c>
      <c r="M20" s="37">
        <f ca="1">OFFSET('Prediktioner döda över tid'!$A15,0,'Resultat prediktioner över tid'!$C$3-1-1*'Resultat prediktioner över tid'!$C$4)</f>
        <v>4.0538454283594767</v>
      </c>
      <c r="N20" s="37">
        <f ca="1">OFFSET('Prediktioner döda över tid'!$A15,0,'Resultat prediktioner över tid'!$C$3-1-0*'Resultat prediktioner över tid'!$C$4)</f>
        <v>4.4526645034499444</v>
      </c>
    </row>
    <row r="21" spans="1:14" x14ac:dyDescent="0.2">
      <c r="A21" s="2">
        <f t="shared" si="0"/>
        <v>43913</v>
      </c>
      <c r="B21" s="37">
        <f>'Prediktioner inlagda över tid'!B16</f>
        <v>16</v>
      </c>
      <c r="C21" s="37">
        <f ca="1">OFFSET('Prediktioner inlagda över tid'!A16,0,'Resultat prediktioner över tid'!$C$3-1-4*'Resultat prediktioner över tid'!$C$4)</f>
        <v>16.099379594868065</v>
      </c>
      <c r="D21" s="37">
        <f ca="1">OFFSET('Prediktioner inlagda över tid'!A16,0,'Resultat prediktioner över tid'!$C$3-1-3*'Resultat prediktioner över tid'!$C$4)</f>
        <v>17.01602783921107</v>
      </c>
      <c r="E21" s="37">
        <f ca="1">OFFSET('Prediktioner inlagda över tid'!A16,0,'Resultat prediktioner över tid'!$C$3-1-2*'Resultat prediktioner över tid'!$C$4)</f>
        <v>20.582232343339278</v>
      </c>
      <c r="F21" s="37">
        <f ca="1">OFFSET('Prediktioner inlagda över tid'!A16,0,'Resultat prediktioner över tid'!$C$3-1-1*'Resultat prediktioner över tid'!$C$4)</f>
        <v>20.674445338883849</v>
      </c>
      <c r="G21" s="37">
        <f ca="1">OFFSET('Prediktioner inlagda över tid'!A16,0,'Resultat prediktioner över tid'!$C$3-1-0*'Resultat prediktioner över tid'!$C$4)</f>
        <v>23.09210911613253</v>
      </c>
      <c r="H21" s="38"/>
      <c r="I21" s="37">
        <f>'Prediktioner döda över tid'!B16</f>
        <v>2</v>
      </c>
      <c r="J21" s="37">
        <f ca="1">OFFSET('Prediktioner döda över tid'!$A16,0,'Resultat prediktioner över tid'!$C$3-1-4*'Resultat prediktioner över tid'!$C$4)</f>
        <v>1.5060014225864142</v>
      </c>
      <c r="K21" s="37">
        <f ca="1">OFFSET('Prediktioner döda över tid'!$A16,0,'Resultat prediktioner över tid'!$C$3-1-3*'Resultat prediktioner över tid'!$C$4)</f>
        <v>1.6858456196970208</v>
      </c>
      <c r="L21" s="37">
        <f ca="1">OFFSET('Prediktioner döda över tid'!$A16,0,'Resultat prediktioner över tid'!$C$3-1-2*'Resultat prediktioner över tid'!$C$4)</f>
        <v>1.8014080489495528</v>
      </c>
      <c r="M21" s="37">
        <f ca="1">OFFSET('Prediktioner döda över tid'!$A16,0,'Resultat prediktioner över tid'!$C$3-1-1*'Resultat prediktioner över tid'!$C$4)</f>
        <v>4.6297575791240968</v>
      </c>
      <c r="N21" s="37">
        <f ca="1">OFFSET('Prediktioner döda över tid'!$A16,0,'Resultat prediktioner över tid'!$C$3-1-0*'Resultat prediktioner över tid'!$C$4)</f>
        <v>5.0304414558349464</v>
      </c>
    </row>
    <row r="22" spans="1:14" x14ac:dyDescent="0.2">
      <c r="A22" s="2">
        <f t="shared" si="0"/>
        <v>43914</v>
      </c>
      <c r="B22" s="37">
        <f>'Prediktioner inlagda över tid'!B17</f>
        <v>23</v>
      </c>
      <c r="C22" s="37">
        <f ca="1">OFFSET('Prediktioner inlagda över tid'!A17,0,'Resultat prediktioner över tid'!$C$3-1-4*'Resultat prediktioner över tid'!$C$4)</f>
        <v>17.916388044517578</v>
      </c>
      <c r="D22" s="37">
        <f ca="1">OFFSET('Prediktioner inlagda över tid'!A17,0,'Resultat prediktioner över tid'!$C$3-1-3*'Resultat prediktioner över tid'!$C$4)</f>
        <v>18.850385432297628</v>
      </c>
      <c r="E22" s="37">
        <f ca="1">OFFSET('Prediktioner inlagda över tid'!A17,0,'Resultat prediktioner över tid'!$C$3-1-2*'Resultat prediktioner över tid'!$C$4)</f>
        <v>22.58815932651347</v>
      </c>
      <c r="F22" s="37">
        <f ca="1">OFFSET('Prediktioner inlagda över tid'!A17,0,'Resultat prediktioner över tid'!$C$3-1-1*'Resultat prediktioner över tid'!$C$4)</f>
        <v>22.160955385144373</v>
      </c>
      <c r="G22" s="37">
        <f ca="1">OFFSET('Prediktioner inlagda över tid'!A17,0,'Resultat prediktioner över tid'!$C$3-1-0*'Resultat prediktioner över tid'!$C$4)</f>
        <v>24.611340794655096</v>
      </c>
      <c r="H22" s="38"/>
      <c r="I22" s="37">
        <f>'Prediktioner döda över tid'!B17</f>
        <v>2</v>
      </c>
      <c r="J22" s="37">
        <f ca="1">OFFSET('Prediktioner döda över tid'!$A17,0,'Resultat prediktioner över tid'!$C$3-1-4*'Resultat prediktioner över tid'!$C$4)</f>
        <v>1.9206944993778601</v>
      </c>
      <c r="K22" s="37">
        <f ca="1">OFFSET('Prediktioner döda över tid'!$A17,0,'Resultat prediktioner över tid'!$C$3-1-3*'Resultat prediktioner över tid'!$C$4)</f>
        <v>2.1058523808871792</v>
      </c>
      <c r="L22" s="37">
        <f ca="1">OFFSET('Prediktioner döda över tid'!$A17,0,'Resultat prediktioner över tid'!$C$3-1-2*'Resultat prediktioner över tid'!$C$4)</f>
        <v>2.278501525256261</v>
      </c>
      <c r="M22" s="37">
        <f ca="1">OFFSET('Prediktioner döda över tid'!$A17,0,'Resultat prediktioner över tid'!$C$3-1-1*'Resultat prediktioner över tid'!$C$4)</f>
        <v>5.2497464976483421</v>
      </c>
      <c r="N22" s="37">
        <f ca="1">OFFSET('Prediktioner döda över tid'!$A17,0,'Resultat prediktioner över tid'!$C$3-1-0*'Resultat prediktioner över tid'!$C$4)</f>
        <v>5.6570367042143763</v>
      </c>
    </row>
    <row r="23" spans="1:14" x14ac:dyDescent="0.2">
      <c r="A23" s="2">
        <f t="shared" si="0"/>
        <v>43915</v>
      </c>
      <c r="B23" s="37">
        <f>'Prediktioner inlagda över tid'!B18</f>
        <v>21</v>
      </c>
      <c r="C23" s="37">
        <f ca="1">OFFSET('Prediktioner inlagda över tid'!A18,0,'Resultat prediktioner över tid'!$C$3-1-4*'Resultat prediktioner över tid'!$C$4)</f>
        <v>19.870624152759724</v>
      </c>
      <c r="D23" s="37">
        <f ca="1">OFFSET('Prediktioner inlagda över tid'!A18,0,'Resultat prediktioner över tid'!$C$3-1-3*'Resultat prediktioner över tid'!$C$4)</f>
        <v>20.790615696129713</v>
      </c>
      <c r="E23" s="37">
        <f ca="1">OFFSET('Prediktioner inlagda över tid'!A18,0,'Resultat prediktioner över tid'!$C$3-1-2*'Resultat prediktioner över tid'!$C$4)</f>
        <v>24.700498027086422</v>
      </c>
      <c r="F23" s="37">
        <f ca="1">OFFSET('Prediktioner inlagda över tid'!A18,0,'Resultat prediktioner över tid'!$C$3-1-1*'Resultat prediktioner över tid'!$C$4)</f>
        <v>23.727243959351288</v>
      </c>
      <c r="G23" s="37">
        <f ca="1">OFFSET('Prediktioner inlagda över tid'!A18,0,'Resultat prediktioner över tid'!$C$3-1-0*'Resultat prediktioner över tid'!$C$4)</f>
        <v>26.155845885515543</v>
      </c>
      <c r="H23" s="38"/>
      <c r="I23" s="37">
        <f>'Prediktioner döda över tid'!B18</f>
        <v>3</v>
      </c>
      <c r="J23" s="37">
        <f ca="1">OFFSET('Prediktioner döda över tid'!$A18,0,'Resultat prediktioner över tid'!$C$3-1-4*'Resultat prediktioner över tid'!$C$4)</f>
        <v>2.3960378961881013</v>
      </c>
      <c r="K23" s="37">
        <f ca="1">OFFSET('Prediktioner döda över tid'!$A18,0,'Resultat prediktioner över tid'!$C$3-1-3*'Resultat prediktioner över tid'!$C$4)</f>
        <v>2.5855166888269814</v>
      </c>
      <c r="L23" s="37">
        <f ca="1">OFFSET('Prediktioner döda över tid'!$A18,0,'Resultat prediktioner över tid'!$C$3-1-2*'Resultat prediktioner över tid'!$C$4)</f>
        <v>2.8184143589043584</v>
      </c>
      <c r="M23" s="37">
        <f ca="1">OFFSET('Prediktioner döda över tid'!$A18,0,'Resultat prediktioner över tid'!$C$3-1-1*'Resultat prediktioner över tid'!$C$4)</f>
        <v>5.9181051346760079</v>
      </c>
      <c r="N23" s="37">
        <f ca="1">OFFSET('Prediktioner döda över tid'!$A18,0,'Resultat prediktioner över tid'!$C$3-1-0*'Resultat prediktioner över tid'!$C$4)</f>
        <v>6.3408416423465788</v>
      </c>
    </row>
    <row r="24" spans="1:14" x14ac:dyDescent="0.2">
      <c r="A24" s="2">
        <f t="shared" si="0"/>
        <v>43916</v>
      </c>
      <c r="B24" s="37">
        <f>'Prediktioner inlagda över tid'!B19</f>
        <v>26</v>
      </c>
      <c r="C24" s="37">
        <f ca="1">OFFSET('Prediktioner inlagda över tid'!A19,0,'Resultat prediktioner över tid'!$C$3-1-4*'Resultat prediktioner över tid'!$C$4)</f>
        <v>21.961456754162565</v>
      </c>
      <c r="D24" s="37">
        <f ca="1">OFFSET('Prediktioner inlagda över tid'!A19,0,'Resultat prediktioner över tid'!$C$3-1-3*'Resultat prediktioner över tid'!$C$4)</f>
        <v>22.837608774521534</v>
      </c>
      <c r="E24" s="37">
        <f ca="1">OFFSET('Prediktioner inlagda över tid'!A19,0,'Resultat prediktioner över tid'!$C$3-1-2*'Resultat prediktioner över tid'!$C$4)</f>
        <v>26.911358054072533</v>
      </c>
      <c r="F24" s="37">
        <f ca="1">OFFSET('Prediktioner inlagda över tid'!A19,0,'Resultat prediktioner över tid'!$C$3-1-1*'Resultat prediktioner över tid'!$C$4)</f>
        <v>25.368853469959973</v>
      </c>
      <c r="G24" s="37">
        <f ca="1">OFFSET('Prediktioner inlagda över tid'!A19,0,'Resultat prediktioner över tid'!$C$3-1-0*'Resultat prediktioner över tid'!$C$4)</f>
        <v>27.777441350473318</v>
      </c>
      <c r="H24" s="38"/>
      <c r="I24" s="37">
        <f>'Prediktioner döda över tid'!B19</f>
        <v>4</v>
      </c>
      <c r="J24" s="37">
        <f ca="1">OFFSET('Prediktioner döda över tid'!$A19,0,'Resultat prediktioner över tid'!$C$3-1-4*'Resultat prediktioner över tid'!$C$4)</f>
        <v>2.9385394852621998</v>
      </c>
      <c r="K24" s="37">
        <f ca="1">OFFSET('Prediktioner döda över tid'!$A19,0,'Resultat prediktioner över tid'!$C$3-1-3*'Resultat prediktioner över tid'!$C$4)</f>
        <v>3.1286181657950523</v>
      </c>
      <c r="L24" s="37">
        <f ca="1">OFFSET('Prediktioner döda över tid'!$A19,0,'Resultat prediktioner över tid'!$C$3-1-2*'Resultat prediktioner över tid'!$C$4)</f>
        <v>3.4266654466029922</v>
      </c>
      <c r="M24" s="37">
        <f ca="1">OFFSET('Prediktioner döda över tid'!$A19,0,'Resultat prediktioner över tid'!$C$3-1-1*'Resultat prediktioner över tid'!$C$4)</f>
        <v>6.6390473869721074</v>
      </c>
      <c r="N24" s="37">
        <f ca="1">OFFSET('Prediktioner döda över tid'!$A19,0,'Resultat prediktioner över tid'!$C$3-1-0*'Resultat prediktioner över tid'!$C$4)</f>
        <v>7.0694867033601767</v>
      </c>
    </row>
    <row r="25" spans="1:14" x14ac:dyDescent="0.2">
      <c r="A25" s="2">
        <f t="shared" si="0"/>
        <v>43917</v>
      </c>
      <c r="B25" s="37">
        <f>'Prediktioner inlagda över tid'!B20</f>
        <v>31</v>
      </c>
      <c r="C25" s="37">
        <f ca="1">OFFSET('Prediktioner inlagda över tid'!A20,0,'Resultat prediktioner över tid'!$C$3-1-4*'Resultat prediktioner över tid'!$C$4)</f>
        <v>24.18754001732616</v>
      </c>
      <c r="D25" s="37">
        <f ca="1">OFFSET('Prediktioner inlagda över tid'!A20,0,'Resultat prediktioner över tid'!$C$3-1-3*'Resultat prediktioner över tid'!$C$4)</f>
        <v>25.001208479659052</v>
      </c>
      <c r="E25" s="37">
        <f ca="1">OFFSET('Prediktioner inlagda över tid'!A20,0,'Resultat prediktioner över tid'!$C$3-1-2*'Resultat prediktioner över tid'!$C$4)</f>
        <v>29.212264962112869</v>
      </c>
      <c r="F25" s="37">
        <f ca="1">OFFSET('Prediktioner inlagda över tid'!A20,0,'Resultat prediktioner över tid'!$C$3-1-1*'Resultat prediktioner över tid'!$C$4)</f>
        <v>27.081333637944553</v>
      </c>
      <c r="G25" s="37">
        <f ca="1">OFFSET('Prediktioner inlagda över tid'!A20,0,'Resultat prediktioner över tid'!$C$3-1-0*'Resultat prediktioner över tid'!$C$4)</f>
        <v>29.472110998658923</v>
      </c>
      <c r="H25" s="38"/>
      <c r="I25" s="37">
        <f>'Prediktioner döda över tid'!B20</f>
        <v>5</v>
      </c>
      <c r="J25" s="37">
        <f ca="1">OFFSET('Prediktioner döda över tid'!$A20,0,'Resultat prediktioner över tid'!$C$3-1-4*'Resultat prediktioner över tid'!$C$4)</f>
        <v>3.5546335067871309</v>
      </c>
      <c r="K25" s="37">
        <f ca="1">OFFSET('Prediktioner döda över tid'!$A20,0,'Resultat prediktioner över tid'!$C$3-1-3*'Resultat prediktioner över tid'!$C$4)</f>
        <v>3.737214397658116</v>
      </c>
      <c r="L25" s="37">
        <f ca="1">OFFSET('Prediktioner döda över tid'!$A20,0,'Resultat prediktioner över tid'!$C$3-1-2*'Resultat prediktioner över tid'!$C$4)</f>
        <v>4.108391757803469</v>
      </c>
      <c r="M25" s="37">
        <f ca="1">OFFSET('Prediktioner döda över tid'!$A20,0,'Resultat prediktioner över tid'!$C$3-1-1*'Resultat prediktioner över tid'!$C$4)</f>
        <v>7.4165054459534385</v>
      </c>
      <c r="N25" s="37">
        <f ca="1">OFFSET('Prediktioner döda över tid'!$A20,0,'Resultat prediktioner över tid'!$C$3-1-0*'Resultat prediktioner över tid'!$C$4)</f>
        <v>7.8467584471376766</v>
      </c>
    </row>
    <row r="26" spans="1:14" x14ac:dyDescent="0.2">
      <c r="A26" s="2">
        <f t="shared" si="0"/>
        <v>43918</v>
      </c>
      <c r="B26" s="37">
        <f>'Prediktioner inlagda över tid'!B21</f>
        <v>32</v>
      </c>
      <c r="C26" s="37">
        <f ca="1">OFFSET('Prediktioner inlagda över tid'!A21,0,'Resultat prediktioner över tid'!$C$3-1-4*'Resultat prediktioner över tid'!$C$4)</f>
        <v>26.54788810823127</v>
      </c>
      <c r="D26" s="37">
        <f ca="1">OFFSET('Prediktioner inlagda över tid'!A21,0,'Resultat prediktioner över tid'!$C$3-1-3*'Resultat prediktioner över tid'!$C$4)</f>
        <v>27.278134449269615</v>
      </c>
      <c r="E26" s="37">
        <f ca="1">OFFSET('Prediktioner inlagda över tid'!A21,0,'Resultat prediktioner över tid'!$C$3-1-2*'Resultat prediktioner över tid'!$C$4)</f>
        <v>31.595677624107807</v>
      </c>
      <c r="F26" s="37">
        <f ca="1">OFFSET('Prediktioner inlagda över tid'!A21,0,'Resultat prediktioner över tid'!$C$3-1-1*'Resultat prediktioner över tid'!$C$4)</f>
        <v>28.861431939845062</v>
      </c>
      <c r="G26" s="37">
        <f ca="1">OFFSET('Prediktioner inlagda över tid'!A21,0,'Resultat prediktioner över tid'!$C$3-1-0*'Resultat prediktioner över tid'!$C$4)</f>
        <v>31.235072902207584</v>
      </c>
      <c r="H26" s="38"/>
      <c r="I26" s="37">
        <f>'Prediktioner döda över tid'!B21</f>
        <v>7</v>
      </c>
      <c r="J26" s="37">
        <f ca="1">OFFSET('Prediktioner döda över tid'!$A21,0,'Resultat prediktioner över tid'!$C$3-1-4*'Resultat prediktioner över tid'!$C$4)</f>
        <v>4.2503487655722223</v>
      </c>
      <c r="K26" s="37">
        <f ca="1">OFFSET('Prediktioner döda över tid'!$A21,0,'Resultat prediktioner över tid'!$C$3-1-3*'Resultat prediktioner över tid'!$C$4)</f>
        <v>4.4160324995535793</v>
      </c>
      <c r="L26" s="37">
        <f ca="1">OFFSET('Prediktioner döda över tid'!$A21,0,'Resultat prediktioner över tid'!$C$3-1-2*'Resultat prediktioner över tid'!$C$4)</f>
        <v>4.867979096420993</v>
      </c>
      <c r="M26" s="37">
        <f ca="1">OFFSET('Prediktioner döda över tid'!$A21,0,'Resultat prediktioner över tid'!$C$3-1-1*'Resultat prediktioner över tid'!$C$4)</f>
        <v>8.2538524796719699</v>
      </c>
      <c r="N26" s="37">
        <f ca="1">OFFSET('Prediktioner döda över tid'!$A21,0,'Resultat prediktioner över tid'!$C$3-1-0*'Resultat prediktioner över tid'!$C$4)</f>
        <v>8.6763906663932495</v>
      </c>
    </row>
    <row r="27" spans="1:14" x14ac:dyDescent="0.2">
      <c r="A27" s="2">
        <f t="shared" si="0"/>
        <v>43919</v>
      </c>
      <c r="B27" s="37">
        <f>'Prediktioner inlagda över tid'!B22</f>
        <v>34</v>
      </c>
      <c r="C27" s="37">
        <f ca="1">OFFSET('Prediktioner inlagda över tid'!A22,0,'Resultat prediktioner över tid'!$C$3-1-4*'Resultat prediktioner över tid'!$C$4)</f>
        <v>29.043700293951012</v>
      </c>
      <c r="D27" s="37">
        <f ca="1">OFFSET('Prediktioner inlagda över tid'!A22,0,'Resultat prediktioner över tid'!$C$3-1-3*'Resultat prediktioner över tid'!$C$4)</f>
        <v>29.664721793870928</v>
      </c>
      <c r="E27" s="37">
        <f ca="1">OFFSET('Prediktioner inlagda över tid'!A22,0,'Resultat prediktioner över tid'!$C$3-1-2*'Resultat prediktioner över tid'!$C$4)</f>
        <v>34.057365743236488</v>
      </c>
      <c r="F27" s="37">
        <f ca="1">OFFSET('Prediktioner inlagda över tid'!A22,0,'Resultat prediktioner över tid'!$C$3-1-1*'Resultat prediktioner över tid'!$C$4)</f>
        <v>30.708932837524497</v>
      </c>
      <c r="G27" s="37">
        <f ca="1">OFFSET('Prediktioner inlagda över tid'!A22,0,'Resultat prediktioner över tid'!$C$3-1-0*'Resultat prediktioner över tid'!$C$4)</f>
        <v>33.061154370163678</v>
      </c>
      <c r="H27" s="38"/>
      <c r="I27" s="37">
        <f>'Prediktioner döda över tid'!B22</f>
        <v>7</v>
      </c>
      <c r="J27" s="37">
        <f ca="1">OFFSET('Prediktioner döda över tid'!$A22,0,'Resultat prediktioner över tid'!$C$3-1-4*'Resultat prediktioner över tid'!$C$4)</f>
        <v>5.0308463213034313</v>
      </c>
      <c r="K27" s="37">
        <f ca="1">OFFSET('Prediktioner döda över tid'!$A22,0,'Resultat prediktioner över tid'!$C$3-1-3*'Resultat prediktioner över tid'!$C$4)</f>
        <v>5.1695588231231122</v>
      </c>
      <c r="L27" s="37">
        <f ca="1">OFFSET('Prediktioner döda över tid'!$A22,0,'Resultat prediktioner över tid'!$C$3-1-2*'Resultat prediktioner över tid'!$C$4)</f>
        <v>5.7085707919138384</v>
      </c>
      <c r="M27" s="37">
        <f ca="1">OFFSET('Prediktioner döda över tid'!$A22,0,'Resultat prediktioner över tid'!$C$3-1-1*'Resultat prediktioner över tid'!$C$4)</f>
        <v>9.1535306793060833</v>
      </c>
      <c r="N27" s="37">
        <f ca="1">OFFSET('Prediktioner döda över tid'!$A22,0,'Resultat prediktioner över tid'!$C$3-1-0*'Resultat prediktioner över tid'!$C$4)</f>
        <v>9.5619354259825453</v>
      </c>
    </row>
    <row r="28" spans="1:14" x14ac:dyDescent="0.2">
      <c r="A28" s="2">
        <f t="shared" si="0"/>
        <v>43920</v>
      </c>
      <c r="B28" s="37">
        <f>'Prediktioner inlagda över tid'!B23</f>
        <v>27</v>
      </c>
      <c r="C28" s="37">
        <f ca="1">OFFSET('Prediktioner inlagda över tid'!A23,0,'Resultat prediktioner över tid'!$C$3-1-4*'Resultat prediktioner över tid'!$C$4)</f>
        <v>31.68122876632134</v>
      </c>
      <c r="D28" s="37">
        <f ca="1">OFFSET('Prediktioner inlagda över tid'!A23,0,'Resultat prediktioner över tid'!$C$3-1-3*'Resultat prediktioner över tid'!$C$4)</f>
        <v>32.157018308851924</v>
      </c>
      <c r="E28" s="37">
        <f ca="1">OFFSET('Prediktioner inlagda över tid'!A23,0,'Resultat prediktioner över tid'!$C$3-1-2*'Resultat prediktioner över tid'!$C$4)</f>
        <v>36.599935488220979</v>
      </c>
      <c r="F28" s="37">
        <f ca="1">OFFSET('Prediktioner inlagda över tid'!A23,0,'Resultat prediktioner över tid'!$C$3-1-1*'Resultat prediktioner över tid'!$C$4)</f>
        <v>32.629374501408563</v>
      </c>
      <c r="G28" s="37">
        <f ca="1">OFFSET('Prediktioner inlagda över tid'!A23,0,'Resultat prediktioner över tid'!$C$3-1-0*'Resultat prediktioner över tid'!$C$4)</f>
        <v>34.945396649475121</v>
      </c>
      <c r="H28" s="38"/>
      <c r="I28" s="37">
        <f>'Prediktioner döda över tid'!B23</f>
        <v>8</v>
      </c>
      <c r="J28" s="37">
        <f ca="1">OFFSET('Prediktioner döda över tid'!$A23,0,'Resultat prediktioner över tid'!$C$3-1-4*'Resultat prediktioner över tid'!$C$4)</f>
        <v>5.8997915105072556</v>
      </c>
      <c r="K28" s="37">
        <f ca="1">OFFSET('Prediktioner döda över tid'!$A23,0,'Resultat prediktioner över tid'!$C$3-1-3*'Resultat prediktioner över tid'!$C$4)</f>
        <v>6.0019922699414749</v>
      </c>
      <c r="L28" s="37">
        <f ca="1">OFFSET('Prediktioner döda över tid'!$A23,0,'Resultat prediktioner över tid'!$C$3-1-2*'Resultat prediktioner över tid'!$C$4)</f>
        <v>6.631425820037034</v>
      </c>
      <c r="M28" s="37">
        <f ca="1">OFFSET('Prediktioner döda över tid'!$A23,0,'Resultat prediktioner över tid'!$C$3-1-1*'Resultat prediktioner över tid'!$C$4)</f>
        <v>10.116560377736604</v>
      </c>
      <c r="N28" s="37">
        <f ca="1">OFFSET('Prediktioner döda över tid'!$A23,0,'Resultat prediktioner över tid'!$C$3-1-0*'Resultat prediktioner över tid'!$C$4)</f>
        <v>10.506593734868078</v>
      </c>
    </row>
    <row r="29" spans="1:14" x14ac:dyDescent="0.2">
      <c r="A29" s="2">
        <f t="shared" si="0"/>
        <v>43921</v>
      </c>
      <c r="B29" s="37">
        <f>'Prediktioner inlagda över tid'!B24</f>
        <v>31</v>
      </c>
      <c r="C29" s="37">
        <f ca="1">OFFSET('Prediktioner inlagda över tid'!A24,0,'Resultat prediktioner över tid'!$C$3-1-4*'Resultat prediktioner över tid'!$C$4)</f>
        <v>34.455357225790962</v>
      </c>
      <c r="D29" s="37">
        <f ca="1">OFFSET('Prediktioner inlagda över tid'!A24,0,'Resultat prediktioner över tid'!$C$3-1-3*'Resultat prediktioner över tid'!$C$4)</f>
        <v>34.750488026682469</v>
      </c>
      <c r="E29" s="37">
        <f ca="1">OFFSET('Prediktioner inlagda över tid'!A24,0,'Resultat prediktioner över tid'!$C$3-1-2*'Resultat prediktioner över tid'!$C$4)</f>
        <v>39.212414180460435</v>
      </c>
      <c r="F29" s="37">
        <f ca="1">OFFSET('Prediktioner inlagda över tid'!A24,0,'Resultat prediktioner över tid'!$C$3-1-1*'Resultat prediktioner över tid'!$C$4)</f>
        <v>34.618566711357971</v>
      </c>
      <c r="G29" s="37">
        <f ca="1">OFFSET('Prediktioner inlagda över tid'!A24,0,'Resultat prediktioner över tid'!$C$3-1-0*'Resultat prediktioner över tid'!$C$4)</f>
        <v>36.883963447016953</v>
      </c>
      <c r="H29" s="38"/>
      <c r="I29" s="37">
        <f>'Prediktioner döda över tid'!B24</f>
        <v>9</v>
      </c>
      <c r="J29" s="37">
        <f ca="1">OFFSET('Prediktioner döda över tid'!$A24,0,'Resultat prediktioner över tid'!$C$3-1-4*'Resultat prediktioner över tid'!$C$4)</f>
        <v>6.8636939343780323</v>
      </c>
      <c r="K29" s="37">
        <f ca="1">OFFSET('Prediktioner döda över tid'!$A24,0,'Resultat prediktioner över tid'!$C$3-1-3*'Resultat prediktioner över tid'!$C$4)</f>
        <v>6.9172743066171503</v>
      </c>
      <c r="L29" s="37">
        <f ca="1">OFFSET('Prediktioner döda över tid'!$A24,0,'Resultat prediktioner över tid'!$C$3-1-2*'Resultat prediktioner över tid'!$C$4)</f>
        <v>7.640747253812453</v>
      </c>
      <c r="M29" s="37">
        <f ca="1">OFFSET('Prediktioner döda över tid'!$A24,0,'Resultat prediktioner över tid'!$C$3-1-1*'Resultat prediktioner över tid'!$C$4)</f>
        <v>11.146370224196637</v>
      </c>
      <c r="N29" s="37">
        <f ca="1">OFFSET('Prediktioner döda över tid'!$A24,0,'Resultat prediktioner över tid'!$C$3-1-0*'Resultat prediktioner över tid'!$C$4)</f>
        <v>11.51299690287815</v>
      </c>
    </row>
    <row r="30" spans="1:14" x14ac:dyDescent="0.2">
      <c r="A30" s="2">
        <f t="shared" si="0"/>
        <v>43922</v>
      </c>
      <c r="B30" s="37">
        <f>'Prediktioner inlagda över tid'!B25</f>
        <v>30</v>
      </c>
      <c r="C30" s="37">
        <f ca="1">OFFSET('Prediktioner inlagda över tid'!A25,0,'Resultat prediktioner över tid'!$C$3-1-4*'Resultat prediktioner över tid'!$C$4)</f>
        <v>37.359095422648629</v>
      </c>
      <c r="D30" s="37">
        <f ca="1">OFFSET('Prediktioner inlagda över tid'!A25,0,'Resultat prediktioner över tid'!$C$3-1-3*'Resultat prediktioner över tid'!$C$4)</f>
        <v>37.438917529822206</v>
      </c>
      <c r="E30" s="37">
        <f ca="1">OFFSET('Prediktioner inlagda över tid'!A25,0,'Resultat prediktioner över tid'!$C$3-1-2*'Resultat prediktioner över tid'!$C$4)</f>
        <v>41.882770394021051</v>
      </c>
      <c r="F30" s="37">
        <f ca="1">OFFSET('Prediktioner inlagda över tid'!A25,0,'Resultat prediktioner över tid'!$C$3-1-1*'Resultat prediktioner över tid'!$C$4)</f>
        <v>36.67212124712055</v>
      </c>
      <c r="G30" s="37">
        <f ca="1">OFFSET('Prediktioner inlagda över tid'!A25,0,'Resultat prediktioner över tid'!$C$3-1-0*'Resultat prediktioner över tid'!$C$4)</f>
        <v>38.875444519988832</v>
      </c>
      <c r="H30" s="38"/>
      <c r="I30" s="37">
        <f>'Prediktioner döda över tid'!B25</f>
        <v>9</v>
      </c>
      <c r="J30" s="37">
        <f ca="1">OFFSET('Prediktioner döda över tid'!$A25,0,'Resultat prediktioner över tid'!$C$3-1-4*'Resultat prediktioner över tid'!$C$4)</f>
        <v>7.9289036738028411</v>
      </c>
      <c r="K30" s="37">
        <f ca="1">OFFSET('Prediktioner döda över tid'!$A25,0,'Resultat prediktioner över tid'!$C$3-1-3*'Resultat prediktioner över tid'!$C$4)</f>
        <v>7.9192523030506718</v>
      </c>
      <c r="L30" s="37">
        <f ca="1">OFFSET('Prediktioner döda över tid'!$A25,0,'Resultat prediktioner över tid'!$C$3-1-2*'Resultat prediktioner över tid'!$C$4)</f>
        <v>8.7403005697302234</v>
      </c>
      <c r="M30" s="37">
        <f ca="1">OFFSET('Prediktioner döda över tid'!$A25,0,'Resultat prediktioner över tid'!$C$3-1-1*'Resultat prediktioner över tid'!$C$4)</f>
        <v>12.246145440479356</v>
      </c>
      <c r="N30" s="37">
        <f ca="1">OFFSET('Prediktioner döda över tid'!$A25,0,'Resultat prediktioner över tid'!$C$3-1-0*'Resultat prediktioner över tid'!$C$4)</f>
        <v>12.582928113725465</v>
      </c>
    </row>
    <row r="31" spans="1:14" x14ac:dyDescent="0.2">
      <c r="A31" s="2">
        <f t="shared" si="0"/>
        <v>43923</v>
      </c>
      <c r="B31" s="37">
        <f>'Prediktioner inlagda över tid'!B26</f>
        <v>32</v>
      </c>
      <c r="C31" s="37">
        <f ca="1">OFFSET('Prediktioner inlagda över tid'!A26,0,'Resultat prediktioner över tid'!$C$3-1-4*'Resultat prediktioner över tid'!$C$4)</f>
        <v>40.383478239586267</v>
      </c>
      <c r="D31" s="37">
        <f ca="1">OFFSET('Prediktioner inlagda över tid'!A26,0,'Resultat prediktioner över tid'!$C$3-1-3*'Resultat prediktioner över tid'!$C$4)</f>
        <v>40.211898089839309</v>
      </c>
      <c r="E31" s="37">
        <f ca="1">OFFSET('Prediktioner inlagda över tid'!A26,0,'Resultat prediktioner över tid'!$C$3-1-2*'Resultat prediktioner över tid'!$C$4)</f>
        <v>44.598069233031346</v>
      </c>
      <c r="F31" s="37">
        <f ca="1">OFFSET('Prediktioner inlagda över tid'!A26,0,'Resultat prediktioner över tid'!$C$3-1-1*'Resultat prediktioner över tid'!$C$4)</f>
        <v>38.785562372571242</v>
      </c>
      <c r="G31" s="37">
        <f ca="1">OFFSET('Prediktioner inlagda över tid'!A26,0,'Resultat prediktioner över tid'!$C$3-1-0*'Resultat prediktioner över tid'!$C$4)</f>
        <v>40.922665613975511</v>
      </c>
      <c r="H31" s="38"/>
      <c r="I31" s="37">
        <f>'Prediktioner döda över tid'!B26</f>
        <v>12</v>
      </c>
      <c r="J31" s="37">
        <f ca="1">OFFSET('Prediktioner döda över tid'!$A26,0,'Resultat prediktioner över tid'!$C$3-1-4*'Resultat prediktioner över tid'!$C$4)</f>
        <v>9.1015185111186696</v>
      </c>
      <c r="K31" s="37">
        <f ca="1">OFFSET('Prediktioner döda över tid'!$A26,0,'Resultat prediktioner över tid'!$C$3-1-3*'Resultat prediktioner över tid'!$C$4)</f>
        <v>9.0120569448753276</v>
      </c>
      <c r="L31" s="37">
        <f ca="1">OFFSET('Prediktioner döda över tid'!$A26,0,'Resultat prediktioner över tid'!$C$3-1-2*'Resultat prediktioner över tid'!$C$4)</f>
        <v>9.9333395271618858</v>
      </c>
      <c r="M31" s="37">
        <f ca="1">OFFSET('Prediktioner döda över tid'!$A26,0,'Resultat prediktioner över tid'!$C$3-1-1*'Resultat prediktioner över tid'!$C$4)</f>
        <v>13.418791230534051</v>
      </c>
      <c r="N31" s="37">
        <f ca="1">OFFSET('Prediktioner döda över tid'!$A26,0,'Resultat prediktioner över tid'!$C$3-1-0*'Resultat prediktioner över tid'!$C$4)</f>
        <v>13.716972040978508</v>
      </c>
    </row>
    <row r="32" spans="1:14" x14ac:dyDescent="0.2">
      <c r="A32" s="2">
        <f t="shared" si="0"/>
        <v>43924</v>
      </c>
      <c r="B32" s="37">
        <f>'Prediktioner inlagda över tid'!B27</f>
        <v>38</v>
      </c>
      <c r="C32" s="37">
        <f ca="1">OFFSET('Prediktioner inlagda över tid'!A27,0,'Resultat prediktioner över tid'!$C$3-1-4*'Resultat prediktioner över tid'!$C$4)</f>
        <v>43.517351196548255</v>
      </c>
      <c r="D32" s="37">
        <f ca="1">OFFSET('Prediktioner inlagda över tid'!A27,0,'Resultat prediktioner över tid'!$C$3-1-3*'Resultat prediktioner över tid'!$C$4)</f>
        <v>43.057084834398182</v>
      </c>
      <c r="E32" s="37">
        <f ca="1">OFFSET('Prediktioner inlagda över tid'!A27,0,'Resultat prediktioner över tid'!$C$3-1-2*'Resultat prediktioner över tid'!$C$4)</f>
        <v>47.34449096116046</v>
      </c>
      <c r="F32" s="37">
        <f ca="1">OFFSET('Prediktioner inlagda över tid'!A27,0,'Resultat prediktioner över tid'!$C$3-1-1*'Resultat prediktioner över tid'!$C$4)</f>
        <v>40.954315116685677</v>
      </c>
      <c r="G32" s="37">
        <f ca="1">OFFSET('Prediktioner inlagda över tid'!A27,0,'Resultat prediktioner över tid'!$C$3-1-0*'Resultat prediktioner över tid'!$C$4)</f>
        <v>43.019808175437731</v>
      </c>
      <c r="H32" s="38"/>
      <c r="I32" s="37">
        <f>'Prediktioner döda över tid'!B27</f>
        <v>12</v>
      </c>
      <c r="J32" s="37">
        <f ca="1">OFFSET('Prediktioner döda över tid'!$A27,0,'Resultat prediktioner över tid'!$C$3-1-4*'Resultat prediktioner över tid'!$C$4)</f>
        <v>10.387320792630039</v>
      </c>
      <c r="K32" s="37">
        <f ca="1">OFFSET('Prediktioner döda över tid'!$A27,0,'Resultat prediktioner över tid'!$C$3-1-3*'Resultat prediktioner över tid'!$C$4)</f>
        <v>10.199508240190553</v>
      </c>
      <c r="L32" s="37">
        <f ca="1">OFFSET('Prediktioner döda över tid'!$A27,0,'Resultat prediktioner över tid'!$C$3-1-2*'Resultat prediktioner över tid'!$C$4)</f>
        <v>11.222574124000507</v>
      </c>
      <c r="M32" s="37">
        <f ca="1">OFFSET('Prediktioner döda över tid'!$A27,0,'Resultat prediktioner över tid'!$C$3-1-1*'Resultat prediktioner över tid'!$C$4)</f>
        <v>14.666930180075777</v>
      </c>
      <c r="N32" s="37">
        <f ca="1">OFFSET('Prediktioner döda över tid'!$A27,0,'Resultat prediktioner över tid'!$C$3-1-0*'Resultat prediktioner över tid'!$C$4)</f>
        <v>14.917911196802409</v>
      </c>
    </row>
    <row r="33" spans="1:14" x14ac:dyDescent="0.2">
      <c r="A33" s="2">
        <f t="shared" si="0"/>
        <v>43925</v>
      </c>
      <c r="B33" s="37">
        <f>'Prediktioner inlagda över tid'!B28</f>
        <v>48</v>
      </c>
      <c r="C33" s="37">
        <f ca="1">OFFSET('Prediktioner inlagda över tid'!A28,0,'Resultat prediktioner över tid'!$C$3-1-4*'Resultat prediktioner över tid'!$C$4)</f>
        <v>46.74691668295516</v>
      </c>
      <c r="D33" s="37">
        <f ca="1">OFFSET('Prediktioner inlagda över tid'!A28,0,'Resultat prediktioner över tid'!$C$3-1-3*'Resultat prediktioner över tid'!$C$4)</f>
        <v>45.959920917651992</v>
      </c>
      <c r="E33" s="37">
        <f ca="1">OFFSET('Prediktioner inlagda över tid'!A28,0,'Resultat prediktioner över tid'!$C$3-1-2*'Resultat prediktioner över tid'!$C$4)</f>
        <v>50.107066055232082</v>
      </c>
      <c r="F33" s="37">
        <f ca="1">OFFSET('Prediktioner inlagda över tid'!A28,0,'Resultat prediktioner över tid'!$C$3-1-1*'Resultat prediktioner över tid'!$C$4)</f>
        <v>43.173455904414055</v>
      </c>
      <c r="G33" s="37">
        <f ca="1">OFFSET('Prediktioner inlagda över tid'!A28,0,'Resultat prediktioner över tid'!$C$3-1-0*'Resultat prediktioner över tid'!$C$4)</f>
        <v>45.160701873849952</v>
      </c>
      <c r="H33" s="38"/>
      <c r="I33" s="37">
        <f>'Prediktioner döda över tid'!B28</f>
        <v>14</v>
      </c>
      <c r="J33" s="37">
        <f ca="1">OFFSET('Prediktioner döda över tid'!$A28,0,'Resultat prediktioner över tid'!$C$3-1-4*'Resultat prediktioner över tid'!$C$4)</f>
        <v>11.791771394791185</v>
      </c>
      <c r="K33" s="37">
        <f ca="1">OFFSET('Prediktioner döda över tid'!$A28,0,'Resultat prediktioner över tid'!$C$3-1-3*'Resultat prediktioner över tid'!$C$4)</f>
        <v>11.485086507914552</v>
      </c>
      <c r="L33" s="37">
        <f ca="1">OFFSET('Prediktioner döda över tid'!$A28,0,'Resultat prediktioner över tid'!$C$3-1-2*'Resultat prediktioner över tid'!$C$4)</f>
        <v>12.61020762374417</v>
      </c>
      <c r="M33" s="37">
        <f ca="1">OFFSET('Prediktioner döda över tid'!$A28,0,'Resultat prediktioner över tid'!$C$3-1-1*'Resultat prediktioner över tid'!$C$4)</f>
        <v>15.992954740712836</v>
      </c>
      <c r="N33" s="37">
        <f ca="1">OFFSET('Prediktioner döda över tid'!$A28,0,'Resultat prediktioner över tid'!$C$3-1-0*'Resultat prediktioner över tid'!$C$4)</f>
        <v>16.188283891945147</v>
      </c>
    </row>
    <row r="34" spans="1:14" x14ac:dyDescent="0.2">
      <c r="A34" s="2">
        <f t="shared" si="0"/>
        <v>43926</v>
      </c>
      <c r="B34" s="37">
        <f>'Prediktioner inlagda över tid'!B29</f>
        <v>57</v>
      </c>
      <c r="C34" s="37">
        <f ca="1">OFFSET('Prediktioner inlagda över tid'!A29,0,'Resultat prediktioner över tid'!$C$3-1-4*'Resultat prediktioner över tid'!$C$4)</f>
        <v>50.05485012953617</v>
      </c>
      <c r="D34" s="37">
        <f ca="1">OFFSET('Prediktioner inlagda över tid'!A29,0,'Resultat prediktioner över tid'!$C$3-1-3*'Resultat prediktioner över tid'!$C$4)</f>
        <v>48.903306259939903</v>
      </c>
      <c r="E34" s="37">
        <f ca="1">OFFSET('Prediktioner inlagda över tid'!A29,0,'Resultat prediktioner över tid'!$C$3-1-2*'Resultat prediktioner över tid'!$C$4)</f>
        <v>52.868914786177641</v>
      </c>
      <c r="F34" s="37">
        <f ca="1">OFFSET('Prediktioner inlagda över tid'!A29,0,'Resultat prediktioner över tid'!$C$3-1-1*'Resultat prediktioner över tid'!$C$4)</f>
        <v>45.437056459548401</v>
      </c>
      <c r="G34" s="37">
        <f ca="1">OFFSET('Prediktioner inlagda över tid'!A29,0,'Resultat prediktioner över tid'!$C$3-1-0*'Resultat prediktioner över tid'!$C$4)</f>
        <v>47.338915121819049</v>
      </c>
      <c r="H34" s="38"/>
      <c r="I34" s="37">
        <f>'Prediktioner döda över tid'!B29</f>
        <v>15</v>
      </c>
      <c r="J34" s="37">
        <f ca="1">OFFSET('Prediktioner döda över tid'!$A29,0,'Resultat prediktioner över tid'!$C$3-1-4*'Resultat prediktioner över tid'!$C$4)</f>
        <v>13.320098702087591</v>
      </c>
      <c r="K34" s="37">
        <f ca="1">OFFSET('Prediktioner döda över tid'!$A29,0,'Resultat prediktioner över tid'!$C$3-1-3*'Resultat prediktioner över tid'!$C$4)</f>
        <v>12.871908493286691</v>
      </c>
      <c r="L34" s="37">
        <f ca="1">OFFSET('Prediktioner döda över tid'!$A29,0,'Resultat prediktioner över tid'!$C$3-1-2*'Resultat prediktioner över tid'!$C$4)</f>
        <v>14.098078150752809</v>
      </c>
      <c r="M34" s="37">
        <f ca="1">OFFSET('Prediktioner döda över tid'!$A29,0,'Resultat prediktioner över tid'!$C$3-1-1*'Resultat prediktioner över tid'!$C$4)</f>
        <v>17.399163284655064</v>
      </c>
      <c r="N34" s="37">
        <f ca="1">OFFSET('Prediktioner döda över tid'!$A29,0,'Resultat prediktioner över tid'!$C$3-1-0*'Resultat prediktioner över tid'!$C$4)</f>
        <v>17.530349018523466</v>
      </c>
    </row>
    <row r="35" spans="1:14" x14ac:dyDescent="0.2">
      <c r="A35" s="2">
        <f t="shared" si="0"/>
        <v>43927</v>
      </c>
      <c r="B35" s="37">
        <f>'Prediktioner inlagda över tid'!B30</f>
        <v>51</v>
      </c>
      <c r="C35" s="37">
        <f ca="1">OFFSET('Prediktioner inlagda över tid'!A30,0,'Resultat prediktioner över tid'!$C$3-1-4*'Resultat prediktioner över tid'!$C$4)</f>
        <v>53.418710515429872</v>
      </c>
      <c r="D35" s="37">
        <f ca="1">OFFSET('Prediktioner inlagda över tid'!A30,0,'Resultat prediktioner över tid'!$C$3-1-3*'Resultat prediktioner över tid'!$C$4)</f>
        <v>51.867298448065604</v>
      </c>
      <c r="E35" s="37">
        <f ca="1">OFFSET('Prediktioner inlagda över tid'!A30,0,'Resultat prediktioner över tid'!$C$3-1-2*'Resultat prediktioner över tid'!$C$4)</f>
        <v>55.609697729955009</v>
      </c>
      <c r="F35" s="37">
        <f ca="1">OFFSET('Prediktioner inlagda över tid'!A30,0,'Resultat prediktioner över tid'!$C$3-1-1*'Resultat prediktioner över tid'!$C$4)</f>
        <v>47.736880994435367</v>
      </c>
      <c r="G35" s="37">
        <f ca="1">OFFSET('Prediktioner inlagda över tid'!A30,0,'Resultat prediktioner över tid'!$C$3-1-0*'Resultat prediktioner över tid'!$C$4)</f>
        <v>49.547797401884672</v>
      </c>
      <c r="H35" s="38"/>
      <c r="I35" s="37">
        <f>'Prediktioner döda över tid'!B30</f>
        <v>16</v>
      </c>
      <c r="J35" s="37">
        <f ca="1">OFFSET('Prediktioner döda över tid'!$A30,0,'Resultat prediktioner över tid'!$C$3-1-4*'Resultat prediktioner över tid'!$C$4)</f>
        <v>14.977533240825775</v>
      </c>
      <c r="K35" s="37">
        <f ca="1">OFFSET('Prediktioner döda över tid'!$A30,0,'Resultat prediktioner över tid'!$C$3-1-3*'Resultat prediktioner över tid'!$C$4)</f>
        <v>14.362691853927437</v>
      </c>
      <c r="L35" s="37">
        <f ca="1">OFFSET('Prediktioner döda över tid'!$A30,0,'Resultat prediktioner över tid'!$C$3-1-2*'Resultat prediktioner över tid'!$C$4)</f>
        <v>15.687950405025886</v>
      </c>
      <c r="M35" s="37">
        <f ca="1">OFFSET('Prediktioner döda över tid'!$A30,0,'Resultat prediktioner över tid'!$C$3-1-1*'Resultat prediktioner över tid'!$C$4)</f>
        <v>18.888017487257265</v>
      </c>
      <c r="N35" s="37">
        <f ca="1">OFFSET('Prediktioner döda över tid'!$A30,0,'Resultat prediktioner över tid'!$C$3-1-0*'Resultat prediktioner över tid'!$C$4)</f>
        <v>18.946067897236862</v>
      </c>
    </row>
    <row r="36" spans="1:14" x14ac:dyDescent="0.2">
      <c r="A36" s="2">
        <f t="shared" si="0"/>
        <v>43928</v>
      </c>
      <c r="B36" s="37">
        <f>'Prediktioner inlagda över tid'!B31</f>
        <v>51</v>
      </c>
      <c r="C36" s="37">
        <f ca="1">OFFSET('Prediktioner inlagda över tid'!A31,0,'Resultat prediktioner över tid'!$C$3-1-4*'Resultat prediktioner över tid'!$C$4)</f>
        <v>56.812567525064694</v>
      </c>
      <c r="D36" s="37">
        <f ca="1">OFFSET('Prediktioner inlagda över tid'!A31,0,'Resultat prediktioner över tid'!$C$3-1-3*'Resultat prediktioner över tid'!$C$4)</f>
        <v>54.829045059213769</v>
      </c>
      <c r="E36" s="37">
        <f ca="1">OFFSET('Prediktioner inlagda över tid'!A31,0,'Resultat prediktioner över tid'!$C$3-1-2*'Resultat prediktioner över tid'!$C$4)</f>
        <v>58.307826612264293</v>
      </c>
      <c r="F36" s="37">
        <f ca="1">OFFSET('Prediktioner inlagda över tid'!A31,0,'Resultat prediktioner över tid'!$C$3-1-1*'Resultat prediktioner över tid'!$C$4)</f>
        <v>50.06391950955237</v>
      </c>
      <c r="G36" s="37">
        <f ca="1">OFFSET('Prediktioner inlagda över tid'!A31,0,'Resultat prediktioner över tid'!$C$3-1-0*'Resultat prediktioner över tid'!$C$4)</f>
        <v>51.780426949296277</v>
      </c>
      <c r="H36" s="38"/>
      <c r="I36" s="37">
        <f>'Prediktioner döda över tid'!B31</f>
        <v>17</v>
      </c>
      <c r="J36" s="37">
        <f ca="1">OFFSET('Prediktioner döda över tid'!$A31,0,'Resultat prediktioner över tid'!$C$3-1-4*'Resultat prediktioner över tid'!$C$4)</f>
        <v>16.768677529464998</v>
      </c>
      <c r="K36" s="37">
        <f ca="1">OFFSET('Prediktioner döda över tid'!$A31,0,'Resultat prediktioner över tid'!$C$3-1-3*'Resultat prediktioner över tid'!$C$4)</f>
        <v>15.959674779391566</v>
      </c>
      <c r="L36" s="37">
        <f ca="1">OFFSET('Prediktioner döda över tid'!$A31,0,'Resultat prediktioner över tid'!$C$3-1-2*'Resultat prediktioner över tid'!$C$4)</f>
        <v>17.380916212846014</v>
      </c>
      <c r="M36" s="37">
        <f ca="1">OFFSET('Prediktioner döda över tid'!$A31,0,'Resultat prediktioner över tid'!$C$3-1-1*'Resultat prediktioner över tid'!$C$4)</f>
        <v>20.461689904100581</v>
      </c>
      <c r="N36" s="37">
        <f ca="1">OFFSET('Prediktioner döda över tid'!$A31,0,'Resultat prediktioner över tid'!$C$3-1-0*'Resultat prediktioner över tid'!$C$4)</f>
        <v>20.437112764632388</v>
      </c>
    </row>
    <row r="37" spans="1:14" x14ac:dyDescent="0.2">
      <c r="A37" s="2">
        <f t="shared" si="0"/>
        <v>43929</v>
      </c>
      <c r="B37" s="37">
        <f>'Prediktioner inlagda över tid'!B32</f>
        <v>64</v>
      </c>
      <c r="C37" s="37">
        <f ca="1">OFFSET('Prediktioner inlagda över tid'!A32,0,'Resultat prediktioner över tid'!$C$3-1-4*'Resultat prediktioner över tid'!$C$4)</f>
        <v>60.206999370668974</v>
      </c>
      <c r="D37" s="37">
        <f ca="1">OFFSET('Prediktioner inlagda över tid'!A32,0,'Resultat prediktioner över tid'!$C$3-1-3*'Resultat prediktioner över tid'!$C$4)</f>
        <v>57.763327350513769</v>
      </c>
      <c r="E37" s="37">
        <f ca="1">OFFSET('Prediktioner inlagda över tid'!A32,0,'Resultat prediktioner över tid'!$C$3-1-2*'Resultat prediktioner över tid'!$C$4)</f>
        <v>60.940617690858048</v>
      </c>
      <c r="F37" s="37">
        <f ca="1">OFFSET('Prediktioner inlagda över tid'!A32,0,'Resultat prediktioner över tid'!$C$3-1-1*'Resultat prediktioner över tid'!$C$4)</f>
        <v>52.408320127677143</v>
      </c>
      <c r="G37" s="37">
        <f ca="1">OFFSET('Prediktioner inlagda över tid'!A32,0,'Resultat prediktioner över tid'!$C$3-1-0*'Resultat prediktioner över tid'!$C$4)</f>
        <v>54.029398843853869</v>
      </c>
      <c r="H37" s="38"/>
      <c r="I37" s="37">
        <f>'Prediktioner döda över tid'!B32</f>
        <v>20</v>
      </c>
      <c r="J37" s="37">
        <f ca="1">OFFSET('Prediktioner döda över tid'!$A32,0,'Resultat prediktioner över tid'!$C$3-1-4*'Resultat prediktioner över tid'!$C$4)</f>
        <v>18.69738807101524</v>
      </c>
      <c r="K37" s="37">
        <f ca="1">OFFSET('Prediktioner döda över tid'!$A32,0,'Resultat prediktioner över tid'!$C$3-1-3*'Resultat prediktioner över tid'!$C$4)</f>
        <v>17.664432755535678</v>
      </c>
      <c r="L37" s="37">
        <f ca="1">OFFSET('Prediktioner döda över tid'!$A32,0,'Resultat prediktioner över tid'!$C$3-1-2*'Resultat prediktioner över tid'!$C$4)</f>
        <v>19.177354912279963</v>
      </c>
      <c r="M37" s="37">
        <f ca="1">OFFSET('Prediktioner döda över tid'!$A32,0,'Resultat prediktioner över tid'!$C$3-1-1*'Resultat prediktioner över tid'!$C$4)</f>
        <v>22.122052876951589</v>
      </c>
      <c r="N37" s="37">
        <f ca="1">OFFSET('Prediktioner döda över tid'!$A32,0,'Resultat prediktioner över tid'!$C$3-1-0*'Resultat prediktioner över tid'!$C$4)</f>
        <v>22.004914243722673</v>
      </c>
    </row>
    <row r="38" spans="1:14" x14ac:dyDescent="0.2">
      <c r="A38" s="2">
        <f t="shared" si="0"/>
        <v>43930</v>
      </c>
      <c r="B38" s="37">
        <f>'Prediktioner inlagda över tid'!B33</f>
        <v>64</v>
      </c>
      <c r="C38" s="37">
        <f ca="1">OFFSET('Prediktioner inlagda över tid'!A33,0,'Resultat prediktioner över tid'!$C$3-1-4*'Resultat prediktioner över tid'!$C$4)</f>
        <v>63.56917592890354</v>
      </c>
      <c r="D38" s="37">
        <f ca="1">OFFSET('Prediktioner inlagda över tid'!A33,0,'Resultat prediktioner över tid'!$C$3-1-3*'Resultat prediktioner över tid'!$C$4)</f>
        <v>60.642718925339558</v>
      </c>
      <c r="E38" s="37">
        <f ca="1">OFFSET('Prediktioner inlagda över tid'!A33,0,'Resultat prediktioner över tid'!$C$3-1-2*'Resultat prediktioner över tid'!$C$4)</f>
        <v>63.484455156387959</v>
      </c>
      <c r="F38" s="37">
        <f ca="1">OFFSET('Prediktioner inlagda över tid'!A33,0,'Resultat prediktioner över tid'!$C$3-1-1*'Resultat prediktioner över tid'!$C$4)</f>
        <v>54.759294897655458</v>
      </c>
      <c r="G38" s="37">
        <f ca="1">OFFSET('Prediktioner inlagda över tid'!A33,0,'Resultat prediktioner över tid'!$C$3-1-0*'Resultat prediktioner över tid'!$C$4)</f>
        <v>56.2863653429024</v>
      </c>
      <c r="H38" s="38"/>
      <c r="I38" s="37">
        <f>'Prediktioner döda över tid'!B33</f>
        <v>24</v>
      </c>
      <c r="J38" s="37">
        <f ca="1">OFFSET('Prediktioner döda över tid'!$A33,0,'Resultat prediktioner över tid'!$C$3-1-4*'Resultat prediktioner över tid'!$C$4)</f>
        <v>20.766658591767104</v>
      </c>
      <c r="K38" s="37">
        <f ca="1">OFFSET('Prediktioner döda över tid'!$A33,0,'Resultat prediktioner över tid'!$C$3-1-3*'Resultat prediktioner över tid'!$C$4)</f>
        <v>19.477799402033096</v>
      </c>
      <c r="L38" s="37">
        <f ca="1">OFFSET('Prediktioner döda över tid'!$A33,0,'Resultat prediktioner över tid'!$C$3-1-2*'Resultat prediktioner över tid'!$C$4)</f>
        <v>21.076905448702831</v>
      </c>
      <c r="M38" s="37">
        <f ca="1">OFFSET('Prediktioner döda över tid'!$A33,0,'Resultat prediktioner över tid'!$C$3-1-1*'Resultat prediktioner över tid'!$C$4)</f>
        <v>23.870673228981261</v>
      </c>
      <c r="N38" s="37">
        <f ca="1">OFFSET('Prediktioner döda över tid'!$A33,0,'Resultat prediktioner över tid'!$C$3-1-0*'Resultat prediktioner över tid'!$C$4)</f>
        <v>23.650763444472386</v>
      </c>
    </row>
    <row r="39" spans="1:14" x14ac:dyDescent="0.2">
      <c r="A39" s="2">
        <f t="shared" si="0"/>
        <v>43931</v>
      </c>
      <c r="B39" s="37">
        <f>'Prediktioner inlagda över tid'!B34</f>
        <v>63</v>
      </c>
      <c r="C39" s="37">
        <f ca="1">OFFSET('Prediktioner inlagda över tid'!A34,0,'Resultat prediktioner över tid'!$C$3-1-4*'Resultat prediktioner över tid'!$C$4)</f>
        <v>66.863065350071665</v>
      </c>
      <c r="D39" s="37">
        <f ca="1">OFFSET('Prediktioner inlagda över tid'!A34,0,'Resultat prediktioner över tid'!$C$3-1-3*'Resultat prediktioner över tid'!$C$4)</f>
        <v>63.43786976557972</v>
      </c>
      <c r="E39" s="37">
        <f ca="1">OFFSET('Prediktioner inlagda över tid'!A34,0,'Resultat prediktioner över tid'!$C$3-1-2*'Resultat prediktioner över tid'!$C$4)</f>
        <v>65.914988957509337</v>
      </c>
      <c r="F39" s="37">
        <f ca="1">OFFSET('Prediktioner inlagda över tid'!A34,0,'Resultat prediktioner över tid'!$C$3-1-1*'Resultat prediktioner över tid'!$C$4)</f>
        <v>57.105019380655456</v>
      </c>
      <c r="G39" s="37">
        <f ca="1">OFFSET('Prediktioner inlagda över tid'!A34,0,'Resultat prediktioner över tid'!$C$3-1-0*'Resultat prediktioner över tid'!$C$4)</f>
        <v>58.541211579651318</v>
      </c>
      <c r="H39" s="38"/>
      <c r="I39" s="37">
        <f>'Prediktioner döda över tid'!B34</f>
        <v>26</v>
      </c>
      <c r="J39" s="37">
        <f ca="1">OFFSET('Prediktioner döda över tid'!$A34,0,'Resultat prediktioner över tid'!$C$3-1-4*'Resultat prediktioner över tid'!$C$4)</f>
        <v>22.978500565529977</v>
      </c>
      <c r="K39" s="37">
        <f ca="1">OFFSET('Prediktioner döda över tid'!$A34,0,'Resultat prediktioner över tid'!$C$3-1-3*'Resultat prediktioner över tid'!$C$4)</f>
        <v>21.399782358730306</v>
      </c>
      <c r="L39" s="37">
        <f ca="1">OFFSET('Prediktioner döda över tid'!$A34,0,'Resultat prediktioner över tid'!$C$3-1-2*'Resultat prediktioner över tid'!$C$4)</f>
        <v>23.078444524906857</v>
      </c>
      <c r="M39" s="37">
        <f ca="1">OFFSET('Prediktioner döda över tid'!$A34,0,'Resultat prediktioner över tid'!$C$3-1-1*'Resultat prediktioner över tid'!$C$4)</f>
        <v>25.708807202171023</v>
      </c>
      <c r="N39" s="37">
        <f ca="1">OFFSET('Prediktioner döda över tid'!$A34,0,'Resultat prediktioner över tid'!$C$3-1-0*'Resultat prediktioner över tid'!$C$4)</f>
        <v>25.37598824066184</v>
      </c>
    </row>
    <row r="40" spans="1:14" x14ac:dyDescent="0.2">
      <c r="A40" s="2">
        <f t="shared" si="0"/>
        <v>43932</v>
      </c>
      <c r="B40" s="37">
        <f>'Prediktioner inlagda över tid'!B35</f>
        <v>65</v>
      </c>
      <c r="C40" s="37">
        <f ca="1">OFFSET('Prediktioner inlagda över tid'!A35,0,'Resultat prediktioner över tid'!$C$3-1-4*'Resultat prediktioner över tid'!$C$4)</f>
        <v>70.049828942663467</v>
      </c>
      <c r="D40" s="37">
        <f ca="1">OFFSET('Prediktioner inlagda över tid'!A35,0,'Resultat prediktioner över tid'!$C$3-1-3*'Resultat prediktioner över tid'!$C$4)</f>
        <v>66.117946368669152</v>
      </c>
      <c r="E40" s="37">
        <f ca="1">OFFSET('Prediktioner inlagda över tid'!A35,0,'Resultat prediktioner över tid'!$C$3-1-2*'Resultat prediktioner över tid'!$C$4)</f>
        <v>68.207421300641897</v>
      </c>
      <c r="F40" s="37">
        <f ca="1">OFFSET('Prediktioner inlagda över tid'!A35,0,'Resultat prediktioner över tid'!$C$3-1-1*'Resultat prediktioner över tid'!$C$4)</f>
        <v>59.432571957999791</v>
      </c>
      <c r="G40" s="37">
        <f ca="1">OFFSET('Prediktioner inlagda över tid'!A35,0,'Resultat prediktioner över tid'!$C$3-1-0*'Resultat prediktioner över tid'!$C$4)</f>
        <v>60.783288619566342</v>
      </c>
      <c r="H40" s="38"/>
      <c r="I40" s="37">
        <f>'Prediktioner döda över tid'!B35</f>
        <v>28</v>
      </c>
      <c r="J40" s="37">
        <f ca="1">OFFSET('Prediktioner döda över tid'!$A35,0,'Resultat prediktioner över tid'!$C$3-1-4*'Resultat prediktioner över tid'!$C$4)</f>
        <v>25.333811234471639</v>
      </c>
      <c r="K40" s="37">
        <f ca="1">OFFSET('Prediktioner döda över tid'!$A35,0,'Resultat prediktioner över tid'!$C$3-1-3*'Resultat prediktioner över tid'!$C$4)</f>
        <v>23.429473389939364</v>
      </c>
      <c r="L40" s="37">
        <f ca="1">OFFSET('Prediktioner döda över tid'!$A35,0,'Resultat prediktioner över tid'!$C$3-1-2*'Resultat prediktioner över tid'!$C$4)</f>
        <v>25.180059214347843</v>
      </c>
      <c r="M40" s="37">
        <f ca="1">OFFSET('Prediktioner döda över tid'!$A35,0,'Resultat prediktioner över tid'!$C$3-1-1*'Resultat prediktioner över tid'!$C$4)</f>
        <v>27.637385104990408</v>
      </c>
      <c r="N40" s="37">
        <f ca="1">OFFSET('Prediktioner döda över tid'!$A35,0,'Resultat prediktioner över tid'!$C$3-1-0*'Resultat prediktioner över tid'!$C$4)</f>
        <v>27.181584360407637</v>
      </c>
    </row>
    <row r="41" spans="1:14" x14ac:dyDescent="0.2">
      <c r="A41" s="2">
        <f t="shared" si="0"/>
        <v>43933</v>
      </c>
      <c r="B41" s="37">
        <f>'Prediktioner inlagda över tid'!B36</f>
        <v>65</v>
      </c>
      <c r="C41" s="37">
        <f ca="1">OFFSET('Prediktioner inlagda över tid'!A36,0,'Resultat prediktioner över tid'!$C$3-1-4*'Resultat prediktioner över tid'!$C$4)</f>
        <v>73.088509692732984</v>
      </c>
      <c r="D41" s="37">
        <f ca="1">OFFSET('Prediktioner inlagda över tid'!A36,0,'Resultat prediktioner över tid'!$C$3-1-3*'Resultat prediktioner över tid'!$C$4)</f>
        <v>68.651240137903343</v>
      </c>
      <c r="E41" s="37">
        <f ca="1">OFFSET('Prediktioner inlagda över tid'!A36,0,'Resultat prediktioner över tid'!$C$3-1-2*'Resultat prediktioner över tid'!$C$4)</f>
        <v>70.336980515129966</v>
      </c>
      <c r="F41" s="37">
        <f ca="1">OFFSET('Prediktioner inlagda över tid'!A36,0,'Resultat prediktioner över tid'!$C$3-1-1*'Resultat prediktioner över tid'!$C$4)</f>
        <v>61.72799810660463</v>
      </c>
      <c r="G41" s="37">
        <f ca="1">OFFSET('Prediktioner inlagda över tid'!A36,0,'Resultat prediktioner över tid'!$C$3-1-0*'Resultat prediktioner över tid'!$C$4)</f>
        <v>63.00143483756635</v>
      </c>
      <c r="H41" s="38"/>
      <c r="I41" s="37">
        <f>'Prediktioner döda över tid'!B36</f>
        <v>31</v>
      </c>
      <c r="J41" s="37">
        <f ca="1">OFFSET('Prediktioner döda över tid'!$A36,0,'Resultat prediktioner över tid'!$C$3-1-4*'Resultat prediktioner över tid'!$C$4)</f>
        <v>27.832210869683252</v>
      </c>
      <c r="K41" s="37">
        <f ca="1">OFFSET('Prediktioner döda över tid'!$A36,0,'Resultat prediktioner över tid'!$C$3-1-3*'Resultat prediktioner över tid'!$C$4)</f>
        <v>25.564955699248614</v>
      </c>
      <c r="L41" s="37">
        <f ca="1">OFFSET('Prediktioner döda över tid'!$A36,0,'Resultat prediktioner över tid'!$C$3-1-2*'Resultat prediktioner över tid'!$C$4)</f>
        <v>27.37899434501589</v>
      </c>
      <c r="M41" s="37">
        <f ca="1">OFFSET('Prediktioner döda över tid'!$A36,0,'Resultat prediktioner över tid'!$C$3-1-1*'Resultat prediktioner över tid'!$C$4)</f>
        <v>29.656968046412679</v>
      </c>
      <c r="N41" s="37">
        <f ca="1">OFFSET('Prediktioner döda över tid'!$A36,0,'Resultat prediktioner över tid'!$C$3-1-0*'Resultat prediktioner över tid'!$C$4)</f>
        <v>29.068202798978231</v>
      </c>
    </row>
    <row r="42" spans="1:14" x14ac:dyDescent="0.2">
      <c r="A42" s="2">
        <f t="shared" si="0"/>
        <v>43934</v>
      </c>
      <c r="B42" s="37">
        <f>'Prediktioner inlagda över tid'!B37</f>
        <v>74</v>
      </c>
      <c r="C42" s="37">
        <f ca="1">OFFSET('Prediktioner inlagda över tid'!A37,0,'Resultat prediktioner över tid'!$C$3-1-4*'Resultat prediktioner över tid'!$C$4)</f>
        <v>75.937178083088014</v>
      </c>
      <c r="D42" s="37">
        <f ca="1">OFFSET('Prediktioner inlagda över tid'!A37,0,'Resultat prediktioner över tid'!$C$3-1-3*'Resultat prediktioner över tid'!$C$4)</f>
        <v>71.005909037718069</v>
      </c>
      <c r="E42" s="37">
        <f ca="1">OFFSET('Prediktioner inlagda över tid'!A37,0,'Resultat prediktioner över tid'!$C$3-1-2*'Resultat prediktioner över tid'!$C$4)</f>
        <v>72.279743507872311</v>
      </c>
      <c r="F42" s="37">
        <f ca="1">OFFSET('Prediktioner inlagda över tid'!A37,0,'Resultat prediktioner över tid'!$C$3-1-1*'Resultat prediktioner över tid'!$C$4)</f>
        <v>63.976642548169266</v>
      </c>
      <c r="G42" s="37">
        <f ca="1">OFFSET('Prediktioner inlagda över tid'!A37,0,'Resultat prediktioner över tid'!$C$3-1-0*'Resultat prediktioner över tid'!$C$4)</f>
        <v>65.183989297220592</v>
      </c>
      <c r="H42" s="38"/>
      <c r="I42" s="37">
        <f>'Prediktioner döda över tid'!B37</f>
        <v>35</v>
      </c>
      <c r="J42" s="37">
        <f ca="1">OFFSET('Prediktioner döda över tid'!$A37,0,'Resultat prediktioner över tid'!$C$3-1-4*'Resultat prediktioner över tid'!$C$4)</f>
        <v>30.471819410731182</v>
      </c>
      <c r="K42" s="37">
        <f ca="1">OFFSET('Prediktioner döda över tid'!$A37,0,'Resultat prediktioner över tid'!$C$3-1-3*'Resultat prediktioner över tid'!$C$4)</f>
        <v>27.80321954653818</v>
      </c>
      <c r="L42" s="37">
        <f ca="1">OFFSET('Prediktioner döda över tid'!$A37,0,'Resultat prediktioner över tid'!$C$3-1-2*'Resultat prediktioner över tid'!$C$4)</f>
        <v>29.671544348904749</v>
      </c>
      <c r="M42" s="37">
        <f ca="1">OFFSET('Prediktioner döda över tid'!$A37,0,'Resultat prediktioner över tid'!$C$3-1-1*'Resultat prediktioner över tid'!$C$4)</f>
        <v>31.767649351359918</v>
      </c>
      <c r="N42" s="37">
        <f ca="1">OFFSET('Prediktioner döda över tid'!$A37,0,'Resultat prediktioner över tid'!$C$3-1-0*'Resultat prediktioner över tid'!$C$4)</f>
        <v>31.036142247708032</v>
      </c>
    </row>
    <row r="43" spans="1:14" x14ac:dyDescent="0.2">
      <c r="A43" s="2">
        <f t="shared" si="0"/>
        <v>43935</v>
      </c>
      <c r="B43" s="37">
        <f>'Prediktioner inlagda över tid'!B38</f>
        <v>72</v>
      </c>
      <c r="C43" s="37">
        <f ca="1">OFFSET('Prediktioner inlagda över tid'!A38,0,'Resultat prediktioner över tid'!$C$3-1-4*'Resultat prediktioner över tid'!$C$4)</f>
        <v>78.553936961817485</v>
      </c>
      <c r="D43" s="37">
        <f ca="1">OFFSET('Prediktioner inlagda över tid'!A38,0,'Resultat prediktioner över tid'!$C$3-1-3*'Resultat prediktioner över tid'!$C$4)</f>
        <v>73.150723711622092</v>
      </c>
      <c r="E43" s="37">
        <f ca="1">OFFSET('Prediktioner inlagda över tid'!A38,0,'Resultat prediktioner över tid'!$C$3-1-2*'Resultat prediktioner över tid'!$C$4)</f>
        <v>74.013143705183552</v>
      </c>
      <c r="F43" s="37">
        <f ca="1">OFFSET('Prediktioner inlagda över tid'!A38,0,'Resultat prediktioner över tid'!$C$3-1-1*'Resultat prediktioner över tid'!$C$4)</f>
        <v>66.163246983137824</v>
      </c>
      <c r="G43" s="37">
        <f ca="1">OFFSET('Prediktioner inlagda över tid'!A38,0,'Resultat prediktioner över tid'!$C$3-1-0*'Resultat prediktioner över tid'!$C$4)</f>
        <v>67.318803876635769</v>
      </c>
      <c r="H43" s="38"/>
      <c r="I43" s="37">
        <f>'Prediktioner döda över tid'!B38</f>
        <v>37</v>
      </c>
      <c r="J43" s="37">
        <f ca="1">OFFSET('Prediktioner döda över tid'!$A38,0,'Resultat prediktioner över tid'!$C$3-1-4*'Resultat prediktioner över tid'!$C$4)</f>
        <v>33.249137913682489</v>
      </c>
      <c r="K43" s="37">
        <f ca="1">OFFSET('Prediktioner döda över tid'!$A38,0,'Resultat prediktioner över tid'!$C$3-1-3*'Resultat prediktioner över tid'!$C$4)</f>
        <v>30.140111933913015</v>
      </c>
      <c r="L43" s="37">
        <f ca="1">OFFSET('Prediktioner döda över tid'!$A38,0,'Resultat prediktioner över tid'!$C$3-1-2*'Resultat prediktioner över tid'!$C$4)</f>
        <v>32.053047732470645</v>
      </c>
      <c r="M43" s="37">
        <f ca="1">OFFSET('Prediktioner döda över tid'!$A38,0,'Resultat prediktioner över tid'!$C$3-1-1*'Resultat prediktioner över tid'!$C$4)</f>
        <v>33.969027851470486</v>
      </c>
      <c r="N43" s="37">
        <f ca="1">OFFSET('Prediktioner döda över tid'!$A38,0,'Resultat prediktioner över tid'!$C$3-1-0*'Resultat prediktioner över tid'!$C$4)</f>
        <v>33.085344501956463</v>
      </c>
    </row>
    <row r="44" spans="1:14" x14ac:dyDescent="0.2">
      <c r="A44" s="2">
        <f t="shared" si="0"/>
        <v>43936</v>
      </c>
      <c r="B44" s="37">
        <f>'Prediktioner inlagda över tid'!B39</f>
        <v>75</v>
      </c>
      <c r="C44" s="37">
        <f ca="1">OFFSET('Prediktioner inlagda över tid'!A39,0,'Resultat prediktioner över tid'!$C$3-1-4*'Resultat prediktioner över tid'!$C$4)</f>
        <v>80.898056962597892</v>
      </c>
      <c r="D44" s="37">
        <f ca="1">OFFSET('Prediktioner inlagda över tid'!A39,0,'Resultat prediktioner över tid'!$C$3-1-3*'Resultat prediktioner över tid'!$C$4)</f>
        <v>75.055888262324444</v>
      </c>
      <c r="E44" s="37">
        <f ca="1">OFFSET('Prediktioner inlagda över tid'!A39,0,'Resultat prediktioner över tid'!$C$3-1-2*'Resultat prediktioner över tid'!$C$4)</f>
        <v>75.516492630193028</v>
      </c>
      <c r="F44" s="37">
        <f ca="1">OFFSET('Prediktioner inlagda över tid'!A39,0,'Resultat prediktioner över tid'!$C$3-1-1*'Resultat prediktioner över tid'!$C$4)</f>
        <v>68.272080592280005</v>
      </c>
      <c r="G44" s="37">
        <f ca="1">OFFSET('Prediktioner inlagda över tid'!A39,0,'Resultat prediktioner över tid'!$C$3-1-0*'Resultat prediktioner över tid'!$C$4)</f>
        <v>69.393269313162804</v>
      </c>
      <c r="H44" s="38"/>
      <c r="I44" s="37">
        <f>'Prediktioner döda över tid'!B39</f>
        <v>43</v>
      </c>
      <c r="J44" s="37">
        <f ca="1">OFFSET('Prediktioner döda över tid'!$A39,0,'Resultat prediktioner över tid'!$C$3-1-4*'Resultat prediktioner över tid'!$C$4)</f>
        <v>36.158952573992998</v>
      </c>
      <c r="K44" s="37">
        <f ca="1">OFFSET('Prediktioner döda över tid'!$A39,0,'Resultat prediktioner över tid'!$C$3-1-3*'Resultat prediktioner över tid'!$C$4)</f>
        <v>32.570304134290254</v>
      </c>
      <c r="L44" s="37">
        <f ca="1">OFFSET('Prediktioner döda över tid'!$A39,0,'Resultat prediktioner över tid'!$C$3-1-2*'Resultat prediktioner över tid'!$C$4)</f>
        <v>34.517895483455717</v>
      </c>
      <c r="M44" s="37">
        <f ca="1">OFFSET('Prediktioner döda över tid'!$A39,0,'Resultat prediktioner över tid'!$C$3-1-1*'Resultat prediktioner över tid'!$C$4)</f>
        <v>36.260180842725923</v>
      </c>
      <c r="N44" s="37">
        <f ca="1">OFFSET('Prediktioner döda över tid'!$A39,0,'Resultat prediktioner över tid'!$C$3-1-0*'Resultat prediktioner över tid'!$C$4)</f>
        <v>35.215388954686148</v>
      </c>
    </row>
    <row r="45" spans="1:14" x14ac:dyDescent="0.2">
      <c r="A45" s="2">
        <f t="shared" si="0"/>
        <v>43937</v>
      </c>
      <c r="B45" s="37">
        <f>'Prediktioner inlagda över tid'!B40</f>
        <v>78</v>
      </c>
      <c r="C45" s="37">
        <f ca="1">OFFSET('Prediktioner inlagda över tid'!A40,0,'Resultat prediktioner över tid'!$C$3-1-4*'Resultat prediktioner över tid'!$C$4)</f>
        <v>82.931209228282071</v>
      </c>
      <c r="D45" s="37">
        <f ca="1">OFFSET('Prediktioner inlagda över tid'!A40,0,'Resultat prediktioner över tid'!$C$3-1-3*'Resultat prediktioner över tid'!$C$4)</f>
        <v>76.693902795914141</v>
      </c>
      <c r="E45" s="37">
        <f ca="1">OFFSET('Prediktioner inlagda över tid'!A40,0,'Resultat prediktioner över tid'!$C$3-1-2*'Resultat prediktioner över tid'!$C$4)</f>
        <v>76.771504962477636</v>
      </c>
      <c r="F45" s="37">
        <f ca="1">OFFSET('Prediktioner inlagda över tid'!A40,0,'Resultat prediktioner över tid'!$C$3-1-1*'Resultat prediktioner över tid'!$C$4)</f>
        <v>70.287111568482715</v>
      </c>
      <c r="G45" s="37">
        <f ca="1">OFFSET('Prediktioner inlagda över tid'!A40,0,'Resultat prediktioner över tid'!$C$3-1-0*'Resultat prediktioner över tid'!$C$4)</f>
        <v>71.394382599514586</v>
      </c>
      <c r="H45" s="38"/>
      <c r="I45" s="37">
        <f>'Prediktioner döda över tid'!B40</f>
        <v>44</v>
      </c>
      <c r="J45" s="37">
        <f ca="1">OFFSET('Prediktioner döda över tid'!$A40,0,'Resultat prediktioner över tid'!$C$3-1-4*'Resultat prediktioner över tid'!$C$4)</f>
        <v>39.194266903047904</v>
      </c>
      <c r="K45" s="37">
        <f ca="1">OFFSET('Prediktioner döda över tid'!$A40,0,'Resultat prediktioner över tid'!$C$3-1-3*'Resultat prediktioner över tid'!$C$4)</f>
        <v>35.087281820606478</v>
      </c>
      <c r="L45" s="37">
        <f ca="1">OFFSET('Prediktioner döda över tid'!$A40,0,'Resultat prediktioner över tid'!$C$3-1-2*'Resultat prediktioner över tid'!$C$4)</f>
        <v>37.059553182131161</v>
      </c>
      <c r="M45" s="37">
        <f ca="1">OFFSET('Prediktioner döda över tid'!$A40,0,'Resultat prediktioner över tid'!$C$3-1-1*'Resultat prediktioner över tid'!$C$4)</f>
        <v>38.639635850454141</v>
      </c>
      <c r="N45" s="37">
        <f ca="1">OFFSET('Prediktioner döda över tid'!$A40,0,'Resultat prediktioner över tid'!$C$3-1-0*'Resultat prediktioner över tid'!$C$4)</f>
        <v>37.425479780197989</v>
      </c>
    </row>
    <row r="46" spans="1:14" x14ac:dyDescent="0.2">
      <c r="A46" s="2">
        <f t="shared" si="0"/>
        <v>43938</v>
      </c>
      <c r="B46" s="37">
        <f>'Prediktioner inlagda över tid'!B41</f>
        <v>74</v>
      </c>
      <c r="C46" s="37">
        <f ca="1">OFFSET('Prediktioner inlagda över tid'!A41,0,'Resultat prediktioner över tid'!$C$3-1-4*'Resultat prediktioner över tid'!$C$4)</f>
        <v>84.618747525017085</v>
      </c>
      <c r="D46" s="37">
        <f ca="1">OFFSET('Prediktioner inlagda över tid'!A41,0,'Resultat prediktioner över tid'!$C$3-1-3*'Resultat prediktioner över tid'!$C$4)</f>
        <v>78.040422866836479</v>
      </c>
      <c r="E46" s="37">
        <f ca="1">OFFSET('Prediktioner inlagda över tid'!A41,0,'Resultat prediktioner över tid'!$C$3-1-2*'Resultat prediktioner över tid'!$C$4)</f>
        <v>77.762811951221209</v>
      </c>
      <c r="F46" s="37">
        <f ca="1">OFFSET('Prediktioner inlagda över tid'!A41,0,'Resultat prediktioner över tid'!$C$3-1-1*'Resultat prediktioner över tid'!$C$4)</f>
        <v>72.192224692400998</v>
      </c>
      <c r="G46" s="37">
        <f ca="1">OFFSET('Prediktioner inlagda över tid'!A41,0,'Resultat prediktioner över tid'!$C$3-1-0*'Resultat prediktioner över tid'!$C$4)</f>
        <v>73.308900261874925</v>
      </c>
      <c r="H46" s="38"/>
      <c r="I46" s="37">
        <f>'Prediktioner döda över tid'!B41</f>
        <v>46</v>
      </c>
      <c r="J46" s="37">
        <f ca="1">OFFSET('Prediktioner döda över tid'!$A41,0,'Resultat prediktioner över tid'!$C$3-1-4*'Resultat prediktioner över tid'!$C$4)</f>
        <v>42.346268470137517</v>
      </c>
      <c r="K46" s="37">
        <f ca="1">OFFSET('Prediktioner döda över tid'!$A41,0,'Resultat prediktioner över tid'!$C$3-1-3*'Resultat prediktioner över tid'!$C$4)</f>
        <v>37.683362997049215</v>
      </c>
      <c r="L46" s="37">
        <f ca="1">OFFSET('Prediktioner döda över tid'!$A41,0,'Resultat prediktioner över tid'!$C$3-1-2*'Resultat prediktioner över tid'!$C$4)</f>
        <v>39.670597281157164</v>
      </c>
      <c r="M46" s="37">
        <f ca="1">OFFSET('Prediktioner döda över tid'!$A41,0,'Resultat prediktioner över tid'!$C$3-1-1*'Resultat prediktioner över tid'!$C$4)</f>
        <v>41.105341271122221</v>
      </c>
      <c r="N46" s="37">
        <f ca="1">OFFSET('Prediktioner döda över tid'!$A41,0,'Resultat prediktioner över tid'!$C$3-1-0*'Resultat prediktioner över tid'!$C$4)</f>
        <v>39.714416135574673</v>
      </c>
    </row>
    <row r="47" spans="1:14" x14ac:dyDescent="0.2">
      <c r="A47" s="2">
        <f t="shared" si="0"/>
        <v>43939</v>
      </c>
      <c r="B47" s="37">
        <f>'Prediktioner inlagda över tid'!B42</f>
        <v>77</v>
      </c>
      <c r="C47" s="37">
        <f ca="1">OFFSET('Prediktioner inlagda över tid'!A42,0,'Resultat prediktioner över tid'!$C$3-1-4*'Resultat prediktioner över tid'!$C$4)</f>
        <v>85.930973642031447</v>
      </c>
      <c r="D47" s="37">
        <f ca="1">OFFSET('Prediktioner inlagda över tid'!A42,0,'Resultat prediktioner över tid'!$C$3-1-3*'Resultat prediktioner över tid'!$C$4)</f>
        <v>79.07506320440946</v>
      </c>
      <c r="E47" s="37">
        <f ca="1">OFFSET('Prediktioner inlagda över tid'!A42,0,'Resultat prediktioner över tid'!$C$3-1-2*'Resultat prediktioner över tid'!$C$4)</f>
        <v>78.478438072882724</v>
      </c>
      <c r="F47" s="37">
        <f ca="1">OFFSET('Prediktioner inlagda över tid'!A42,0,'Resultat prediktioner över tid'!$C$3-1-1*'Resultat prediktioner över tid'!$C$4)</f>
        <v>73.971481461113171</v>
      </c>
      <c r="G47" s="37">
        <f ca="1">OFFSET('Prediktioner inlagda över tid'!A42,0,'Resultat prediktioner över tid'!$C$3-1-0*'Resultat prediktioner över tid'!$C$4)</f>
        <v>75.123645128323048</v>
      </c>
      <c r="H47" s="38"/>
      <c r="I47" s="37">
        <f>'Prediktioner döda över tid'!B42</f>
        <v>55</v>
      </c>
      <c r="J47" s="37">
        <f ca="1">OFFSET('Prediktioner döda över tid'!$A42,0,'Resultat prediktioner över tid'!$C$3-1-4*'Resultat prediktioner över tid'!$C$4)</f>
        <v>45.604338292866508</v>
      </c>
      <c r="K47" s="37">
        <f ca="1">OFFSET('Prediktioner döda över tid'!$A42,0,'Resultat prediktioner över tid'!$C$3-1-3*'Resultat prediktioner över tid'!$C$4)</f>
        <v>40.349748462486914</v>
      </c>
      <c r="L47" s="37">
        <f ca="1">OFFSET('Prediktioner döda över tid'!$A42,0,'Resultat prediktioner över tid'!$C$3-1-2*'Resultat prediktioner över tid'!$C$4)</f>
        <v>42.342767792822556</v>
      </c>
      <c r="M47" s="37">
        <f ca="1">OFFSET('Prediktioner döda över tid'!$A42,0,'Resultat prediktioner över tid'!$C$3-1-1*'Resultat prediktioner över tid'!$C$4)</f>
        <v>43.654637939145609</v>
      </c>
      <c r="N47" s="37">
        <f ca="1">OFFSET('Prediktioner döda över tid'!$A42,0,'Resultat prediktioner över tid'!$C$3-1-0*'Resultat prediktioner över tid'!$C$4)</f>
        <v>42.080531515299228</v>
      </c>
    </row>
    <row r="48" spans="1:14" x14ac:dyDescent="0.2">
      <c r="A48" s="2">
        <f t="shared" si="0"/>
        <v>43940</v>
      </c>
      <c r="B48" s="37">
        <f>'Prediktioner inlagda över tid'!B43</f>
        <v>78</v>
      </c>
      <c r="C48" s="37">
        <f ca="1">OFFSET('Prediktioner inlagda över tid'!A43,0,'Resultat prediktioner över tid'!$C$3-1-4*'Resultat prediktioner över tid'!$C$4)</f>
        <v>86.844296600638259</v>
      </c>
      <c r="D48" s="37">
        <f ca="1">OFFSET('Prediktioner inlagda över tid'!A43,0,'Resultat prediktioner över tid'!$C$3-1-3*'Resultat prediktioner över tid'!$C$4)</f>
        <v>79.78209635433943</v>
      </c>
      <c r="E48" s="37">
        <f ca="1">OFFSET('Prediktioner inlagda över tid'!A43,0,'Resultat prediktioner över tid'!$C$3-1-2*'Resultat prediktioner över tid'!$C$4)</f>
        <v>78.91019819615363</v>
      </c>
      <c r="F48" s="37">
        <f ca="1">OFFSET('Prediktioner inlagda över tid'!A43,0,'Resultat prediktioner över tid'!$C$3-1-1*'Resultat prediktioner över tid'!$C$4)</f>
        <v>75.6094025012721</v>
      </c>
      <c r="G48" s="37">
        <f ca="1">OFFSET('Prediktioner inlagda över tid'!A43,0,'Resultat prediktioner över tid'!$C$3-1-0*'Resultat prediktioner över tid'!$C$4)</f>
        <v>76.825651050488247</v>
      </c>
      <c r="H48" s="38"/>
      <c r="I48" s="37">
        <f>'Prediktioner döda över tid'!B43</f>
        <v>56</v>
      </c>
      <c r="J48" s="37">
        <f ca="1">OFFSET('Prediktioner döda över tid'!$A43,0,'Resultat prediktioner över tid'!$C$3-1-4*'Resultat prediktioner över tid'!$C$4)</f>
        <v>48.956113931503197</v>
      </c>
      <c r="K48" s="37">
        <f ca="1">OFFSET('Prediktioner döda över tid'!$A43,0,'Resultat prediktioner över tid'!$C$3-1-3*'Resultat prediktioner över tid'!$C$4)</f>
        <v>43.076607154207935</v>
      </c>
      <c r="L48" s="37">
        <f ca="1">OFFSET('Prediktioner döda över tid'!$A43,0,'Resultat prediktioner över tid'!$C$3-1-2*'Resultat prediktioner över tid'!$C$4)</f>
        <v>45.067042906209714</v>
      </c>
      <c r="M48" s="37">
        <f ca="1">OFFSET('Prediktioner döda över tid'!$A43,0,'Resultat prediktioner över tid'!$C$3-1-1*'Resultat prediktioner över tid'!$C$4)</f>
        <v>46.284237192146222</v>
      </c>
      <c r="N48" s="37">
        <f ca="1">OFFSET('Prediktioner döda över tid'!$A43,0,'Resultat prediktioner över tid'!$C$3-1-0*'Resultat prediktioner över tid'!$C$4)</f>
        <v>44.521686508369825</v>
      </c>
    </row>
    <row r="49" spans="1:14" x14ac:dyDescent="0.2">
      <c r="A49" s="2">
        <f t="shared" si="0"/>
        <v>43941</v>
      </c>
      <c r="B49" s="37">
        <f>'Prediktioner inlagda över tid'!B44</f>
        <v>74</v>
      </c>
      <c r="C49" s="37">
        <f ca="1">OFFSET('Prediktioner inlagda över tid'!A44,0,'Resultat prediktioner över tid'!$C$3-1-4*'Resultat prediktioner över tid'!$C$4)</f>
        <v>87.342165343798555</v>
      </c>
      <c r="D49" s="37">
        <f ca="1">OFFSET('Prediktioner inlagda över tid'!A44,0,'Resultat prediktioner över tid'!$C$3-1-3*'Resultat prediktioner över tid'!$C$4)</f>
        <v>80.15102190019077</v>
      </c>
      <c r="E49" s="37">
        <f ca="1">OFFSET('Prediktioner inlagda över tid'!A44,0,'Resultat prediktioner över tid'!$C$3-1-2*'Resultat prediktioner över tid'!$C$4)</f>
        <v>79.053944014436013</v>
      </c>
      <c r="F49" s="37">
        <f ca="1">OFFSET('Prediktioner inlagda över tid'!A44,0,'Resultat prediktioner över tid'!$C$3-1-1*'Resultat prediktioner över tid'!$C$4)</f>
        <v>77.091222896396985</v>
      </c>
      <c r="G49" s="37">
        <f ca="1">OFFSET('Prediktioner inlagda över tid'!A44,0,'Resultat prediktioner över tid'!$C$3-1-0*'Resultat prediktioner över tid'!$C$4)</f>
        <v>78.402319079890916</v>
      </c>
      <c r="H49" s="38"/>
      <c r="I49" s="37">
        <f>'Prediktioner döda över tid'!B44</f>
        <v>58</v>
      </c>
      <c r="J49" s="37">
        <f ca="1">OFFSET('Prediktioner döda över tid'!$A44,0,'Resultat prediktioner över tid'!$C$3-1-4*'Resultat prediktioner över tid'!$C$4)</f>
        <v>52.387622154136878</v>
      </c>
      <c r="K49" s="37">
        <f ca="1">OFFSET('Prediktioner döda över tid'!$A44,0,'Resultat prediktioner över tid'!$C$3-1-3*'Resultat prediktioner över tid'!$C$4)</f>
        <v>45.853192909258333</v>
      </c>
      <c r="L49" s="37">
        <f ca="1">OFFSET('Prediktioner döda över tid'!$A44,0,'Resultat prediktioner över tid'!$C$3-1-2*'Resultat prediktioner över tid'!$C$4)</f>
        <v>47.83374633362255</v>
      </c>
      <c r="M49" s="37">
        <f ca="1">OFFSET('Prediktioner döda över tid'!$A44,0,'Resultat prediktioner över tid'!$C$3-1-1*'Resultat prediktioner över tid'!$C$4)</f>
        <v>48.990216715711071</v>
      </c>
      <c r="N49" s="37">
        <f ca="1">OFFSET('Prediktioner döda över tid'!$A44,0,'Resultat prediktioner över tid'!$C$3-1-0*'Resultat prediktioner över tid'!$C$4)</f>
        <v>47.035264572013183</v>
      </c>
    </row>
    <row r="50" spans="1:14" x14ac:dyDescent="0.2">
      <c r="A50" s="2">
        <f t="shared" si="0"/>
        <v>43942</v>
      </c>
      <c r="B50" s="37">
        <f>'Prediktioner inlagda över tid'!B45</f>
        <v>70</v>
      </c>
      <c r="C50" s="37">
        <f ca="1">OFFSET('Prediktioner inlagda över tid'!A45,0,'Resultat prediktioner över tid'!$C$3-1-4*'Resultat prediktioner över tid'!$C$4)</f>
        <v>87.415763116009074</v>
      </c>
      <c r="D50" s="37">
        <f ca="1">OFFSET('Prediktioner inlagda över tid'!A45,0,'Resultat prediktioner över tid'!$C$3-1-3*'Resultat prediktioner över tid'!$C$4)</f>
        <v>80.176969650525749</v>
      </c>
      <c r="E50" s="37">
        <f ca="1">OFFSET('Prediktioner inlagda över tid'!A45,0,'Resultat prediktioner över tid'!$C$3-1-2*'Resultat prediktioner över tid'!$C$4)</f>
        <v>78.909699940308343</v>
      </c>
      <c r="F50" s="37">
        <f ca="1">OFFSET('Prediktioner inlagda över tid'!A45,0,'Resultat prediktioner över tid'!$C$3-1-1*'Resultat prediktioner över tid'!$C$4)</f>
        <v>78.403156583945758</v>
      </c>
      <c r="G50" s="37">
        <f ca="1">OFFSET('Prediktioner inlagda över tid'!A45,0,'Resultat prediktioner över tid'!$C$3-1-0*'Resultat prediktioner över tid'!$C$4)</f>
        <v>79.841585905528021</v>
      </c>
      <c r="H50" s="38"/>
      <c r="I50" s="37">
        <f>'Prediktioner döda över tid'!B45</f>
        <v>60</v>
      </c>
      <c r="J50" s="37">
        <f ca="1">OFFSET('Prediktioner döda över tid'!$A45,0,'Resultat prediktioner över tid'!$C$3-1-4*'Resultat prediktioner över tid'!$C$4)</f>
        <v>55.883466814642489</v>
      </c>
      <c r="K50" s="37">
        <f ca="1">OFFSET('Prediktioner döda över tid'!$A45,0,'Resultat prediktioner över tid'!$C$3-1-3*'Resultat prediktioner över tid'!$C$4)</f>
        <v>48.667991419863597</v>
      </c>
      <c r="L50" s="37">
        <f ca="1">OFFSET('Prediktioner döda över tid'!$A45,0,'Resultat prediktioner över tid'!$C$3-1-2*'Resultat prediktioner över tid'!$C$4)</f>
        <v>50.632671623498616</v>
      </c>
      <c r="M50" s="37">
        <f ca="1">OFFSET('Prediktioner döda över tid'!$A45,0,'Resultat prediktioner över tid'!$C$3-1-1*'Resultat prediktioner över tid'!$C$4)</f>
        <v>51.768023616768545</v>
      </c>
      <c r="N50" s="37">
        <f ca="1">OFFSET('Prediktioner döda över tid'!$A45,0,'Resultat prediktioner över tid'!$C$3-1-0*'Resultat prediktioner över tid'!$C$4)</f>
        <v>49.618170471115405</v>
      </c>
    </row>
    <row r="51" spans="1:14" x14ac:dyDescent="0.2">
      <c r="A51" s="2">
        <f t="shared" si="0"/>
        <v>43943</v>
      </c>
      <c r="B51" s="37">
        <f>'Prediktioner inlagda över tid'!B46</f>
        <v>72</v>
      </c>
      <c r="C51" s="37">
        <f ca="1">OFFSET('Prediktioner inlagda över tid'!A46,0,'Resultat prediktioner över tid'!$C$3-1-4*'Resultat prediktioner över tid'!$C$4)</f>
        <v>87.064414617857409</v>
      </c>
      <c r="D51" s="37">
        <f ca="1">OFFSET('Prediktioner inlagda över tid'!A46,0,'Resultat prediktioner över tid'!$C$3-1-3*'Resultat prediktioner över tid'!$C$4)</f>
        <v>79.86090870353523</v>
      </c>
      <c r="E51" s="37">
        <f ca="1">OFFSET('Prediktioner inlagda över tid'!A46,0,'Resultat prediktioner över tid'!$C$3-1-2*'Resultat prediktioner över tid'!$C$4)</f>
        <v>78.481679668803537</v>
      </c>
      <c r="F51" s="37">
        <f ca="1">OFFSET('Prediktioner inlagda över tid'!A46,0,'Resultat prediktioner över tid'!$C$3-1-1*'Resultat prediktioner över tid'!$C$4)</f>
        <v>79.532662096591793</v>
      </c>
      <c r="G51" s="37">
        <f ca="1">OFFSET('Prediktioner inlagda över tid'!A46,0,'Resultat prediktioner över tid'!$C$3-1-0*'Resultat prediktioner över tid'!$C$4)</f>
        <v>81.132104261311227</v>
      </c>
      <c r="H51" s="38"/>
      <c r="I51" s="37">
        <f>'Prediktioner döda över tid'!B46</f>
        <v>61</v>
      </c>
      <c r="J51" s="37">
        <f ca="1">OFFSET('Prediktioner döda över tid'!$A46,0,'Resultat prediktioner över tid'!$C$3-1-4*'Resultat prediktioner över tid'!$C$4)</f>
        <v>59.427069210118439</v>
      </c>
      <c r="K51" s="37">
        <f ca="1">OFFSET('Prediktioner döda över tid'!$A46,0,'Resultat prediktioner över tid'!$C$3-1-3*'Resultat prediktioner över tid'!$C$4)</f>
        <v>51.508894427383126</v>
      </c>
      <c r="L51" s="37">
        <f ca="1">OFFSET('Prediktioner döda över tid'!$A46,0,'Resultat prediktioner över tid'!$C$3-1-2*'Resultat prediktioner över tid'!$C$4)</f>
        <v>53.453220951570636</v>
      </c>
      <c r="M51" s="37">
        <f ca="1">OFFSET('Prediktioner döda över tid'!$A46,0,'Resultat prediktioner över tid'!$C$3-1-1*'Resultat prediktioner över tid'!$C$4)</f>
        <v>54.612485772851237</v>
      </c>
      <c r="N51" s="37">
        <f ca="1">OFFSET('Prediktioner döda över tid'!$A46,0,'Resultat prediktioner över tid'!$C$3-1-0*'Resultat prediktioner över tid'!$C$4)</f>
        <v>52.266831282976845</v>
      </c>
    </row>
    <row r="52" spans="1:14" x14ac:dyDescent="0.2">
      <c r="A52" s="2">
        <f t="shared" si="0"/>
        <v>43944</v>
      </c>
      <c r="B52" s="37">
        <f>'Prediktioner inlagda över tid'!B47</f>
        <v>75</v>
      </c>
      <c r="C52" s="37">
        <f ca="1">OFFSET('Prediktioner inlagda över tid'!A47,0,'Resultat prediktioner över tid'!$C$3-1-4*'Resultat prediktioner över tid'!$C$4)</f>
        <v>86.295673028233168</v>
      </c>
      <c r="D52" s="37">
        <f ca="1">OFFSET('Prediktioner inlagda över tid'!A47,0,'Resultat prediktioner över tid'!$C$3-1-3*'Resultat prediktioner över tid'!$C$4)</f>
        <v>79.209646503545656</v>
      </c>
      <c r="E52" s="37">
        <f ca="1">OFFSET('Prediktioner inlagda över tid'!A47,0,'Resultat prediktioner över tid'!$C$3-1-2*'Resultat prediktioner över tid'!$C$4)</f>
        <v>77.778178906438015</v>
      </c>
      <c r="F52" s="37">
        <f ca="1">OFFSET('Prediktioner inlagda över tid'!A47,0,'Resultat prediktioner över tid'!$C$3-1-1*'Resultat prediktioner över tid'!$C$4)</f>
        <v>80.46869968822196</v>
      </c>
      <c r="G52" s="37">
        <f ca="1">OFFSET('Prediktioner inlagda över tid'!A47,0,'Resultat prediktioner över tid'!$C$3-1-0*'Resultat prediktioner över tid'!$C$4)</f>
        <v>82.263432534168174</v>
      </c>
      <c r="H52" s="38"/>
      <c r="I52" s="37">
        <f>'Prediktioner döda över tid'!B47</f>
        <v>63</v>
      </c>
      <c r="J52" s="37">
        <f ca="1">OFFSET('Prediktioner döda över tid'!$A47,0,'Resultat prediktioner över tid'!$C$3-1-4*'Resultat prediktioner över tid'!$C$4)</f>
        <v>63.000955351391802</v>
      </c>
      <c r="K52" s="37">
        <f ca="1">OFFSET('Prediktioner döda över tid'!$A47,0,'Resultat prediktioner över tid'!$C$3-1-3*'Resultat prediktioner över tid'!$C$4)</f>
        <v>54.363396317834095</v>
      </c>
      <c r="L52" s="37">
        <f ca="1">OFFSET('Prediktioner döda över tid'!$A47,0,'Resultat prediktioner över tid'!$C$3-1-2*'Resultat prediktioner över tid'!$C$4)</f>
        <v>56.284555492539653</v>
      </c>
      <c r="M52" s="37">
        <f ca="1">OFFSET('Prediktioner döda över tid'!$A47,0,'Resultat prediktioner över tid'!$C$3-1-1*'Resultat prediktioner över tid'!$C$4)</f>
        <v>57.517832683654298</v>
      </c>
      <c r="N52" s="37">
        <f ca="1">OFFSET('Prediktioner döda över tid'!$A47,0,'Resultat prediktioner över tid'!$C$3-1-0*'Resultat prediktioner över tid'!$C$4)</f>
        <v>54.977200430076628</v>
      </c>
    </row>
    <row r="53" spans="1:14" x14ac:dyDescent="0.2">
      <c r="A53" s="2">
        <f t="shared" si="0"/>
        <v>43945</v>
      </c>
      <c r="B53" s="37">
        <f>'Prediktioner inlagda över tid'!B48</f>
        <v>72</v>
      </c>
      <c r="C53" s="37">
        <f ca="1">OFFSET('Prediktioner inlagda över tid'!A48,0,'Resultat prediktioner över tid'!$C$3-1-4*'Resultat prediktioner över tid'!$C$4)</f>
        <v>85.125073790428019</v>
      </c>
      <c r="D53" s="37">
        <f ca="1">OFFSET('Prediktioner inlagda över tid'!A48,0,'Resultat prediktioner över tid'!$C$3-1-3*'Resultat prediktioner över tid'!$C$4)</f>
        <v>78.235616614358804</v>
      </c>
      <c r="E53" s="37">
        <f ca="1">OFFSET('Prediktioner inlagda över tid'!A48,0,'Resultat prediktioner över tid'!$C$3-1-2*'Resultat prediktioner över tid'!$C$4)</f>
        <v>76.811344812997262</v>
      </c>
      <c r="F53" s="37">
        <f ca="1">OFFSET('Prediktioner inlagda över tid'!A48,0,'Resultat prediktioner över tid'!$C$3-1-1*'Resultat prediktioner över tid'!$C$4)</f>
        <v>81.201968206136129</v>
      </c>
      <c r="G53" s="37">
        <f ca="1">OFFSET('Prediktioner inlagda över tid'!A48,0,'Resultat prediktioner över tid'!$C$3-1-0*'Resultat prediktioner över tid'!$C$4)</f>
        <v>83.226226277560926</v>
      </c>
      <c r="H53" s="38"/>
      <c r="I53" s="37">
        <f>'Prediktioner döda över tid'!B48</f>
        <v>65</v>
      </c>
      <c r="J53" s="37">
        <f ca="1">OFFSET('Prediktioner döda över tid'!$A48,0,'Resultat prediktioner över tid'!$C$3-1-4*'Resultat prediktioner över tid'!$C$4)</f>
        <v>66.58708170337438</v>
      </c>
      <c r="K53" s="37">
        <f ca="1">OFFSET('Prediktioner döda över tid'!$A48,0,'Resultat prediktioner över tid'!$C$3-1-3*'Resultat prediktioner över tid'!$C$4)</f>
        <v>57.21880649136056</v>
      </c>
      <c r="L53" s="37">
        <f ca="1">OFFSET('Prediktioner döda över tid'!$A48,0,'Resultat prediktioner över tid'!$C$3-1-2*'Resultat prediktioner över tid'!$C$4)</f>
        <v>59.11575403124094</v>
      </c>
      <c r="M53" s="37">
        <f ca="1">OFFSET('Prediktioner döda över tid'!$A48,0,'Resultat prediktioner över tid'!$C$3-1-1*'Resultat prediktioner över tid'!$C$4)</f>
        <v>60.477727067534346</v>
      </c>
      <c r="N53" s="37">
        <f ca="1">OFFSET('Prediktioner döda över tid'!$A48,0,'Resultat prediktioner över tid'!$C$3-1-0*'Resultat prediktioner över tid'!$C$4)</f>
        <v>57.744766201043397</v>
      </c>
    </row>
    <row r="54" spans="1:14" x14ac:dyDescent="0.2">
      <c r="A54" s="2">
        <f t="shared" si="0"/>
        <v>43946</v>
      </c>
      <c r="B54" s="37">
        <f>'Prediktioner inlagda över tid'!B49</f>
        <v>69</v>
      </c>
      <c r="C54" s="37">
        <f ca="1">OFFSET('Prediktioner inlagda över tid'!A49,0,'Resultat prediktioner över tid'!$C$3-1-4*'Resultat prediktioner över tid'!$C$4)</f>
        <v>83.575564702425154</v>
      </c>
      <c r="D54" s="37">
        <f ca="1">OFFSET('Prediktioner inlagda över tid'!A49,0,'Resultat prediktioner över tid'!$C$3-1-3*'Resultat prediktioner över tid'!$C$4)</f>
        <v>76.956468232513814</v>
      </c>
      <c r="E54" s="37">
        <f ca="1">OFFSET('Prediktioner inlagda över tid'!A49,0,'Resultat prediktioner över tid'!$C$3-1-2*'Resultat prediktioner över tid'!$C$4)</f>
        <v>75.596829076864736</v>
      </c>
      <c r="F54" s="37">
        <f ca="1">OFFSET('Prediktioner inlagda över tid'!A49,0,'Resultat prediktioner över tid'!$C$3-1-1*'Resultat prediktioner över tid'!$C$4)</f>
        <v>81.72510994729646</v>
      </c>
      <c r="G54" s="37">
        <f ca="1">OFFSET('Prediktioner inlagda över tid'!A49,0,'Resultat prediktioner över tid'!$C$3-1-0*'Resultat prediktioner över tid'!$C$4)</f>
        <v>84.012416920733443</v>
      </c>
      <c r="H54" s="38"/>
      <c r="I54" s="37">
        <f>'Prediktioner döda över tid'!B49</f>
        <v>66</v>
      </c>
      <c r="J54" s="37">
        <f ca="1">OFFSET('Prediktioner döda över tid'!$A49,0,'Resultat prediktioner över tid'!$C$3-1-4*'Resultat prediktioner över tid'!$C$4)</f>
        <v>70.167188081662772</v>
      </c>
      <c r="K54" s="37">
        <f ca="1">OFFSET('Prediktioner döda över tid'!$A49,0,'Resultat prediktioner över tid'!$C$3-1-3*'Resultat prediktioner över tid'!$C$4)</f>
        <v>60.062469618383929</v>
      </c>
      <c r="L54" s="37">
        <f ca="1">OFFSET('Prediktioner döda över tid'!$A49,0,'Resultat prediktioner över tid'!$C$3-1-2*'Resultat prediktioner över tid'!$C$4)</f>
        <v>61.935975838688293</v>
      </c>
      <c r="M54" s="37">
        <f ca="1">OFFSET('Prediktioner döda över tid'!$A49,0,'Resultat prediktioner över tid'!$C$3-1-1*'Resultat prediktioner över tid'!$C$4)</f>
        <v>63.485308099033176</v>
      </c>
      <c r="N54" s="37">
        <f ca="1">OFFSET('Prediktioner döda över tid'!$A49,0,'Resultat prediktioner över tid'!$C$3-1-0*'Resultat prediktioner över tid'!$C$4)</f>
        <v>60.564567797379979</v>
      </c>
    </row>
    <row r="55" spans="1:14" x14ac:dyDescent="0.2">
      <c r="A55" s="2">
        <f t="shared" si="0"/>
        <v>43947</v>
      </c>
      <c r="B55" s="37">
        <f>'Prediktioner inlagda över tid'!B50</f>
        <v>71</v>
      </c>
      <c r="C55" s="37">
        <f ca="1">OFFSET('Prediktioner inlagda över tid'!A50,0,'Resultat prediktioner över tid'!$C$3-1-4*'Resultat prediktioner över tid'!$C$4)</f>
        <v>81.676646586897604</v>
      </c>
      <c r="D55" s="37">
        <f ca="1">OFFSET('Prediktioner inlagda över tid'!A50,0,'Resultat prediktioner över tid'!$C$3-1-3*'Resultat prediktioner över tid'!$C$4)</f>
        <v>75.394479598769934</v>
      </c>
      <c r="E55" s="37">
        <f ca="1">OFFSET('Prediktioner inlagda över tid'!A50,0,'Resultat prediktioner över tid'!$C$3-1-2*'Resultat prediktioner över tid'!$C$4)</f>
        <v>74.153340252248611</v>
      </c>
      <c r="F55" s="37">
        <f ca="1">OFFSET('Prediktioner inlagda över tid'!A50,0,'Resultat prediktioner över tid'!$C$3-1-1*'Resultat prediktioner över tid'!$C$4)</f>
        <v>82.03287474356992</v>
      </c>
      <c r="G55" s="37">
        <f ca="1">OFFSET('Prediktioner inlagda över tid'!A50,0,'Resultat prediktioner över tid'!$C$3-1-0*'Resultat prediktioner över tid'!$C$4)</f>
        <v>84.615351629091904</v>
      </c>
      <c r="H55" s="38"/>
      <c r="I55" s="37">
        <f>'Prediktioner döda över tid'!B50</f>
        <v>67</v>
      </c>
      <c r="J55" s="37">
        <f ca="1">OFFSET('Prediktioner döda över tid'!$A50,0,'Resultat prediktioner över tid'!$C$3-1-4*'Resultat prediktioner över tid'!$C$4)</f>
        <v>73.72316349008652</v>
      </c>
      <c r="K55" s="37">
        <f ca="1">OFFSET('Prediktioner döda över tid'!$A50,0,'Resultat prediktioner över tid'!$C$3-1-3*'Resultat prediktioner över tid'!$C$4)</f>
        <v>62.881985901777369</v>
      </c>
      <c r="L55" s="37">
        <f ca="1">OFFSET('Prediktioner döda över tid'!$A50,0,'Resultat prediktioner över tid'!$C$3-1-2*'Resultat prediktioner över tid'!$C$4)</f>
        <v>64.734622781274993</v>
      </c>
      <c r="M55" s="37">
        <f ca="1">OFFSET('Prediktioner döda över tid'!$A50,0,'Resultat prediktioner över tid'!$C$3-1-1*'Resultat prediktioner över tid'!$C$4)</f>
        <v>66.533246175319164</v>
      </c>
      <c r="N55" s="37">
        <f ca="1">OFFSET('Prediktioner döda över tid'!$A50,0,'Resultat prediktioner över tid'!$C$3-1-0*'Resultat prediktioner över tid'!$C$4)</f>
        <v>63.431224270991876</v>
      </c>
    </row>
    <row r="56" spans="1:14" x14ac:dyDescent="0.2">
      <c r="A56" s="2">
        <f t="shared" si="0"/>
        <v>43948</v>
      </c>
      <c r="B56" s="37">
        <f>'Prediktioner inlagda över tid'!B51</f>
        <v>82</v>
      </c>
      <c r="C56" s="37">
        <f ca="1">OFFSET('Prediktioner inlagda över tid'!A51,0,'Resultat prediktioner över tid'!$C$3-1-4*'Resultat prediktioner över tid'!$C$4)</f>
        <v>79.463285413435443</v>
      </c>
      <c r="D56" s="37">
        <f ca="1">OFFSET('Prediktioner inlagda över tid'!A51,0,'Resultat prediktioner över tid'!$C$3-1-3*'Resultat prediktioner över tid'!$C$4)</f>
        <v>73.575827884223116</v>
      </c>
      <c r="E56" s="37">
        <f ca="1">OFFSET('Prediktioner inlagda över tid'!A51,0,'Resultat prediktioner över tid'!$C$3-1-2*'Resultat prediktioner över tid'!$C$4)</f>
        <v>72.502123590707683</v>
      </c>
      <c r="F56" s="37">
        <f ca="1">OFFSET('Prediktioner inlagda över tid'!A51,0,'Resultat prediktioner över tid'!$C$3-1-1*'Resultat prediktioner över tid'!$C$4)</f>
        <v>82.12224300164894</v>
      </c>
      <c r="G56" s="37">
        <f ca="1">OFFSET('Prediktioner inlagda över tid'!A51,0,'Resultat prediktioner över tid'!$C$3-1-0*'Resultat prediktioner över tid'!$C$4)</f>
        <v>85.029914369433783</v>
      </c>
      <c r="H56" s="38"/>
      <c r="I56" s="37">
        <f>'Prediktioner döda över tid'!B51</f>
        <v>68</v>
      </c>
      <c r="J56" s="37">
        <f ca="1">OFFSET('Prediktioner döda över tid'!$A51,0,'Resultat prediktioner över tid'!$C$3-1-4*'Resultat prediktioner över tid'!$C$4)</f>
        <v>77.237407593644761</v>
      </c>
      <c r="K56" s="37">
        <f ca="1">OFFSET('Prediktioner döda över tid'!$A51,0,'Resultat prediktioner över tid'!$C$3-1-3*'Resultat prediktioner över tid'!$C$4)</f>
        <v>65.665423282571354</v>
      </c>
      <c r="L56" s="37">
        <f ca="1">OFFSET('Prediktioner döda över tid'!$A51,0,'Resultat prediktioner över tid'!$C$3-1-2*'Resultat prediktioner över tid'!$C$4)</f>
        <v>67.501493832456021</v>
      </c>
      <c r="M56" s="37">
        <f ca="1">OFFSET('Prediktioner döda över tid'!$A51,0,'Resultat prediktioner över tid'!$C$3-1-1*'Resultat prediktioner över tid'!$C$4)</f>
        <v>69.613807004272516</v>
      </c>
      <c r="N56" s="37">
        <f ca="1">OFFSET('Prediktioner döda över tid'!$A51,0,'Resultat prediktioner över tid'!$C$3-1-0*'Resultat prediktioner över tid'!$C$4)</f>
        <v>66.338969341985901</v>
      </c>
    </row>
    <row r="57" spans="1:14" x14ac:dyDescent="0.2">
      <c r="A57" s="2">
        <f t="shared" si="0"/>
        <v>43949</v>
      </c>
      <c r="B57" s="37">
        <f>'Prediktioner inlagda över tid'!B52</f>
        <v>87</v>
      </c>
      <c r="C57" s="37">
        <f ca="1">OFFSET('Prediktioner inlagda över tid'!A52,0,'Resultat prediktioner över tid'!$C$3-1-4*'Resultat prediktioner över tid'!$C$4)</f>
        <v>76.974662094865835</v>
      </c>
      <c r="D57" s="37">
        <f ca="1">OFFSET('Prediktioner inlagda över tid'!A52,0,'Resultat prediktioner över tid'!$C$3-1-3*'Resultat prediktioner över tid'!$C$4)</f>
        <v>71.529755801241265</v>
      </c>
      <c r="E57" s="37">
        <f ca="1">OFFSET('Prediktioner inlagda över tid'!A52,0,'Resultat prediktioner över tid'!$C$3-1-2*'Resultat prediktioner över tid'!$C$4)</f>
        <v>70.66639128972345</v>
      </c>
      <c r="F57" s="37">
        <f ca="1">OFFSET('Prediktioner inlagda över tid'!A52,0,'Resultat prediktioner över tid'!$C$3-1-1*'Resultat prediktioner över tid'!$C$4)</f>
        <v>81.992502025295224</v>
      </c>
      <c r="G57" s="37">
        <f ca="1">OFFSET('Prediktioner inlagda över tid'!A52,0,'Resultat prediktioner över tid'!$C$3-1-0*'Resultat prediktioner över tid'!$C$4)</f>
        <v>85.25262424965976</v>
      </c>
      <c r="H57" s="38"/>
      <c r="I57" s="37">
        <f>'Prediktioner döda över tid'!B52</f>
        <v>68</v>
      </c>
      <c r="J57" s="37">
        <f ca="1">OFFSET('Prediktioner döda över tid'!$A52,0,'Resultat prediktioner över tid'!$C$3-1-4*'Resultat prediktioner över tid'!$C$4)</f>
        <v>80.693172864582806</v>
      </c>
      <c r="K57" s="37">
        <f ca="1">OFFSET('Prediktioner döda över tid'!$A52,0,'Resultat prediktioner över tid'!$C$3-1-3*'Resultat prediktioner över tid'!$C$4)</f>
        <v>68.401513863933317</v>
      </c>
      <c r="L57" s="37">
        <f ca="1">OFFSET('Prediktioner döda över tid'!$A52,0,'Resultat prediktioner över tid'!$C$3-1-2*'Resultat prediktioner över tid'!$C$4)</f>
        <v>70.226927544638087</v>
      </c>
      <c r="M57" s="37">
        <f ca="1">OFFSET('Prediktioner döda över tid'!$A52,0,'Resultat prediktioner över tid'!$C$3-1-1*'Resultat prediktioner över tid'!$C$4)</f>
        <v>72.718924278658136</v>
      </c>
      <c r="N57" s="37">
        <f ca="1">OFFSET('Prediktioner döda över tid'!$A52,0,'Resultat prediktioner över tid'!$C$3-1-0*'Resultat prediktioner över tid'!$C$4)</f>
        <v>69.281691947497407</v>
      </c>
    </row>
    <row r="58" spans="1:14" x14ac:dyDescent="0.2">
      <c r="A58" s="2">
        <f t="shared" si="0"/>
        <v>43950</v>
      </c>
      <c r="B58" s="37">
        <f>'Prediktioner inlagda över tid'!B53</f>
        <v>87</v>
      </c>
      <c r="C58" s="37">
        <f ca="1">OFFSET('Prediktioner inlagda över tid'!A53,0,'Resultat prediktioner över tid'!$C$3-1-4*'Resultat prediktioner över tid'!$C$4)</f>
        <v>74.252833179522625</v>
      </c>
      <c r="D58" s="37">
        <f ca="1">OFFSET('Prediktioner inlagda över tid'!A53,0,'Resultat prediktioner över tid'!$C$3-1-3*'Resultat prediktioner över tid'!$C$4)</f>
        <v>69.287679353484123</v>
      </c>
      <c r="E58" s="37">
        <f ca="1">OFFSET('Prediktioner inlagda över tid'!A53,0,'Resultat prediktioner över tid'!$C$3-1-2*'Resultat prediktioner över tid'!$C$4)</f>
        <v>68.670727273260397</v>
      </c>
      <c r="F58" s="37">
        <f ca="1">OFFSET('Prediktioner inlagda över tid'!A53,0,'Resultat prediktioner över tid'!$C$3-1-1*'Resultat prediktioner över tid'!$C$4)</f>
        <v>81.645271564831347</v>
      </c>
      <c r="G58" s="37">
        <f ca="1">OFFSET('Prediktioner inlagda över tid'!A53,0,'Resultat prediktioner över tid'!$C$3-1-0*'Resultat prediktioner över tid'!$C$4)</f>
        <v>85.281707214279933</v>
      </c>
      <c r="H58" s="38"/>
      <c r="I58" s="37">
        <f>'Prediktioner döda över tid'!B53</f>
        <v>68</v>
      </c>
      <c r="J58" s="37">
        <f ca="1">OFFSET('Prediktioner döda över tid'!$A53,0,'Resultat prediktioner över tid'!$C$3-1-4*'Resultat prediktioner över tid'!$C$4)</f>
        <v>84.074873608450105</v>
      </c>
      <c r="K58" s="37">
        <f ca="1">OFFSET('Prediktioner döda över tid'!$A53,0,'Resultat prediktioner över tid'!$C$3-1-3*'Resultat prediktioner över tid'!$C$4)</f>
        <v>71.079827693971268</v>
      </c>
      <c r="L58" s="37">
        <f ca="1">OFFSET('Prediktioner döda över tid'!$A53,0,'Resultat prediktioner över tid'!$C$3-1-2*'Resultat prediktioner över tid'!$C$4)</f>
        <v>72.901928582859213</v>
      </c>
      <c r="M58" s="37">
        <f ca="1">OFFSET('Prediktioner döda över tid'!$A53,0,'Resultat prediktioner över tid'!$C$3-1-1*'Resultat prediktioner över tid'!$C$4)</f>
        <v>75.840279864452768</v>
      </c>
      <c r="N58" s="37">
        <f ca="1">OFFSET('Prediktioner döda över tid'!$A53,0,'Resultat prediktioner över tid'!$C$3-1-0*'Resultat prediktioner över tid'!$C$4)</f>
        <v>72.252982348304656</v>
      </c>
    </row>
    <row r="59" spans="1:14" x14ac:dyDescent="0.2">
      <c r="A59" s="2">
        <f t="shared" si="0"/>
        <v>43951</v>
      </c>
      <c r="B59" s="37">
        <f>'Prediktioner inlagda över tid'!B54</f>
        <v>81</v>
      </c>
      <c r="C59" s="37">
        <f ca="1">OFFSET('Prediktioner inlagda över tid'!A54,0,'Resultat prediktioner över tid'!$C$3-1-4*'Resultat prediktioner över tid'!$C$4)</f>
        <v>71.341376516762523</v>
      </c>
      <c r="D59" s="37">
        <f ca="1">OFFSET('Prediktioner inlagda över tid'!A54,0,'Resultat prediktioner över tid'!$C$3-1-3*'Resultat prediktioner över tid'!$C$4)</f>
        <v>66.882281469893712</v>
      </c>
      <c r="E59" s="37">
        <f ca="1">OFFSET('Prediktioner inlagda över tid'!A54,0,'Resultat prediktioner över tid'!$C$3-1-2*'Resultat prediktioner över tid'!$C$4)</f>
        <v>66.540490521908012</v>
      </c>
      <c r="F59" s="37">
        <f ca="1">OFFSET('Prediktioner inlagda över tid'!A54,0,'Resultat prediktioner över tid'!$C$3-1-1*'Resultat prediktioner över tid'!$C$4)</f>
        <v>81.084476649788655</v>
      </c>
      <c r="G59" s="37">
        <f ca="1">OFFSET('Prediktioner inlagda över tid'!A54,0,'Resultat prediktioner över tid'!$C$3-1-0*'Resultat prediktioner över tid'!$C$4)</f>
        <v>85.117137392441464</v>
      </c>
      <c r="H59" s="38"/>
      <c r="I59" s="37">
        <f>'Prediktioner döda över tid'!B54</f>
        <v>71</v>
      </c>
      <c r="J59" s="37">
        <f ca="1">OFFSET('Prediktioner döda över tid'!$A54,0,'Resultat prediktioner över tid'!$C$3-1-4*'Resultat prediktioner över tid'!$C$4)</f>
        <v>87.368350150981399</v>
      </c>
      <c r="K59" s="37">
        <f ca="1">OFFSET('Prediktioner döda över tid'!$A54,0,'Resultat prediktioner över tid'!$C$3-1-3*'Resultat prediktioner över tid'!$C$4)</f>
        <v>73.690918387931902</v>
      </c>
      <c r="L59" s="37">
        <f ca="1">OFFSET('Prediktioner döda över tid'!$A54,0,'Resultat prediktioner över tid'!$C$3-1-2*'Resultat prediktioner över tid'!$C$4)</f>
        <v>75.51827510079589</v>
      </c>
      <c r="M59" s="37">
        <f ca="1">OFFSET('Prediktioner döda över tid'!$A54,0,'Resultat prediktioner över tid'!$C$3-1-1*'Resultat prediktioner över tid'!$C$4)</f>
        <v>78.969390060159157</v>
      </c>
      <c r="N59" s="37">
        <f ca="1">OFFSET('Prediktioner döda över tid'!$A54,0,'Resultat prediktioner över tid'!$C$3-1-0*'Resultat prediktioner över tid'!$C$4)</f>
        <v>75.246183563618672</v>
      </c>
    </row>
    <row r="60" spans="1:14" x14ac:dyDescent="0.2">
      <c r="A60" s="2">
        <f t="shared" si="0"/>
        <v>43952</v>
      </c>
      <c r="B60" s="37">
        <f>'Prediktioner inlagda över tid'!B55</f>
        <v>79</v>
      </c>
      <c r="C60" s="37">
        <f ca="1">OFFSET('Prediktioner inlagda över tid'!A55,0,'Resultat prediktioner över tid'!$C$3-1-4*'Resultat prediktioner över tid'!$C$4)</f>
        <v>68.284091074108005</v>
      </c>
      <c r="D60" s="37">
        <f ca="1">OFFSET('Prediktioner inlagda över tid'!A55,0,'Resultat prediktioner över tid'!$C$3-1-3*'Resultat prediktioner över tid'!$C$4)</f>
        <v>64.346633101579769</v>
      </c>
      <c r="E60" s="37">
        <f ca="1">OFFSET('Prediktioner inlagda över tid'!A55,0,'Resultat prediktioner över tid'!$C$3-1-2*'Resultat prediktioner över tid'!$C$4)</f>
        <v>64.301239660579995</v>
      </c>
      <c r="F60" s="37">
        <f ca="1">OFFSET('Prediktioner inlagda över tid'!A55,0,'Resultat prediktioner över tid'!$C$3-1-1*'Resultat prediktioner över tid'!$C$4)</f>
        <v>80.316268243467874</v>
      </c>
      <c r="G60" s="37">
        <f ca="1">OFFSET('Prediktioner inlagda över tid'!A55,0,'Resultat prediktioner över tid'!$C$3-1-0*'Resultat prediktioner över tid'!$C$4)</f>
        <v>84.760645007020571</v>
      </c>
      <c r="H60" s="38"/>
      <c r="I60" s="37">
        <f>'Prediktioner döda över tid'!B55</f>
        <v>74</v>
      </c>
      <c r="J60" s="37">
        <f ca="1">OFFSET('Prediktioner döda över tid'!$A55,0,'Resultat prediktioner över tid'!$C$3-1-4*'Resultat prediktioner över tid'!$C$4)</f>
        <v>90.561079257269085</v>
      </c>
      <c r="K60" s="37">
        <f ca="1">OFFSET('Prediktioner döda över tid'!$A55,0,'Resultat prediktioner över tid'!$C$3-1-3*'Resultat prediktioner över tid'!$C$4)</f>
        <v>76.226436737917368</v>
      </c>
      <c r="L60" s="37">
        <f ca="1">OFFSET('Prediktioner döda över tid'!$A55,0,'Resultat prediktioner över tid'!$C$3-1-2*'Resultat prediktioner över tid'!$C$4)</f>
        <v>78.068604522436019</v>
      </c>
      <c r="M60" s="37">
        <f ca="1">OFFSET('Prediktioner döda över tid'!$A55,0,'Resultat prediktioner över tid'!$C$3-1-1*'Resultat prediktioner över tid'!$C$4)</f>
        <v>82.097696108848837</v>
      </c>
      <c r="N60" s="37">
        <f ca="1">OFFSET('Prediktioner döda över tid'!$A55,0,'Resultat prediktioner över tid'!$C$3-1-0*'Resultat prediktioner över tid'!$C$4)</f>
        <v>78.254447770433629</v>
      </c>
    </row>
    <row r="61" spans="1:14" x14ac:dyDescent="0.2">
      <c r="A61" s="2">
        <f t="shared" si="0"/>
        <v>43953</v>
      </c>
      <c r="B61" s="37">
        <f>'Prediktioner inlagda över tid'!B56</f>
        <v>76</v>
      </c>
      <c r="C61" s="37">
        <f ca="1">OFFSET('Prediktioner inlagda över tid'!A56,0,'Resultat prediktioner över tid'!$C$3-1-4*'Resultat prediktioner över tid'!$C$4)</f>
        <v>65.12381029560629</v>
      </c>
      <c r="D61" s="37">
        <f ca="1">OFFSET('Prediktioner inlagda över tid'!A56,0,'Resultat prediktioner över tid'!$C$3-1-3*'Resultat prediktioner över tid'!$C$4)</f>
        <v>61.713378005669028</v>
      </c>
      <c r="E61" s="37">
        <f ca="1">OFFSET('Prediktioner inlagda över tid'!A56,0,'Resultat prediktioner över tid'!$C$3-1-2*'Resultat prediktioner över tid'!$C$4)</f>
        <v>61.978199021444397</v>
      </c>
      <c r="F61" s="37">
        <f ca="1">OFFSET('Prediktioner inlagda över tid'!A56,0,'Resultat prediktioner över tid'!$C$3-1-1*'Resultat prediktioner över tid'!$C$4)</f>
        <v>79.348894819334191</v>
      </c>
      <c r="G61" s="37">
        <f ca="1">OFFSET('Prediktioner inlagda över tid'!A56,0,'Resultat prediktioner över tid'!$C$3-1-0*'Resultat prediktioner över tid'!$C$4)</f>
        <v>84.215689053158741</v>
      </c>
      <c r="H61" s="38"/>
      <c r="I61" s="37">
        <f>'Prediktioner döda över tid'!B56</f>
        <v>76</v>
      </c>
      <c r="J61" s="37">
        <f ca="1">OFFSET('Prediktioner döda över tid'!$A56,0,'Resultat prediktioner över tid'!$C$3-1-4*'Resultat prediktioner över tid'!$C$4)</f>
        <v>93.642325136810953</v>
      </c>
      <c r="K61" s="37">
        <f ca="1">OFFSET('Prediktioner döda över tid'!$A56,0,'Resultat prediktioner över tid'!$C$3-1-3*'Resultat prediktioner över tid'!$C$4)</f>
        <v>78.679210170611924</v>
      </c>
      <c r="L61" s="37">
        <f ca="1">OFFSET('Prediktioner döda över tid'!$A56,0,'Resultat prediktioner över tid'!$C$3-1-2*'Resultat prediktioner över tid'!$C$4)</f>
        <v>80.546476170663581</v>
      </c>
      <c r="M61" s="37">
        <f ca="1">OFFSET('Prediktioner döda över tid'!$A56,0,'Resultat prediktioner över tid'!$C$3-1-1*'Resultat prediktioner över tid'!$C$4)</f>
        <v>85.21665683042869</v>
      </c>
      <c r="N61" s="37">
        <f ca="1">OFFSET('Prediktioner döda över tid'!$A56,0,'Resultat prediktioner över tid'!$C$3-1-0*'Resultat prediktioner över tid'!$C$4)</f>
        <v>81.270797027563333</v>
      </c>
    </row>
    <row r="62" spans="1:14" x14ac:dyDescent="0.2">
      <c r="A62" s="2">
        <f t="shared" si="0"/>
        <v>43954</v>
      </c>
      <c r="B62" s="37">
        <f>'Prediktioner inlagda över tid'!B57</f>
        <v>82</v>
      </c>
      <c r="C62" s="37">
        <f ca="1">OFFSET('Prediktioner inlagda över tid'!A57,0,'Resultat prediktioner över tid'!$C$3-1-4*'Resultat prediktioner över tid'!$C$4)</f>
        <v>61.901374791400521</v>
      </c>
      <c r="D62" s="37">
        <f ca="1">OFFSET('Prediktioner inlagda över tid'!A57,0,'Resultat prediktioner över tid'!$C$3-1-3*'Resultat prediktioner över tid'!$C$4)</f>
        <v>59.014010104973693</v>
      </c>
      <c r="E62" s="37">
        <f ca="1">OFFSET('Prediktioner inlagda över tid'!A57,0,'Resultat prediktioner över tid'!$C$3-1-2*'Resultat prediktioner över tid'!$C$4)</f>
        <v>59.595782620290358</v>
      </c>
      <c r="F62" s="37">
        <f ca="1">OFFSET('Prediktioner inlagda över tid'!A57,0,'Resultat prediktioner över tid'!$C$3-1-1*'Resultat prediktioner över tid'!$C$4)</f>
        <v>78.192530039833485</v>
      </c>
      <c r="G62" s="37">
        <f ca="1">OFFSET('Prediktioner inlagda över tid'!A57,0,'Resultat prediktioner över tid'!$C$3-1-0*'Resultat prediktioner över tid'!$C$4)</f>
        <v>83.48739535945019</v>
      </c>
      <c r="H62" s="38"/>
      <c r="I62" s="37">
        <f>'Prediktioner döda över tid'!B57</f>
        <v>76</v>
      </c>
      <c r="J62" s="37">
        <f ca="1">OFFSET('Prediktioner döda över tid'!$A57,0,'Resultat prediktioner över tid'!$C$3-1-4*'Resultat prediktioner över tid'!$C$4)</f>
        <v>96.603228947003643</v>
      </c>
      <c r="K62" s="37">
        <f ca="1">OFFSET('Prediktioner döda över tid'!$A57,0,'Resultat prediktioner över tid'!$C$3-1-3*'Resultat prediktioner över tid'!$C$4)</f>
        <v>81.043287645977188</v>
      </c>
      <c r="L62" s="37">
        <f ca="1">OFFSET('Prediktioner döda över tid'!$A57,0,'Resultat prediktioner över tid'!$C$3-1-2*'Resultat prediktioner över tid'!$C$4)</f>
        <v>82.946410185946618</v>
      </c>
      <c r="M62" s="37">
        <f ca="1">OFFSET('Prediktioner döda över tid'!$A57,0,'Resultat prediktioner över tid'!$C$3-1-1*'Resultat prediktioner över tid'!$C$4)</f>
        <v>88.317841103554116</v>
      </c>
      <c r="N62" s="37">
        <f ca="1">OFFSET('Prediktioner döda över tid'!$A57,0,'Resultat prediktioner över tid'!$C$3-1-0*'Resultat prediktioner över tid'!$C$4)</f>
        <v>84.288187178264849</v>
      </c>
    </row>
    <row r="63" spans="1:14" x14ac:dyDescent="0.2">
      <c r="A63" s="2">
        <f t="shared" si="0"/>
        <v>43955</v>
      </c>
      <c r="B63" s="37">
        <f>'Prediktioner inlagda över tid'!B58</f>
        <v>83</v>
      </c>
      <c r="C63" s="37">
        <f ca="1">OFFSET('Prediktioner inlagda över tid'!A58,0,'Resultat prediktioner över tid'!$C$3-1-4*'Resultat prediktioner över tid'!$C$4)</f>
        <v>58.654793735159878</v>
      </c>
      <c r="D63" s="37">
        <f ca="1">OFFSET('Prediktioner inlagda över tid'!A58,0,'Resultat prediktioner över tid'!$C$3-1-3*'Resultat prediktioner över tid'!$C$4)</f>
        <v>56.278263839341093</v>
      </c>
      <c r="E63" s="37">
        <f ca="1">OFFSET('Prediktioner inlagda över tid'!A58,0,'Resultat prediktioner över tid'!$C$3-1-2*'Resultat prediktioner över tid'!$C$4)</f>
        <v>57.177187059390796</v>
      </c>
      <c r="F63" s="37">
        <f ca="1">OFFSET('Prediktioner inlagda över tid'!A58,0,'Resultat prediktioner över tid'!$C$3-1-1*'Resultat prediktioner över tid'!$C$4)</f>
        <v>76.859062367366235</v>
      </c>
      <c r="G63" s="37">
        <f ca="1">OFFSET('Prediktioner inlagda över tid'!A58,0,'Resultat prediktioner över tid'!$C$3-1-0*'Resultat prediktioner över tid'!$C$4)</f>
        <v>82.582464727101609</v>
      </c>
      <c r="H63" s="38"/>
      <c r="I63" s="37">
        <f>'Prediktioner döda över tid'!B58</f>
        <v>76</v>
      </c>
      <c r="J63" s="37">
        <f ca="1">OFFSET('Prediktioner döda över tid'!$A58,0,'Resultat prediktioner över tid'!$C$3-1-4*'Resultat prediktioner över tid'!$C$4)</f>
        <v>99.436838388299279</v>
      </c>
      <c r="K63" s="37">
        <f ca="1">OFFSET('Prediktioner döda över tid'!$A58,0,'Resultat prediktioner över tid'!$C$3-1-3*'Resultat prediktioner över tid'!$C$4)</f>
        <v>83.313951212786563</v>
      </c>
      <c r="L63" s="37">
        <f ca="1">OFFSET('Prediktioner döda över tid'!$A58,0,'Resultat prediktioner över tid'!$C$3-1-2*'Resultat prediktioner över tid'!$C$4)</f>
        <v>85.263903386798845</v>
      </c>
      <c r="M63" s="37">
        <f ca="1">OFFSET('Prediktioner döda över tid'!$A58,0,'Resultat prediktioner över tid'!$C$3-1-1*'Resultat prediktioner över tid'!$C$4)</f>
        <v>91.393018152627349</v>
      </c>
      <c r="N63" s="37">
        <f ca="1">OFFSET('Prediktioner döda över tid'!$A58,0,'Resultat prediktioner över tid'!$C$3-1-0*'Resultat prediktioner över tid'!$C$4)</f>
        <v>87.299572934344354</v>
      </c>
    </row>
    <row r="64" spans="1:14" x14ac:dyDescent="0.2">
      <c r="A64" s="2">
        <f t="shared" si="0"/>
        <v>43956</v>
      </c>
      <c r="B64" s="37" t="e">
        <f>'Prediktioner inlagda över tid'!B59</f>
        <v>#N/A</v>
      </c>
      <c r="C64" s="37">
        <f ca="1">OFFSET('Prediktioner inlagda över tid'!A59,0,'Resultat prediktioner över tid'!$C$3-1-4*'Resultat prediktioner över tid'!$C$4)</f>
        <v>55.418609068867774</v>
      </c>
      <c r="D64" s="37">
        <f ca="1">OFFSET('Prediktioner inlagda över tid'!A59,0,'Resultat prediktioner över tid'!$C$3-1-3*'Resultat prediktioner över tid'!$C$4)</f>
        <v>53.533629182174892</v>
      </c>
      <c r="E64" s="37">
        <f ca="1">OFFSET('Prediktioner inlagda över tid'!A59,0,'Resultat prediktioner över tid'!$C$3-1-2*'Resultat prediktioner över tid'!$C$4)</f>
        <v>54.744059989284601</v>
      </c>
      <c r="F64" s="37">
        <f ca="1">OFFSET('Prediktioner inlagda över tid'!A59,0,'Resultat prediktioner över tid'!$C$3-1-1*'Resultat prediktioner över tid'!$C$4)</f>
        <v>75.36185379040252</v>
      </c>
      <c r="G64" s="37">
        <f ca="1">OFFSET('Prediktioner inlagda över tid'!A59,0,'Resultat prediktioner över tid'!$C$3-1-0*'Resultat prediktioner över tid'!$C$4)</f>
        <v>81.509053534149757</v>
      </c>
      <c r="H64" s="38"/>
      <c r="I64" s="37" t="e">
        <f>'Prediktioner döda över tid'!B59</f>
        <v>#N/A</v>
      </c>
      <c r="J64" s="37">
        <f ca="1">OFFSET('Prediktioner döda över tid'!$A59,0,'Resultat prediktioner över tid'!$C$3-1-4*'Resultat prediktioner över tid'!$C$4)</f>
        <v>102.13808190333077</v>
      </c>
      <c r="K64" s="37">
        <f ca="1">OFFSET('Prediktioner döda över tid'!$A59,0,'Resultat prediktioner över tid'!$C$3-1-3*'Resultat prediktioner över tid'!$C$4)</f>
        <v>85.487696837003497</v>
      </c>
      <c r="L64" s="37">
        <f ca="1">OFFSET('Prediktioner döda över tid'!$A59,0,'Resultat prediktioner över tid'!$C$3-1-2*'Resultat prediktioner över tid'!$C$4)</f>
        <v>87.495423532472614</v>
      </c>
      <c r="M64" s="37">
        <f ca="1">OFFSET('Prediktioner döda över tid'!$A59,0,'Resultat prediktioner över tid'!$C$3-1-1*'Resultat prediktioner över tid'!$C$4)</f>
        <v>94.434243632161085</v>
      </c>
      <c r="N64" s="37">
        <f ca="1">OFFSET('Prediktioner döda över tid'!$A59,0,'Resultat prediktioner över tid'!$C$3-1-0*'Resultat prediktioner över tid'!$C$4)</f>
        <v>90.297973009912354</v>
      </c>
    </row>
    <row r="65" spans="1:14" x14ac:dyDescent="0.2">
      <c r="A65" s="2">
        <f t="shared" si="0"/>
        <v>43957</v>
      </c>
      <c r="B65" s="37" t="e">
        <f>'Prediktioner inlagda över tid'!B60</f>
        <v>#N/A</v>
      </c>
      <c r="C65" s="37">
        <f ca="1">OFFSET('Prediktioner inlagda över tid'!A60,0,'Resultat prediktioner över tid'!$C$3-1-4*'Resultat prediktioner över tid'!$C$4)</f>
        <v>52.223462719694304</v>
      </c>
      <c r="D65" s="37">
        <f ca="1">OFFSET('Prediktioner inlagda över tid'!A60,0,'Resultat prediktioner över tid'!$C$3-1-3*'Resultat prediktioner över tid'!$C$4)</f>
        <v>50.804994775477326</v>
      </c>
      <c r="E65" s="37">
        <f ca="1">OFFSET('Prediktioner inlagda över tid'!A60,0,'Resultat prediktioner över tid'!$C$3-1-2*'Resultat prediktioner över tid'!$C$4)</f>
        <v>52.316246614036437</v>
      </c>
      <c r="F65" s="37">
        <f ca="1">OFFSET('Prediktioner inlagda över tid'!A60,0,'Resultat prediktioner över tid'!$C$3-1-1*'Resultat prediktioner över tid'!$C$4)</f>
        <v>73.715475836565076</v>
      </c>
      <c r="G65" s="37">
        <f ca="1">OFFSET('Prediktioner inlagda över tid'!A60,0,'Resultat prediktioner över tid'!$C$3-1-0*'Resultat prediktioner över tid'!$C$4)</f>
        <v>80.27663000660614</v>
      </c>
      <c r="H65" s="38"/>
      <c r="I65" s="37" t="e">
        <f>'Prediktioner döda över tid'!B60</f>
        <v>#N/A</v>
      </c>
      <c r="J65" s="37">
        <f ca="1">OFFSET('Prediktioner döda över tid'!$A60,0,'Resultat prediktioner över tid'!$C$3-1-4*'Resultat prediktioner över tid'!$C$4)</f>
        <v>104.70369428017203</v>
      </c>
      <c r="K65" s="37">
        <f ca="1">OFFSET('Prediktioner döda över tid'!$A60,0,'Resultat prediktioner över tid'!$C$3-1-3*'Resultat prediktioner över tid'!$C$4)</f>
        <v>87.562188210931879</v>
      </c>
      <c r="L65" s="37">
        <f ca="1">OFFSET('Prediktioner döda över tid'!$A60,0,'Resultat prediktioner över tid'!$C$3-1-2*'Resultat prediktioner över tid'!$C$4)</f>
        <v>89.638384105664315</v>
      </c>
      <c r="M65" s="37">
        <f ca="1">OFFSET('Prediktioner döda över tid'!$A60,0,'Resultat prediktioner över tid'!$C$3-1-1*'Resultat prediktioner över tid'!$C$4)</f>
        <v>97.433939616703782</v>
      </c>
      <c r="N65" s="37">
        <f ca="1">OFFSET('Prediktioner döda över tid'!$A60,0,'Resultat prediktioner över tid'!$C$3-1-0*'Resultat prediktioner över tid'!$C$4)</f>
        <v>93.276534151874642</v>
      </c>
    </row>
    <row r="66" spans="1:14" x14ac:dyDescent="0.2">
      <c r="A66" s="2">
        <f t="shared" si="0"/>
        <v>43958</v>
      </c>
      <c r="B66" s="37" t="e">
        <f>'Prediktioner inlagda över tid'!B61</f>
        <v>#N/A</v>
      </c>
      <c r="C66" s="37">
        <f ca="1">OFFSET('Prediktioner inlagda över tid'!A61,0,'Resultat prediktioner över tid'!$C$3-1-4*'Resultat prediktioner över tid'!$C$4)</f>
        <v>49.095855452030207</v>
      </c>
      <c r="D66" s="37">
        <f ca="1">OFFSET('Prediktioner inlagda över tid'!A61,0,'Resultat prediktioner över tid'!$C$3-1-3*'Resultat prediktioner över tid'!$C$4)</f>
        <v>48.114415543541064</v>
      </c>
      <c r="E66" s="37">
        <f ca="1">OFFSET('Prediktioner inlagda över tid'!A61,0,'Resultat prediktioner över tid'!$C$3-1-2*'Resultat prediktioner över tid'!$C$4)</f>
        <v>49.911613016099572</v>
      </c>
      <c r="F66" s="37">
        <f ca="1">OFFSET('Prediktioner inlagda över tid'!A61,0,'Resultat prediktioner över tid'!$C$3-1-1*'Resultat prediktioner över tid'!$C$4)</f>
        <v>71.935431591095139</v>
      </c>
      <c r="G66" s="37">
        <f ca="1">OFFSET('Prediktioner inlagda över tid'!A61,0,'Resultat prediktioner över tid'!$C$3-1-0*'Resultat prediktioner över tid'!$C$4)</f>
        <v>78.895810105595444</v>
      </c>
      <c r="H66" s="38"/>
      <c r="I66" s="37" t="e">
        <f>'Prediktioner döda över tid'!B61</f>
        <v>#N/A</v>
      </c>
      <c r="J66" s="37">
        <f ca="1">OFFSET('Prediktioner döda över tid'!$A61,0,'Resultat prediktioner över tid'!$C$3-1-4*'Resultat prediktioner över tid'!$C$4)</f>
        <v>107.13210202579609</v>
      </c>
      <c r="K66" s="37">
        <f ca="1">OFFSET('Prediktioner döda över tid'!$A61,0,'Resultat prediktioner över tid'!$C$3-1-3*'Resultat prediktioner över tid'!$C$4)</f>
        <v>89.536187989824484</v>
      </c>
      <c r="L66" s="37">
        <f ca="1">OFFSET('Prediktioner döda över tid'!$A61,0,'Resultat prediktioner över tid'!$C$3-1-2*'Resultat prediktioner över tid'!$C$4)</f>
        <v>91.691102224787102</v>
      </c>
      <c r="M66" s="37">
        <f ca="1">OFFSET('Prediktioner döda över tid'!$A61,0,'Resultat prediktioner över tid'!$C$3-1-1*'Resultat prediktioner över tid'!$C$4)</f>
        <v>100.38496680239635</v>
      </c>
      <c r="N66" s="37">
        <f ca="1">OFFSET('Prediktioner döda över tid'!$A61,0,'Resultat prediktioner över tid'!$C$3-1-0*'Resultat prediktioner över tid'!$C$4)</f>
        <v>96.228592911729052</v>
      </c>
    </row>
    <row r="67" spans="1:14" x14ac:dyDescent="0.2">
      <c r="A67" s="2">
        <f t="shared" si="0"/>
        <v>43959</v>
      </c>
      <c r="B67" s="37" t="e">
        <f>'Prediktioner inlagda över tid'!B62</f>
        <v>#N/A</v>
      </c>
      <c r="C67" s="37">
        <f ca="1">OFFSET('Prediktioner inlagda över tid'!A62,0,'Resultat prediktioner över tid'!$C$3-1-4*'Resultat prediktioner över tid'!$C$4)</f>
        <v>46.058077224777911</v>
      </c>
      <c r="D67" s="37">
        <f ca="1">OFFSET('Prediktioner inlagda över tid'!A62,0,'Resultat prediktioner över tid'!$C$3-1-3*'Resultat prediktioner över tid'!$C$4)</f>
        <v>45.480995458592176</v>
      </c>
      <c r="E67" s="37">
        <f ca="1">OFFSET('Prediktioner inlagda över tid'!A62,0,'Resultat prediktioner över tid'!$C$3-1-2*'Resultat prediktioner över tid'!$C$4)</f>
        <v>47.54594194592763</v>
      </c>
      <c r="F67" s="37">
        <f ca="1">OFFSET('Prediktioner inlagda över tid'!A62,0,'Resultat prediktioner över tid'!$C$3-1-1*'Resultat prediktioner över tid'!$C$4)</f>
        <v>70.037872495842549</v>
      </c>
      <c r="G67" s="37">
        <f ca="1">OFFSET('Prediktioner inlagda över tid'!A62,0,'Resultat prediktioner över tid'!$C$3-1-0*'Resultat prediktioner över tid'!$C$4)</f>
        <v>77.378177628095472</v>
      </c>
      <c r="H67" s="38"/>
      <c r="I67" s="37" t="e">
        <f>'Prediktioner döda över tid'!B62</f>
        <v>#N/A</v>
      </c>
      <c r="J67" s="37">
        <f ca="1">OFFSET('Prediktioner döda över tid'!$A62,0,'Resultat prediktioner över tid'!$C$3-1-4*'Resultat prediktioner över tid'!$C$4)</f>
        <v>109.42327771071253</v>
      </c>
      <c r="K67" s="37">
        <f ca="1">OFFSET('Prediktioner döda över tid'!$A62,0,'Resultat prediktioner över tid'!$C$3-1-3*'Resultat prediktioner över tid'!$C$4)</f>
        <v>91.409471301426947</v>
      </c>
      <c r="L67" s="37">
        <f ca="1">OFFSET('Prediktioner döda över tid'!$A62,0,'Resultat prediktioner över tid'!$C$3-1-2*'Resultat prediktioner över tid'!$C$4)</f>
        <v>93.652742619873422</v>
      </c>
      <c r="M67" s="37">
        <f ca="1">OFFSET('Prediktioner döda över tid'!$A62,0,'Resultat prediktioner över tid'!$C$3-1-1*'Resultat prediktioner över tid'!$C$4)</f>
        <v>103.28068750302228</v>
      </c>
      <c r="N67" s="37">
        <f ca="1">OFFSET('Prediktioner döda över tid'!$A62,0,'Resultat prediktioner över tid'!$C$3-1-0*'Resultat prediktioner över tid'!$C$4)</f>
        <v>99.147734022188786</v>
      </c>
    </row>
    <row r="68" spans="1:14" x14ac:dyDescent="0.2">
      <c r="A68" s="2">
        <f t="shared" si="0"/>
        <v>43960</v>
      </c>
      <c r="B68" s="37" t="e">
        <f>'Prediktioner inlagda över tid'!B63</f>
        <v>#N/A</v>
      </c>
      <c r="C68" s="37">
        <f ca="1">OFFSET('Prediktioner inlagda över tid'!A63,0,'Resultat prediktioner över tid'!$C$3-1-4*'Resultat prediktioner över tid'!$C$4)</f>
        <v>43.128283146856575</v>
      </c>
      <c r="D68" s="37">
        <f ca="1">OFFSET('Prediktioner inlagda över tid'!A63,0,'Resultat prediktioner över tid'!$C$3-1-3*'Resultat prediktioner över tid'!$C$4)</f>
        <v>42.920872020899857</v>
      </c>
      <c r="E68" s="37">
        <f ca="1">OFFSET('Prediktioner inlagda över tid'!A63,0,'Resultat prediktioner över tid'!$C$3-1-2*'Resultat prediktioner över tid'!$C$4)</f>
        <v>45.232894256890688</v>
      </c>
      <c r="F68" s="37">
        <f ca="1">OFFSET('Prediktioner inlagda över tid'!A63,0,'Resultat prediktioner över tid'!$C$3-1-1*'Resultat prediktioner över tid'!$C$4)</f>
        <v>68.039318277151168</v>
      </c>
      <c r="G68" s="37">
        <f ca="1">OFFSET('Prediktioner inlagda över tid'!A63,0,'Resultat prediktioner över tid'!$C$3-1-0*'Resultat prediktioner över tid'!$C$4)</f>
        <v>75.736093617907372</v>
      </c>
      <c r="H68" s="38"/>
      <c r="I68" s="37" t="e">
        <f>'Prediktioner döda över tid'!B63</f>
        <v>#N/A</v>
      </c>
      <c r="J68" s="37">
        <f ca="1">OFFSET('Prediktioner döda över tid'!$A63,0,'Resultat prediktioner över tid'!$C$3-1-4*'Resultat prediktioner över tid'!$C$4)</f>
        <v>111.57857264485378</v>
      </c>
      <c r="K68" s="37">
        <f ca="1">OFFSET('Prediktioner döda över tid'!$A63,0,'Resultat prediktioner över tid'!$C$3-1-3*'Resultat prediktioner över tid'!$C$4)</f>
        <v>93.182726456303129</v>
      </c>
      <c r="L68" s="37">
        <f ca="1">OFFSET('Prediktioner döda över tid'!$A63,0,'Resultat prediktioner över tid'!$C$3-1-2*'Resultat prediktioner över tid'!$C$4)</f>
        <v>95.523250768233339</v>
      </c>
      <c r="M68" s="37">
        <f ca="1">OFFSET('Prediktioner döda över tid'!$A63,0,'Resultat prediktioner över tid'!$C$3-1-1*'Resultat prediktioner över tid'!$C$4)</f>
        <v>106.11501836549368</v>
      </c>
      <c r="N68" s="37">
        <f ca="1">OFFSET('Prediktioner döda över tid'!$A63,0,'Resultat prediktioner över tid'!$C$3-1-0*'Resultat prediktioner över tid'!$C$4)</f>
        <v>102.02784429085304</v>
      </c>
    </row>
    <row r="69" spans="1:14" x14ac:dyDescent="0.2">
      <c r="A69" s="2">
        <f t="shared" si="0"/>
        <v>43961</v>
      </c>
      <c r="B69" s="37" t="e">
        <f>'Prediktioner inlagda över tid'!B64</f>
        <v>#N/A</v>
      </c>
      <c r="C69" s="37">
        <f ca="1">OFFSET('Prediktioner inlagda över tid'!A64,0,'Resultat prediktioner över tid'!$C$3-1-4*'Resultat prediktioner över tid'!$C$4)</f>
        <v>40.32068620007152</v>
      </c>
      <c r="D69" s="37">
        <f ca="1">OFFSET('Prediktioner inlagda över tid'!A64,0,'Resultat prediktioner över tid'!$C$3-1-3*'Resultat prediktioner över tid'!$C$4)</f>
        <v>40.447286480402433</v>
      </c>
      <c r="E69" s="37">
        <f ca="1">OFFSET('Prediktioner inlagda över tid'!A64,0,'Resultat prediktioner över tid'!$C$3-1-2*'Resultat prediktioner över tid'!$C$4)</f>
        <v>42.984027443101333</v>
      </c>
      <c r="F69" s="37">
        <f ca="1">OFFSET('Prediktioner inlagda över tid'!A64,0,'Resultat prediktioner över tid'!$C$3-1-1*'Resultat prediktioner över tid'!$C$4)</f>
        <v>65.9563875384179</v>
      </c>
      <c r="G69" s="37">
        <f ca="1">OFFSET('Prediktioner inlagda över tid'!A64,0,'Resultat prediktioner över tid'!$C$3-1-0*'Resultat prediktioner över tid'!$C$4)</f>
        <v>73.982500448430955</v>
      </c>
      <c r="H69" s="38"/>
      <c r="I69" s="37" t="e">
        <f>'Prediktioner döda över tid'!B64</f>
        <v>#N/A</v>
      </c>
      <c r="J69" s="37">
        <f ca="1">OFFSET('Prediktioner döda över tid'!$A64,0,'Resultat prediktioner över tid'!$C$3-1-4*'Resultat prediktioner över tid'!$C$4)</f>
        <v>113.60053682208925</v>
      </c>
      <c r="K69" s="37">
        <f ca="1">OFFSET('Prediktioner döda över tid'!$A64,0,'Resultat prediktioner över tid'!$C$3-1-3*'Resultat prediktioner över tid'!$C$4)</f>
        <v>94.857447597398931</v>
      </c>
      <c r="L69" s="37">
        <f ca="1">OFFSET('Prediktioner döda över tid'!$A64,0,'Resultat prediktioner över tid'!$C$3-1-2*'Resultat prediktioner över tid'!$C$4)</f>
        <v>97.303278288885664</v>
      </c>
      <c r="M69" s="37">
        <f ca="1">OFFSET('Prediktioner döda över tid'!$A64,0,'Resultat prediktioner över tid'!$C$3-1-1*'Resultat prediktioner över tid'!$C$4)</f>
        <v>108.88247210553601</v>
      </c>
      <c r="N69" s="37">
        <f ca="1">OFFSET('Prediktioner döda över tid'!$A64,0,'Resultat prediktioner över tid'!$C$3-1-0*'Resultat prediktioner över tid'!$C$4)</f>
        <v>104.86316101812741</v>
      </c>
    </row>
    <row r="70" spans="1:14" x14ac:dyDescent="0.2">
      <c r="A70" s="2">
        <f t="shared" si="0"/>
        <v>43962</v>
      </c>
      <c r="B70" s="37" t="e">
        <f>'Prediktioner inlagda över tid'!B65</f>
        <v>#N/A</v>
      </c>
      <c r="C70" s="37">
        <f ca="1">OFFSET('Prediktioner inlagda över tid'!A65,0,'Resultat prediktioner över tid'!$C$3-1-4*'Resultat prediktioner över tid'!$C$4)</f>
        <v>37.645837564817953</v>
      </c>
      <c r="D70" s="37">
        <f ca="1">OFFSET('Prediktioner inlagda över tid'!A65,0,'Resultat prediktioner över tid'!$C$3-1-3*'Resultat prediktioner över tid'!$C$4)</f>
        <v>38.070722729120043</v>
      </c>
      <c r="E70" s="37">
        <f ca="1">OFFSET('Prediktioner inlagda över tid'!A65,0,'Resultat prediktioner över tid'!$C$3-1-2*'Resultat prediktioner över tid'!$C$4)</f>
        <v>40.808861868638346</v>
      </c>
      <c r="F70" s="37">
        <f ca="1">OFFSET('Prediktioner inlagda över tid'!A65,0,'Resultat prediktioner över tid'!$C$3-1-1*'Resultat prediktioner över tid'!$C$4)</f>
        <v>63.805545600884379</v>
      </c>
      <c r="G70" s="37">
        <f ca="1">OFFSET('Prediktioner inlagda över tid'!A65,0,'Resultat prediktioner över tid'!$C$3-1-0*'Resultat prediktioner över tid'!$C$4)</f>
        <v>72.130725833316006</v>
      </c>
      <c r="H70" s="38"/>
      <c r="I70" s="37" t="e">
        <f>'Prediktioner döda över tid'!B65</f>
        <v>#N/A</v>
      </c>
      <c r="J70" s="37">
        <f ca="1">OFFSET('Prediktioner döda över tid'!$A65,0,'Resultat prediktioner över tid'!$C$3-1-4*'Resultat prediktioner över tid'!$C$4)</f>
        <v>115.49273417054772</v>
      </c>
      <c r="K70" s="37">
        <f ca="1">OFFSET('Prediktioner döda över tid'!$A65,0,'Resultat prediktioner över tid'!$C$3-1-3*'Resultat prediktioner över tid'!$C$4)</f>
        <v>96.435823624655029</v>
      </c>
      <c r="L70" s="37">
        <f ca="1">OFFSET('Prediktioner döda över tid'!$A65,0,'Resultat prediktioner över tid'!$C$3-1-2*'Resultat prediktioner över tid'!$C$4)</f>
        <v>98.994103530091394</v>
      </c>
      <c r="M70" s="37">
        <f ca="1">OFFSET('Prediktioner döda över tid'!$A65,0,'Resultat prediktioner över tid'!$C$3-1-1*'Resultat prediktioner över tid'!$C$4)</f>
        <v>111.57818791346274</v>
      </c>
      <c r="N70" s="37">
        <f ca="1">OFFSET('Prediktioner döda över tid'!$A65,0,'Resultat prediktioner över tid'!$C$3-1-0*'Resultat prediktioner över tid'!$C$4)</f>
        <v>107.64831411611976</v>
      </c>
    </row>
    <row r="71" spans="1:14" x14ac:dyDescent="0.2">
      <c r="A71" s="2">
        <f t="shared" si="0"/>
        <v>43963</v>
      </c>
      <c r="B71" s="37" t="e">
        <f>'Prediktioner inlagda över tid'!B66</f>
        <v>#N/A</v>
      </c>
      <c r="C71" s="37">
        <f ca="1">OFFSET('Prediktioner inlagda över tid'!A66,0,'Resultat prediktioner över tid'!$C$3-1-4*'Resultat prediktioner över tid'!$C$4)</f>
        <v>35.110966953314794</v>
      </c>
      <c r="D71" s="37">
        <f ca="1">OFFSET('Prediktioner inlagda över tid'!A66,0,'Resultat prediktioner över tid'!$C$3-1-3*'Resultat prediktioner över tid'!$C$4)</f>
        <v>35.79909789952665</v>
      </c>
      <c r="E71" s="37">
        <f ca="1">OFFSET('Prediktioner inlagda över tid'!A66,0,'Resultat prediktioner över tid'!$C$3-1-2*'Resultat prediktioner över tid'!$C$4)</f>
        <v>38.714985026411931</v>
      </c>
      <c r="F71" s="37">
        <f ca="1">OFFSET('Prediktioner inlagda över tid'!A66,0,'Resultat prediktioner över tid'!$C$3-1-1*'Resultat prediktioner över tid'!$C$4)</f>
        <v>61.602875014708189</v>
      </c>
      <c r="G71" s="37">
        <f ca="1">OFFSET('Prediktioner inlagda över tid'!A66,0,'Resultat prediktioner över tid'!$C$3-1-0*'Resultat prediktioner över tid'!$C$4)</f>
        <v>70.194291333914293</v>
      </c>
      <c r="H71" s="38"/>
      <c r="I71" s="37" t="e">
        <f>'Prediktioner döda över tid'!B66</f>
        <v>#N/A</v>
      </c>
      <c r="J71" s="37">
        <f ca="1">OFFSET('Prediktioner döda över tid'!$A66,0,'Resultat prediktioner över tid'!$C$3-1-4*'Resultat prediktioner över tid'!$C$4)</f>
        <v>117.25955996009561</v>
      </c>
      <c r="K71" s="37">
        <f ca="1">OFFSET('Prediktioner döda över tid'!$A66,0,'Resultat prediktioner över tid'!$C$3-1-3*'Resultat prediktioner över tid'!$C$4)</f>
        <v>97.920627179559219</v>
      </c>
      <c r="L71" s="37">
        <f ca="1">OFFSET('Prediktioner döda över tid'!$A66,0,'Resultat prediktioner över tid'!$C$3-1-2*'Resultat prediktioner över tid'!$C$4)</f>
        <v>100.59755001989463</v>
      </c>
      <c r="M71" s="37">
        <f ca="1">OFFSET('Prediktioner döda över tid'!$A66,0,'Resultat prediktioner över tid'!$C$3-1-1*'Resultat prediktioner över tid'!$C$4)</f>
        <v>114.19795052404295</v>
      </c>
      <c r="N71" s="37">
        <f ca="1">OFFSET('Prediktioner döda över tid'!$A66,0,'Resultat prediktioner över tid'!$C$3-1-0*'Resultat prediktioner över tid'!$C$4)</f>
        <v>110.37836139344979</v>
      </c>
    </row>
    <row r="72" spans="1:14" x14ac:dyDescent="0.2">
      <c r="A72" s="2">
        <f t="shared" si="0"/>
        <v>43964</v>
      </c>
      <c r="B72" s="37" t="e">
        <f>'Prediktioner inlagda över tid'!B67</f>
        <v>#N/A</v>
      </c>
      <c r="C72" s="37">
        <f ca="1">OFFSET('Prediktioner inlagda över tid'!A67,0,'Resultat prediktioner över tid'!$C$3-1-4*'Resultat prediktioner över tid'!$C$4)</f>
        <v>32.720358249782315</v>
      </c>
      <c r="D72" s="37">
        <f ca="1">OFFSET('Prediktioner inlagda över tid'!A67,0,'Resultat prediktioner över tid'!$C$3-1-3*'Resultat prediktioner över tid'!$C$4)</f>
        <v>33.637988729246061</v>
      </c>
      <c r="E72" s="37">
        <f ca="1">OFFSET('Prediktioner inlagda över tid'!A67,0,'Resultat prediktioner över tid'!$C$3-1-2*'Resultat prediktioner över tid'!$C$4)</f>
        <v>36.708184419200265</v>
      </c>
      <c r="F72" s="37">
        <f ca="1">OFFSET('Prediktioner inlagda över tid'!A67,0,'Resultat prediktioner över tid'!$C$3-1-1*'Resultat prediktioner över tid'!$C$4)</f>
        <v>59.363872870049981</v>
      </c>
      <c r="G72" s="37">
        <f ca="1">OFFSET('Prediktioner inlagda över tid'!A67,0,'Resultat prediktioner över tid'!$C$3-1-0*'Resultat prediktioner över tid'!$C$4)</f>
        <v>68.186729506041644</v>
      </c>
      <c r="H72" s="38"/>
      <c r="I72" s="37" t="e">
        <f>'Prediktioner döda över tid'!B67</f>
        <v>#N/A</v>
      </c>
      <c r="J72" s="37">
        <f ca="1">OFFSET('Prediktioner döda över tid'!$A67,0,'Resultat prediktioner över tid'!$C$3-1-4*'Resultat prediktioner över tid'!$C$4)</f>
        <v>118.90606588880364</v>
      </c>
      <c r="K72" s="37">
        <f ca="1">OFFSET('Prediktioner döda över tid'!$A67,0,'Resultat prediktioner över tid'!$C$3-1-3*'Resultat prediktioner över tid'!$C$4)</f>
        <v>99.315106839352794</v>
      </c>
      <c r="L72" s="37">
        <f ca="1">OFFSET('Prediktioner döda över tid'!$A67,0,'Resultat prediktioner över tid'!$C$3-1-2*'Resultat prediktioner över tid'!$C$4)</f>
        <v>102.11590511725367</v>
      </c>
      <c r="M72" s="37">
        <f ca="1">OFFSET('Prediktioner döda över tid'!$A67,0,'Resultat prediktioner över tid'!$C$3-1-1*'Resultat prediktioner över tid'!$C$4)</f>
        <v>116.73819826847323</v>
      </c>
      <c r="N72" s="37">
        <f ca="1">OFFSET('Prediktioner döda över tid'!$A67,0,'Resultat prediktioner över tid'!$C$3-1-0*'Resultat prediktioner över tid'!$C$4)</f>
        <v>113.04881665352617</v>
      </c>
    </row>
    <row r="73" spans="1:14" x14ac:dyDescent="0.2">
      <c r="A73" s="2">
        <f t="shared" si="0"/>
        <v>43965</v>
      </c>
      <c r="B73" s="37" t="e">
        <f>'Prediktioner inlagda över tid'!B68</f>
        <v>#N/A</v>
      </c>
      <c r="C73" s="37">
        <f ca="1">OFFSET('Prediktioner inlagda över tid'!A68,0,'Resultat prediktioner över tid'!$C$3-1-4*'Resultat prediktioner över tid'!$C$4)</f>
        <v>30.475739438998975</v>
      </c>
      <c r="D73" s="37">
        <f ca="1">OFFSET('Prediktioner inlagda över tid'!A68,0,'Resultat prediktioner över tid'!$C$3-1-3*'Resultat prediktioner över tid'!$C$4)</f>
        <v>31.590879418372364</v>
      </c>
      <c r="E73" s="37">
        <f ca="1">OFFSET('Prediktioner inlagda över tid'!A68,0,'Resultat prediktioner över tid'!$C$3-1-2*'Resultat prediktioner över tid'!$C$4)</f>
        <v>34.792600294827317</v>
      </c>
      <c r="F73" s="37">
        <f ca="1">OFFSET('Prediktioner inlagda över tid'!A68,0,'Resultat prediktioner över tid'!$C$3-1-1*'Resultat prediktioner över tid'!$C$4)</f>
        <v>57.103277697467895</v>
      </c>
      <c r="G73" s="37">
        <f ca="1">OFFSET('Prediktioner inlagda över tid'!A68,0,'Resultat prediktioner över tid'!$C$3-1-0*'Resultat prediktioner över tid'!$C$4)</f>
        <v>66.121413288841566</v>
      </c>
      <c r="H73" s="38"/>
      <c r="I73" s="37" t="e">
        <f>'Prediktioner döda över tid'!B68</f>
        <v>#N/A</v>
      </c>
      <c r="J73" s="37">
        <f ca="1">OFFSET('Prediktioner döda över tid'!$A68,0,'Resultat prediktioner över tid'!$C$3-1-4*'Resultat prediktioner över tid'!$C$4)</f>
        <v>120.437797016907</v>
      </c>
      <c r="K73" s="37">
        <f ca="1">OFFSET('Prediktioner döda över tid'!$A68,0,'Resultat prediktioner över tid'!$C$3-1-3*'Resultat prediktioner över tid'!$C$4)</f>
        <v>100.62288500555763</v>
      </c>
      <c r="L73" s="37">
        <f ca="1">OFFSET('Prediktioner döda över tid'!$A68,0,'Resultat prediktioner över tid'!$C$3-1-2*'Resultat prediktioner över tid'!$C$4)</f>
        <v>103.55184083007956</v>
      </c>
      <c r="M73" s="37">
        <f ca="1">OFFSET('Prediktioner döda över tid'!$A68,0,'Resultat prediktioner över tid'!$C$3-1-1*'Resultat prediktioner över tid'!$C$4)</f>
        <v>119.19602071634856</v>
      </c>
      <c r="N73" s="37">
        <f ca="1">OFFSET('Prediktioner döda över tid'!$A68,0,'Resultat prediktioner över tid'!$C$3-1-0*'Resultat prediktioner över tid'!$C$4)</f>
        <v>115.65567043812791</v>
      </c>
    </row>
    <row r="74" spans="1:14" x14ac:dyDescent="0.2">
      <c r="A74" s="2">
        <f t="shared" ref="A74:A135" si="1">A73+1</f>
        <v>43966</v>
      </c>
      <c r="B74" s="37" t="e">
        <f>'Prediktioner inlagda över tid'!B69</f>
        <v>#N/A</v>
      </c>
      <c r="C74" s="37">
        <f ca="1">OFFSET('Prediktioner inlagda över tid'!A69,0,'Resultat prediktioner över tid'!$C$3-1-4*'Resultat prediktioner över tid'!$C$4)</f>
        <v>28.376669818289336</v>
      </c>
      <c r="D74" s="37">
        <f ca="1">OFFSET('Prediktioner inlagda över tid'!A69,0,'Resultat prediktioner över tid'!$C$3-1-3*'Resultat prediktioner över tid'!$C$4)</f>
        <v>29.659418753747332</v>
      </c>
      <c r="E74" s="37">
        <f ca="1">OFFSET('Prediktioner inlagda över tid'!A69,0,'Resultat prediktioner över tid'!$C$3-1-2*'Resultat prediktioner över tid'!$C$4)</f>
        <v>32.970890378749345</v>
      </c>
      <c r="F74" s="37">
        <f ca="1">OFFSET('Prediktioner inlagda över tid'!A69,0,'Resultat prediktioner över tid'!$C$3-1-1*'Resultat prediktioner över tid'!$C$4)</f>
        <v>54.834927439775925</v>
      </c>
      <c r="G74" s="37">
        <f ca="1">OFFSET('Prediktioner inlagda över tid'!A69,0,'Resultat prediktioner över tid'!$C$3-1-0*'Resultat prediktioner över tid'!$C$4)</f>
        <v>64.011400610509568</v>
      </c>
      <c r="H74" s="38"/>
      <c r="I74" s="37" t="e">
        <f>'Prediktioner döda över tid'!B69</f>
        <v>#N/A</v>
      </c>
      <c r="J74" s="37">
        <f ca="1">OFFSET('Prediktioner döda över tid'!$A69,0,'Resultat prediktioner över tid'!$C$3-1-4*'Resultat prediktioner över tid'!$C$4)</f>
        <v>121.86064343156792</v>
      </c>
      <c r="K74" s="37">
        <f ca="1">OFFSET('Prediktioner döda över tid'!$A69,0,'Resultat prediktioner över tid'!$C$3-1-3*'Resultat prediktioner över tid'!$C$4)</f>
        <v>101.84786332110845</v>
      </c>
      <c r="L74" s="37">
        <f ca="1">OFFSET('Prediktioner döda över tid'!$A69,0,'Resultat prediktioner över tid'!$C$3-1-2*'Resultat prediktioner över tid'!$C$4)</f>
        <v>104.90833838087572</v>
      </c>
      <c r="M74" s="37">
        <f ca="1">OFFSET('Prediktioner döda över tid'!$A69,0,'Resultat prediktioner över tid'!$C$3-1-1*'Resultat prediktioner över tid'!$C$4)</f>
        <v>121.56914675912195</v>
      </c>
      <c r="N74" s="37">
        <f ca="1">OFFSET('Prediktioner döda över tid'!$A69,0,'Resultat prediktioner över tid'!$C$3-1-0*'Resultat prediktioner över tid'!$C$4)</f>
        <v>118.19540342921265</v>
      </c>
    </row>
    <row r="75" spans="1:14" x14ac:dyDescent="0.2">
      <c r="A75" s="2">
        <f t="shared" si="1"/>
        <v>43967</v>
      </c>
      <c r="B75" s="37" t="e">
        <f>'Prediktioner inlagda över tid'!B70</f>
        <v>#N/A</v>
      </c>
      <c r="C75" s="37">
        <f ca="1">OFFSET('Prediktioner inlagda över tid'!A70,0,'Resultat prediktioner över tid'!$C$3-1-4*'Resultat prediktioner över tid'!$C$4)</f>
        <v>26.420911478501221</v>
      </c>
      <c r="D75" s="37">
        <f ca="1">OFFSET('Prediktioner inlagda över tid'!A70,0,'Resultat prediktioner över tid'!$C$3-1-3*'Resultat prediktioner över tid'!$C$4)</f>
        <v>27.843676482982399</v>
      </c>
      <c r="E75" s="37">
        <f ca="1">OFFSET('Prediktioner inlagda över tid'!A70,0,'Resultat prediktioner över tid'!$C$3-1-2*'Resultat prediktioner över tid'!$C$4)</f>
        <v>31.244399828509856</v>
      </c>
      <c r="F75" s="37">
        <f ca="1">OFFSET('Prediktioner inlagda över tid'!A70,0,'Resultat prediktioner över tid'!$C$3-1-1*'Resultat prediktioner över tid'!$C$4)</f>
        <v>52.571648776363347</v>
      </c>
      <c r="G75" s="37">
        <f ca="1">OFFSET('Prediktioner inlagda över tid'!A70,0,'Resultat prediktioner över tid'!$C$3-1-0*'Resultat prediktioner över tid'!$C$4)</f>
        <v>61.86929649511621</v>
      </c>
      <c r="H75" s="38"/>
      <c r="I75" s="37" t="e">
        <f>'Prediktioner döda över tid'!B70</f>
        <v>#N/A</v>
      </c>
      <c r="J75" s="37">
        <f ca="1">OFFSET('Prediktioner döda över tid'!$A70,0,'Resultat prediktioner över tid'!$C$3-1-4*'Resultat prediktioner över tid'!$C$4)</f>
        <v>123.18070837210713</v>
      </c>
      <c r="K75" s="37">
        <f ca="1">OFFSET('Prediktioner döda över tid'!$A70,0,'Resultat prediktioner över tid'!$C$3-1-3*'Resultat prediktioner över tid'!$C$4)</f>
        <v>102.99413684813139</v>
      </c>
      <c r="L75" s="37">
        <f ca="1">OFFSET('Prediktioner döda över tid'!$A70,0,'Resultat prediktioner över tid'!$C$3-1-2*'Resultat prediktioner över tid'!$C$4)</f>
        <v>106.18861772068597</v>
      </c>
      <c r="M75" s="37">
        <f ca="1">OFFSET('Prediktioner döda över tid'!$A70,0,'Resultat prediktioner över tid'!$C$3-1-1*'Resultat prediktioner över tid'!$C$4)</f>
        <v>123.85592417484122</v>
      </c>
      <c r="N75" s="37">
        <f ca="1">OFFSET('Prediktioner döda över tid'!$A70,0,'Resultat prediktioner över tid'!$C$3-1-0*'Resultat prediktioner över tid'!$C$4)</f>
        <v>120.66499269532987</v>
      </c>
    </row>
    <row r="76" spans="1:14" x14ac:dyDescent="0.2">
      <c r="A76" s="2">
        <f t="shared" si="1"/>
        <v>43968</v>
      </c>
      <c r="B76" s="37" t="e">
        <f>'Prediktioner inlagda över tid'!B71</f>
        <v>#N/A</v>
      </c>
      <c r="C76" s="37">
        <f ca="1">OFFSET('Prediktioner inlagda över tid'!A71,0,'Resultat prediktioner över tid'!$C$3-1-4*'Resultat prediktioner över tid'!$C$4)</f>
        <v>24.604775750786512</v>
      </c>
      <c r="D76" s="37">
        <f ca="1">OFFSET('Prediktioner inlagda över tid'!A71,0,'Resultat prediktioner över tid'!$C$3-1-3*'Resultat prediktioner över tid'!$C$4)</f>
        <v>26.142391114221148</v>
      </c>
      <c r="E76" s="37">
        <f ca="1">OFFSET('Prediktioner inlagda över tid'!A71,0,'Resultat prediktioner över tid'!$C$3-1-2*'Resultat prediktioner över tid'!$C$4)</f>
        <v>29.613330793375368</v>
      </c>
      <c r="F76" s="37">
        <f ca="1">OFFSET('Prediktioner inlagda över tid'!A71,0,'Resultat prediktioner över tid'!$C$3-1-1*'Resultat prediktioner över tid'!$C$4)</f>
        <v>50.325177037707327</v>
      </c>
      <c r="G76" s="37">
        <f ca="1">OFFSET('Prediktioner inlagda över tid'!A71,0,'Resultat prediktioner över tid'!$C$3-1-0*'Resultat prediktioner över tid'!$C$4)</f>
        <v>59.707134229951507</v>
      </c>
      <c r="H76" s="38"/>
      <c r="I76" s="37" t="e">
        <f>'Prediktioner döda över tid'!B71</f>
        <v>#N/A</v>
      </c>
      <c r="J76" s="37">
        <f ca="1">OFFSET('Prediktioner döda över tid'!$A71,0,'Resultat prediktioner över tid'!$C$3-1-4*'Resultat prediktioner över tid'!$C$4)</f>
        <v>124.40419356175221</v>
      </c>
      <c r="K76" s="37">
        <f ca="1">OFFSET('Prediktioner döda över tid'!$A71,0,'Resultat prediktioner över tid'!$C$3-1-3*'Resultat prediktioner över tid'!$C$4)</f>
        <v>104.06591770674588</v>
      </c>
      <c r="L76" s="37">
        <f ca="1">OFFSET('Prediktioner döda över tid'!$A71,0,'Resultat prediktioner över tid'!$C$3-1-2*'Resultat prediktioner över tid'!$C$4)</f>
        <v>107.39607283423327</v>
      </c>
      <c r="M76" s="37">
        <f ca="1">OFFSET('Prediktioner döda över tid'!$A71,0,'Resultat prediktioner över tid'!$C$3-1-1*'Resultat prediktioner över tid'!$C$4)</f>
        <v>126.05529184333714</v>
      </c>
      <c r="N76" s="37">
        <f ca="1">OFFSET('Prediktioner döda över tid'!$A71,0,'Resultat prediktioner över tid'!$C$3-1-0*'Resultat prediktioner över tid'!$C$4)</f>
        <v>123.06191113023515</v>
      </c>
    </row>
    <row r="77" spans="1:14" x14ac:dyDescent="0.2">
      <c r="A77" s="2">
        <f t="shared" si="1"/>
        <v>43969</v>
      </c>
      <c r="B77" s="37" t="e">
        <f>'Prediktioner inlagda över tid'!B72</f>
        <v>#N/A</v>
      </c>
      <c r="C77" s="37">
        <f ca="1">OFFSET('Prediktioner inlagda över tid'!A72,0,'Resultat prediktioner över tid'!$C$3-1-4*'Resultat prediktioner över tid'!$C$4)</f>
        <v>22.923438571526571</v>
      </c>
      <c r="D77" s="37">
        <f ca="1">OFFSET('Prediktioner inlagda över tid'!A72,0,'Resultat prediktioner över tid'!$C$3-1-3*'Resultat prediktioner över tid'!$C$4)</f>
        <v>24.553203368574259</v>
      </c>
      <c r="E77" s="37">
        <f ca="1">OFFSET('Prediktioner inlagda över tid'!A72,0,'Resultat prediktioner över tid'!$C$3-1-2*'Resultat prediktioner över tid'!$C$4)</f>
        <v>28.076907107017121</v>
      </c>
      <c r="F77" s="37">
        <f ca="1">OFFSET('Prediktioner inlagda över tid'!A72,0,'Resultat prediktioner över tid'!$C$3-1-1*'Resultat prediktioner över tid'!$C$4)</f>
        <v>48.106105073910747</v>
      </c>
      <c r="G77" s="37">
        <f ca="1">OFFSET('Prediktioner inlagda över tid'!A72,0,'Resultat prediktioner över tid'!$C$3-1-0*'Resultat prediktioner över tid'!$C$4)</f>
        <v>57.536276428028515</v>
      </c>
      <c r="H77" s="38"/>
      <c r="I77" s="37" t="e">
        <f>'Prediktioner döda över tid'!B72</f>
        <v>#N/A</v>
      </c>
      <c r="J77" s="37">
        <f ca="1">OFFSET('Prediktioner döda över tid'!$A72,0,'Resultat prediktioner över tid'!$C$3-1-4*'Resultat prediktioner över tid'!$C$4)</f>
        <v>125.53730169842432</v>
      </c>
      <c r="K77" s="37">
        <f ca="1">OFFSET('Prediktioner döda över tid'!$A72,0,'Resultat prediktioner över tid'!$C$3-1-3*'Resultat prediktioner över tid'!$C$4)</f>
        <v>105.06746842648845</v>
      </c>
      <c r="L77" s="37">
        <f ca="1">OFFSET('Prediktioner döda över tid'!$A72,0,'Resultat prediktioner över tid'!$C$3-1-2*'Resultat prediktioner över tid'!$C$4)</f>
        <v>108.53421335909729</v>
      </c>
      <c r="M77" s="37">
        <f ca="1">OFFSET('Prediktioner döda över tid'!$A72,0,'Resultat prediktioner över tid'!$C$3-1-1*'Resultat prediktioner över tid'!$C$4)</f>
        <v>128.16674585710746</v>
      </c>
      <c r="N77" s="37">
        <f ca="1">OFFSET('Prediktioner döda över tid'!$A72,0,'Resultat prediktioner över tid'!$C$3-1-0*'Resultat prediktioner över tid'!$C$4)</f>
        <v>125.38412057444877</v>
      </c>
    </row>
    <row r="78" spans="1:14" x14ac:dyDescent="0.2">
      <c r="A78" s="2">
        <f t="shared" si="1"/>
        <v>43970</v>
      </c>
      <c r="B78" s="37" t="e">
        <f>'Prediktioner inlagda över tid'!B73</f>
        <v>#N/A</v>
      </c>
      <c r="C78" s="37">
        <f ca="1">OFFSET('Prediktioner inlagda över tid'!A73,0,'Resultat prediktioner över tid'!$C$3-1-4*'Resultat prediktioner över tid'!$C$4)</f>
        <v>21.371221439981934</v>
      </c>
      <c r="D78" s="37">
        <f ca="1">OFFSET('Prediktioner inlagda över tid'!A73,0,'Resultat prediktioner över tid'!$C$3-1-3*'Resultat prediktioner över tid'!$C$4)</f>
        <v>23.072871339784832</v>
      </c>
      <c r="E78" s="37">
        <f ca="1">OFFSET('Prediktioner inlagda över tid'!A73,0,'Resultat prediktioner över tid'!$C$3-1-2*'Resultat prediktioner över tid'!$C$4)</f>
        <v>26.633530717139042</v>
      </c>
      <c r="F78" s="37">
        <f ca="1">OFFSET('Prediktioner inlagda över tid'!A73,0,'Resultat prediktioner över tid'!$C$3-1-1*'Resultat prediktioner över tid'!$C$4)</f>
        <v>45.923858753508064</v>
      </c>
      <c r="G78" s="37">
        <f ca="1">OFFSET('Prediktioner inlagda över tid'!A73,0,'Resultat prediktioner över tid'!$C$3-1-0*'Resultat prediktioner över tid'!$C$4)</f>
        <v>55.36733614263661</v>
      </c>
      <c r="H78" s="38"/>
      <c r="I78" s="37" t="e">
        <f>'Prediktioner döda över tid'!B73</f>
        <v>#N/A</v>
      </c>
      <c r="J78" s="37">
        <f ca="1">OFFSET('Prediktioner döda över tid'!$A73,0,'Resultat prediktioner över tid'!$C$3-1-4*'Resultat prediktioner över tid'!$C$4)</f>
        <v>126.58615545124923</v>
      </c>
      <c r="K78" s="37">
        <f ca="1">OFFSET('Prediktioner döda över tid'!$A73,0,'Resultat prediktioner över tid'!$C$3-1-3*'Resultat prediktioner över tid'!$C$4)</f>
        <v>106.00304489980716</v>
      </c>
      <c r="L78" s="37">
        <f ca="1">OFFSET('Prediktioner döda över tid'!$A73,0,'Resultat prediktioner över tid'!$C$3-1-2*'Resultat prediktioner över tid'!$C$4)</f>
        <v>109.60661276596485</v>
      </c>
      <c r="M78" s="37">
        <f ca="1">OFFSET('Prediktioner döda över tid'!$A73,0,'Resultat prediktioner över tid'!$C$3-1-1*'Resultat prediktioner över tid'!$C$4)</f>
        <v>130.19030079892431</v>
      </c>
      <c r="N78" s="37">
        <f ca="1">OFFSET('Prediktioner döda över tid'!$A73,0,'Resultat prediktioner över tid'!$C$3-1-0*'Resultat prediktioner över tid'!$C$4)</f>
        <v>127.63005922692838</v>
      </c>
    </row>
    <row r="79" spans="1:14" x14ac:dyDescent="0.2">
      <c r="A79" s="2">
        <f t="shared" si="1"/>
        <v>43971</v>
      </c>
      <c r="B79" s="37" t="e">
        <f>'Prediktioner inlagda över tid'!B74</f>
        <v>#N/A</v>
      </c>
      <c r="C79" s="37">
        <f ca="1">OFFSET('Prediktioner inlagda över tid'!A74,0,'Resultat prediktioner över tid'!$C$3-1-4*'Resultat prediktioner över tid'!$C$4)</f>
        <v>19.941836817333588</v>
      </c>
      <c r="D79" s="37">
        <f ca="1">OFFSET('Prediktioner inlagda över tid'!A74,0,'Resultat prediktioner över tid'!$C$3-1-3*'Resultat prediktioner över tid'!$C$4)</f>
        <v>21.697464976461333</v>
      </c>
      <c r="E79" s="37">
        <f ca="1">OFFSET('Prediktioner inlagda över tid'!A74,0,'Resultat prediktioner över tid'!$C$3-1-2*'Resultat prediktioner över tid'!$C$4)</f>
        <v>25.280927427749194</v>
      </c>
      <c r="F79" s="37">
        <f ca="1">OFFSET('Prediktioner inlagda över tid'!A74,0,'Resultat prediktioner över tid'!$C$3-1-1*'Resultat prediktioner över tid'!$C$4)</f>
        <v>43.786696271872536</v>
      </c>
      <c r="G79" s="37">
        <f ca="1">OFFSET('Prediktioner inlagda över tid'!A74,0,'Resultat prediktioner över tid'!$C$3-1-0*'Resultat prediktioner över tid'!$C$4)</f>
        <v>53.210117629861656</v>
      </c>
      <c r="H79" s="38"/>
      <c r="I79" s="37" t="e">
        <f>'Prediktioner döda över tid'!B74</f>
        <v>#N/A</v>
      </c>
      <c r="J79" s="37">
        <f ca="1">OFFSET('Prediktioner döda över tid'!$A74,0,'Resultat prediktioner över tid'!$C$3-1-4*'Resultat prediktioner över tid'!$C$4)</f>
        <v>127.55673187665676</v>
      </c>
      <c r="K79" s="37">
        <f ca="1">OFFSET('Prediktioner döda över tid'!$A74,0,'Resultat prediktioner över tid'!$C$3-1-3*'Resultat prediktioner över tid'!$C$4)</f>
        <v>106.87684854906253</v>
      </c>
      <c r="L79" s="37">
        <f ca="1">OFFSET('Prediktioner döda över tid'!$A74,0,'Resultat prediktioner över tid'!$C$3-1-2*'Resultat prediktioner över tid'!$C$4)</f>
        <v>110.61686311781898</v>
      </c>
      <c r="M79" s="37">
        <f ca="1">OFFSET('Prediktioner döda över tid'!$A74,0,'Resultat prediktioner över tid'!$C$3-1-1*'Resultat prediktioner över tid'!$C$4)</f>
        <v>132.12644743774223</v>
      </c>
      <c r="N79" s="37">
        <f ca="1">OFFSET('Prediktioner döda över tid'!$A74,0,'Resultat prediktioner över tid'!$C$3-1-0*'Resultat prediktioner över tid'!$C$4)</f>
        <v>129.79862403003659</v>
      </c>
    </row>
    <row r="80" spans="1:14" x14ac:dyDescent="0.2">
      <c r="A80" s="2">
        <f t="shared" si="1"/>
        <v>43972</v>
      </c>
      <c r="B80" s="37" t="e">
        <f>'Prediktioner inlagda över tid'!B75</f>
        <v>#N/A</v>
      </c>
      <c r="C80" s="37">
        <f ca="1">OFFSET('Prediktioner inlagda över tid'!A75,0,'Resultat prediktioner över tid'!$C$3-1-4*'Resultat prediktioner över tid'!$C$4)</f>
        <v>18.628598470235303</v>
      </c>
      <c r="D80" s="37">
        <f ca="1">OFFSET('Prediktioner inlagda över tid'!A75,0,'Resultat prediktioner över tid'!$C$3-1-3*'Resultat prediktioner över tid'!$C$4)</f>
        <v>20.422538782248704</v>
      </c>
      <c r="E80" s="37">
        <f ca="1">OFFSET('Prediktioner inlagda över tid'!A75,0,'Resultat prediktioner över tid'!$C$3-1-2*'Resultat prediktioner över tid'!$C$4)</f>
        <v>24.01628037693639</v>
      </c>
      <c r="F80" s="37">
        <f ca="1">OFFSET('Prediktioner inlagda över tid'!A75,0,'Resultat prediktioner över tid'!$C$3-1-1*'Resultat prediktioner över tid'!$C$4)</f>
        <v>41.70172813547957</v>
      </c>
      <c r="G80" s="37">
        <f ca="1">OFFSET('Prediktioner inlagda över tid'!A75,0,'Resultat prediktioner över tid'!$C$3-1-0*'Resultat prediktioner över tid'!$C$4)</f>
        <v>51.073575875712379</v>
      </c>
      <c r="H80" s="38"/>
      <c r="I80" s="37" t="e">
        <f>'Prediktioner döda över tid'!B75</f>
        <v>#N/A</v>
      </c>
      <c r="J80" s="37">
        <f ca="1">OFFSET('Prediktioner döda över tid'!$A75,0,'Resultat prediktioner över tid'!$C$3-1-4*'Resultat prediktioner över tid'!$C$4)</f>
        <v>128.45481088614028</v>
      </c>
      <c r="K80" s="37">
        <f ca="1">OFFSET('Prediktioner döda över tid'!$A75,0,'Resultat prediktioner över tid'!$C$3-1-3*'Resultat prediktioner över tid'!$C$4)</f>
        <v>107.69298711776457</v>
      </c>
      <c r="L80" s="37">
        <f ca="1">OFFSET('Prediktioner döda över tid'!$A75,0,'Resultat prediktioner över tid'!$C$3-1-2*'Resultat prediktioner över tid'!$C$4)</f>
        <v>111.56853624282003</v>
      </c>
      <c r="M80" s="37">
        <f ca="1">OFFSET('Prediktioner döda över tid'!$A75,0,'Resultat prediktioner över tid'!$C$3-1-1*'Resultat prediktioner över tid'!$C$4)</f>
        <v>133.97610803643286</v>
      </c>
      <c r="N80" s="37">
        <f ca="1">OFFSET('Prediktioner döda över tid'!$A75,0,'Resultat prediktioner över tid'!$C$3-1-0*'Resultat prediktioner över tid'!$C$4)</f>
        <v>131.88914876033832</v>
      </c>
    </row>
    <row r="81" spans="1:14" x14ac:dyDescent="0.2">
      <c r="A81" s="2">
        <f t="shared" si="1"/>
        <v>43973</v>
      </c>
      <c r="B81" s="37" t="e">
        <f>'Prediktioner inlagda över tid'!B76</f>
        <v>#N/A</v>
      </c>
      <c r="C81" s="37">
        <f ca="1">OFFSET('Prediktioner inlagda över tid'!A76,0,'Resultat prediktioner över tid'!$C$3-1-4*'Resultat prediktioner över tid'!$C$4)</f>
        <v>17.42459845178141</v>
      </c>
      <c r="D81" s="37">
        <f ca="1">OFFSET('Prediktioner inlagda över tid'!A76,0,'Resultat prediktioner över tid'!$C$3-1-3*'Resultat prediktioner över tid'!$C$4)</f>
        <v>19.243282636484725</v>
      </c>
      <c r="E81" s="37">
        <f ca="1">OFFSET('Prediktioner inlagda över tid'!A76,0,'Resultat prediktioner över tid'!$C$3-1-2*'Resultat prediktioner över tid'!$C$4)</f>
        <v>22.836350386956383</v>
      </c>
      <c r="F81" s="37">
        <f ca="1">OFFSET('Prediktioner inlagda över tid'!A76,0,'Resultat prediktioner över tid'!$C$3-1-1*'Resultat prediktioner över tid'!$C$4)</f>
        <v>39.674954542661418</v>
      </c>
      <c r="G81" s="37">
        <f ca="1">OFFSET('Prediktioner inlagda över tid'!A76,0,'Resultat prediktioner över tid'!$C$3-1-0*'Resultat prediktioner över tid'!$C$4)</f>
        <v>48.965793613899883</v>
      </c>
      <c r="H81" s="38"/>
      <c r="I81" s="37" t="e">
        <f>'Prediktioner döda över tid'!B76</f>
        <v>#N/A</v>
      </c>
      <c r="J81" s="37">
        <f ca="1">OFFSET('Prediktioner döda över tid'!$A76,0,'Resultat prediktioner över tid'!$C$3-1-4*'Resultat prediktioner över tid'!$C$4)</f>
        <v>129.28593624173246</v>
      </c>
      <c r="K81" s="37">
        <f ca="1">OFFSET('Prediktioner döda över tid'!$A76,0,'Resultat prediktioner över tid'!$C$3-1-3*'Resultat prediktioner över tid'!$C$4)</f>
        <v>108.45544336387701</v>
      </c>
      <c r="L81" s="37">
        <f ca="1">OFFSET('Prediktioner döda över tid'!$A76,0,'Resultat prediktioner över tid'!$C$3-1-2*'Resultat prediktioner över tid'!$C$4)</f>
        <v>112.46515101591039</v>
      </c>
      <c r="M81" s="37">
        <f ca="1">OFFSET('Prediktioner döda över tid'!$A76,0,'Resultat prediktioner över tid'!$C$3-1-1*'Resultat prediktioner över tid'!$C$4)</f>
        <v>135.74059037597999</v>
      </c>
      <c r="N81" s="37">
        <f ca="1">OFFSET('Prediktioner döda över tid'!$A76,0,'Resultat prediktioner över tid'!$C$3-1-0*'Resultat prediktioner över tid'!$C$4)</f>
        <v>133.90137858184005</v>
      </c>
    </row>
    <row r="82" spans="1:14" x14ac:dyDescent="0.2">
      <c r="A82" s="2">
        <f t="shared" si="1"/>
        <v>43974</v>
      </c>
      <c r="B82" s="37" t="e">
        <f>'Prediktioner inlagda över tid'!B77</f>
        <v>#N/A</v>
      </c>
      <c r="C82" s="37">
        <f ca="1">OFFSET('Prediktioner inlagda över tid'!A77,0,'Resultat prediktioner över tid'!$C$3-1-4*'Resultat prediktioner över tid'!$C$4)</f>
        <v>16.322853205991269</v>
      </c>
      <c r="D82" s="37">
        <f ca="1">OFFSET('Prediktioner inlagda över tid'!A77,0,'Resultat prediktioner över tid'!$C$3-1-3*'Resultat prediktioner över tid'!$C$4)</f>
        <v>18.154651394728287</v>
      </c>
      <c r="E82" s="37">
        <f ca="1">OFFSET('Prediktioner inlagda över tid'!A77,0,'Resultat prediktioner över tid'!$C$3-1-2*'Resultat prediktioner över tid'!$C$4)</f>
        <v>21.737582904196959</v>
      </c>
      <c r="F82" s="37">
        <f ca="1">OFFSET('Prediktioner inlagda över tid'!A77,0,'Resultat prediktioner över tid'!$C$3-1-1*'Resultat prediktioner över tid'!$C$4)</f>
        <v>37.711316879655932</v>
      </c>
      <c r="G82" s="37">
        <f ca="1">OFFSET('Prediktioner inlagda över tid'!A77,0,'Resultat prediktioner över tid'!$C$3-1-0*'Resultat prediktioner över tid'!$C$4)</f>
        <v>46.893974261112128</v>
      </c>
      <c r="H82" s="38"/>
      <c r="I82" s="37" t="e">
        <f>'Prediktioner döda över tid'!B77</f>
        <v>#N/A</v>
      </c>
      <c r="J82" s="37">
        <f ca="1">OFFSET('Prediktioner döda över tid'!$A77,0,'Resultat prediktioner över tid'!$C$3-1-4*'Resultat prediktioner över tid'!$C$4)</f>
        <v>130.05538749944887</v>
      </c>
      <c r="K82" s="37">
        <f ca="1">OFFSET('Prediktioner döda över tid'!$A77,0,'Resultat prediktioner över tid'!$C$3-1-3*'Resultat prediktioner över tid'!$C$4)</f>
        <v>109.16805085713833</v>
      </c>
      <c r="L82" s="37">
        <f ca="1">OFFSET('Prediktioner döda över tid'!$A77,0,'Resultat prediktioner över tid'!$C$3-1-2*'Resultat prediktioner över tid'!$C$4)</f>
        <v>113.31014634387225</v>
      </c>
      <c r="M82" s="37">
        <f ca="1">OFFSET('Prediktioner döda över tid'!$A77,0,'Resultat prediktioner över tid'!$C$3-1-1*'Resultat prediktioner över tid'!$C$4)</f>
        <v>137.42154148940145</v>
      </c>
      <c r="N82" s="37">
        <f ca="1">OFFSET('Prediktioner döda över tid'!$A77,0,'Resultat prediktioner över tid'!$C$3-1-0*'Resultat prediktioner över tid'!$C$4)</f>
        <v>135.83544181910895</v>
      </c>
    </row>
    <row r="83" spans="1:14" x14ac:dyDescent="0.2">
      <c r="A83" s="2">
        <f t="shared" si="1"/>
        <v>43975</v>
      </c>
      <c r="B83" s="37" t="e">
        <f>'Prediktioner inlagda över tid'!B78</f>
        <v>#N/A</v>
      </c>
      <c r="C83" s="37">
        <f ca="1">OFFSET('Prediktioner inlagda över tid'!A78,0,'Resultat prediktioner över tid'!$C$3-1-4*'Resultat prediktioner över tid'!$C$4)</f>
        <v>15.316421750508445</v>
      </c>
      <c r="D83" s="37">
        <f ca="1">OFFSET('Prediktioner inlagda över tid'!A78,0,'Resultat prediktioner över tid'!$C$3-1-3*'Resultat prediktioner över tid'!$C$4)</f>
        <v>17.151474466059078</v>
      </c>
      <c r="E83" s="37">
        <f ca="1">OFFSET('Prediktioner inlagda över tid'!A78,0,'Resultat prediktioner över tid'!$C$3-1-2*'Resultat prediktioner över tid'!$C$4)</f>
        <v>20.716201700748726</v>
      </c>
      <c r="F83" s="37">
        <f ca="1">OFFSET('Prediktioner inlagda över tid'!A78,0,'Resultat prediktioner över tid'!$C$3-1-1*'Resultat prediktioner över tid'!$C$4)</f>
        <v>35.814760165044774</v>
      </c>
      <c r="G83" s="37">
        <f ca="1">OFFSET('Prediktioner inlagda över tid'!A78,0,'Resultat prediktioner över tid'!$C$3-1-0*'Resultat prediktioner över tid'!$C$4)</f>
        <v>44.864448988041985</v>
      </c>
      <c r="H83" s="38"/>
      <c r="I83" s="37" t="e">
        <f>'Prediktioner döda över tid'!B78</f>
        <v>#N/A</v>
      </c>
      <c r="J83" s="37">
        <f ca="1">OFFSET('Prediktioner döda över tid'!$A78,0,'Resultat prediktioner över tid'!$C$3-1-4*'Resultat prediktioner över tid'!$C$4)</f>
        <v>130.76816134130598</v>
      </c>
      <c r="K83" s="37">
        <f ca="1">OFFSET('Prediktioner döda över tid'!$A78,0,'Resultat prediktioner över tid'!$C$3-1-3*'Resultat prediktioner över tid'!$C$4)</f>
        <v>109.83447605249533</v>
      </c>
      <c r="L83" s="37">
        <f ca="1">OFFSET('Prediktioner döda över tid'!$A78,0,'Resultat prediktioner över tid'!$C$3-1-2*'Resultat prediktioner över tid'!$C$4)</f>
        <v>114.10685938287888</v>
      </c>
      <c r="M83" s="37">
        <f ca="1">OFFSET('Prediktioner döda över tid'!$A78,0,'Resultat prediktioner över tid'!$C$3-1-1*'Resultat prediktioner över tid'!$C$4)</f>
        <v>139.02090197306487</v>
      </c>
      <c r="N83" s="37">
        <f ca="1">OFFSET('Prediktioner döda över tid'!$A78,0,'Resultat prediktioner över tid'!$C$3-1-0*'Resultat prediktioner över tid'!$C$4)</f>
        <v>137.69181968772304</v>
      </c>
    </row>
    <row r="84" spans="1:14" x14ac:dyDescent="0.2">
      <c r="A84" s="2">
        <f t="shared" si="1"/>
        <v>43976</v>
      </c>
      <c r="B84" s="37" t="e">
        <f>'Prediktioner inlagda över tid'!B79</f>
        <v>#N/A</v>
      </c>
      <c r="C84" s="37">
        <f ca="1">OFFSET('Prediktioner inlagda över tid'!A79,0,'Resultat prediktioner över tid'!$C$3-1-4*'Resultat prediktioner över tid'!$C$4)</f>
        <v>14.398499107263993</v>
      </c>
      <c r="D84" s="37">
        <f ca="1">OFFSET('Prediktioner inlagda över tid'!A79,0,'Resultat prediktioner över tid'!$C$3-1-3*'Resultat prediktioner över tid'!$C$4)</f>
        <v>16.228546916783639</v>
      </c>
      <c r="E84" s="37">
        <f ca="1">OFFSET('Prediktioner inlagda över tid'!A79,0,'Resultat prediktioner över tid'!$C$3-1-2*'Resultat prediktioner över tid'!$C$4)</f>
        <v>19.768289849717046</v>
      </c>
      <c r="F84" s="37">
        <f ca="1">OFFSET('Prediktioner inlagda över tid'!A79,0,'Resultat prediktioner över tid'!$C$3-1-1*'Resultat prediktioner över tid'!$C$4)</f>
        <v>33.988303480013641</v>
      </c>
      <c r="G84" s="37">
        <f ca="1">OFFSET('Prediktioner inlagda över tid'!A79,0,'Resultat prediktioner över tid'!$C$3-1-0*'Resultat prediktioner över tid'!$C$4)</f>
        <v>42.882696022772933</v>
      </c>
      <c r="H84" s="38"/>
      <c r="I84" s="37" t="e">
        <f>'Prediktioner döda över tid'!B79</f>
        <v>#N/A</v>
      </c>
      <c r="J84" s="37">
        <f ca="1">OFFSET('Prediktioner döda över tid'!$A79,0,'Resultat prediktioner över tid'!$C$3-1-4*'Resultat prediktioner över tid'!$C$4)</f>
        <v>131.42896081124474</v>
      </c>
      <c r="K84" s="37">
        <f ca="1">OFFSET('Prediktioner döda över tid'!$A79,0,'Resultat prediktioner över tid'!$C$3-1-3*'Resultat prediktioner över tid'!$C$4)</f>
        <v>110.45820581751005</v>
      </c>
      <c r="L84" s="37">
        <f ca="1">OFFSET('Prediktioner döda över tid'!$A79,0,'Resultat prediktioner över tid'!$C$3-1-2*'Resultat prediktioner över tid'!$C$4)</f>
        <v>114.85850848088465</v>
      </c>
      <c r="M84" s="37">
        <f ca="1">OFFSET('Prediktioner döda över tid'!$A79,0,'Resultat prediktioner över tid'!$C$3-1-1*'Resultat prediktioner över tid'!$C$4)</f>
        <v>140.54086161017341</v>
      </c>
      <c r="N84" s="37">
        <f ca="1">OFFSET('Prediktioner döda över tid'!$A79,0,'Resultat prediktioner över tid'!$C$3-1-0*'Resultat prediktioner över tid'!$C$4)</f>
        <v>139.47131468145591</v>
      </c>
    </row>
    <row r="85" spans="1:14" x14ac:dyDescent="0.2">
      <c r="A85" s="2">
        <f t="shared" si="1"/>
        <v>43977</v>
      </c>
      <c r="B85" s="37" t="e">
        <f>'Prediktioner inlagda över tid'!B80</f>
        <v>#N/A</v>
      </c>
      <c r="C85" s="37">
        <f ca="1">OFFSET('Prediktioner inlagda över tid'!A80,0,'Resultat prediktioner över tid'!$C$3-1-4*'Resultat prediktioner över tid'!$C$4)</f>
        <v>13.562488176358771</v>
      </c>
      <c r="D85" s="37">
        <f ca="1">OFFSET('Prediktioner inlagda över tid'!A80,0,'Resultat prediktioner över tid'!$C$3-1-3*'Resultat prediktioner över tid'!$C$4)</f>
        <v>15.380703852834387</v>
      </c>
      <c r="E85" s="37">
        <f ca="1">OFFSET('Prediktioner inlagda över tid'!A80,0,'Resultat prediktioner över tid'!$C$3-1-2*'Resultat prediktioner över tid'!$C$4)</f>
        <v>18.889858728108113</v>
      </c>
      <c r="F85" s="37">
        <f ca="1">OFFSET('Prediktioner inlagda över tid'!A80,0,'Resultat prediktioner över tid'!$C$3-1-1*'Resultat prediktioner över tid'!$C$4)</f>
        <v>32.234115690885432</v>
      </c>
      <c r="G85" s="37">
        <f ca="1">OFFSET('Prediktioner inlagda över tid'!A80,0,'Resultat prediktioner över tid'!$C$3-1-0*'Resultat prediktioner över tid'!$C$4)</f>
        <v>40.953370241714723</v>
      </c>
      <c r="H85" s="38"/>
      <c r="I85" s="37" t="e">
        <f>'Prediktioner döda över tid'!B80</f>
        <v>#N/A</v>
      </c>
      <c r="J85" s="37">
        <f ca="1">OFFSET('Prediktioner döda över tid'!$A80,0,'Resultat prediktioner över tid'!$C$3-1-4*'Resultat prediktioner över tid'!$C$4)</f>
        <v>132.04219108099016</v>
      </c>
      <c r="K85" s="37">
        <f ca="1">OFFSET('Prediktioner döda över tid'!$A80,0,'Resultat prediktioner över tid'!$C$3-1-3*'Resultat prediktioner över tid'!$C$4)</f>
        <v>111.04253962362797</v>
      </c>
      <c r="L85" s="37">
        <f ca="1">OFFSET('Prediktioner döda över tid'!$A80,0,'Resultat prediktioner över tid'!$C$3-1-2*'Resultat prediktioner över tid'!$C$4)</f>
        <v>115.56818032398547</v>
      </c>
      <c r="M85" s="37">
        <f ca="1">OFFSET('Prediktioner döda över tid'!$A80,0,'Resultat prediktioner över tid'!$C$3-1-1*'Resultat prediktioner över tid'!$C$4)</f>
        <v>141.98381690707544</v>
      </c>
      <c r="N85" s="37">
        <f ca="1">OFFSET('Prediktioner döda över tid'!$A80,0,'Resultat prediktioner över tid'!$C$3-1-0*'Resultat prediktioner över tid'!$C$4)</f>
        <v>141.17501826258754</v>
      </c>
    </row>
    <row r="86" spans="1:14" x14ac:dyDescent="0.2">
      <c r="A86" s="2">
        <f t="shared" si="1"/>
        <v>43978</v>
      </c>
      <c r="B86" s="37" t="e">
        <f>'Prediktioner inlagda över tid'!B81</f>
        <v>#N/A</v>
      </c>
      <c r="C86" s="37">
        <f ca="1">OFFSET('Prediktioner inlagda över tid'!A81,0,'Resultat prediktioner över tid'!$C$3-1-4*'Resultat prediktioner över tid'!$C$4)</f>
        <v>12.80205313917844</v>
      </c>
      <c r="D86" s="37">
        <f ca="1">OFFSET('Prediktioner inlagda över tid'!A81,0,'Resultat prediktioner över tid'!$C$3-1-3*'Resultat prediktioner över tid'!$C$4)</f>
        <v>14.602879918280745</v>
      </c>
      <c r="E86" s="37">
        <f ca="1">OFFSET('Prediktioner inlagda över tid'!A81,0,'Resultat prediktioner över tid'!$C$3-1-2*'Resultat prediktioner över tid'!$C$4)</f>
        <v>18.076905959740465</v>
      </c>
      <c r="F86" s="37">
        <f ca="1">OFFSET('Prediktioner inlagda över tid'!A81,0,'Resultat prediktioner över tid'!$C$3-1-1*'Resultat prediktioner över tid'!$C$4)</f>
        <v>30.553594080627882</v>
      </c>
      <c r="G86" s="37">
        <f ca="1">OFFSET('Prediktioner inlagda över tid'!A81,0,'Resultat prediktioner över tid'!$C$3-1-0*'Resultat prediktioner över tid'!$C$4)</f>
        <v>39.080341131384309</v>
      </c>
      <c r="H86" s="38"/>
      <c r="I86" s="37" t="e">
        <f>'Prediktioner döda över tid'!B81</f>
        <v>#N/A</v>
      </c>
      <c r="J86" s="37">
        <f ca="1">OFFSET('Prediktioner döda över tid'!$A81,0,'Resultat prediktioner över tid'!$C$3-1-4*'Resultat prediktioner över tid'!$C$4)</f>
        <v>132.61196050369909</v>
      </c>
      <c r="K86" s="37">
        <f ca="1">OFFSET('Prediktioner döda över tid'!$A81,0,'Resultat prediktioner över tid'!$C$3-1-3*'Resultat prediktioner över tid'!$C$4)</f>
        <v>111.59058566141968</v>
      </c>
      <c r="L86" s="37">
        <f ca="1">OFFSET('Prediktioner döda över tid'!$A81,0,'Resultat prediktioner över tid'!$C$3-1-2*'Resultat prediktioner över tid'!$C$4)</f>
        <v>116.23882077102813</v>
      </c>
      <c r="M86" s="37">
        <f ca="1">OFFSET('Prediktioner döda över tid'!$A81,0,'Resultat prediktioner över tid'!$C$3-1-1*'Resultat prediktioner över tid'!$C$4)</f>
        <v>143.3523310127523</v>
      </c>
      <c r="N86" s="37">
        <f ca="1">OFFSET('Prediktioner döda över tid'!$A81,0,'Resultat prediktioner över tid'!$C$3-1-0*'Resultat prediktioner över tid'!$C$4)</f>
        <v>142.80427843750203</v>
      </c>
    </row>
    <row r="87" spans="1:14" x14ac:dyDescent="0.2">
      <c r="A87" s="2">
        <f t="shared" si="1"/>
        <v>43979</v>
      </c>
      <c r="B87" s="37" t="e">
        <f>'Prediktioner inlagda över tid'!B82</f>
        <v>#N/A</v>
      </c>
      <c r="C87" s="37">
        <f ca="1">OFFSET('Prediktioner inlagda över tid'!A82,0,'Resultat prediktioner över tid'!$C$3-1-4*'Resultat prediktioner över tid'!$C$4)</f>
        <v>12.111157277764518</v>
      </c>
      <c r="D87" s="37">
        <f ca="1">OFFSET('Prediktioner inlagda över tid'!A82,0,'Resultat prediktioner över tid'!$C$3-1-3*'Resultat prediktioner över tid'!$C$4)</f>
        <v>13.890155744060051</v>
      </c>
      <c r="E87" s="37">
        <f ca="1">OFFSET('Prediktioner inlagda över tid'!A82,0,'Resultat prediktioner över tid'!$C$3-1-2*'Resultat prediktioner över tid'!$C$4)</f>
        <v>17.32546330132358</v>
      </c>
      <c r="F87" s="37">
        <f ca="1">OFFSET('Prediktioner inlagda över tid'!A82,0,'Resultat prediktioner över tid'!$C$3-1-1*'Resultat prediktioner över tid'!$C$4)</f>
        <v>28.947443836865524</v>
      </c>
      <c r="G87" s="37">
        <f ca="1">OFFSET('Prediktioner inlagda över tid'!A82,0,'Resultat prediktioner över tid'!$C$3-1-0*'Resultat prediktioner över tid'!$C$4)</f>
        <v>37.266737284681291</v>
      </c>
      <c r="H87" s="38"/>
      <c r="I87" s="37" t="e">
        <f>'Prediktioner döda över tid'!B82</f>
        <v>#N/A</v>
      </c>
      <c r="J87" s="37">
        <f ca="1">OFFSET('Prediktioner döda över tid'!$A82,0,'Resultat prediktioner över tid'!$C$3-1-4*'Resultat prediktioner över tid'!$C$4)</f>
        <v>133.14208585467782</v>
      </c>
      <c r="K87" s="37">
        <f ca="1">OFFSET('Prediktioner döda över tid'!$A82,0,'Resultat prediktioner över tid'!$C$3-1-3*'Resultat prediktioner över tid'!$C$4)</f>
        <v>112.10526020163437</v>
      </c>
      <c r="L87" s="37">
        <f ca="1">OFFSET('Prediktioner döda över tid'!$A82,0,'Resultat prediktioner över tid'!$C$3-1-2*'Resultat prediktioner över tid'!$C$4)</f>
        <v>116.87322887967849</v>
      </c>
      <c r="M87" s="37">
        <f ca="1">OFFSET('Prediktioner döda över tid'!$A82,0,'Resultat prediktioner över tid'!$C$3-1-1*'Resultat prediktioner över tid'!$C$4)</f>
        <v>144.64909636934141</v>
      </c>
      <c r="N87" s="37">
        <f ca="1">OFFSET('Prediktioner döda över tid'!$A82,0,'Resultat prediktioner över tid'!$C$3-1-0*'Resultat prediktioner över tid'!$C$4)</f>
        <v>144.36066772926642</v>
      </c>
    </row>
    <row r="88" spans="1:14" x14ac:dyDescent="0.2">
      <c r="A88" s="2">
        <f t="shared" si="1"/>
        <v>43980</v>
      </c>
      <c r="B88" s="37" t="e">
        <f>'Prediktioner inlagda över tid'!B83</f>
        <v>#N/A</v>
      </c>
      <c r="C88" s="37">
        <f ca="1">OFFSET('Prediktioner inlagda över tid'!A83,0,'Resultat prediktioner över tid'!$C$3-1-4*'Resultat prediktioner över tid'!$C$4)</f>
        <v>11.484087844344268</v>
      </c>
      <c r="D88" s="37">
        <f ca="1">OFFSET('Prediktioner inlagda över tid'!A83,0,'Resultat prediktioner över tid'!$C$3-1-3*'Resultat prediktioner över tid'!$C$4)</f>
        <v>13.237793114191396</v>
      </c>
      <c r="E88" s="37">
        <f ca="1">OFFSET('Prediktioner inlagda över tid'!A83,0,'Resultat prediktioner över tid'!$C$3-1-2*'Resultat prediktioner över tid'!$C$4)</f>
        <v>16.631635511645605</v>
      </c>
      <c r="F88" s="37">
        <f ca="1">OFFSET('Prediktioner inlagda över tid'!A83,0,'Resultat prediktioner över tid'!$C$3-1-1*'Resultat prediktioner över tid'!$C$4)</f>
        <v>27.415756678046908</v>
      </c>
      <c r="G88" s="37">
        <f ca="1">OFFSET('Prediktioner inlagda över tid'!A83,0,'Resultat prediktioner över tid'!$C$3-1-0*'Resultat prediktioner över tid'!$C$4)</f>
        <v>35.51499571611437</v>
      </c>
      <c r="H88" s="38"/>
      <c r="I88" s="37" t="e">
        <f>'Prediktioner döda över tid'!B83</f>
        <v>#N/A</v>
      </c>
      <c r="J88" s="37">
        <f ca="1">OFFSET('Prediktioner döda över tid'!$A83,0,'Resultat prediktioner över tid'!$C$3-1-4*'Resultat prediktioner över tid'!$C$4)</f>
        <v>133.63610080094668</v>
      </c>
      <c r="K88" s="37">
        <f ca="1">OFFSET('Prediktioner döda över tid'!$A83,0,'Resultat prediktioner över tid'!$C$3-1-3*'Resultat prediktioner över tid'!$C$4)</f>
        <v>112.58928959177879</v>
      </c>
      <c r="L88" s="37">
        <f ca="1">OFFSET('Prediktioner döda över tid'!$A83,0,'Resultat prediktioner över tid'!$C$3-1-2*'Resultat prediktioner över tid'!$C$4)</f>
        <v>117.47405365591602</v>
      </c>
      <c r="M88" s="37">
        <f ca="1">OFFSET('Prediktioner döda över tid'!$A83,0,'Resultat prediktioner över tid'!$C$3-1-1*'Resultat prediktioner över tid'!$C$4)</f>
        <v>145.87690032976158</v>
      </c>
      <c r="N88" s="37">
        <f ca="1">OFFSET('Prediktioner döda över tid'!$A83,0,'Resultat prediktioner över tid'!$C$3-1-0*'Resultat prediktioner över tid'!$C$4)</f>
        <v>145.84595198531503</v>
      </c>
    </row>
    <row r="89" spans="1:14" x14ac:dyDescent="0.2">
      <c r="A89" s="2">
        <f t="shared" si="1"/>
        <v>43981</v>
      </c>
      <c r="B89" s="37" t="e">
        <f>'Prediktioner inlagda över tid'!B84</f>
        <v>#N/A</v>
      </c>
      <c r="C89" s="37">
        <f ca="1">OFFSET('Prediktioner inlagda över tid'!A84,0,'Resultat prediktioner över tid'!$C$3-1-4*'Resultat prediktioner över tid'!$C$4)</f>
        <v>10.915470334922224</v>
      </c>
      <c r="D89" s="37">
        <f ca="1">OFFSET('Prediktioner inlagda över tid'!A84,0,'Resultat prediktioner över tid'!$C$3-1-3*'Resultat prediktioner över tid'!$C$4)</f>
        <v>12.641260506950253</v>
      </c>
      <c r="E89" s="37">
        <f ca="1">OFFSET('Prediktioner inlagda över tid'!A84,0,'Resultat prediktioner över tid'!$C$3-1-2*'Resultat prediktioner över tid'!$C$4)</f>
        <v>15.991631239335161</v>
      </c>
      <c r="F89" s="37">
        <f ca="1">OFFSET('Prediktioner inlagda över tid'!A84,0,'Resultat prediktioner över tid'!$C$3-1-1*'Resultat prediktioner över tid'!$C$4)</f>
        <v>25.958087223259287</v>
      </c>
      <c r="G89" s="37">
        <f ca="1">OFFSET('Prediktioner inlagda över tid'!A84,0,'Resultat prediktioner över tid'!$C$3-1-0*'Resultat prediktioner över tid'!$C$4)</f>
        <v>33.826914430569879</v>
      </c>
      <c r="H89" s="38"/>
      <c r="I89" s="37" t="e">
        <f>'Prediktioner döda över tid'!B84</f>
        <v>#N/A</v>
      </c>
      <c r="J89" s="37">
        <f ca="1">OFFSET('Prediktioner döda över tid'!$A84,0,'Resultat prediktioner över tid'!$C$3-1-4*'Resultat prediktioner över tid'!$C$4)</f>
        <v>134.09726677893309</v>
      </c>
      <c r="K89" s="37">
        <f ca="1">OFFSET('Prediktioner döda över tid'!$A84,0,'Resultat prediktioner över tid'!$C$3-1-3*'Resultat prediktioner över tid'!$C$4)</f>
        <v>113.04521434783435</v>
      </c>
      <c r="L89" s="37">
        <f ca="1">OFFSET('Prediktioner döda över tid'!$A84,0,'Resultat prediktioner över tid'!$C$3-1-2*'Resultat prediktioner över tid'!$C$4)</f>
        <v>118.04379309415638</v>
      </c>
      <c r="M89" s="37">
        <f ca="1">OFFSET('Prediktioner döda över tid'!$A84,0,'Resultat prediktioner över tid'!$C$3-1-1*'Resultat prediktioner över tid'!$C$4)</f>
        <v>147.03859387928395</v>
      </c>
      <c r="N89" s="37">
        <f ca="1">OFFSET('Prediktioner döda över tid'!$A84,0,'Resultat prediktioner över tid'!$C$3-1-0*'Resultat prediktioner över tid'!$C$4)</f>
        <v>147.26206038438698</v>
      </c>
    </row>
    <row r="90" spans="1:14" x14ac:dyDescent="0.2">
      <c r="A90" s="2">
        <f t="shared" si="1"/>
        <v>43982</v>
      </c>
      <c r="B90" s="37" t="e">
        <f>'Prediktioner inlagda över tid'!B85</f>
        <v>#N/A</v>
      </c>
      <c r="C90" s="37">
        <f ca="1">OFFSET('Prediktioner inlagda över tid'!A85,0,'Resultat prediktioner över tid'!$C$3-1-4*'Resultat prediktioner över tid'!$C$4)</f>
        <v>10.40027423405955</v>
      </c>
      <c r="D90" s="37">
        <f ca="1">OFFSET('Prediktioner inlagda över tid'!A85,0,'Resultat prediktioner över tid'!$C$3-1-3*'Resultat prediktioner över tid'!$C$4)</f>
        <v>12.096250532234986</v>
      </c>
      <c r="E90" s="37">
        <f ca="1">OFFSET('Prediktioner inlagda över tid'!A85,0,'Resultat prediktioner över tid'!$C$3-1-2*'Resultat prediktioner över tid'!$C$4)</f>
        <v>15.40178692993582</v>
      </c>
      <c r="F90" s="37">
        <f ca="1">OFFSET('Prediktioner inlagda över tid'!A85,0,'Resultat prediktioner över tid'!$C$3-1-1*'Resultat prediktioner över tid'!$C$4)</f>
        <v>24.573526014865564</v>
      </c>
      <c r="G90" s="37">
        <f ca="1">OFFSET('Prediktioner inlagda över tid'!A85,0,'Resultat prediktioner över tid'!$C$3-1-0*'Resultat prediktioner över tid'!$C$4)</f>
        <v>32.203706849531635</v>
      </c>
      <c r="H90" s="38"/>
      <c r="I90" s="37" t="e">
        <f>'Prediktioner döda över tid'!B85</f>
        <v>#N/A</v>
      </c>
      <c r="J90" s="37">
        <f ca="1">OFFSET('Prediktioner döda över tid'!$A85,0,'Resultat prediktioner över tid'!$C$3-1-4*'Resultat prediktioner över tid'!$C$4)</f>
        <v>134.52858558806074</v>
      </c>
      <c r="K90" s="37">
        <f ca="1">OFFSET('Prediktioner döda över tid'!$A85,0,'Resultat prediktioner över tid'!$C$3-1-3*'Resultat prediktioner över tid'!$C$4)</f>
        <v>113.47539486959786</v>
      </c>
      <c r="L90" s="37">
        <f ca="1">OFFSET('Prediktioner döda över tid'!$A85,0,'Resultat prediktioner över tid'!$C$3-1-2*'Resultat prediktioner över tid'!$C$4)</f>
        <v>118.58479511415511</v>
      </c>
      <c r="M90" s="37">
        <f ca="1">OFFSET('Prediktioner döda över tid'!$A85,0,'Resultat prediktioner över tid'!$C$3-1-1*'Resultat prediktioner över tid'!$C$4)</f>
        <v>148.13706351215453</v>
      </c>
      <c r="N90" s="37">
        <f ca="1">OFFSET('Prediktioner döda över tid'!$A85,0,'Resultat prediktioner över tid'!$C$3-1-0*'Resultat prediktioner över tid'!$C$4)</f>
        <v>148.61105693473354</v>
      </c>
    </row>
    <row r="91" spans="1:14" x14ac:dyDescent="0.2">
      <c r="A91" s="2">
        <f t="shared" si="1"/>
        <v>43983</v>
      </c>
      <c r="B91" s="37" t="e">
        <f>'Prediktioner inlagda över tid'!B86</f>
        <v>#N/A</v>
      </c>
      <c r="C91" s="37">
        <f ca="1">OFFSET('Prediktioner inlagda över tid'!A86,0,'Resultat prediktioner över tid'!$C$3-1-4*'Resultat prediktioner över tid'!$C$4)</f>
        <v>9.9338120184534819</v>
      </c>
      <c r="D91" s="37">
        <f ca="1">OFFSET('Prediktioner inlagda över tid'!A86,0,'Resultat prediktioner över tid'!$C$3-1-3*'Resultat prediktioner över tid'!$C$4)</f>
        <v>11.598690636417578</v>
      </c>
      <c r="E91" s="37">
        <f ca="1">OFFSET('Prediktioner inlagda över tid'!A86,0,'Resultat prediktioner över tid'!$C$3-1-2*'Resultat prediktioner över tid'!$C$4)</f>
        <v>14.858584697254722</v>
      </c>
      <c r="F91" s="37">
        <f ca="1">OFFSET('Prediktioner inlagda över tid'!A86,0,'Resultat prediktioner över tid'!$C$3-1-1*'Resultat prediktioner över tid'!$C$4)</f>
        <v>23.260768379859055</v>
      </c>
      <c r="G91" s="37">
        <f ca="1">OFFSET('Prediktioner inlagda över tid'!A86,0,'Resultat prediktioner över tid'!$C$3-1-0*'Resultat prediktioner över tid'!$C$4)</f>
        <v>30.646056878140783</v>
      </c>
      <c r="H91" s="38"/>
      <c r="I91" s="37" t="e">
        <f>'Prediktioner döda över tid'!B86</f>
        <v>#N/A</v>
      </c>
      <c r="J91" s="37">
        <f ca="1">OFFSET('Prediktioner döda över tid'!$A86,0,'Resultat prediktioner över tid'!$C$3-1-4*'Resultat prediktioner över tid'!$C$4)</f>
        <v>134.93281312507986</v>
      </c>
      <c r="K91" s="37">
        <f ca="1">OFFSET('Prediktioner döda över tid'!$A86,0,'Resultat prediktioner över tid'!$C$3-1-3*'Resultat prediktioner över tid'!$C$4)</f>
        <v>113.88201837383437</v>
      </c>
      <c r="L91" s="37">
        <f ca="1">OFFSET('Prediktioner döda över tid'!$A86,0,'Resultat prediktioner över tid'!$C$3-1-2*'Resultat prediktioner över tid'!$C$4)</f>
        <v>119.09926004134283</v>
      </c>
      <c r="M91" s="37">
        <f ca="1">OFFSET('Prediktioner döda över tid'!$A86,0,'Resultat prediktioner över tid'!$C$3-1-1*'Resultat prediktioner över tid'!$C$4)</f>
        <v>149.17520624233467</v>
      </c>
      <c r="N91" s="37">
        <f ca="1">OFFSET('Prediktioner döda över tid'!$A86,0,'Resultat prediktioner över tid'!$C$3-1-0*'Resultat prediktioner över tid'!$C$4)</f>
        <v>149.89511368714915</v>
      </c>
    </row>
    <row r="92" spans="1:14" x14ac:dyDescent="0.2">
      <c r="A92" s="2">
        <f t="shared" si="1"/>
        <v>43984</v>
      </c>
      <c r="B92" s="37" t="e">
        <f>'Prediktioner inlagda över tid'!B87</f>
        <v>#N/A</v>
      </c>
      <c r="C92" s="37">
        <f ca="1">OFFSET('Prediktioner inlagda över tid'!A87,0,'Resultat prediktioner över tid'!$C$3-1-4*'Resultat prediktioner över tid'!$C$4)</f>
        <v>9.5117329438955913</v>
      </c>
      <c r="D92" s="37">
        <f ca="1">OFFSET('Prediktioner inlagda över tid'!A87,0,'Resultat prediktioner över tid'!$C$3-1-3*'Resultat prediktioner över tid'!$C$4)</f>
        <v>11.144748291896759</v>
      </c>
      <c r="E92" s="37">
        <f ca="1">OFFSET('Prediktioner inlagda över tid'!A87,0,'Resultat prediktioner över tid'!$C$3-1-2*'Resultat prediktioner över tid'!$C$4)</f>
        <v>14.35866503458565</v>
      </c>
      <c r="F92" s="37">
        <f ca="1">OFFSET('Prediktioner inlagda över tid'!A87,0,'Resultat prediktioner över tid'!$C$3-1-1*'Resultat prediktioner över tid'!$C$4)</f>
        <v>22.01817856146646</v>
      </c>
      <c r="G92" s="37">
        <f ca="1">OFFSET('Prediktioner inlagda över tid'!A87,0,'Resultat prediktioner över tid'!$C$3-1-0*'Resultat prediktioner över tid'!$C$4)</f>
        <v>29.154173578274047</v>
      </c>
      <c r="H92" s="38"/>
      <c r="I92" s="37" t="e">
        <f>'Prediktioner döda över tid'!B87</f>
        <v>#N/A</v>
      </c>
      <c r="J92" s="37">
        <f ca="1">OFFSET('Prediktioner döda över tid'!$A87,0,'Resultat prediktioner över tid'!$C$3-1-4*'Resultat prediktioner över tid'!$C$4)</f>
        <v>135.31247378849372</v>
      </c>
      <c r="K92" s="37">
        <f ca="1">OFFSET('Prediktioner döda över tid'!$A87,0,'Resultat prediktioner över tid'!$C$3-1-3*'Resultat prediktioner över tid'!$C$4)</f>
        <v>114.26710670055438</v>
      </c>
      <c r="L92" s="37">
        <f ca="1">OFFSET('Prediktioner döda över tid'!$A87,0,'Resultat prediktioner över tid'!$C$3-1-2*'Resultat prediktioner över tid'!$C$4)</f>
        <v>119.58924431763712</v>
      </c>
      <c r="M92" s="37">
        <f ca="1">OFFSET('Prediktioner döda över tid'!$A87,0,'Resultat prediktioner över tid'!$C$3-1-1*'Resultat prediktioner över tid'!$C$4)</f>
        <v>150.15590766872134</v>
      </c>
      <c r="N92" s="37">
        <f ca="1">OFFSET('Prediktioner döda över tid'!$A87,0,'Resultat prediktioner över tid'!$C$3-1-0*'Resultat prediktioner över tid'!$C$4)</f>
        <v>151.11648582301623</v>
      </c>
    </row>
    <row r="93" spans="1:14" x14ac:dyDescent="0.2">
      <c r="A93" s="2">
        <f t="shared" si="1"/>
        <v>43985</v>
      </c>
      <c r="B93" s="37" t="e">
        <f>'Prediktioner inlagda över tid'!B88</f>
        <v>#N/A</v>
      </c>
      <c r="C93" s="37">
        <f ca="1">OFFSET('Prediktioner inlagda över tid'!A88,0,'Resultat prediktioner över tid'!$C$3-1-4*'Resultat prediktioner över tid'!$C$4)</f>
        <v>9.1300128991513176</v>
      </c>
      <c r="D93" s="37">
        <f ca="1">OFFSET('Prediktioner inlagda över tid'!A88,0,'Resultat prediktioner över tid'!$C$3-1-3*'Resultat prediktioner över tid'!$C$4)</f>
        <v>10.730831737230677</v>
      </c>
      <c r="E93" s="37">
        <f ca="1">OFFSET('Prediktioner inlagda över tid'!A88,0,'Resultat prediktioner över tid'!$C$3-1-2*'Resultat prediktioner över tid'!$C$4)</f>
        <v>13.898835164368185</v>
      </c>
      <c r="F93" s="37">
        <f ca="1">OFFSET('Prediktioner inlagda över tid'!A88,0,'Resultat prediktioner över tid'!$C$3-1-1*'Resultat prediktioner över tid'!$C$4)</f>
        <v>20.843848765191414</v>
      </c>
      <c r="G93" s="37">
        <f ca="1">OFFSET('Prediktioner inlagda över tid'!A88,0,'Resultat prediktioner över tid'!$C$3-1-0*'Resultat prediktioner över tid'!$C$4)</f>
        <v>27.727844590284924</v>
      </c>
      <c r="H93" s="38"/>
      <c r="I93" s="37" t="e">
        <f>'Prediktioner döda över tid'!B88</f>
        <v>#N/A</v>
      </c>
      <c r="J93" s="37">
        <f ca="1">OFFSET('Prediktioner döda över tid'!$A88,0,'Resultat prediktioner över tid'!$C$3-1-4*'Resultat prediktioner över tid'!$C$4)</f>
        <v>135.66987517411894</v>
      </c>
      <c r="K93" s="37">
        <f ca="1">OFFSET('Prediktioner döda över tid'!$A88,0,'Resultat prediktioner över tid'!$C$3-1-3*'Resultat prediktioner över tid'!$C$4)</f>
        <v>114.63252470344996</v>
      </c>
      <c r="L93" s="37">
        <f ca="1">OFFSET('Prediktioner döda över tid'!$A88,0,'Resultat prediktioner över tid'!$C$3-1-2*'Resultat prediktioner över tid'!$C$4)</f>
        <v>120.05666516886151</v>
      </c>
      <c r="M93" s="37">
        <f ca="1">OFFSET('Prediktioner döda över tid'!$A88,0,'Resultat prediktioner över tid'!$C$3-1-1*'Resultat prediktioner över tid'!$C$4)</f>
        <v>151.08202296905759</v>
      </c>
      <c r="N93" s="37">
        <f ca="1">OFFSET('Prediktioner döda över tid'!$A88,0,'Resultat prediktioner över tid'!$C$3-1-0*'Resultat prediktioner över tid'!$C$4)</f>
        <v>152.27748872034812</v>
      </c>
    </row>
    <row r="94" spans="1:14" x14ac:dyDescent="0.2">
      <c r="A94" s="2">
        <f t="shared" si="1"/>
        <v>43986</v>
      </c>
      <c r="B94" s="37" t="e">
        <f>'Prediktioner inlagda över tid'!B89</f>
        <v>#N/A</v>
      </c>
      <c r="C94" s="37">
        <f ca="1">OFFSET('Prediktioner inlagda över tid'!A89,0,'Resultat prediktioner över tid'!$C$3-1-4*'Resultat prediktioner över tid'!$C$4)</f>
        <v>8.7849413940366112</v>
      </c>
      <c r="D94" s="37">
        <f ca="1">OFFSET('Prediktioner inlagda över tid'!A89,0,'Resultat prediktioner över tid'!$C$3-1-3*'Resultat prediktioner över tid'!$C$4)</f>
        <v>10.353587189807472</v>
      </c>
      <c r="E94" s="37">
        <f ca="1">OFFSET('Prediktioner inlagda över tid'!A89,0,'Resultat prediktioner över tid'!$C$3-1-2*'Resultat prediktioner över tid'!$C$4)</f>
        <v>13.476073744682155</v>
      </c>
      <c r="F94" s="37">
        <f ca="1">OFFSET('Prediktioner inlagda över tid'!A89,0,'Resultat prediktioner över tid'!$C$3-1-1*'Resultat prediktioner över tid'!$C$4)</f>
        <v>19.735652943095179</v>
      </c>
      <c r="G94" s="37">
        <f ca="1">OFFSET('Prediktioner inlagda över tid'!A89,0,'Resultat prediktioner över tid'!$C$3-1-0*'Resultat prediktioner över tid'!$C$4)</f>
        <v>26.366487613965553</v>
      </c>
      <c r="H94" s="38"/>
      <c r="I94" s="37" t="e">
        <f>'Prediktioner döda över tid'!B89</f>
        <v>#N/A</v>
      </c>
      <c r="J94" s="37">
        <f ca="1">OFFSET('Prediktioner döda över tid'!$A89,0,'Resultat prediktioner över tid'!$C$3-1-4*'Resultat prediktioner över tid'!$C$4)</f>
        <v>136.00712276203274</v>
      </c>
      <c r="K94" s="37">
        <f ca="1">OFFSET('Prediktioner döda över tid'!$A89,0,'Resultat prediktioner över tid'!$C$3-1-3*'Resultat prediktioner över tid'!$C$4)</f>
        <v>114.97998898546167</v>
      </c>
      <c r="L94" s="37">
        <f ca="1">OFFSET('Prediktioner döda över tid'!$A89,0,'Resultat prediktioner över tid'!$C$3-1-2*'Resultat prediktioner över tid'!$C$4)</f>
        <v>120.50330599183728</v>
      </c>
      <c r="M94" s="37">
        <f ca="1">OFFSET('Prediktioner döda över tid'!$A89,0,'Resultat prediktioner över tid'!$C$3-1-1*'Resultat prediktioner över tid'!$C$4)</f>
        <v>151.9563606620581</v>
      </c>
      <c r="N94" s="37">
        <f ca="1">OFFSET('Prediktioner döda över tid'!$A89,0,'Resultat prediktioner över tid'!$C$3-1-0*'Resultat prediktioner över tid'!$C$4)</f>
        <v>153.38047705043675</v>
      </c>
    </row>
    <row r="95" spans="1:14" x14ac:dyDescent="0.2">
      <c r="A95" s="2">
        <f t="shared" si="1"/>
        <v>43987</v>
      </c>
      <c r="B95" s="37" t="e">
        <f>'Prediktioner inlagda över tid'!B90</f>
        <v>#N/A</v>
      </c>
      <c r="C95" s="37">
        <f ca="1">OFFSET('Prediktioner inlagda över tid'!A90,0,'Resultat prediktioner över tid'!$C$3-1-4*'Resultat prediktioner över tid'!$C$4)</f>
        <v>8.4731065582789942</v>
      </c>
      <c r="D95" s="37">
        <f ca="1">OFFSET('Prediktioner inlagda över tid'!A90,0,'Resultat prediktioner över tid'!$C$3-1-3*'Resultat prediktioner över tid'!$C$4)</f>
        <v>10.009893319489908</v>
      </c>
      <c r="E95" s="37">
        <f ca="1">OFFSET('Prediktioner inlagda över tid'!A90,0,'Resultat prediktioner över tid'!$C$3-1-2*'Resultat prediktioner över tid'!$C$4)</f>
        <v>13.087532571095062</v>
      </c>
      <c r="F95" s="37">
        <f ca="1">OFFSET('Prediktioner inlagda över tid'!A90,0,'Resultat prediktioner över tid'!$C$3-1-1*'Resultat prediktioner över tid'!$C$4)</f>
        <v>18.691295287936292</v>
      </c>
      <c r="G95" s="37">
        <f ca="1">OFFSET('Prediktioner inlagda över tid'!A90,0,'Resultat prediktioner över tid'!$C$3-1-0*'Resultat prediktioner över tid'!$C$4)</f>
        <v>25.069199414332854</v>
      </c>
      <c r="H95" s="38"/>
      <c r="I95" s="37" t="e">
        <f>'Prediktioner döda över tid'!B90</f>
        <v>#N/A</v>
      </c>
      <c r="J95" s="37">
        <f ca="1">OFFSET('Prediktioner döda över tid'!$A90,0,'Resultat prediktioner över tid'!$C$3-1-4*'Resultat prediktioner över tid'!$C$4)</f>
        <v>136.32613436266365</v>
      </c>
      <c r="K95" s="37">
        <f ca="1">OFFSET('Prediktioner döda över tid'!$A90,0,'Resultat prediktioner över tid'!$C$3-1-3*'Resultat prediktioner över tid'!$C$4)</f>
        <v>115.31107678454968</v>
      </c>
      <c r="L95" s="37">
        <f ca="1">OFFSET('Prediktioner döda över tid'!$A90,0,'Resultat prediktioner över tid'!$C$3-1-2*'Resultat prediktioner över tid'!$C$4)</f>
        <v>120.93082225845309</v>
      </c>
      <c r="M95" s="37">
        <f ca="1">OFFSET('Prediktioner döda över tid'!$A90,0,'Resultat prediktioner över tid'!$C$3-1-1*'Resultat prediktioner över tid'!$C$4)</f>
        <v>152.78166895278332</v>
      </c>
      <c r="N95" s="37">
        <f ca="1">OFFSET('Prediktioner döda över tid'!$A90,0,'Resultat prediktioner över tid'!$C$3-1-0*'Resultat prediktioner över tid'!$C$4)</f>
        <v>154.42782591434363</v>
      </c>
    </row>
    <row r="96" spans="1:14" x14ac:dyDescent="0.2">
      <c r="A96" s="2">
        <f t="shared" si="1"/>
        <v>43988</v>
      </c>
      <c r="B96" s="37" t="e">
        <f>'Prediktioner inlagda över tid'!B91</f>
        <v>#N/A</v>
      </c>
      <c r="C96" s="37">
        <f ca="1">OFFSET('Prediktioner inlagda över tid'!A91,0,'Resultat prediktioner över tid'!$C$3-1-4*'Resultat prediktioner över tid'!$C$4)</f>
        <v>8.1913788620950694</v>
      </c>
      <c r="D96" s="37">
        <f ca="1">OFFSET('Prediktioner inlagda över tid'!A91,0,'Resultat prediktioner över tid'!$C$3-1-3*'Resultat prediktioner över tid'!$C$4)</f>
        <v>9.6968536502068226</v>
      </c>
      <c r="E96" s="37">
        <f ca="1">OFFSET('Prediktioner inlagda över tid'!A91,0,'Resultat prediktioner över tid'!$C$3-1-2*'Resultat prediktioner över tid'!$C$4)</f>
        <v>12.730535835225623</v>
      </c>
      <c r="F96" s="37">
        <f ca="1">OFFSET('Prediktioner inlagda över tid'!A91,0,'Resultat prediktioner över tid'!$C$3-1-1*'Resultat prediktioner över tid'!$C$4)</f>
        <v>17.708353527074401</v>
      </c>
      <c r="G96" s="37">
        <f ca="1">OFFSET('Prediktioner inlagda över tid'!A91,0,'Resultat prediktioner över tid'!$C$3-1-0*'Resultat prediktioner över tid'!$C$4)</f>
        <v>23.834801957874713</v>
      </c>
      <c r="H96" s="38"/>
      <c r="I96" s="37" t="e">
        <f>'Prediktioner döda över tid'!B91</f>
        <v>#N/A</v>
      </c>
      <c r="J96" s="37">
        <f ca="1">OFFSET('Prediktioner döda över tid'!$A91,0,'Resultat prediktioner över tid'!$C$3-1-4*'Resultat prediktioner över tid'!$C$4)</f>
        <v>136.62865414657563</v>
      </c>
      <c r="K96" s="37">
        <f ca="1">OFFSET('Prediktioner döda över tid'!$A91,0,'Resultat prediktioner över tid'!$C$3-1-3*'Resultat prediktioner över tid'!$C$4)</f>
        <v>115.62723485318303</v>
      </c>
      <c r="L96" s="37">
        <f ca="1">OFFSET('Prediktioner döda över tid'!$A91,0,'Resultat prediktioner över tid'!$C$3-1-2*'Resultat prediktioner över tid'!$C$4)</f>
        <v>121.34074776525196</v>
      </c>
      <c r="M96" s="37">
        <f ca="1">OFFSET('Prediktioner döda över tid'!$A91,0,'Resultat prediktioner över tid'!$C$3-1-1*'Resultat prediktioner över tid'!$C$4)</f>
        <v>153.56062446063996</v>
      </c>
      <c r="N96" s="37">
        <f ca="1">OFFSET('Prediktioner döda över tid'!$A91,0,'Resultat prediktioner över tid'!$C$3-1-0*'Resultat prediktioner över tid'!$C$4)</f>
        <v>155.42191399202946</v>
      </c>
    </row>
    <row r="97" spans="1:14" x14ac:dyDescent="0.2">
      <c r="A97" s="2">
        <f t="shared" si="1"/>
        <v>43989</v>
      </c>
      <c r="B97" s="37" t="e">
        <f>'Prediktioner inlagda över tid'!B92</f>
        <v>#N/A</v>
      </c>
      <c r="C97" s="37">
        <f ca="1">OFFSET('Prediktioner inlagda över tid'!A92,0,'Resultat prediktioner över tid'!$C$3-1-4*'Resultat prediktioner över tid'!$C$4)</f>
        <v>7.936894127362689</v>
      </c>
      <c r="D97" s="37">
        <f ca="1">OFFSET('Prediktioner inlagda över tid'!A92,0,'Resultat prediktioner över tid'!$C$3-1-3*'Resultat prediktioner över tid'!$C$4)</f>
        <v>9.4117874477493206</v>
      </c>
      <c r="E97" s="37">
        <f ca="1">OFFSET('Prediktioner inlagda över tid'!A92,0,'Resultat prediktioner över tid'!$C$3-1-2*'Resultat prediktioner över tid'!$C$4)</f>
        <v>12.402577428611869</v>
      </c>
      <c r="F97" s="37">
        <f ca="1">OFFSET('Prediktioner inlagda över tid'!A92,0,'Resultat prediktioner över tid'!$C$3-1-1*'Resultat prediktioner över tid'!$C$4)</f>
        <v>16.784317197606423</v>
      </c>
      <c r="G97" s="37">
        <f ca="1">OFFSET('Prediktioner inlagda över tid'!A92,0,'Resultat prediktioner över tid'!$C$3-1-0*'Resultat prediktioner över tid'!$C$4)</f>
        <v>22.661885408736325</v>
      </c>
      <c r="H97" s="38"/>
      <c r="I97" s="37" t="e">
        <f>'Prediktioner döda över tid'!B92</f>
        <v>#N/A</v>
      </c>
      <c r="J97" s="37">
        <f ca="1">OFFSET('Prediktioner döda över tid'!$A92,0,'Resultat prediktioner över tid'!$C$3-1-4*'Resultat prediktioner över tid'!$C$4)</f>
        <v>136.91626612969324</v>
      </c>
      <c r="K97" s="37">
        <f ca="1">OFFSET('Prediktioner döda över tid'!$A92,0,'Resultat prediktioner över tid'!$C$3-1-3*'Resultat prediktioner över tid'!$C$4)</f>
        <v>115.92978820817198</v>
      </c>
      <c r="L97" s="37">
        <f ca="1">OFFSET('Prediktioner döda över tid'!$A92,0,'Resultat prediktioner över tid'!$C$3-1-2*'Resultat prediktioner över tid'!$C$4)</f>
        <v>121.73450108517721</v>
      </c>
      <c r="M97" s="37">
        <f ca="1">OFFSET('Prediktioner döda över tid'!$A92,0,'Resultat prediktioner över tid'!$C$3-1-1*'Resultat prediktioner över tid'!$C$4)</f>
        <v>154.29582312120323</v>
      </c>
      <c r="N97" s="37">
        <f ca="1">OFFSET('Prediktioner döda över tid'!$A92,0,'Resultat prediktioner över tid'!$C$3-1-0*'Resultat prediktioner över tid'!$C$4)</f>
        <v>156.36510864711647</v>
      </c>
    </row>
    <row r="98" spans="1:14" x14ac:dyDescent="0.2">
      <c r="A98" s="2">
        <f t="shared" si="1"/>
        <v>43990</v>
      </c>
      <c r="B98" s="37" t="e">
        <f>'Prediktioner inlagda över tid'!B93</f>
        <v>#N/A</v>
      </c>
      <c r="C98" s="37">
        <f ca="1">OFFSET('Prediktioner inlagda över tid'!A93,0,'Resultat prediktioner över tid'!$C$3-1-4*'Resultat prediktioner över tid'!$C$4)</f>
        <v>7.7070362778597401</v>
      </c>
      <c r="D98" s="37">
        <f ca="1">OFFSET('Prediktioner inlagda över tid'!A93,0,'Resultat prediktioner över tid'!$C$3-1-3*'Resultat prediktioner över tid'!$C$4)</f>
        <v>9.1522195560559432</v>
      </c>
      <c r="E98" s="37">
        <f ca="1">OFFSET('Prediktioner inlagda över tid'!A93,0,'Resultat prediktioner över tid'!$C$3-1-2*'Resultat prediktioner över tid'!$C$4)</f>
        <v>12.101316713109219</v>
      </c>
      <c r="F98" s="37">
        <f ca="1">OFFSET('Prediktioner inlagda över tid'!A93,0,'Resultat prediktioner över tid'!$C$3-1-1*'Resultat prediktioner över tid'!$C$4)</f>
        <v>15.916621152183165</v>
      </c>
      <c r="G98" s="37">
        <f ca="1">OFFSET('Prediktioner inlagda över tid'!A93,0,'Resultat prediktioner över tid'!$C$3-1-0*'Resultat prediktioner över tid'!$C$4)</f>
        <v>21.548847821598692</v>
      </c>
      <c r="H98" s="38"/>
      <c r="I98" s="37" t="e">
        <f>'Prediktioner döda över tid'!B93</f>
        <v>#N/A</v>
      </c>
      <c r="J98" s="37">
        <f ca="1">OFFSET('Prediktioner döda över tid'!$A93,0,'Resultat prediktioner över tid'!$C$3-1-4*'Resultat prediktioner över tid'!$C$4)</f>
        <v>137.19040702446762</v>
      </c>
      <c r="K98" s="37">
        <f ca="1">OFFSET('Prediktioner döda över tid'!$A93,0,'Resultat prediktioner över tid'!$C$3-1-3*'Resultat prediktioner över tid'!$C$4)</f>
        <v>116.21994865567373</v>
      </c>
      <c r="L98" s="37">
        <f ca="1">OFFSET('Prediktioner döda över tid'!$A93,0,'Resultat prediktioner över tid'!$C$3-1-2*'Resultat prediktioner över tid'!$C$4)</f>
        <v>122.11339210310059</v>
      </c>
      <c r="M98" s="37">
        <f ca="1">OFFSET('Prediktioner döda över tid'!$A93,0,'Resultat prediktioner över tid'!$C$3-1-1*'Resultat prediktioner över tid'!$C$4)</f>
        <v>154.98977305103776</v>
      </c>
      <c r="N98" s="37">
        <f ca="1">OFFSET('Prediktioner döda över tid'!$A93,0,'Resultat prediktioner över tid'!$C$3-1-0*'Resultat prediktioner över tid'!$C$4)</f>
        <v>157.25975290668435</v>
      </c>
    </row>
    <row r="99" spans="1:14" x14ac:dyDescent="0.2">
      <c r="A99" s="2">
        <f t="shared" si="1"/>
        <v>43991</v>
      </c>
      <c r="B99" s="37" t="e">
        <f>'Prediktioner inlagda över tid'!B94</f>
        <v>#N/A</v>
      </c>
      <c r="C99" s="37">
        <f ca="1">OFFSET('Prediktioner inlagda över tid'!A94,0,'Resultat prediktioner över tid'!$C$3-1-4*'Resultat prediktioner över tid'!$C$4)</f>
        <v>7.4994201760739569</v>
      </c>
      <c r="D99" s="37">
        <f ca="1">OFFSET('Prediktioner inlagda över tid'!A94,0,'Resultat prediktioner över tid'!$C$3-1-3*'Resultat prediktioner över tid'!$C$4)</f>
        <v>8.9158695605553486</v>
      </c>
      <c r="E99" s="37">
        <f ca="1">OFFSET('Prediktioner inlagda över tid'!A94,0,'Resultat prediktioner över tid'!$C$3-1-2*'Resultat prediktioner över tid'!$C$4)</f>
        <v>11.824573117647352</v>
      </c>
      <c r="F99" s="37">
        <f ca="1">OFFSET('Prediktioner inlagda över tid'!A94,0,'Resultat prediktioner över tid'!$C$3-1-1*'Resultat prediktioner över tid'!$C$4)</f>
        <v>15.102674592591601</v>
      </c>
      <c r="G99" s="37">
        <f ca="1">OFFSET('Prediktioner inlagda över tid'!A94,0,'Resultat prediktioner över tid'!$C$3-1-0*'Resultat prediktioner över tid'!$C$4)</f>
        <v>20.493931458943049</v>
      </c>
      <c r="H99" s="38"/>
      <c r="I99" s="37" t="e">
        <f>'Prediktioner döda över tid'!B94</f>
        <v>#N/A</v>
      </c>
      <c r="J99" s="37">
        <f ca="1">OFFSET('Prediktioner döda över tid'!$A94,0,'Resultat prediktioner över tid'!$C$3-1-4*'Resultat prediktioner över tid'!$C$4)</f>
        <v>137.45237839890677</v>
      </c>
      <c r="K99" s="37">
        <f ca="1">OFFSET('Prediktioner döda över tid'!$A94,0,'Resultat prediktioner över tid'!$C$3-1-3*'Resultat prediktioner över tid'!$C$4)</f>
        <v>116.49882301997214</v>
      </c>
      <c r="L99" s="37">
        <f ca="1">OFFSET('Prediktioner döda över tid'!$A94,0,'Resultat prediktioner över tid'!$C$3-1-2*'Resultat prediktioner över tid'!$C$4)</f>
        <v>122.47862853872111</v>
      </c>
      <c r="M99" s="37">
        <f ca="1">OFFSET('Prediktioner döda över tid'!$A94,0,'Resultat prediktioner över tid'!$C$3-1-1*'Resultat prediktioner över tid'!$C$4)</f>
        <v>155.64488916761823</v>
      </c>
      <c r="N99" s="37">
        <f ca="1">OFFSET('Prediktioner döda över tid'!$A94,0,'Resultat prediktioner över tid'!$C$3-1-0*'Resultat prediktioner över tid'!$C$4)</f>
        <v>158.10815421758474</v>
      </c>
    </row>
    <row r="100" spans="1:14" x14ac:dyDescent="0.2">
      <c r="A100" s="2">
        <f t="shared" si="1"/>
        <v>43992</v>
      </c>
      <c r="B100" s="37" t="e">
        <f>'Prediktioner inlagda över tid'!B95</f>
        <v>#N/A</v>
      </c>
      <c r="C100" s="37">
        <f ca="1">OFFSET('Prediktioner inlagda över tid'!A95,0,'Resultat prediktioner över tid'!$C$3-1-4*'Resultat prediktioner över tid'!$C$4)</f>
        <v>7.3118748102792992</v>
      </c>
      <c r="D100" s="37">
        <f ca="1">OFFSET('Prediktioner inlagda över tid'!A95,0,'Resultat prediktioner över tid'!$C$3-1-3*'Resultat prediktioner över tid'!$C$4)</f>
        <v>8.7006405848880881</v>
      </c>
      <c r="E100" s="37">
        <f ca="1">OFFSET('Prediktioner inlagda över tid'!A95,0,'Resultat prediktioner över tid'!$C$3-1-2*'Resultat prediktioner över tid'!$C$4)</f>
        <v>11.570319865944468</v>
      </c>
      <c r="F100" s="37">
        <f ca="1">OFFSET('Prediktioner inlagda över tid'!A95,0,'Resultat prediktioner över tid'!$C$3-1-1*'Resultat prediktioner över tid'!$C$4)</f>
        <v>14.339885958663778</v>
      </c>
      <c r="G100" s="37">
        <f ca="1">OFFSET('Prediktioner inlagda över tid'!A95,0,'Resultat prediktioner över tid'!$C$3-1-0*'Resultat prediktioner över tid'!$C$4)</f>
        <v>19.495255735741726</v>
      </c>
      <c r="H100" s="38"/>
      <c r="I100" s="37" t="e">
        <f>'Prediktioner döda över tid'!B95</f>
        <v>#N/A</v>
      </c>
      <c r="J100" s="37">
        <f ca="1">OFFSET('Prediktioner döda över tid'!$A95,0,'Resultat prediktioner över tid'!$C$3-1-4*'Resultat prediktioner över tid'!$C$4)</f>
        <v>137.7033581105419</v>
      </c>
      <c r="K100" s="37">
        <f ca="1">OFFSET('Prediktioner döda över tid'!$A95,0,'Resultat prediktioner över tid'!$C$3-1-3*'Resultat prediktioner över tid'!$C$4)</f>
        <v>116.76742102445695</v>
      </c>
      <c r="L100" s="37">
        <f ca="1">OFFSET('Prediktioner döda över tid'!$A95,0,'Resultat prediktioner över tid'!$C$3-1-2*'Resultat prediktioner över tid'!$C$4)</f>
        <v>122.83132237954442</v>
      </c>
      <c r="M100" s="37">
        <f ca="1">OFFSET('Prediktioner döda över tid'!$A95,0,'Resultat prediktioner över tid'!$C$3-1-1*'Resultat prediktioner över tid'!$C$4)</f>
        <v>156.2634893632119</v>
      </c>
      <c r="N100" s="37">
        <f ca="1">OFFSET('Prediktioner döda över tid'!$A95,0,'Resultat prediktioner över tid'!$C$3-1-0*'Resultat prediktioner över tid'!$C$4)</f>
        <v>158.91257486791935</v>
      </c>
    </row>
    <row r="101" spans="1:14" x14ac:dyDescent="0.2">
      <c r="A101" s="2">
        <f t="shared" si="1"/>
        <v>43993</v>
      </c>
      <c r="B101" s="37" t="e">
        <f>'Prediktioner inlagda över tid'!B96</f>
        <v>#N/A</v>
      </c>
      <c r="C101" s="37">
        <f ca="1">OFFSET('Prediktioner inlagda över tid'!A96,0,'Resultat prediktioner över tid'!$C$3-1-4*'Resultat prediktioner över tid'!$C$4)</f>
        <v>7.1424270266983081</v>
      </c>
      <c r="D101" s="37">
        <f ca="1">OFFSET('Prediktioner inlagda över tid'!A96,0,'Resultat prediktioner över tid'!$C$3-1-3*'Resultat prediktioner över tid'!$C$4)</f>
        <v>8.5046079655851976</v>
      </c>
      <c r="E101" s="37">
        <f ca="1">OFFSET('Prediktioner inlagda över tid'!A96,0,'Resultat prediktioner över tid'!$C$3-1-2*'Resultat prediktioner över tid'!$C$4)</f>
        <v>11.336677090654966</v>
      </c>
      <c r="F101" s="37">
        <f ca="1">OFFSET('Prediktioner inlagda över tid'!A96,0,'Resultat prediktioner över tid'!$C$3-1-1*'Resultat prediktioner över tid'!$C$4)</f>
        <v>13.625684016395223</v>
      </c>
      <c r="G101" s="37">
        <f ca="1">OFFSET('Prediktioner inlagda över tid'!A96,0,'Resultat prediktioner över tid'!$C$3-1-0*'Resultat prediktioner över tid'!$C$4)</f>
        <v>18.550846855480494</v>
      </c>
      <c r="H101" s="38"/>
      <c r="I101" s="37" t="e">
        <f>'Prediktioner döda över tid'!B96</f>
        <v>#N/A</v>
      </c>
      <c r="J101" s="37">
        <f ca="1">OFFSET('Prediktioner döda över tid'!$A96,0,'Resultat prediktioner över tid'!$C$3-1-4*'Resultat prediktioner över tid'!$C$4)</f>
        <v>137.94441100223341</v>
      </c>
      <c r="K101" s="37">
        <f ca="1">OFFSET('Prediktioner döda över tid'!$A96,0,'Resultat prediktioner över tid'!$C$3-1-3*'Resultat prediktioner över tid'!$C$4)</f>
        <v>117.02666278958428</v>
      </c>
      <c r="L101" s="37">
        <f ca="1">OFFSET('Prediktioner döda över tid'!$A96,0,'Resultat prediktioner över tid'!$C$3-1-2*'Resultat prediktioner över tid'!$C$4)</f>
        <v>123.17249616314088</v>
      </c>
      <c r="M101" s="37">
        <f ca="1">OFFSET('Prediktioner döda över tid'!$A96,0,'Resultat prediktioner över tid'!$C$3-1-1*'Resultat prediktioner över tid'!$C$4)</f>
        <v>156.84779204120815</v>
      </c>
      <c r="N101" s="37">
        <f ca="1">OFFSET('Prediktioner döda över tid'!$A96,0,'Resultat prediktioner över tid'!$C$3-1-0*'Resultat prediktioner över tid'!$C$4)</f>
        <v>159.67522395392814</v>
      </c>
    </row>
    <row r="102" spans="1:14" x14ac:dyDescent="0.2">
      <c r="A102" s="2">
        <f t="shared" si="1"/>
        <v>43994</v>
      </c>
      <c r="B102" s="37" t="e">
        <f>'Prediktioner inlagda över tid'!B97</f>
        <v>#N/A</v>
      </c>
      <c r="C102" s="37">
        <f ca="1">OFFSET('Prediktioner inlagda över tid'!A97,0,'Resultat prediktioner över tid'!$C$3-1-4*'Resultat prediktioner över tid'!$C$4)</f>
        <v>6.989285945530721</v>
      </c>
      <c r="D102" s="37">
        <f ca="1">OFFSET('Prediktioner inlagda över tid'!A97,0,'Resultat prediktioner över tid'!$C$3-1-3*'Resultat prediktioner över tid'!$C$4)</f>
        <v>8.3260079969921268</v>
      </c>
      <c r="E102" s="37">
        <f ca="1">OFFSET('Prediktioner inlagda över tid'!A97,0,'Resultat prediktioner över tid'!$C$3-1-2*'Resultat prediktioner över tid'!$C$4)</f>
        <v>11.12190454617269</v>
      </c>
      <c r="F102" s="37">
        <f ca="1">OFFSET('Prediktioner inlagda över tid'!A97,0,'Resultat prediktioner över tid'!$C$3-1-1*'Resultat prediktioner över tid'!$C$4)</f>
        <v>12.957535494078613</v>
      </c>
      <c r="G102" s="37">
        <f ca="1">OFFSET('Prediktioner inlagda över tid'!A97,0,'Resultat prediktioner över tid'!$C$3-1-0*'Resultat prediktioner över tid'!$C$4)</f>
        <v>17.658664249174549</v>
      </c>
      <c r="H102" s="38"/>
      <c r="I102" s="37" t="e">
        <f>'Prediktioner döda över tid'!B97</f>
        <v>#N/A</v>
      </c>
      <c r="J102" s="37">
        <f ca="1">OFFSET('Prediktioner döda över tid'!$A97,0,'Resultat prediktioner över tid'!$C$3-1-4*'Resultat prediktioner över tid'!$C$4)</f>
        <v>138.17649886209941</v>
      </c>
      <c r="K102" s="37">
        <f ca="1">OFFSET('Prediktioner döda över tid'!$A97,0,'Resultat prediktioner över tid'!$C$3-1-3*'Resultat prediktioner över tid'!$C$4)</f>
        <v>117.2773859259446</v>
      </c>
      <c r="L102" s="37">
        <f ca="1">OFFSET('Prediktioner döda över tid'!$A97,0,'Resultat prediktioner över tid'!$C$3-1-2*'Resultat prediktioner över tid'!$C$4)</f>
        <v>123.50308906196877</v>
      </c>
      <c r="M102" s="37">
        <f ca="1">OFFSET('Prediktioner döda över tid'!$A97,0,'Resultat prediktioner över tid'!$C$3-1-1*'Resultat prediktioner över tid'!$C$4)</f>
        <v>157.39991483501973</v>
      </c>
      <c r="N102" s="37">
        <f ca="1">OFFSET('Prediktioner döda över tid'!$A97,0,'Resultat prediktioner över tid'!$C$3-1-0*'Resultat prediktioner över tid'!$C$4)</f>
        <v>160.39825076792684</v>
      </c>
    </row>
    <row r="103" spans="1:14" x14ac:dyDescent="0.2">
      <c r="A103" s="2">
        <f t="shared" si="1"/>
        <v>43995</v>
      </c>
      <c r="B103" s="37" t="e">
        <f>'Prediktioner inlagda över tid'!B98</f>
        <v>#N/A</v>
      </c>
      <c r="C103" s="37">
        <f ca="1">OFFSET('Prediktioner inlagda över tid'!A98,0,'Resultat prediktioner över tid'!$C$3-1-4*'Resultat prediktioner över tid'!$C$4)</f>
        <v>6.8508281545066554</v>
      </c>
      <c r="D103" s="37">
        <f ca="1">OFFSET('Prediktioner inlagda över tid'!A98,0,'Resultat prediktioner över tid'!$C$3-1-3*'Resultat prediktioner över tid'!$C$4)</f>
        <v>8.1632268948287727</v>
      </c>
      <c r="E103" s="37">
        <f ca="1">OFFSET('Prediktioner inlagda över tid'!A98,0,'Resultat prediktioner över tid'!$C$3-1-2*'Resultat prediktioner över tid'!$C$4)</f>
        <v>10.924394094567221</v>
      </c>
      <c r="F103" s="37">
        <f ca="1">OFFSET('Prediktioner inlagda över tid'!A98,0,'Resultat prediktioner över tid'!$C$3-1-1*'Resultat prediktioner över tid'!$C$4)</f>
        <v>12.332959611240156</v>
      </c>
      <c r="G103" s="37">
        <f ca="1">OFFSET('Prediktioner inlagda över tid'!A98,0,'Resultat prediktioner över tid'!$C$3-1-0*'Resultat prediktioner över tid'!$C$4)</f>
        <v>16.816623965166926</v>
      </c>
      <c r="H103" s="38"/>
      <c r="I103" s="37" t="e">
        <f>'Prediktioner döda över tid'!B98</f>
        <v>#N/A</v>
      </c>
      <c r="J103" s="37">
        <f ca="1">OFFSET('Prediktioner döda över tid'!$A98,0,'Resultat prediktioner över tid'!$C$3-1-4*'Resultat prediktioner över tid'!$C$4)</f>
        <v>138.40048966153392</v>
      </c>
      <c r="K103" s="37">
        <f ca="1">OFFSET('Prediktioner döda över tid'!$A98,0,'Resultat prediktioner över tid'!$C$3-1-3*'Resultat prediktioner över tid'!$C$4)</f>
        <v>117.52035221132027</v>
      </c>
      <c r="L103" s="37">
        <f ca="1">OFFSET('Prediktioner döda över tid'!$A98,0,'Resultat prediktioner över tid'!$C$3-1-2*'Resultat prediktioner över tid'!$C$4)</f>
        <v>123.82396273597985</v>
      </c>
      <c r="M103" s="37">
        <f ca="1">OFFSET('Prediktioner döda över tid'!$A98,0,'Resultat prediktioner över tid'!$C$3-1-1*'Resultat prediktioner över tid'!$C$4)</f>
        <v>157.92187434262883</v>
      </c>
      <c r="N103" s="37">
        <f ca="1">OFFSET('Prediktioner döda över tid'!$A98,0,'Resultat prediktioner över tid'!$C$3-1-0*'Resultat prediktioner över tid'!$C$4)</f>
        <v>161.08373948149813</v>
      </c>
    </row>
    <row r="104" spans="1:14" x14ac:dyDescent="0.2">
      <c r="A104" s="2">
        <f t="shared" si="1"/>
        <v>43996</v>
      </c>
      <c r="B104" s="37" t="e">
        <f>'Prediktioner inlagda över tid'!B99</f>
        <v>#N/A</v>
      </c>
      <c r="C104" s="37">
        <f ca="1">OFFSET('Prediktioner inlagda över tid'!A99,0,'Resultat prediktioner över tid'!$C$3-1-4*'Resultat prediktioner över tid'!$C$4)</f>
        <v>6.7255837376958478</v>
      </c>
      <c r="D104" s="37">
        <f ca="1">OFFSET('Prediktioner inlagda över tid'!A99,0,'Resultat prediktioner över tid'!$C$3-1-3*'Resultat prediktioner över tid'!$C$4)</f>
        <v>8.014790090237577</v>
      </c>
      <c r="E104" s="37">
        <f ca="1">OFFSET('Prediktioner inlagda över tid'!A99,0,'Resultat prediktioner över tid'!$C$3-1-2*'Resultat prediktioner över tid'!$C$4)</f>
        <v>10.742662106466135</v>
      </c>
      <c r="F104" s="37">
        <f ca="1">OFFSET('Prediktioner inlagda över tid'!A99,0,'Resultat prediktioner över tid'!$C$3-1-1*'Resultat prediktioner över tid'!$C$4)</f>
        <v>11.749539834352435</v>
      </c>
      <c r="G104" s="37">
        <f ca="1">OFFSET('Prediktioner inlagda över tid'!A99,0,'Resultat prediktioner över tid'!$C$3-1-0*'Resultat prediktioner över tid'!$C$4)</f>
        <v>16.022619183492637</v>
      </c>
      <c r="H104" s="38"/>
      <c r="I104" s="37" t="e">
        <f>'Prediktioner döda över tid'!B99</f>
        <v>#N/A</v>
      </c>
      <c r="J104" s="37">
        <f ca="1">OFFSET('Prediktioner döda över tid'!$A99,0,'Resultat prediktioner över tid'!$C$3-1-4*'Resultat prediktioner över tid'!$C$4)</f>
        <v>138.61716609393258</v>
      </c>
      <c r="K104" s="37">
        <f ca="1">OFFSET('Prediktioner döda över tid'!$A99,0,'Resultat prediktioner över tid'!$C$3-1-3*'Resultat prediktioner över tid'!$C$4)</f>
        <v>117.75625384916401</v>
      </c>
      <c r="L104" s="37">
        <f ca="1">OFFSET('Prediktioner döda över tid'!$A99,0,'Resultat prediktioner över tid'!$C$3-1-2*'Resultat prediktioner över tid'!$C$4)</f>
        <v>124.13590692823597</v>
      </c>
      <c r="M104" s="37">
        <f ca="1">OFFSET('Prediktioner döda över tid'!$A99,0,'Resultat prediktioner över tid'!$C$3-1-1*'Resultat prediktioner över tid'!$C$4)</f>
        <v>158.41558672351954</v>
      </c>
      <c r="N104" s="37">
        <f ca="1">OFFSET('Prediktioner döda över tid'!$A99,0,'Resultat prediktioner över tid'!$C$3-1-0*'Resultat prediktioner över tid'!$C$4)</f>
        <v>161.73370499930053</v>
      </c>
    </row>
    <row r="105" spans="1:14" x14ac:dyDescent="0.2">
      <c r="A105" s="2">
        <f t="shared" si="1"/>
        <v>43997</v>
      </c>
      <c r="B105" s="37" t="e">
        <f>'Prediktioner inlagda över tid'!B100</f>
        <v>#N/A</v>
      </c>
      <c r="C105" s="37">
        <f ca="1">OFFSET('Prediktioner inlagda över tid'!A100,0,'Resultat prediktioner över tid'!$C$3-1-4*'Resultat prediktioner över tid'!$C$4)</f>
        <v>6.6122231690540989</v>
      </c>
      <c r="D105" s="37">
        <f ca="1">OFFSET('Prediktioner inlagda över tid'!A100,0,'Resultat prediktioner över tid'!$C$3-1-3*'Resultat prediktioner över tid'!$C$4)</f>
        <v>7.8793519360192104</v>
      </c>
      <c r="E105" s="37">
        <f ca="1">OFFSET('Prediktioner inlagda över tid'!A100,0,'Resultat prediktioner över tid'!$C$3-1-2*'Resultat prediktioner över tid'!$C$4)</f>
        <v>10.575341890646676</v>
      </c>
      <c r="F105" s="37">
        <f ca="1">OFFSET('Prediktioner inlagda över tid'!A100,0,'Resultat prediktioner över tid'!$C$3-1-1*'Resultat prediktioner över tid'!$C$4)</f>
        <v>11.204933177523191</v>
      </c>
      <c r="G105" s="37">
        <f ca="1">OFFSET('Prediktioner inlagda över tid'!A100,0,'Resultat prediktioner över tid'!$C$3-1-0*'Resultat prediktioner över tid'!$C$4)</f>
        <v>15.274538045919659</v>
      </c>
      <c r="H105" s="38"/>
      <c r="I105" s="37" t="e">
        <f>'Prediktioner döda över tid'!B100</f>
        <v>#N/A</v>
      </c>
      <c r="J105" s="37">
        <f ca="1">OFFSET('Prediktioner döda över tid'!$A100,0,'Resultat prediktioner över tid'!$C$3-1-4*'Resultat prediktioner över tid'!$C$4)</f>
        <v>138.82723344292529</v>
      </c>
      <c r="K105" s="37">
        <f ca="1">OFFSET('Prediktioner döda över tid'!$A100,0,'Resultat prediktioner över tid'!$C$3-1-3*'Resultat prediktioner över tid'!$C$4)</f>
        <v>117.98571931261841</v>
      </c>
      <c r="L105" s="37">
        <f ca="1">OFFSET('Prediktioner döda över tid'!$A100,0,'Resultat prediktioner över tid'!$C$3-1-2*'Resultat prediktioner över tid'!$C$4)</f>
        <v>124.43964478708718</v>
      </c>
      <c r="M105" s="37">
        <f ca="1">OFFSET('Prediktioner döda över tid'!$A100,0,'Resultat prediktioner över tid'!$C$3-1-1*'Resultat prediktioner över tid'!$C$4)</f>
        <v>158.88286901865581</v>
      </c>
      <c r="N105" s="37">
        <f ca="1">OFFSET('Prediktioner döda över tid'!$A100,0,'Resultat prediktioner över tid'!$C$3-1-0*'Resultat prediktioner över tid'!$C$4)</f>
        <v>162.35008986208402</v>
      </c>
    </row>
    <row r="106" spans="1:14" x14ac:dyDescent="0.2">
      <c r="A106" s="2">
        <f t="shared" si="1"/>
        <v>43998</v>
      </c>
      <c r="B106" s="37" t="e">
        <f>'Prediktioner inlagda över tid'!B101</f>
        <v>#N/A</v>
      </c>
      <c r="C106" s="37">
        <f ca="1">OFFSET('Prediktioner inlagda över tid'!A101,0,'Resultat prediktioner över tid'!$C$3-1-4*'Resultat prediktioner över tid'!$C$4)</f>
        <v>6.5095450782931659</v>
      </c>
      <c r="D106" s="37">
        <f ca="1">OFFSET('Prediktioner inlagda över tid'!A101,0,'Resultat prediktioner över tid'!$C$3-1-3*'Resultat prediktioner över tid'!$C$4)</f>
        <v>7.7556858820950652</v>
      </c>
      <c r="E106" s="37">
        <f ca="1">OFFSET('Prediktioner inlagda över tid'!A101,0,'Resultat prediktioner över tid'!$C$3-1-2*'Resultat prediktioner över tid'!$C$4)</f>
        <v>10.421176242193175</v>
      </c>
      <c r="F106" s="37">
        <f ca="1">OFFSET('Prediktioner inlagda över tid'!A101,0,'Resultat prediktioner över tid'!$C$3-1-1*'Resultat prediktioner över tid'!$C$4)</f>
        <v>10.696877347163809</v>
      </c>
      <c r="G106" s="37">
        <f ca="1">OFFSET('Prediktioner inlagda över tid'!A101,0,'Resultat prediktioner över tid'!$C$3-1-0*'Resultat prediktioner över tid'!$C$4)</f>
        <v>14.570279002829897</v>
      </c>
      <c r="H106" s="38"/>
      <c r="I106" s="37" t="e">
        <f>'Prediktioner döda över tid'!B101</f>
        <v>#N/A</v>
      </c>
      <c r="J106" s="37">
        <f ca="1">OFFSET('Prediktioner döda över tid'!$A101,0,'Resultat prediktioner över tid'!$C$3-1-4*'Resultat prediktioner över tid'!$C$4)</f>
        <v>139.03132681311175</v>
      </c>
      <c r="K106" s="37">
        <f ca="1">OFFSET('Prediktioner döda över tid'!$A101,0,'Resultat prediktioner över tid'!$C$3-1-3*'Resultat prediktioner över tid'!$C$4)</f>
        <v>118.20931878332703</v>
      </c>
      <c r="L106" s="37">
        <f ca="1">OFFSET('Prediktioner döda över tid'!$A101,0,'Resultat prediktioner över tid'!$C$3-1-2*'Resultat prediktioner över tid'!$C$4)</f>
        <v>124.73583790530985</v>
      </c>
      <c r="M106" s="37">
        <f ca="1">OFFSET('Prediktioner döda över tid'!$A101,0,'Resultat prediktioner över tid'!$C$3-1-1*'Resultat prediktioner över tid'!$C$4)</f>
        <v>159.32544106795845</v>
      </c>
      <c r="N106" s="37">
        <f ca="1">OFFSET('Prediktioner döda över tid'!$A101,0,'Resultat prediktioner över tid'!$C$3-1-0*'Resultat prediktioner över tid'!$C$4)</f>
        <v>162.9347620823205</v>
      </c>
    </row>
    <row r="107" spans="1:14" x14ac:dyDescent="0.2">
      <c r="A107" s="2">
        <f t="shared" si="1"/>
        <v>43999</v>
      </c>
      <c r="B107" s="37" t="e">
        <f>'Prediktioner inlagda över tid'!B102</f>
        <v>#N/A</v>
      </c>
      <c r="C107" s="37">
        <f ca="1">OFFSET('Prediktioner inlagda över tid'!A102,0,'Resultat prediktioner över tid'!$C$3-1-4*'Resultat prediktioner över tid'!$C$4)</f>
        <v>6.416464879984539</v>
      </c>
      <c r="D107" s="37">
        <f ca="1">OFFSET('Prediktioner inlagda över tid'!A102,0,'Resultat prediktioner över tid'!$C$3-1-3*'Resultat prediktioner över tid'!$C$4)</f>
        <v>7.6426751572587888</v>
      </c>
      <c r="E107" s="37">
        <f ca="1">OFFSET('Prediktioner inlagda över tid'!A102,0,'Resultat prediktioner över tid'!$C$3-1-2*'Resultat prediktioner över tid'!$C$4)</f>
        <v>10.279010178848464</v>
      </c>
      <c r="F107" s="37">
        <f ca="1">OFFSET('Prediktioner inlagda över tid'!A102,0,'Resultat prediktioner över tid'!$C$3-1-1*'Resultat prediktioner över tid'!$C$4)</f>
        <v>10.223196008288546</v>
      </c>
      <c r="G107" s="37">
        <f ca="1">OFFSET('Prediktioner inlagda över tid'!A102,0,'Resultat prediktioner över tid'!$C$3-1-0*'Resultat prediktioner över tid'!$C$4)</f>
        <v>13.90776388216926</v>
      </c>
      <c r="H107" s="38"/>
      <c r="I107" s="37" t="e">
        <f>'Prediktioner döda över tid'!B102</f>
        <v>#N/A</v>
      </c>
      <c r="J107" s="37">
        <f ca="1">OFFSET('Prediktioner döda över tid'!$A102,0,'Resultat prediktioner över tid'!$C$3-1-4*'Resultat prediktioner över tid'!$C$4)</f>
        <v>139.23001775890799</v>
      </c>
      <c r="K107" s="37">
        <f ca="1">OFFSET('Prediktioner döda över tid'!$A102,0,'Resultat prediktioner över tid'!$C$3-1-3*'Resultat prediktioner över tid'!$C$4)</f>
        <v>118.42756919812498</v>
      </c>
      <c r="L107" s="37">
        <f ca="1">OFFSET('Prediktioner döda över tid'!$A102,0,'Resultat prediktioner över tid'!$C$3-1-2*'Resultat prediktioner över tid'!$C$4)</f>
        <v>125.02509107217531</v>
      </c>
      <c r="M107" s="37">
        <f ca="1">OFFSET('Prediktioner döda över tid'!$A102,0,'Resultat prediktioner över tid'!$C$3-1-1*'Resultat prediktioner över tid'!$C$4)</f>
        <v>159.74492791312349</v>
      </c>
      <c r="N107" s="37">
        <f ca="1">OFFSET('Prediktioner döda över tid'!$A102,0,'Resultat prediktioner över tid'!$C$3-1-0*'Resultat prediktioner över tid'!$C$4)</f>
        <v>163.48951380185477</v>
      </c>
    </row>
    <row r="108" spans="1:14" x14ac:dyDescent="0.2">
      <c r="A108" s="2">
        <f t="shared" si="1"/>
        <v>44000</v>
      </c>
      <c r="B108" s="37" t="e">
        <f>'Prediktioner inlagda över tid'!B103</f>
        <v>#N/A</v>
      </c>
      <c r="C108" s="37">
        <f ca="1">OFFSET('Prediktioner inlagda över tid'!A103,0,'Resultat prediktioner över tid'!$C$3-1-4*'Resultat prediktioner över tid'!$C$4)</f>
        <v>6.3320042443834295</v>
      </c>
      <c r="D108" s="37">
        <f ca="1">OFFSET('Prediktioner inlagda över tid'!A103,0,'Resultat prediktioner över tid'!$C$3-1-3*'Resultat prediktioner över tid'!$C$4)</f>
        <v>7.5393039782656395</v>
      </c>
      <c r="E108" s="37">
        <f ca="1">OFFSET('Prediktioner inlagda över tid'!A103,0,'Resultat prediktioner över tid'!$C$3-1-2*'Resultat prediktioner över tid'!$C$4)</f>
        <v>10.147783918196824</v>
      </c>
      <c r="F108" s="37">
        <f ca="1">OFFSET('Prediktioner inlagda över tid'!A103,0,'Resultat prediktioner över tid'!$C$3-1-1*'Resultat prediktioner över tid'!$C$4)</f>
        <v>9.7818024276046192</v>
      </c>
      <c r="G108" s="37">
        <f ca="1">OFFSET('Prediktioner inlagda över tid'!A103,0,'Resultat prediktioner över tid'!$C$3-1-0*'Resultat prediktioner över tid'!$C$4)</f>
        <v>13.284948884948223</v>
      </c>
      <c r="H108" s="38"/>
      <c r="I108" s="37" t="e">
        <f>'Prediktioner döda över tid'!B103</f>
        <v>#N/A</v>
      </c>
      <c r="J108" s="37">
        <f ca="1">OFFSET('Prediktioner döda över tid'!$A103,0,'Resultat prediktioner över tid'!$C$3-1-4*'Resultat prediktioner över tid'!$C$4)</f>
        <v>139.42382034848208</v>
      </c>
      <c r="K108" s="37">
        <f ca="1">OFFSET('Prediktioner döda över tid'!$A103,0,'Resultat prediktioner över tid'!$C$3-1-3*'Resultat prediktioner över tid'!$C$4)</f>
        <v>118.64093891947095</v>
      </c>
      <c r="L108" s="37">
        <f ca="1">OFFSET('Prediktioner döda över tid'!$A103,0,'Resultat prediktioner över tid'!$C$3-1-2*'Resultat prediktioner över tid'!$C$4)</f>
        <v>125.30795673889602</v>
      </c>
      <c r="M108" s="37">
        <f ca="1">OFFSET('Prediktioner döda över tid'!$A103,0,'Resultat prediktioner över tid'!$C$3-1-1*'Resultat prediktioner över tid'!$C$4)</f>
        <v>160.14286258640047</v>
      </c>
      <c r="N108" s="37">
        <f ca="1">OFFSET('Prediktioner döda över tid'!$A103,0,'Resultat prediktioner över tid'!$C$3-1-0*'Resultat prediktioner över tid'!$C$4)</f>
        <v>164.01606066779826</v>
      </c>
    </row>
    <row r="109" spans="1:14" x14ac:dyDescent="0.2">
      <c r="A109" s="2">
        <f t="shared" si="1"/>
        <v>44001</v>
      </c>
      <c r="B109" s="37" t="e">
        <f>'Prediktioner inlagda över tid'!B104</f>
        <v>#N/A</v>
      </c>
      <c r="C109" s="37">
        <f ca="1">OFFSET('Prediktioner inlagda över tid'!A104,0,'Resultat prediktioner över tid'!$C$3-1-4*'Resultat prediktioner över tid'!$C$4)</f>
        <v>6.2552813794699755</v>
      </c>
      <c r="D109" s="37">
        <f ca="1">OFFSET('Prediktioner inlagda över tid'!A104,0,'Resultat prediktioner över tid'!$C$3-1-3*'Resultat prediktioner över tid'!$C$4)</f>
        <v>7.4446492946248597</v>
      </c>
      <c r="E109" s="37">
        <f ca="1">OFFSET('Prediktioner inlagda över tid'!A104,0,'Resultat prediktioner över tid'!$C$3-1-2*'Resultat prediktioner över tid'!$C$4)</f>
        <v>10.026526134151409</v>
      </c>
      <c r="F109" s="37">
        <f ca="1">OFFSET('Prediktioner inlagda över tid'!A104,0,'Resultat prediktioner över tid'!$C$3-1-1*'Resultat prediktioner över tid'!$C$4)</f>
        <v>9.3707017257249365</v>
      </c>
      <c r="G109" s="37">
        <f ca="1">OFFSET('Prediktioner inlagda över tid'!A104,0,'Resultat prediktioner över tid'!$C$3-1-0*'Resultat prediktioner över tid'!$C$4)</f>
        <v>12.699833707253415</v>
      </c>
      <c r="H109" s="38"/>
      <c r="I109" s="37" t="e">
        <f>'Prediktioner döda över tid'!B104</f>
        <v>#N/A</v>
      </c>
      <c r="J109" s="37">
        <f ca="1">OFFSET('Prediktioner döda över tid'!$A104,0,'Resultat prediktioner över tid'!$C$3-1-4*'Resultat prediktioner över tid'!$C$4)</f>
        <v>139.61319670016059</v>
      </c>
      <c r="K109" s="37">
        <f ca="1">OFFSET('Prediktioner döda över tid'!$A104,0,'Resultat prediktioner över tid'!$C$3-1-3*'Resultat prediktioner över tid'!$C$4)</f>
        <v>118.84985204738902</v>
      </c>
      <c r="L109" s="37">
        <f ca="1">OFFSET('Prediktioner döda över tid'!$A104,0,'Resultat prediktioner över tid'!$C$3-1-2*'Resultat prediktioner över tid'!$C$4)</f>
        <v>125.58493920143923</v>
      </c>
      <c r="M109" s="37">
        <f ca="1">OFFSET('Prediktioner döda över tid'!$A104,0,'Resultat prediktioner över tid'!$C$3-1-1*'Resultat prediktioner över tid'!$C$4)</f>
        <v>160.52068919796994</v>
      </c>
      <c r="N109" s="37">
        <f ca="1">OFFSET('Prediktioner döda över tid'!$A104,0,'Resultat prediktioner över tid'!$C$3-1-0*'Resultat prediktioner över tid'!$C$4)</f>
        <v>164.51604183022047</v>
      </c>
    </row>
    <row r="110" spans="1:14" x14ac:dyDescent="0.2">
      <c r="A110" s="2">
        <f t="shared" si="1"/>
        <v>44002</v>
      </c>
      <c r="B110" s="37" t="e">
        <f>'Prediktioner inlagda över tid'!B105</f>
        <v>#N/A</v>
      </c>
      <c r="C110" s="37">
        <f ca="1">OFFSET('Prediktioner inlagda över tid'!A105,0,'Resultat prediktioner över tid'!$C$3-1-4*'Resultat prediktioner över tid'!$C$4)</f>
        <v>6.1855020874663023</v>
      </c>
      <c r="D110" s="37">
        <f ca="1">OFFSET('Prediktioner inlagda över tid'!A105,0,'Resultat prediktioner över tid'!$C$3-1-3*'Resultat prediktioner över tid'!$C$4)</f>
        <v>7.3578730675548352</v>
      </c>
      <c r="E110" s="37">
        <f ca="1">OFFSET('Prediktioner inlagda över tid'!A105,0,'Resultat prediktioner över tid'!$C$3-1-2*'Resultat prediktioner över tid'!$C$4)</f>
        <v>9.9143475195031421</v>
      </c>
      <c r="F110" s="37">
        <f ca="1">OFFSET('Prediktioner inlagda över tid'!A105,0,'Resultat prediktioner över tid'!$C$3-1-1*'Resultat prediktioner över tid'!$C$4)</f>
        <v>8.9879919482848862</v>
      </c>
      <c r="G110" s="37">
        <f ca="1">OFFSET('Prediktioner inlagda över tid'!A105,0,'Resultat prediktioner över tid'!$C$3-1-0*'Resultat prediktioner över tid'!$C$4)</f>
        <v>12.150468981342136</v>
      </c>
      <c r="H110" s="38"/>
      <c r="I110" s="37" t="e">
        <f>'Prediktioner döda över tid'!B105</f>
        <v>#N/A</v>
      </c>
      <c r="J110" s="37">
        <f ca="1">OFFSET('Prediktioner döda över tid'!$A105,0,'Resultat prediktioner över tid'!$C$3-1-4*'Resultat prediktioner över tid'!$C$4)</f>
        <v>139.79856202835654</v>
      </c>
      <c r="K110" s="37">
        <f ca="1">OFFSET('Prediktioner döda över tid'!$A105,0,'Resultat prediktioner över tid'!$C$3-1-3*'Resultat prediktioner över tid'!$C$4)</f>
        <v>119.05469239189463</v>
      </c>
      <c r="L110" s="37">
        <f ca="1">OFFSET('Prediktioner döda över tid'!$A105,0,'Resultat prediktioner över tid'!$C$3-1-2*'Resultat prediktioner över tid'!$C$4)</f>
        <v>125.85649850745067</v>
      </c>
      <c r="M110" s="37">
        <f ca="1">OFFSET('Prediktioner döda över tid'!$A105,0,'Resultat prediktioner över tid'!$C$3-1-1*'Resultat prediktioner över tid'!$C$4)</f>
        <v>160.87976624573272</v>
      </c>
      <c r="N110" s="37">
        <f ca="1">OFFSET('Prediktioner döda över tid'!$A105,0,'Resultat prediktioner över tid'!$C$3-1-0*'Resultat prediktioner över tid'!$C$4)</f>
        <v>164.99102047278987</v>
      </c>
    </row>
    <row r="111" spans="1:14" x14ac:dyDescent="0.2">
      <c r="A111" s="2">
        <f t="shared" si="1"/>
        <v>44003</v>
      </c>
      <c r="B111" s="37" t="e">
        <f>'Prediktioner inlagda över tid'!B106</f>
        <v>#N/A</v>
      </c>
      <c r="C111" s="37">
        <f ca="1">OFFSET('Prediktioner inlagda över tid'!A106,0,'Resultat prediktioner över tid'!$C$3-1-4*'Resultat prediktioner över tid'!$C$4)</f>
        <v>6.1219515550319912</v>
      </c>
      <c r="D111" s="37">
        <f ca="1">OFFSET('Prediktioner inlagda över tid'!A106,0,'Resultat prediktioner över tid'!$C$3-1-3*'Resultat prediktioner över tid'!$C$4)</f>
        <v>7.2782150739572931</v>
      </c>
      <c r="E111" s="37">
        <f ca="1">OFFSET('Prediktioner inlagda över tid'!A106,0,'Resultat prediktioner över tid'!$C$3-1-2*'Resultat prediktioner över tid'!$C$4)</f>
        <v>9.8104346716796123</v>
      </c>
      <c r="F111" s="37">
        <f ca="1">OFFSET('Prediktioner inlagda över tid'!A106,0,'Resultat prediktioner över tid'!$C$3-1-1*'Resultat prediktioner över tid'!$C$4)</f>
        <v>8.63186414392848</v>
      </c>
      <c r="G111" s="37">
        <f ca="1">OFFSET('Prediktioner inlagda över tid'!A106,0,'Resultat prediktioner över tid'!$C$3-1-0*'Resultat prediktioner över tid'!$C$4)</f>
        <v>11.63496221890933</v>
      </c>
      <c r="H111" s="38"/>
      <c r="I111" s="37" t="e">
        <f>'Prediktioner döda över tid'!B106</f>
        <v>#N/A</v>
      </c>
      <c r="J111" s="37">
        <f ca="1">OFFSET('Prediktioner döda över tid'!$A106,0,'Resultat prediktioner över tid'!$C$3-1-4*'Resultat prediktioner över tid'!$C$4)</f>
        <v>139.98028923518882</v>
      </c>
      <c r="K111" s="37">
        <f ca="1">OFFSET('Prediktioner döda över tid'!$A106,0,'Resultat prediktioner över tid'!$C$3-1-3*'Resultat prediktioner över tid'!$C$4)</f>
        <v>119.25580712552613</v>
      </c>
      <c r="L111" s="37">
        <f ca="1">OFFSET('Prediktioner döda över tid'!$A106,0,'Resultat prediktioner över tid'!$C$3-1-2*'Resultat prediktioner över tid'!$C$4)</f>
        <v>126.12305409611977</v>
      </c>
      <c r="M111" s="37">
        <f ca="1">OFFSET('Prediktioner döda över tid'!$A106,0,'Resultat prediktioner över tid'!$C$3-1-1*'Resultat prediktioner över tid'!$C$4)</f>
        <v>161.2213700816007</v>
      </c>
      <c r="N111" s="37">
        <f ca="1">OFFSET('Prediktioner döda över tid'!$A106,0,'Resultat prediktioner över tid'!$C$3-1-0*'Resultat prediktioner över tid'!$C$4)</f>
        <v>165.4424847951737</v>
      </c>
    </row>
    <row r="112" spans="1:14" x14ac:dyDescent="0.2">
      <c r="A112" s="2">
        <f t="shared" si="1"/>
        <v>44004</v>
      </c>
      <c r="B112" s="37" t="e">
        <f>'Prediktioner inlagda över tid'!B107</f>
        <v>#N/A</v>
      </c>
      <c r="C112" s="37">
        <f ca="1">OFFSET('Prediktioner inlagda över tid'!A107,0,'Resultat prediktioner över tid'!$C$3-1-4*'Resultat prediktioner över tid'!$C$4)</f>
        <v>6.0639868339975243</v>
      </c>
      <c r="D112" s="37">
        <f ca="1">OFFSET('Prediktioner inlagda över tid'!A107,0,'Resultat prediktioner över tid'!$C$3-1-3*'Resultat prediktioner över tid'!$C$4)</f>
        <v>7.204986220557327</v>
      </c>
      <c r="E112" s="37">
        <f ca="1">OFFSET('Prediktioner inlagda över tid'!A107,0,'Resultat prediktioner över tid'!$C$3-1-2*'Resultat prediktioner över tid'!$C$4)</f>
        <v>9.714044311056627</v>
      </c>
      <c r="F112" s="37">
        <f ca="1">OFFSET('Prediktioner inlagda över tid'!A107,0,'Resultat prediktioner över tid'!$C$3-1-1*'Resultat prediktioner över tid'!$C$4)</f>
        <v>8.3006016163734593</v>
      </c>
      <c r="G112" s="37">
        <f ca="1">OFFSET('Prediktioner inlagda över tid'!A107,0,'Resultat prediktioner över tid'!$C$3-1-0*'Resultat prediktioner över tid'!$C$4)</f>
        <v>11.151482428692264</v>
      </c>
      <c r="H112" s="38"/>
      <c r="I112" s="37" t="e">
        <f>'Prediktioner döda över tid'!B107</f>
        <v>#N/A</v>
      </c>
      <c r="J112" s="37">
        <f ca="1">OFFSET('Prediktioner döda över tid'!$A107,0,'Resultat prediktioner över tid'!$C$3-1-4*'Resultat prediktioner över tid'!$C$4)</f>
        <v>140.15871308268504</v>
      </c>
      <c r="K112" s="37">
        <f ca="1">OFFSET('Prediktioner döda över tid'!$A107,0,'Resultat prediktioner över tid'!$C$3-1-3*'Resultat prediktioner över tid'!$C$4)</f>
        <v>119.45351013580839</v>
      </c>
      <c r="L112" s="37">
        <f ca="1">OFFSET('Prediktioner döda över tid'!$A107,0,'Resultat prediktioner över tid'!$C$3-1-2*'Resultat prediktioner över tid'!$C$4)</f>
        <v>126.38498818135277</v>
      </c>
      <c r="M112" s="37">
        <f ca="1">OFFSET('Prediktioner döda över tid'!$A107,0,'Resultat prediktioner över tid'!$C$3-1-1*'Resultat prediktioner över tid'!$C$4)</f>
        <v>161.54669847774349</v>
      </c>
      <c r="N112" s="37">
        <f ca="1">OFFSET('Prediktioner döda över tid'!$A107,0,'Resultat prediktioner över tid'!$C$3-1-0*'Resultat prediktioner över tid'!$C$4)</f>
        <v>165.87184937356395</v>
      </c>
    </row>
    <row r="113" spans="1:14" x14ac:dyDescent="0.2">
      <c r="A113" s="2">
        <f t="shared" si="1"/>
        <v>44005</v>
      </c>
      <c r="B113" s="37" t="e">
        <f>'Prediktioner inlagda över tid'!B108</f>
        <v>#N/A</v>
      </c>
      <c r="C113" s="37">
        <f ca="1">OFFSET('Prediktioner inlagda över tid'!A108,0,'Resultat prediktioner över tid'!$C$3-1-4*'Resultat prediktioner över tid'!$C$4)</f>
        <v>6.0110299684801332</v>
      </c>
      <c r="D113" s="37">
        <f ca="1">OFFSET('Prediktioner inlagda över tid'!A108,0,'Resultat prediktioner över tid'!$C$3-1-3*'Resultat prediktioner över tid'!$C$4)</f>
        <v>7.1375623491937121</v>
      </c>
      <c r="E113" s="37">
        <f ca="1">OFFSET('Prediktioner inlagda över tid'!A108,0,'Resultat prediktioner över tid'!$C$3-1-2*'Resultat prediktioner över tid'!$C$4)</f>
        <v>9.6244978348914536</v>
      </c>
      <c r="F113" s="37">
        <f ca="1">OFFSET('Prediktioner inlagda över tid'!A108,0,'Resultat prediktioner över tid'!$C$3-1-1*'Resultat prediktioner över tid'!$C$4)</f>
        <v>7.9925784982876751</v>
      </c>
      <c r="G113" s="37">
        <f ca="1">OFFSET('Prediktioner inlagda över tid'!A108,0,'Resultat prediktioner över tid'!$C$3-1-0*'Resultat prediktioner över tid'!$C$4)</f>
        <v>10.698263568752512</v>
      </c>
      <c r="H113" s="38"/>
      <c r="I113" s="37" t="e">
        <f>'Prediktioner döda över tid'!B108</f>
        <v>#N/A</v>
      </c>
      <c r="J113" s="37">
        <f ca="1">OFFSET('Prediktioner döda över tid'!$A108,0,'Resultat prediktioner över tid'!$C$3-1-4*'Resultat prediktioner över tid'!$C$4)</f>
        <v>140.33413397890413</v>
      </c>
      <c r="K113" s="37">
        <f ca="1">OFFSET('Prediktioner döda över tid'!$A108,0,'Resultat prediktioner över tid'!$C$3-1-3*'Resultat prediktioner över tid'!$C$4)</f>
        <v>119.64808509733743</v>
      </c>
      <c r="L113" s="37">
        <f ca="1">OFFSET('Prediktioner döda över tid'!$A108,0,'Resultat prediktioner över tid'!$C$3-1-2*'Resultat prediktioner över tid'!$C$4)</f>
        <v>126.64264888969718</v>
      </c>
      <c r="M113" s="37">
        <f ca="1">OFFSET('Prediktioner döda över tid'!$A108,0,'Resultat prediktioner över tid'!$C$3-1-1*'Resultat prediktioner över tid'!$C$4)</f>
        <v>161.85687424470655</v>
      </c>
      <c r="N113" s="37">
        <f ca="1">OFFSET('Prediktioner döda över tid'!$A108,0,'Resultat prediktioner över tid'!$C$3-1-0*'Resultat prediktioner över tid'!$C$4)</f>
        <v>166.28045683302798</v>
      </c>
    </row>
    <row r="114" spans="1:14" x14ac:dyDescent="0.2">
      <c r="A114" s="2">
        <f t="shared" si="1"/>
        <v>44006</v>
      </c>
      <c r="B114" s="37" t="e">
        <f>'Prediktioner inlagda över tid'!B109</f>
        <v>#N/A</v>
      </c>
      <c r="C114" s="37">
        <f ca="1">OFFSET('Prediktioner inlagda över tid'!A109,0,'Resultat prediktioner över tid'!$C$3-1-4*'Resultat prediktioner över tid'!$C$4)</f>
        <v>5.9625617242257096</v>
      </c>
      <c r="D114" s="37">
        <f ca="1">OFFSET('Prediktioner inlagda över tid'!A109,0,'Resultat prediktioner över tid'!$C$3-1-3*'Resultat prediktioner över tid'!$C$4)</f>
        <v>7.0753785113358898</v>
      </c>
      <c r="E114" s="37">
        <f ca="1">OFFSET('Prediktioner inlagda över tid'!A109,0,'Resultat prediktioner över tid'!$C$3-1-2*'Resultat prediktioner över tid'!$C$4)</f>
        <v>9.5411762049682096</v>
      </c>
      <c r="F114" s="37">
        <f ca="1">OFFSET('Prediktioner inlagda över tid'!A109,0,'Resultat prediktioner över tid'!$C$3-1-1*'Resultat prediktioner över tid'!$C$4)</f>
        <v>7.7062577766425804</v>
      </c>
      <c r="G114" s="37">
        <f ca="1">OFFSET('Prediktioner inlagda över tid'!A109,0,'Resultat prediktioner över tid'!$C$3-1-0*'Resultat prediktioner över tid'!$C$4)</f>
        <v>10.273606981487601</v>
      </c>
      <c r="H114" s="38"/>
      <c r="I114" s="37" t="e">
        <f>'Prediktioner döda över tid'!B109</f>
        <v>#N/A</v>
      </c>
      <c r="J114" s="37">
        <f ca="1">OFFSET('Prediktioner döda över tid'!$A109,0,'Resultat prediktioner över tid'!$C$3-1-4*'Resultat prediktioner över tid'!$C$4)</f>
        <v>140.50682140957795</v>
      </c>
      <c r="K114" s="37">
        <f ca="1">OFFSET('Prediktioner döda över tid'!$A109,0,'Resultat prediktioner över tid'!$C$3-1-3*'Resultat prediktioner över tid'!$C$4)</f>
        <v>119.83978828277536</v>
      </c>
      <c r="L114" s="37">
        <f ca="1">OFFSET('Prediktioner döda över tid'!$A109,0,'Resultat prediktioner över tid'!$C$3-1-2*'Resultat prediktioner över tid'!$C$4)</f>
        <v>126.89635316516198</v>
      </c>
      <c r="M114" s="37">
        <f ca="1">OFFSET('Prediktioner döda över tid'!$A109,0,'Resultat prediktioner över tid'!$C$3-1-1*'Resultat prediktioner över tid'!$C$4)</f>
        <v>162.15294886090263</v>
      </c>
      <c r="N114" s="37">
        <f ca="1">OFFSET('Prediktioner döda över tid'!$A109,0,'Resultat prediktioner över tid'!$C$3-1-0*'Resultat prediktioner över tid'!$C$4)</f>
        <v>166.6695797723971</v>
      </c>
    </row>
    <row r="115" spans="1:14" x14ac:dyDescent="0.2">
      <c r="A115" s="2">
        <f t="shared" si="1"/>
        <v>44007</v>
      </c>
      <c r="B115" s="37" t="e">
        <f>'Prediktioner inlagda över tid'!B110</f>
        <v>#N/A</v>
      </c>
      <c r="C115" s="37">
        <f ca="1">OFFSET('Prediktioner inlagda över tid'!A110,0,'Resultat prediktioner över tid'!$C$3-1-4*'Resultat prediktioner över tid'!$C$4)</f>
        <v>5.9181158767799973</v>
      </c>
      <c r="D115" s="37">
        <f ca="1">OFFSET('Prediktioner inlagda över tid'!A110,0,'Resultat prediktioner över tid'!$C$3-1-3*'Resultat prediktioner över tid'!$C$4)</f>
        <v>7.0179236880038722</v>
      </c>
      <c r="E115" s="37">
        <f ca="1">OFFSET('Prediktioner inlagda över tid'!A110,0,'Resultat prediktioner över tid'!$C$3-1-2*'Resultat prediktioner över tid'!$C$4)</f>
        <v>9.4635151631554901</v>
      </c>
      <c r="F115" s="37">
        <f ca="1">OFFSET('Prediktioner inlagda över tid'!A110,0,'Resultat prediktioner över tid'!$C$3-1-1*'Resultat prediktioner över tid'!$C$4)</f>
        <v>7.4401888826186946</v>
      </c>
      <c r="G115" s="37">
        <f ca="1">OFFSET('Prediktioner inlagda över tid'!A110,0,'Resultat prediktioner över tid'!$C$3-1-0*'Resultat prediktioner över tid'!$C$4)</f>
        <v>9.8758829470274581</v>
      </c>
      <c r="H115" s="38"/>
      <c r="I115" s="37" t="e">
        <f>'Prediktioner döda över tid'!B110</f>
        <v>#N/A</v>
      </c>
      <c r="J115" s="37">
        <f ca="1">OFFSET('Prediktioner döda över tid'!$A110,0,'Resultat prediktioner över tid'!$C$3-1-4*'Resultat prediktioner över tid'!$C$4)</f>
        <v>140.67701704502809</v>
      </c>
      <c r="K115" s="37">
        <f ca="1">OFFSET('Prediktioner döda över tid'!$A110,0,'Resultat prediktioner över tid'!$C$3-1-3*'Resultat prediktioner över tid'!$C$4)</f>
        <v>120.02885113145005</v>
      </c>
      <c r="L115" s="37">
        <f ca="1">OFFSET('Prediktioner döda över tid'!$A110,0,'Resultat prediktioner över tid'!$C$3-1-2*'Resultat prediktioner över tid'!$C$4)</f>
        <v>127.14638945347288</v>
      </c>
      <c r="M115" s="37">
        <f ca="1">OFFSET('Prediktioner döda över tid'!$A110,0,'Resultat prediktioner över tid'!$C$3-1-1*'Resultat prediktioner över tid'!$C$4)</f>
        <v>162.43590607973061</v>
      </c>
      <c r="N115" s="37">
        <f ca="1">OFFSET('Prediktioner döda över tid'!$A110,0,'Resultat prediktioner över tid'!$C$3-1-0*'Resultat prediktioner över tid'!$C$4)</f>
        <v>167.04042288903534</v>
      </c>
    </row>
    <row r="116" spans="1:14" x14ac:dyDescent="0.2">
      <c r="A116" s="2">
        <f t="shared" si="1"/>
        <v>44008</v>
      </c>
      <c r="B116" s="37" t="e">
        <f>'Prediktioner inlagda över tid'!B111</f>
        <v>#N/A</v>
      </c>
      <c r="C116" s="37">
        <f ca="1">OFFSET('Prediktioner inlagda över tid'!A111,0,'Resultat prediktioner över tid'!$C$3-1-4*'Resultat prediktioner över tid'!$C$4)</f>
        <v>5.8772740164080606</v>
      </c>
      <c r="D116" s="37">
        <f ca="1">OFFSET('Prediktioner inlagda över tid'!A111,0,'Resultat prediktioner över tid'!$C$3-1-3*'Resultat prediktioner över tid'!$C$4)</f>
        <v>6.9647359301698719</v>
      </c>
      <c r="E116" s="37">
        <f ca="1">OFFSET('Prediktioner inlagda över tid'!A111,0,'Resultat prediktioner över tid'!$C$3-1-2*'Resultat prediktioner över tid'!$C$4)</f>
        <v>9.3910007660947663</v>
      </c>
      <c r="F116" s="37">
        <f ca="1">OFFSET('Prediktioner inlagda över tid'!A111,0,'Resultat prediktioner över tid'!$C$3-1-1*'Resultat prediktioner över tid'!$C$4)</f>
        <v>7.1930049440348478</v>
      </c>
      <c r="G116" s="37">
        <f ca="1">OFFSET('Prediktioner inlagda över tid'!A111,0,'Resultat prediktioner över tid'!$C$3-1-0*'Resultat prediktioner över tid'!$C$4)</f>
        <v>9.503531478437143</v>
      </c>
      <c r="H116" s="38"/>
      <c r="I116" s="37" t="e">
        <f>'Prediktioner döda över tid'!B111</f>
        <v>#N/A</v>
      </c>
      <c r="J116" s="37">
        <f ca="1">OFFSET('Prediktioner döda över tid'!$A111,0,'Resultat prediktioner över tid'!$C$3-1-4*'Resultat prediktioner över tid'!$C$4)</f>
        <v>140.84493755022314</v>
      </c>
      <c r="K116" s="37">
        <f ca="1">OFFSET('Prediktioner döda över tid'!$A111,0,'Resultat prediktioner över tid'!$C$3-1-3*'Resultat prediktioner över tid'!$C$4)</f>
        <v>120.21548259351836</v>
      </c>
      <c r="L116" s="37">
        <f ca="1">OFFSET('Prediktioner döda över tid'!$A111,0,'Resultat prediktioner över tid'!$C$3-1-2*'Resultat prediktioner över tid'!$C$4)</f>
        <v>127.39302017845137</v>
      </c>
      <c r="M116" s="37">
        <f ca="1">OFFSET('Prediktioner döda över tid'!$A111,0,'Resultat prediktioner över tid'!$C$3-1-1*'Resultat prediktioner över tid'!$C$4)</f>
        <v>162.70666548654569</v>
      </c>
      <c r="N116" s="37">
        <f ca="1">OFFSET('Prediktioner döda över tid'!$A111,0,'Resultat prediktioner över tid'!$C$3-1-0*'Resultat prediktioner över tid'!$C$4)</f>
        <v>167.39412525703386</v>
      </c>
    </row>
    <row r="117" spans="1:14" x14ac:dyDescent="0.2">
      <c r="A117" s="2">
        <f t="shared" si="1"/>
        <v>44009</v>
      </c>
      <c r="B117" s="37" t="e">
        <f>'Prediktioner inlagda över tid'!B112</f>
        <v>#N/A</v>
      </c>
      <c r="C117" s="37">
        <f ca="1">OFFSET('Prediktioner inlagda över tid'!A112,0,'Resultat prediktioner över tid'!$C$3-1-4*'Resultat prediktioner över tid'!$C$4)</f>
        <v>5.8396608293902457</v>
      </c>
      <c r="D117" s="37">
        <f ca="1">OFFSET('Prediktioner inlagda över tid'!A112,0,'Resultat prediktioner över tid'!$C$3-1-3*'Resultat prediktioner över tid'!$C$4)</f>
        <v>6.915397894254939</v>
      </c>
      <c r="E117" s="37">
        <f ca="1">OFFSET('Prediktioner inlagda över tid'!A112,0,'Resultat prediktioner över tid'!$C$3-1-2*'Resultat prediktioner över tid'!$C$4)</f>
        <v>9.3231652280111792</v>
      </c>
      <c r="F117" s="37">
        <f ca="1">OFFSET('Prediktioner inlagda över tid'!A112,0,'Resultat prediktioner över tid'!$C$3-1-1*'Resultat prediktioner över tid'!$C$4)</f>
        <v>6.9634197846314807</v>
      </c>
      <c r="G117" s="37">
        <f ca="1">OFFSET('Prediktioner inlagda över tid'!A112,0,'Resultat prediktioner över tid'!$C$3-1-0*'Resultat prediktioner över tid'!$C$4)</f>
        <v>9.155062470284614</v>
      </c>
      <c r="H117" s="38"/>
      <c r="I117" s="37" t="e">
        <f>'Prediktioner döda över tid'!B112</f>
        <v>#N/A</v>
      </c>
      <c r="J117" s="37">
        <f ca="1">OFFSET('Prediktioner döda över tid'!$A112,0,'Resultat prediktioner över tid'!$C$3-1-4*'Resultat prediktioner över tid'!$C$4)</f>
        <v>141.01077712394684</v>
      </c>
      <c r="K117" s="37">
        <f ca="1">OFFSET('Prediktioner döda över tid'!$A112,0,'Resultat prediktioner över tid'!$C$3-1-3*'Resultat prediktioner över tid'!$C$4)</f>
        <v>120.39987126681881</v>
      </c>
      <c r="L117" s="37">
        <f ca="1">OFFSET('Prediktioner döda över tid'!$A112,0,'Resultat prediktioner över tid'!$C$3-1-2*'Resultat prediktioner över tid'!$C$4)</f>
        <v>127.63648402315968</v>
      </c>
      <c r="M117" s="37">
        <f ca="1">OFFSET('Prediktioner döda över tid'!$A112,0,'Resultat prediktioner över tid'!$C$3-1-1*'Resultat prediktioner över tid'!$C$4)</f>
        <v>162.96608598294679</v>
      </c>
      <c r="N117" s="37">
        <f ca="1">OFFSET('Prediktioner döda över tid'!$A112,0,'Resultat prediktioner över tid'!$C$3-1-0*'Resultat prediktioner över tid'!$C$4)</f>
        <v>167.73176271812542</v>
      </c>
    </row>
    <row r="118" spans="1:14" x14ac:dyDescent="0.2">
      <c r="A118" s="2">
        <f t="shared" si="1"/>
        <v>44010</v>
      </c>
      <c r="B118" s="37" t="e">
        <f>'Prediktioner inlagda över tid'!B113</f>
        <v>#N/A</v>
      </c>
      <c r="C118" s="37">
        <f ca="1">OFFSET('Prediktioner inlagda över tid'!A113,0,'Resultat prediktioner över tid'!$C$3-1-4*'Resultat prediktioner över tid'!$C$4)</f>
        <v>5.8049398172965061</v>
      </c>
      <c r="D118" s="37">
        <f ca="1">OFFSET('Prediktioner inlagda över tid'!A113,0,'Resultat prediktioner över tid'!$C$3-1-3*'Resultat prediktioner över tid'!$C$4)</f>
        <v>6.8695327473594965</v>
      </c>
      <c r="E118" s="37">
        <f ca="1">OFFSET('Prediktioner inlagda över tid'!A113,0,'Resultat prediktioner över tid'!$C$3-1-2*'Resultat prediktioner över tid'!$C$4)</f>
        <v>9.2595830590338242</v>
      </c>
      <c r="F118" s="37">
        <f ca="1">OFFSET('Prediktioner inlagda över tid'!A113,0,'Resultat prediktioner över tid'!$C$3-1-1*'Resultat prediktioner över tid'!$C$4)</f>
        <v>6.7502247423036446</v>
      </c>
      <c r="G118" s="37">
        <f ca="1">OFFSET('Prediktioner inlagda över tid'!A113,0,'Resultat prediktioner över tid'!$C$3-1-0*'Resultat prediktioner över tid'!$C$4)</f>
        <v>8.8290553007919765</v>
      </c>
      <c r="H118" s="38"/>
      <c r="I118" s="37" t="e">
        <f>'Prediktioner döda över tid'!B113</f>
        <v>#N/A</v>
      </c>
      <c r="J118" s="37">
        <f ca="1">OFFSET('Prediktioner döda över tid'!$A113,0,'Resultat prediktioner över tid'!$C$3-1-4*'Resultat prediktioner över tid'!$C$4)</f>
        <v>141.17470979118445</v>
      </c>
      <c r="K118" s="37">
        <f ca="1">OFFSET('Prediktioner döda över tid'!$A113,0,'Resultat prediktioner över tid'!$C$3-1-3*'Resultat prediktioner över tid'!$C$4)</f>
        <v>120.58218734264537</v>
      </c>
      <c r="L118" s="37">
        <f ca="1">OFFSET('Prediktioner döda över tid'!$A113,0,'Resultat prediktioner över tid'!$C$3-1-2*'Resultat prediktioner över tid'!$C$4)</f>
        <v>127.87699802825423</v>
      </c>
      <c r="M118" s="37">
        <f ca="1">OFFSET('Prediktioner döda över tid'!$A113,0,'Resultat prediktioner över tid'!$C$3-1-1*'Resultat prediktioner över tid'!$C$4)</f>
        <v>163.21496918042303</v>
      </c>
      <c r="N118" s="37">
        <f ca="1">OFFSET('Prediktioner döda över tid'!$A113,0,'Resultat prediktioner över tid'!$C$3-1-0*'Resultat prediktioner över tid'!$C$4)</f>
        <v>168.05435034990106</v>
      </c>
    </row>
    <row r="119" spans="1:14" x14ac:dyDescent="0.2">
      <c r="A119" s="2">
        <f t="shared" si="1"/>
        <v>44011</v>
      </c>
      <c r="B119" s="37" t="e">
        <f>'Prediktioner inlagda över tid'!B114</f>
        <v>#N/A</v>
      </c>
      <c r="C119" s="37">
        <f ca="1">OFFSET('Prediktioner inlagda över tid'!A114,0,'Resultat prediktioner över tid'!$C$3-1-4*'Resultat prediktioner över tid'!$C$4)</f>
        <v>5.7728094179780811</v>
      </c>
      <c r="D119" s="37">
        <f ca="1">OFFSET('Prediktioner inlagda över tid'!A114,0,'Resultat prediktioner över tid'!$C$3-1-3*'Resultat prediktioner över tid'!$C$4)</f>
        <v>6.8268004172677514</v>
      </c>
      <c r="E119" s="37">
        <f ca="1">OFFSET('Prediktioner inlagda över tid'!A114,0,'Resultat prediktioner över tid'!$C$3-1-2*'Resultat prediktioner över tid'!$C$4)</f>
        <v>9.199867485317812</v>
      </c>
      <c r="F119" s="37">
        <f ca="1">OFFSET('Prediktioner inlagda över tid'!A114,0,'Resultat prediktioner över tid'!$C$3-1-1*'Resultat prediktioner över tid'!$C$4)</f>
        <v>6.5522853674772996</v>
      </c>
      <c r="G119" s="37">
        <f ca="1">OFFSET('Prediktioner inlagda över tid'!A114,0,'Resultat prediktioner över tid'!$C$3-1-0*'Resultat prediktioner över tid'!$C$4)</f>
        <v>8.5241579770760794</v>
      </c>
      <c r="H119" s="38"/>
      <c r="I119" s="37" t="e">
        <f>'Prediktioner döda över tid'!B114</f>
        <v>#N/A</v>
      </c>
      <c r="J119" s="37">
        <f ca="1">OFFSET('Prediktioner döda över tid'!$A114,0,'Resultat prediktioner över tid'!$C$3-1-4*'Resultat prediktioner över tid'!$C$4)</f>
        <v>141.33689147102422</v>
      </c>
      <c r="K119" s="37">
        <f ca="1">OFFSET('Prediktioner döda över tid'!$A114,0,'Resultat prediktioner över tid'!$C$3-1-3*'Resultat prediktioner över tid'!$C$4)</f>
        <v>120.76258437574552</v>
      </c>
      <c r="L119" s="37">
        <f ca="1">OFFSET('Prediktioner döda över tid'!$A114,0,'Resultat prediktioner över tid'!$C$3-1-2*'Resultat prediktioner över tid'!$C$4)</f>
        <v>128.11475951967304</v>
      </c>
      <c r="M119" s="37">
        <f ca="1">OFFSET('Prediktioner döda över tid'!$A114,0,'Resultat prediktioner över tid'!$C$3-1-1*'Resultat prediktioner över tid'!$C$4)</f>
        <v>163.45406268936631</v>
      </c>
      <c r="N119" s="37">
        <f ca="1">OFFSET('Prediktioner döda över tid'!$A114,0,'Resultat prediktioner över tid'!$C$3-1-0*'Resultat prediktioner över tid'!$C$4)</f>
        <v>168.36284498073704</v>
      </c>
    </row>
    <row r="120" spans="1:14" x14ac:dyDescent="0.2">
      <c r="A120" s="2">
        <f t="shared" si="1"/>
        <v>44012</v>
      </c>
      <c r="B120" s="37" t="e">
        <f>'Prediktioner inlagda över tid'!B115</f>
        <v>#N/A</v>
      </c>
      <c r="C120" s="37">
        <f ca="1">OFFSET('Prediktioner inlagda över tid'!A115,0,'Resultat prediktioner över tid'!$C$3-1-4*'Resultat prediktioner över tid'!$C$4)</f>
        <v>5.7429994942375835</v>
      </c>
      <c r="D120" s="37">
        <f ca="1">OFFSET('Prediktioner inlagda över tid'!A115,0,'Resultat prediktioner över tid'!$C$3-1-3*'Resultat prediktioner över tid'!$C$4)</f>
        <v>6.7868941629480775</v>
      </c>
      <c r="E120" s="37">
        <f ca="1">OFFSET('Prediktioner inlagda över tid'!A115,0,'Resultat prediktioner över tid'!$C$3-1-2*'Resultat prediktioner över tid'!$C$4)</f>
        <v>9.1436671365798734</v>
      </c>
      <c r="F120" s="37">
        <f ca="1">OFFSET('Prediktioner inlagda över tid'!A115,0,'Resultat prediktioner över tid'!$C$3-1-1*'Resultat prediktioner över tid'!$C$4)</f>
        <v>6.3685380531663327</v>
      </c>
      <c r="G120" s="37">
        <f ca="1">OFFSET('Prediktioner inlagda över tid'!A115,0,'Resultat prediktioner över tid'!$C$3-1-0*'Resultat prediktioner över tid'!$C$4)</f>
        <v>8.2390859029669148</v>
      </c>
      <c r="H120" s="38"/>
      <c r="I120" s="37" t="e">
        <f>'Prediktioner döda över tid'!B115</f>
        <v>#N/A</v>
      </c>
      <c r="J120" s="37">
        <f ca="1">OFFSET('Prediktioner döda över tid'!$A115,0,'Resultat prediktioner över tid'!$C$3-1-4*'Resultat prediktioner över tid'!$C$4)</f>
        <v>141.49746184063443</v>
      </c>
      <c r="K120" s="37">
        <f ca="1">OFFSET('Prediktioner döda över tid'!$A115,0,'Resultat prediktioner över tid'!$C$3-1-3*'Resultat prediktioner över tid'!$C$4)</f>
        <v>120.94120089290531</v>
      </c>
      <c r="L120" s="37">
        <f ca="1">OFFSET('Prediktioner döda över tid'!$A115,0,'Resultat prediktioner över tid'!$C$3-1-2*'Resultat prediktioner över tid'!$C$4)</f>
        <v>128.3499478773771</v>
      </c>
      <c r="M120" s="37">
        <f ca="1">OFFSET('Prediktioner döda över tid'!$A115,0,'Resultat prediktioner över tid'!$C$3-1-1*'Resultat prediktioner över tid'!$C$4)</f>
        <v>163.68406329287507</v>
      </c>
      <c r="N120" s="37">
        <f ca="1">OFFSET('Prediktioner döda över tid'!$A115,0,'Resultat prediktioner över tid'!$C$3-1-0*'Resultat prediktioner över tid'!$C$4)</f>
        <v>168.65814772521614</v>
      </c>
    </row>
    <row r="121" spans="1:14" x14ac:dyDescent="0.2">
      <c r="A121" s="2">
        <f t="shared" si="1"/>
        <v>44013</v>
      </c>
      <c r="B121" s="37" t="e">
        <f>'Prediktioner inlagda över tid'!B116</f>
        <v>#N/A</v>
      </c>
      <c r="C121" s="37">
        <f ca="1">OFFSET('Prediktioner inlagda över tid'!A116,0,'Resultat prediktioner över tid'!$C$3-1-4*'Resultat prediktioner över tid'!$C$4)</f>
        <v>5.715268158385638</v>
      </c>
      <c r="D121" s="37">
        <f ca="1">OFFSET('Prediktioner inlagda över tid'!A116,0,'Resultat prediktioner över tid'!$C$3-1-3*'Resultat prediktioner över tid'!$C$4)</f>
        <v>6.7495374421581094</v>
      </c>
      <c r="E121" s="37">
        <f ca="1">OFFSET('Prediktioner inlagda över tid'!A116,0,'Resultat prediktioner över tid'!$C$3-1-2*'Resultat prediktioner över tid'!$C$4)</f>
        <v>9.0906629863123047</v>
      </c>
      <c r="F121" s="37">
        <f ca="1">OFFSET('Prediktioner inlagda över tid'!A116,0,'Resultat prediktioner över tid'!$C$3-1-1*'Resultat prediktioner över tid'!$C$4)</f>
        <v>6.1979866397435126</v>
      </c>
      <c r="G121" s="37">
        <f ca="1">OFFSET('Prediktioner inlagda över tid'!A116,0,'Resultat prediktioner över tid'!$C$3-1-0*'Resultat prediktioner över tid'!$C$4)</f>
        <v>7.9726203396074427</v>
      </c>
      <c r="H121" s="38"/>
      <c r="I121" s="37" t="e">
        <f>'Prediktioner döda över tid'!B116</f>
        <v>#N/A</v>
      </c>
      <c r="J121" s="37">
        <f ca="1">OFFSET('Prediktioner döda över tid'!$A116,0,'Resultat prediktioner över tid'!$C$3-1-4*'Resultat prediktioner över tid'!$C$4)</f>
        <v>141.65654601422315</v>
      </c>
      <c r="K121" s="37">
        <f ca="1">OFFSET('Prediktioner döda över tid'!$A116,0,'Resultat prediktioner över tid'!$C$3-1-3*'Resultat prediktioner över tid'!$C$4)</f>
        <v>121.11816185354927</v>
      </c>
      <c r="L121" s="37">
        <f ca="1">OFFSET('Prediktioner döda över tid'!$A116,0,'Resultat prediktioner över tid'!$C$3-1-2*'Resultat prediktioner över tid'!$C$4)</f>
        <v>128.58272615639629</v>
      </c>
      <c r="M121" s="37">
        <f ca="1">OFFSET('Prediktioner döda över tid'!$A116,0,'Resultat prediktioner över tid'!$C$3-1-1*'Resultat prediktioner över tid'!$C$4)</f>
        <v>163.90561999769756</v>
      </c>
      <c r="N121" s="37">
        <f ca="1">OFFSET('Prediktioner döda över tid'!$A116,0,'Resultat prediktioner över tid'!$C$3-1-0*'Resultat prediktioner över tid'!$C$4)</f>
        <v>168.94110651776901</v>
      </c>
    </row>
    <row r="122" spans="1:14" x14ac:dyDescent="0.2">
      <c r="A122" s="2">
        <f t="shared" si="1"/>
        <v>44014</v>
      </c>
      <c r="B122" s="37" t="e">
        <f>'Prediktioner inlagda över tid'!B117</f>
        <v>#N/A</v>
      </c>
      <c r="C122" s="37">
        <f ca="1">OFFSET('Prediktioner inlagda över tid'!A117,0,'Resultat prediktioner över tid'!$C$3-1-4*'Resultat prediktioner över tid'!$C$4)</f>
        <v>5.6893989031189411</v>
      </c>
      <c r="D122" s="37">
        <f ca="1">OFFSET('Prediktioner inlagda över tid'!A117,0,'Resultat prediktioner över tid'!$C$3-1-3*'Resultat prediktioner över tid'!$C$4)</f>
        <v>6.7144810537927277</v>
      </c>
      <c r="E122" s="37">
        <f ca="1">OFFSET('Prediktioner inlagda över tid'!A117,0,'Resultat prediktioner över tid'!$C$3-1-2*'Resultat prediktioner över tid'!$C$4)</f>
        <v>9.0405655298590197</v>
      </c>
      <c r="F122" s="37">
        <f ca="1">OFFSET('Prediktioner inlagda över tid'!A117,0,'Resultat prediktioner över tid'!$C$3-1-1*'Resultat prediktioner över tid'!$C$4)</f>
        <v>6.0396990300095856</v>
      </c>
      <c r="G122" s="37">
        <f ca="1">OFFSET('Prediktioner inlagda över tid'!A117,0,'Resultat prediktioner över tid'!$C$3-1-0*'Resultat prediktioner över tid'!$C$4)</f>
        <v>7.7236066204991296</v>
      </c>
      <c r="H122" s="38"/>
      <c r="I122" s="37" t="e">
        <f>'Prediktioner döda över tid'!B117</f>
        <v>#N/A</v>
      </c>
      <c r="J122" s="37">
        <f ca="1">OFFSET('Prediktioner döda över tid'!$A117,0,'Resultat prediktioner över tid'!$C$3-1-4*'Resultat prediktioner över tid'!$C$4)</f>
        <v>141.8142560543252</v>
      </c>
      <c r="K122" s="37">
        <f ca="1">OFFSET('Prediktioner döda över tid'!$A117,0,'Resultat prediktioner över tid'!$C$3-1-3*'Resultat prediktioner över tid'!$C$4)</f>
        <v>121.29357997486518</v>
      </c>
      <c r="L122" s="37">
        <f ca="1">OFFSET('Prediktioner döda över tid'!$A117,0,'Resultat prediktioner över tid'!$C$3-1-2*'Resultat prediktioner över tid'!$C$4)</f>
        <v>128.81324257091686</v>
      </c>
      <c r="M122" s="37">
        <f ca="1">OFFSET('Prediktioner döda över tid'!$A117,0,'Resultat prediktioner över tid'!$C$3-1-1*'Resultat prediktioner över tid'!$C$4)</f>
        <v>164.11933695714711</v>
      </c>
      <c r="N122" s="37">
        <f ca="1">OFFSET('Prediktioner döda över tid'!$A117,0,'Resultat prediktioner över tid'!$C$3-1-0*'Resultat prediktioner över tid'!$C$4)</f>
        <v>169.2125186257922</v>
      </c>
    </row>
    <row r="123" spans="1:14" x14ac:dyDescent="0.2">
      <c r="A123" s="2">
        <f t="shared" si="1"/>
        <v>44015</v>
      </c>
      <c r="B123" s="37" t="e">
        <f>'Prediktioner inlagda över tid'!B118</f>
        <v>#N/A</v>
      </c>
      <c r="C123" s="37">
        <f ca="1">OFFSET('Prediktioner inlagda över tid'!A118,0,'Resultat prediktioner över tid'!$C$3-1-4*'Resultat prediktioner över tid'!$C$4)</f>
        <v>5.6651980113276581</v>
      </c>
      <c r="D123" s="37">
        <f ca="1">OFFSET('Prediktioner inlagda över tid'!A118,0,'Resultat prediktioner över tid'!$C$3-1-3*'Resultat prediktioner över tid'!$C$4)</f>
        <v>6.6815005337360827</v>
      </c>
      <c r="E123" s="37">
        <f ca="1">OFFSET('Prediktioner inlagda över tid'!A118,0,'Resultat prediktioner över tid'!$C$3-1-2*'Resultat prediktioner över tid'!$C$4)</f>
        <v>8.993112185665602</v>
      </c>
      <c r="F123" s="37">
        <f ca="1">OFFSET('Prediktioner inlagda över tid'!A118,0,'Resultat prediktioner över tid'!$C$3-1-1*'Resultat prediktioner över tid'!$C$4)</f>
        <v>5.8928038436544634</v>
      </c>
      <c r="G123" s="37">
        <f ca="1">OFFSET('Prediktioner inlagda över tid'!A118,0,'Resultat prediktioner över tid'!$C$3-1-0*'Resultat prediktioner över tid'!$C$4)</f>
        <v>7.4909521748584211</v>
      </c>
      <c r="H123" s="38"/>
      <c r="I123" s="37" t="e">
        <f>'Prediktioner döda över tid'!B118</f>
        <v>#N/A</v>
      </c>
      <c r="J123" s="37">
        <f ca="1">OFFSET('Prediktioner döda över tid'!$A118,0,'Resultat prediktioner över tid'!$C$3-1-4*'Resultat prediktioner över tid'!$C$4)</f>
        <v>141.97069233129446</v>
      </c>
      <c r="K123" s="37">
        <f ca="1">OFFSET('Prediktioner döda över tid'!$A118,0,'Resultat prediktioner över tid'!$C$3-1-3*'Resultat prediktioner över tid'!$C$4)</f>
        <v>121.46755693307439</v>
      </c>
      <c r="L123" s="37">
        <f ca="1">OFFSET('Prediktioner döda över tid'!$A118,0,'Resultat prediktioner över tid'!$C$3-1-2*'Resultat prediktioner över tid'!$C$4)</f>
        <v>129.04163185160661</v>
      </c>
      <c r="M123" s="37">
        <f ca="1">OFFSET('Prediktioner döda över tid'!$A118,0,'Resultat prediktioner över tid'!$C$3-1-1*'Resultat prediktioner över tid'!$C$4)</f>
        <v>164.32577626291669</v>
      </c>
      <c r="N123" s="37">
        <f ca="1">OFFSET('Prediktioner döda över tid'!$A118,0,'Resultat prediktioner över tid'!$C$3-1-0*'Resultat prediktioner över tid'!$C$4)</f>
        <v>169.47313312664315</v>
      </c>
    </row>
    <row r="124" spans="1:14" x14ac:dyDescent="0.2">
      <c r="A124" s="2">
        <f t="shared" si="1"/>
        <v>44016</v>
      </c>
      <c r="B124" s="37" t="e">
        <f>'Prediktioner inlagda över tid'!B119</f>
        <v>#N/A</v>
      </c>
      <c r="C124" s="37">
        <f ca="1">OFFSET('Prediktioner inlagda över tid'!A119,0,'Resultat prediktioner över tid'!$C$3-1-4*'Resultat prediktioner över tid'!$C$4)</f>
        <v>5.6424922195354856</v>
      </c>
      <c r="D124" s="37">
        <f ca="1">OFFSET('Prediktioner inlagda över tid'!A119,0,'Resultat prediktioner över tid'!$C$3-1-3*'Resultat prediktioner över tid'!$C$4)</f>
        <v>6.6503937841561571</v>
      </c>
      <c r="E124" s="37">
        <f ca="1">OFFSET('Prediktioner inlagda över tid'!A119,0,'Resultat prediktioner över tid'!$C$3-1-2*'Resultat prediktioner över tid'!$C$4)</f>
        <v>8.9480649053055288</v>
      </c>
      <c r="F124" s="37">
        <f ca="1">OFFSET('Prediktioner inlagda över tid'!A119,0,'Resultat prediktioner över tid'!$C$3-1-1*'Resultat prediktioner över tid'!$C$4)</f>
        <v>5.7564871345788715</v>
      </c>
      <c r="G124" s="37">
        <f ca="1">OFFSET('Prediktioner inlagda över tid'!A119,0,'Resultat prediktioner över tid'!$C$3-1-0*'Resultat prediktioner över tid'!$C$4)</f>
        <v>7.2736244060709021</v>
      </c>
      <c r="H124" s="38"/>
      <c r="I124" s="37" t="e">
        <f>'Prediktioner döda över tid'!B119</f>
        <v>#N/A</v>
      </c>
      <c r="J124" s="37">
        <f ca="1">OFFSET('Prediktioner döda över tid'!$A119,0,'Resultat prediktioner över tid'!$C$3-1-4*'Resultat prediktioner över tid'!$C$4)</f>
        <v>142.12594474550863</v>
      </c>
      <c r="K124" s="37">
        <f ca="1">OFFSET('Prediktioner döda över tid'!$A119,0,'Resultat prediktioner över tid'!$C$3-1-3*'Resultat prediktioner över tid'!$C$4)</f>
        <v>121.6401844516124</v>
      </c>
      <c r="L124" s="37">
        <f ca="1">OFFSET('Prediktioner döda över tid'!$A119,0,'Resultat prediktioner över tid'!$C$3-1-2*'Resultat prediktioner över tid'!$C$4)</f>
        <v>129.26801648581733</v>
      </c>
      <c r="M124" s="37">
        <f ca="1">OFFSET('Prediktioner döda över tid'!$A119,0,'Resultat prediktioner över tid'!$C$3-1-1*'Resultat prediktioner över tid'!$C$4)</f>
        <v>164.52546060447114</v>
      </c>
      <c r="N124" s="37">
        <f ca="1">OFFSET('Prediktioner döda över tid'!$A119,0,'Resultat prediktioner över tid'!$C$3-1-0*'Resultat prediktioner över tid'!$C$4)</f>
        <v>169.72365333569658</v>
      </c>
    </row>
    <row r="125" spans="1:14" x14ac:dyDescent="0.2">
      <c r="A125" s="2">
        <f t="shared" si="1"/>
        <v>44017</v>
      </c>
      <c r="B125" s="37" t="e">
        <f>'Prediktioner inlagda över tid'!B120</f>
        <v>#N/A</v>
      </c>
      <c r="C125" s="37">
        <f ca="1">OFFSET('Prediktioner inlagda över tid'!A120,0,'Resultat prediktioner över tid'!$C$3-1-4*'Resultat prediktioner över tid'!$C$4)</f>
        <v>5.6211266116769307</v>
      </c>
      <c r="D125" s="37">
        <f ca="1">OFFSET('Prediktioner inlagda över tid'!A120,0,'Resultat prediktioner över tid'!$C$3-1-3*'Resultat prediktioner över tid'!$C$4)</f>
        <v>6.6209789173815858</v>
      </c>
      <c r="E125" s="37">
        <f ca="1">OFFSET('Prediktioner inlagda över tid'!A120,0,'Resultat prediktioner över tid'!$C$3-1-2*'Resultat prediktioner över tid'!$C$4)</f>
        <v>8.9052079782980424</v>
      </c>
      <c r="F125" s="37">
        <f ca="1">OFFSET('Prediktioner inlagda över tid'!A120,0,'Resultat prediktioner över tid'!$C$3-1-1*'Resultat prediktioner över tid'!$C$4)</f>
        <v>5.6299891896943741</v>
      </c>
      <c r="G125" s="37">
        <f ca="1">OFFSET('Prediktioner inlagda över tid'!A120,0,'Resultat prediktioner över tid'!$C$3-1-0*'Resultat prediktioner över tid'!$C$4)</f>
        <v>7.0706484656426989</v>
      </c>
      <c r="H125" s="38"/>
      <c r="I125" s="37" t="e">
        <f>'Prediktioner döda över tid'!B120</f>
        <v>#N/A</v>
      </c>
      <c r="J125" s="37">
        <f ca="1">OFFSET('Prediktioner döda över tid'!$A120,0,'Resultat prediktioner över tid'!$C$3-1-4*'Resultat prediktioner över tid'!$C$4)</f>
        <v>142.28009382551878</v>
      </c>
      <c r="K125" s="37">
        <f ca="1">OFFSET('Prediktioner döda över tid'!$A120,0,'Resultat prediktioner över tid'!$C$3-1-3*'Resultat prediktioner över tid'!$C$4)</f>
        <v>121.81154528616861</v>
      </c>
      <c r="L125" s="37">
        <f ca="1">OFFSET('Prediktioner döda över tid'!$A120,0,'Resultat prediktioner över tid'!$C$3-1-2*'Resultat prediktioner över tid'!$C$4)</f>
        <v>129.4925078497437</v>
      </c>
      <c r="M125" s="37">
        <f ca="1">OFFSET('Prediktioner döda över tid'!$A120,0,'Resultat prediktioner över tid'!$C$3-1-1*'Resultat prediktioner över tid'!$C$4)</f>
        <v>164.71887579614679</v>
      </c>
      <c r="N125" s="37">
        <f ca="1">OFFSET('Prediktioner döda över tid'!$A120,0,'Resultat prediktioner över tid'!$C$3-1-0*'Resultat prediktioner över tid'!$C$4)</f>
        <v>169.96473917509906</v>
      </c>
    </row>
    <row r="126" spans="1:14" x14ac:dyDescent="0.2">
      <c r="A126" s="2">
        <f t="shared" si="1"/>
        <v>44018</v>
      </c>
      <c r="B126" s="37" t="e">
        <f>'Prediktioner inlagda över tid'!B121</f>
        <v>#N/A</v>
      </c>
      <c r="C126" s="37">
        <f ca="1">OFFSET('Prediktioner inlagda över tid'!A121,0,'Resultat prediktioner över tid'!$C$3-1-4*'Resultat prediktioner över tid'!$C$4)</f>
        <v>5.6009627218127482</v>
      </c>
      <c r="D126" s="37">
        <f ca="1">OFFSET('Prediktioner inlagda över tid'!A121,0,'Resultat prediktioner över tid'!$C$3-1-3*'Resultat prediktioner över tid'!$C$4)</f>
        <v>6.5930922967016254</v>
      </c>
      <c r="E126" s="37">
        <f ca="1">OFFSET('Prediktioner inlagda över tid'!A121,0,'Resultat prediktioner över tid'!$C$3-1-2*'Resultat prediktioner över tid'!$C$4)</f>
        <v>8.8643460182372973</v>
      </c>
      <c r="F126" s="37">
        <f ca="1">OFFSET('Prediktioner inlagda över tid'!A121,0,'Resultat prediktioner över tid'!$C$3-1-1*'Resultat prediktioner över tid'!$C$4)</f>
        <v>5.5126014236596852</v>
      </c>
      <c r="G126" s="37">
        <f ca="1">OFFSET('Prediktioner inlagda över tid'!A121,0,'Resultat prediktioner över tid'!$C$3-1-0*'Resultat prediktioner över tid'!$C$4)</f>
        <v>6.8811049573157739</v>
      </c>
      <c r="H126" s="38"/>
      <c r="I126" s="37" t="e">
        <f>'Prediktioner döda över tid'!B121</f>
        <v>#N/A</v>
      </c>
      <c r="J126" s="37">
        <f ca="1">OFFSET('Prediktioner döda över tid'!$A121,0,'Resultat prediktioner över tid'!$C$3-1-4*'Resultat prediktioner över tid'!$C$4)</f>
        <v>142.43321171419385</v>
      </c>
      <c r="K126" s="37">
        <f ca="1">OFFSET('Prediktioner döda över tid'!$A121,0,'Resultat prediktioner över tid'!$C$3-1-3*'Resultat prediktioner över tid'!$C$4)</f>
        <v>121.98171411575984</v>
      </c>
      <c r="L126" s="37">
        <f ca="1">OFFSET('Prediktioner döda över tid'!$A121,0,'Resultat prediktioner över tid'!$C$3-1-2*'Resultat prediktioner över tid'!$C$4)</f>
        <v>129.71520724106156</v>
      </c>
      <c r="M126" s="37">
        <f ca="1">OFFSET('Prediktioner döda över tid'!$A121,0,'Resultat prediktioner över tid'!$C$3-1-1*'Resultat prediktioner över tid'!$C$4)</f>
        <v>164.90647317327608</v>
      </c>
      <c r="N126" s="37">
        <f ca="1">OFFSET('Prediktioner döda över tid'!$A121,0,'Resultat prediktioner över tid'!$C$3-1-0*'Resultat prediktioner över tid'!$C$4)</f>
        <v>170.19700947500607</v>
      </c>
    </row>
    <row r="127" spans="1:14" x14ac:dyDescent="0.2">
      <c r="A127" s="2">
        <f t="shared" si="1"/>
        <v>44019</v>
      </c>
      <c r="B127" s="37" t="e">
        <f>'Prediktioner inlagda över tid'!B122</f>
        <v>#N/A</v>
      </c>
      <c r="C127" s="37">
        <f ca="1">OFFSET('Prediktioner inlagda över tid'!A122,0,'Resultat prediktioner över tid'!$C$3-1-4*'Resultat prediktioner över tid'!$C$4)</f>
        <v>5.5818768261699674</v>
      </c>
      <c r="D127" s="37">
        <f ca="1">OFFSET('Prediktioner inlagda över tid'!A122,0,'Resultat prediktioner över tid'!$C$3-1-3*'Resultat prediktioner över tid'!$C$4)</f>
        <v>6.5665867576133827</v>
      </c>
      <c r="E127" s="37">
        <f ca="1">OFFSET('Prediktioner inlagda över tid'!A122,0,'Resultat prediktioner över tid'!$C$3-1-2*'Resultat prediktioner över tid'!$C$4)</f>
        <v>8.8253021173212129</v>
      </c>
      <c r="F127" s="37">
        <f ca="1">OFFSET('Prediktioner inlagda över tid'!A122,0,'Resultat prediktioner över tid'!$C$3-1-1*'Resultat prediktioner över tid'!$C$4)</f>
        <v>5.4036633804631524</v>
      </c>
      <c r="G127" s="37">
        <f ca="1">OFFSET('Prediktioner inlagda över tid'!A122,0,'Resultat prediktioner över tid'!$C$3-1-0*'Resultat prediktioner över tid'!$C$4)</f>
        <v>6.7041276008941706</v>
      </c>
      <c r="H127" s="38"/>
      <c r="I127" s="37" t="e">
        <f>'Prediktioner döda över tid'!B122</f>
        <v>#N/A</v>
      </c>
      <c r="J127" s="37">
        <f ca="1">OFFSET('Prediktioner döda över tid'!$A122,0,'Resultat prediktioner över tid'!$C$3-1-4*'Resultat prediktioner över tid'!$C$4)</f>
        <v>142.58536305381958</v>
      </c>
      <c r="K127" s="37">
        <f ca="1">OFFSET('Prediktioner döda över tid'!$A122,0,'Resultat prediktioner över tid'!$C$3-1-3*'Resultat prediktioner över tid'!$C$4)</f>
        <v>122.15075834828205</v>
      </c>
      <c r="L127" s="37">
        <f ca="1">OFFSET('Prediktioner döda över tid'!$A122,0,'Resultat prediktioner över tid'!$C$3-1-2*'Resultat prediktioner över tid'!$C$4)</f>
        <v>129.93620682002128</v>
      </c>
      <c r="M127" s="37">
        <f ca="1">OFFSET('Prediktioner döda över tid'!$A122,0,'Resultat prediktioner över tid'!$C$3-1-1*'Resultat prediktioner över tid'!$C$4)</f>
        <v>165.08867185961637</v>
      </c>
      <c r="N127" s="37">
        <f ca="1">OFFSET('Prediktioner döda över tid'!$A122,0,'Resultat prediktioner över tid'!$C$3-1-0*'Resultat prediktioner över tid'!$C$4)</f>
        <v>170.42104420095788</v>
      </c>
    </row>
    <row r="128" spans="1:14" x14ac:dyDescent="0.2">
      <c r="A128" s="2">
        <f t="shared" si="1"/>
        <v>44020</v>
      </c>
      <c r="B128" s="37" t="e">
        <f>'Prediktioner inlagda över tid'!B123</f>
        <v>#N/A</v>
      </c>
      <c r="C128" s="37">
        <f ca="1">OFFSET('Prediktioner inlagda över tid'!A123,0,'Resultat prediktioner över tid'!$C$3-1-4*'Resultat prediktioner över tid'!$C$4)</f>
        <v>5.5637584065648209</v>
      </c>
      <c r="D128" s="37">
        <f ca="1">OFFSET('Prediktioner inlagda över tid'!A123,0,'Resultat prediktioner över tid'!$C$3-1-3*'Resultat prediktioner över tid'!$C$4)</f>
        <v>6.5413299941919814</v>
      </c>
      <c r="E128" s="37">
        <f ca="1">OFFSET('Prediktioner inlagda över tid'!A123,0,'Resultat prediktioner över tid'!$C$3-1-2*'Resultat prediktioner över tid'!$C$4)</f>
        <v>8.7879161569803017</v>
      </c>
      <c r="F128" s="37">
        <f ca="1">OFFSET('Prediktioner inlagda över tid'!A123,0,'Resultat prediktioner över tid'!$C$3-1-1*'Resultat prediktioner över tid'!$C$4)</f>
        <v>5.302559849752976</v>
      </c>
      <c r="G128" s="37">
        <f ca="1">OFFSET('Prediktioner inlagda över tid'!A123,0,'Resultat prediktioner över tid'!$C$3-1-0*'Resultat prediktioner över tid'!$C$4)</f>
        <v>6.5389008807781765</v>
      </c>
      <c r="H128" s="38"/>
      <c r="I128" s="37" t="e">
        <f>'Prediktioner döda över tid'!B123</f>
        <v>#N/A</v>
      </c>
      <c r="J128" s="37">
        <f ca="1">OFFSET('Prediktioner döda över tid'!$A123,0,'Resultat prediktioner över tid'!$C$3-1-4*'Resultat prediktioner över tid'!$C$4)</f>
        <v>142.73660578010495</v>
      </c>
      <c r="K128" s="37">
        <f ca="1">OFFSET('Prediktioner döda över tid'!$A123,0,'Resultat prediktioner över tid'!$C$3-1-3*'Resultat prediktioner över tid'!$C$4)</f>
        <v>122.31873884829915</v>
      </c>
      <c r="L128" s="37">
        <f ca="1">OFFSET('Prediktioner döda över tid'!$A123,0,'Resultat prediktioner över tid'!$C$3-1-2*'Resultat prediktioner över tid'!$C$4)</f>
        <v>130.15559046644111</v>
      </c>
      <c r="M128" s="37">
        <f ca="1">OFFSET('Prediktioner döda över tid'!$A123,0,'Resultat prediktioner över tid'!$C$3-1-1*'Resultat prediktioner över tid'!$C$4)</f>
        <v>165.26586090912733</v>
      </c>
      <c r="N128" s="37">
        <f ca="1">OFFSET('Prediktioner döda över tid'!$A123,0,'Resultat prediktioner över tid'!$C$3-1-0*'Resultat prediktioner över tid'!$C$4)</f>
        <v>170.63738660267089</v>
      </c>
    </row>
    <row r="129" spans="1:14" x14ac:dyDescent="0.2">
      <c r="A129" s="2">
        <f t="shared" si="1"/>
        <v>44021</v>
      </c>
      <c r="B129" s="37" t="e">
        <f>'Prediktioner inlagda över tid'!B124</f>
        <v>#N/A</v>
      </c>
      <c r="C129" s="37">
        <f ca="1">OFFSET('Prediktioner inlagda över tid'!A124,0,'Resultat prediktioner över tid'!$C$3-1-4*'Resultat prediktioner över tid'!$C$4)</f>
        <v>5.5465087688252703</v>
      </c>
      <c r="D129" s="37">
        <f ca="1">OFFSET('Prediktioner inlagda över tid'!A124,0,'Resultat prediktioner över tid'!$C$3-1-3*'Resultat prediktioner över tid'!$C$4)</f>
        <v>6.5172030963696104</v>
      </c>
      <c r="E129" s="37">
        <f ca="1">OFFSET('Prediktioner inlagda över tid'!A124,0,'Resultat prediktioner över tid'!$C$3-1-2*'Resultat prediktioner över tid'!$C$4)</f>
        <v>8.7520432629444489</v>
      </c>
      <c r="F129" s="37">
        <f ca="1">OFFSET('Prediktioner inlagda över tid'!A124,0,'Resultat prediktioner över tid'!$C$3-1-1*'Resultat prediktioner över tid'!$C$4)</f>
        <v>5.2087181032819174</v>
      </c>
      <c r="G129" s="37">
        <f ca="1">OFFSET('Prediktioner inlagda över tid'!A124,0,'Resultat prediktioner över tid'!$C$3-1-0*'Resultat prediktioner över tid'!$C$4)</f>
        <v>6.3846577001779288</v>
      </c>
      <c r="H129" s="38"/>
      <c r="I129" s="37" t="e">
        <f>'Prediktioner döda över tid'!B124</f>
        <v>#N/A</v>
      </c>
      <c r="J129" s="37">
        <f ca="1">OFFSET('Prediktioner döda över tid'!$A124,0,'Resultat prediktioner över tid'!$C$3-1-4*'Resultat prediktioner över tid'!$C$4)</f>
        <v>142.88699183412638</v>
      </c>
      <c r="K129" s="37">
        <f ca="1">OFFSET('Prediktioner döda över tid'!$A124,0,'Resultat prediktioner över tid'!$C$3-1-3*'Resultat prediktioner över tid'!$C$4)</f>
        <v>122.48571059418626</v>
      </c>
      <c r="L129" s="37">
        <f ca="1">OFFSET('Prediktioner döda över tid'!$A124,0,'Resultat prediktioner över tid'!$C$3-1-2*'Resultat prediktioner över tid'!$C$4)</f>
        <v>130.37343455953231</v>
      </c>
      <c r="M129" s="37">
        <f ca="1">OFFSET('Prediktioner döda över tid'!$A124,0,'Resultat prediktioner över tid'!$C$3-1-1*'Resultat prediktioner över tid'!$C$4)</f>
        <v>165.43840132573803</v>
      </c>
      <c r="N129" s="37">
        <f ca="1">OFFSET('Prediktioner döda över tid'!$A124,0,'Resultat prediktioner över tid'!$C$3-1-0*'Resultat prediktioner över tid'!$C$4)</f>
        <v>170.84654528091701</v>
      </c>
    </row>
    <row r="130" spans="1:14" x14ac:dyDescent="0.2">
      <c r="A130" s="2">
        <f t="shared" si="1"/>
        <v>44022</v>
      </c>
      <c r="B130" s="37" t="e">
        <f>'Prediktioner inlagda över tid'!B125</f>
        <v>#N/A</v>
      </c>
      <c r="C130" s="37">
        <f ca="1">OFFSET('Prediktioner inlagda över tid'!A125,0,'Resultat prediktioner över tid'!$C$3-1-4*'Resultat prediktioner över tid'!$C$4)</f>
        <v>5.5300398012765335</v>
      </c>
      <c r="D130" s="37">
        <f ca="1">OFFSET('Prediktioner inlagda över tid'!A125,0,'Resultat prediktioner över tid'!$C$3-1-3*'Resultat prediktioner över tid'!$C$4)</f>
        <v>6.4940992249712917</v>
      </c>
      <c r="E130" s="37">
        <f ca="1">OFFSET('Prediktioner inlagda över tid'!A125,0,'Resultat prediktioner över tid'!$C$3-1-2*'Resultat prediktioner över tid'!$C$4)</f>
        <v>8.7175523937353638</v>
      </c>
      <c r="F130" s="37">
        <f ca="1">OFFSET('Prediktioner inlagda över tid'!A125,0,'Resultat prediktioner över tid'!$C$3-1-1*'Resultat prediktioner över tid'!$C$4)</f>
        <v>5.1216052547123514</v>
      </c>
      <c r="G130" s="37">
        <f ca="1">OFFSET('Prediktioner inlagda över tid'!A125,0,'Resultat prediktioner över tid'!$C$3-1-0*'Resultat prediktioner över tid'!$C$4)</f>
        <v>6.2406770584327962</v>
      </c>
      <c r="H130" s="38"/>
      <c r="I130" s="37" t="e">
        <f>'Prediktioner döda över tid'!B125</f>
        <v>#N/A</v>
      </c>
      <c r="J130" s="37">
        <f ca="1">OFFSET('Prediktioner döda över tid'!$A125,0,'Resultat prediktioner över tid'!$C$3-1-4*'Resultat prediktioner över tid'!$C$4)</f>
        <v>143.0365678003925</v>
      </c>
      <c r="K130" s="37">
        <f ca="1">OFFSET('Prediktioner döda över tid'!$A125,0,'Resultat prediktioner över tid'!$C$3-1-3*'Resultat prediktioner över tid'!$C$4)</f>
        <v>122.65172327114709</v>
      </c>
      <c r="L130" s="37">
        <f ca="1">OFFSET('Prediktioner döda över tid'!$A125,0,'Resultat prediktioner över tid'!$C$3-1-2*'Resultat prediktioner över tid'!$C$4)</f>
        <v>130.58980868699632</v>
      </c>
      <c r="M130" s="37">
        <f ca="1">OFFSET('Prediktioner döda över tid'!$A125,0,'Resultat prediktioner över tid'!$C$3-1-1*'Resultat prediktioner över tid'!$C$4)</f>
        <v>165.6066279651981</v>
      </c>
      <c r="N130" s="37">
        <f ca="1">OFFSET('Prediktioner döda över tid'!$A125,0,'Resultat prediktioner över tid'!$C$3-1-0*'Resultat prediktioner över tid'!$C$4)</f>
        <v>171.04899617035778</v>
      </c>
    </row>
    <row r="131" spans="1:14" x14ac:dyDescent="0.2">
      <c r="A131" s="2">
        <f t="shared" si="1"/>
        <v>44023</v>
      </c>
      <c r="B131" s="37" t="e">
        <f>'Prediktioner inlagda över tid'!B126</f>
        <v>#N/A</v>
      </c>
      <c r="C131" s="37">
        <f ca="1">OFFSET('Prediktioner inlagda över tid'!A126,0,'Resultat prediktioner över tid'!$C$3-1-4*'Resultat prediktioner över tid'!$C$4)</f>
        <v>5.5142728596916868</v>
      </c>
      <c r="D131" s="37">
        <f ca="1">OFFSET('Prediktioner inlagda över tid'!A126,0,'Resultat prediktioner över tid'!$C$3-1-3*'Resultat prediktioner över tid'!$C$4)</f>
        <v>6.471922412364469</v>
      </c>
      <c r="E131" s="37">
        <f ca="1">OFFSET('Prediktioner inlagda över tid'!A126,0,'Resultat prediktioner över tid'!$C$3-1-2*'Resultat prediktioner över tid'!$C$4)</f>
        <v>8.6843250522230413</v>
      </c>
      <c r="F131" s="37">
        <f ca="1">OFFSET('Prediktioner inlagda över tid'!A126,0,'Resultat prediktioner över tid'!$C$3-1-1*'Resultat prediktioner över tid'!$C$4)</f>
        <v>5.0407257442665969</v>
      </c>
      <c r="G131" s="37">
        <f ca="1">OFFSET('Prediktioner inlagda över tid'!A126,0,'Resultat prediktioner över tid'!$C$3-1-0*'Resultat prediktioner över tid'!$C$4)</f>
        <v>6.1062817657543764</v>
      </c>
      <c r="H131" s="38"/>
      <c r="I131" s="37" t="e">
        <f>'Prediktioner döda över tid'!B126</f>
        <v>#N/A</v>
      </c>
      <c r="J131" s="37">
        <f ca="1">OFFSET('Prediktioner döda över tid'!$A126,0,'Resultat prediktioner över tid'!$C$3-1-4*'Resultat prediktioner över tid'!$C$4)</f>
        <v>143.185375478438</v>
      </c>
      <c r="K131" s="37">
        <f ca="1">OFFSET('Prediktioner döda över tid'!$A126,0,'Resultat prediktioner över tid'!$C$3-1-3*'Resultat prediktioner över tid'!$C$4)</f>
        <v>122.81682180606923</v>
      </c>
      <c r="L131" s="37">
        <f ca="1">OFFSET('Prediktioner döda över tid'!$A126,0,'Resultat prediktioner över tid'!$C$3-1-2*'Resultat prediktioner över tid'!$C$4)</f>
        <v>130.80477628936546</v>
      </c>
      <c r="M131" s="37">
        <f ca="1">OFFSET('Prediktioner döda över tid'!$A126,0,'Resultat prediktioner över tid'!$C$3-1-1*'Resultat prediktioner över tid'!$C$4)</f>
        <v>165.77085132343888</v>
      </c>
      <c r="N131" s="37">
        <f ca="1">OFFSET('Prediktioner döda över tid'!$A126,0,'Resultat prediktioner över tid'!$C$3-1-0*'Resultat prediktioner över tid'!$C$4)</f>
        <v>171.24518443721433</v>
      </c>
    </row>
    <row r="132" spans="1:14" x14ac:dyDescent="0.2">
      <c r="A132" s="2">
        <f t="shared" si="1"/>
        <v>44024</v>
      </c>
      <c r="B132" s="37" t="e">
        <f>'Prediktioner inlagda över tid'!B127</f>
        <v>#N/A</v>
      </c>
      <c r="C132" s="37">
        <f ca="1">OFFSET('Prediktioner inlagda över tid'!A127,0,'Resultat prediktioner över tid'!$C$3-1-4*'Resultat prediktioner över tid'!$C$4)</f>
        <v>5.4991377663441714</v>
      </c>
      <c r="D132" s="37">
        <f ca="1">OFFSET('Prediktioner inlagda över tid'!A127,0,'Resultat prediktioner över tid'!$C$3-1-3*'Resultat prediktioner över tid'!$C$4)</f>
        <v>6.4505864775332817</v>
      </c>
      <c r="E132" s="37">
        <f ca="1">OFFSET('Prediktioner inlagda över tid'!A127,0,'Resultat prediktioner över tid'!$C$3-1-2*'Resultat prediktioner över tid'!$C$4)</f>
        <v>8.6522541105278243</v>
      </c>
      <c r="F132" s="37">
        <f ca="1">OFFSET('Prediktioner inlagda över tid'!A127,0,'Resultat prediktioner över tid'!$C$3-1-1*'Resultat prediktioner över tid'!$C$4)</f>
        <v>4.9656189482584043</v>
      </c>
      <c r="G132" s="37">
        <f ca="1">OFFSET('Prediktioner inlagda över tid'!A127,0,'Resultat prediktioner över tid'!$C$3-1-0*'Resultat prediktioner över tid'!$C$4)</f>
        <v>5.9808362069974725</v>
      </c>
      <c r="H132" s="38"/>
      <c r="I132" s="37" t="e">
        <f>'Prediktioner döda över tid'!B127</f>
        <v>#N/A</v>
      </c>
      <c r="J132" s="37">
        <f ca="1">OFFSET('Prediktioner döda över tid'!$A127,0,'Resultat prediktioner över tid'!$C$3-1-4*'Resultat prediktioner över tid'!$C$4)</f>
        <v>143.33345239464705</v>
      </c>
      <c r="K132" s="37">
        <f ca="1">OFFSET('Prediktioner döda över tid'!$A127,0,'Resultat prediktioner över tid'!$C$3-1-3*'Resultat prediktioner över tid'!$C$4)</f>
        <v>122.9810468496663</v>
      </c>
      <c r="L132" s="37">
        <f ca="1">OFFSET('Prediktioner döda över tid'!$A127,0,'Resultat prediktioner över tid'!$C$3-1-2*'Resultat prediktioner över tid'!$C$4)</f>
        <v>131.01839524511428</v>
      </c>
      <c r="M132" s="37">
        <f ca="1">OFFSET('Prediktioner döda över tid'!$A127,0,'Resultat prediktioner över tid'!$C$3-1-1*'Resultat prediktioner över tid'!$C$4)</f>
        <v>165.93135921609863</v>
      </c>
      <c r="N132" s="37">
        <f ca="1">OFFSET('Prediktioner döda över tid'!$A127,0,'Resultat prediktioner över tid'!$C$3-1-0*'Resultat prediktioner över tid'!$C$4)</f>
        <v>171.43552629150975</v>
      </c>
    </row>
    <row r="133" spans="1:14" x14ac:dyDescent="0.2">
      <c r="A133" s="2">
        <f t="shared" si="1"/>
        <v>44025</v>
      </c>
      <c r="B133" s="37" t="e">
        <f>'Prediktioner inlagda över tid'!B128</f>
        <v>#N/A</v>
      </c>
      <c r="C133" s="37">
        <f ca="1">OFFSET('Prediktioner inlagda över tid'!A128,0,'Resultat prediktioner över tid'!$C$3-1-4*'Resultat prediktioner över tid'!$C$4)</f>
        <v>5.4845719119352072</v>
      </c>
      <c r="D133" s="37">
        <f ca="1">OFFSET('Prediktioner inlagda över tid'!A128,0,'Resultat prediktioner över tid'!$C$3-1-3*'Resultat prediktioner över tid'!$C$4)</f>
        <v>6.4300140452856374</v>
      </c>
      <c r="E133" s="37">
        <f ca="1">OFFSET('Prediktioner inlagda över tid'!A128,0,'Resultat prediktioner över tid'!$C$3-1-2*'Resultat prediktioner över tid'!$C$4)</f>
        <v>8.6212427391784541</v>
      </c>
      <c r="F133" s="37">
        <f ca="1">OFFSET('Prediktioner inlagda över tid'!A128,0,'Resultat prediktioner över tid'!$C$3-1-1*'Resultat prediktioner över tid'!$C$4)</f>
        <v>4.8958569123614275</v>
      </c>
      <c r="G133" s="37">
        <f ca="1">OFFSET('Prediktioner inlagda över tid'!A128,0,'Resultat prediktioner över tid'!$C$3-1-0*'Resultat prediktioner över tid'!$C$4)</f>
        <v>5.8637441637054151</v>
      </c>
      <c r="H133" s="38"/>
      <c r="I133" s="37" t="e">
        <f>'Prediktioner döda över tid'!B128</f>
        <v>#N/A</v>
      </c>
      <c r="J133" s="37">
        <f ca="1">OFFSET('Prediktioner döda över tid'!$A128,0,'Resultat prediktioner över tid'!$C$3-1-4*'Resultat prediktioner över tid'!$C$4)</f>
        <v>143.48083226036209</v>
      </c>
      <c r="K133" s="37">
        <f ca="1">OFFSET('Prediktioner döda över tid'!$A128,0,'Resultat prediktioner över tid'!$C$3-1-3*'Resultat prediktioner över tid'!$C$4)</f>
        <v>123.14443521087951</v>
      </c>
      <c r="L133" s="37">
        <f ca="1">OFFSET('Prediktioner döda över tid'!$A128,0,'Resultat prediktioner över tid'!$C$3-1-2*'Resultat prediktioner över tid'!$C$4)</f>
        <v>131.2307184016482</v>
      </c>
      <c r="M133" s="37">
        <f ca="1">OFFSET('Prediktioner döda över tid'!$A128,0,'Resultat prediktioner över tid'!$C$3-1-1*'Resultat prediktioner över tid'!$C$4)</f>
        <v>166.08841835400895</v>
      </c>
      <c r="N133" s="37">
        <f ca="1">OFFSET('Prediktioner döda över tid'!$A128,0,'Resultat prediktioner över tid'!$C$3-1-0*'Resultat prediktioner över tid'!$C$4)</f>
        <v>171.62041071433501</v>
      </c>
    </row>
    <row r="134" spans="1:14" x14ac:dyDescent="0.2">
      <c r="A134" s="2">
        <f t="shared" si="1"/>
        <v>44026</v>
      </c>
      <c r="B134" s="37" t="e">
        <f>'Prediktioner inlagda över tid'!B129</f>
        <v>#N/A</v>
      </c>
      <c r="C134" s="37">
        <f ca="1">OFFSET('Prediktioner inlagda över tid'!A129,0,'Resultat prediktioner över tid'!$C$3-1-4*'Resultat prediktioner över tid'!$C$4)</f>
        <v>5.4705194502119765</v>
      </c>
      <c r="D134" s="37">
        <f ca="1">OFFSET('Prediktioner inlagda över tid'!A129,0,'Resultat prediktioner över tid'!$C$3-1-3*'Resultat prediktioner över tid'!$C$4)</f>
        <v>6.4101356601418029</v>
      </c>
      <c r="E134" s="37">
        <f ca="1">OFFSET('Prediktioner inlagda över tid'!A129,0,'Resultat prediktioner över tid'!$C$3-1-2*'Resultat prediktioner över tid'!$C$4)</f>
        <v>8.5912034320464556</v>
      </c>
      <c r="F134" s="37">
        <f ca="1">OFFSET('Prediktioner inlagda över tid'!A129,0,'Resultat prediktioner över tid'!$C$3-1-1*'Resultat prediktioner över tid'!$C$4)</f>
        <v>4.8310422065215555</v>
      </c>
      <c r="G134" s="37">
        <f ca="1">OFFSET('Prediktioner inlagda över tid'!A129,0,'Resultat prediktioner över tid'!$C$3-1-0*'Resultat prediktioner över tid'!$C$4)</f>
        <v>5.7544467016365939</v>
      </c>
      <c r="H134" s="38"/>
      <c r="I134" s="37" t="e">
        <f>'Prediktioner döda över tid'!B129</f>
        <v>#N/A</v>
      </c>
      <c r="J134" s="37">
        <f ca="1">OFFSET('Prediktioner döda över tid'!$A129,0,'Resultat prediktioner över tid'!$C$3-1-4*'Resultat prediktioner över tid'!$C$4)</f>
        <v>143.62754538174619</v>
      </c>
      <c r="K134" s="37">
        <f ca="1">OFFSET('Prediktioner döda över tid'!$A129,0,'Resultat prediktioner över tid'!$C$3-1-3*'Resultat prediktioner över tid'!$C$4)</f>
        <v>123.30702024807164</v>
      </c>
      <c r="L134" s="37">
        <f ca="1">OFFSET('Prediktioner döda över tid'!$A129,0,'Resultat prediktioner över tid'!$C$3-1-2*'Resultat prediktioner över tid'!$C$4)</f>
        <v>131.44179405688115</v>
      </c>
      <c r="M134" s="37">
        <f ca="1">OFFSET('Prediktioner döda över tid'!$A129,0,'Resultat prediktioner över tid'!$C$3-1-1*'Resultat prediktioner över tid'!$C$4)</f>
        <v>166.24227581950987</v>
      </c>
      <c r="N134" s="37">
        <f ca="1">OFFSET('Prediktioner döda över tid'!$A129,0,'Resultat prediktioner över tid'!$C$3-1-0*'Resultat prediktioner över tid'!$C$4)</f>
        <v>171.80020110118141</v>
      </c>
    </row>
    <row r="135" spans="1:14" x14ac:dyDescent="0.2">
      <c r="A135" s="2">
        <f t="shared" si="1"/>
        <v>44027</v>
      </c>
      <c r="B135" s="37" t="e">
        <f>'Prediktioner inlagda över tid'!B130</f>
        <v>#N/A</v>
      </c>
      <c r="C135" s="37">
        <f ca="1">OFFSET('Prediktioner inlagda över tid'!A130,0,'Resultat prediktioner över tid'!$C$3-1-4*'Resultat prediktioner över tid'!$C$4)</f>
        <v>5.4569305760478457</v>
      </c>
      <c r="D135" s="37">
        <f ca="1">OFFSET('Prediktioner inlagda över tid'!A130,0,'Resultat prediktioner över tid'!$C$3-1-3*'Resultat prediktioner över tid'!$C$4)</f>
        <v>6.390888986238032</v>
      </c>
      <c r="E135" s="37">
        <f ca="1">OFFSET('Prediktioner inlagda över tid'!A130,0,'Resultat prediktioner över tid'!$C$3-1-2*'Resultat prediktioner över tid'!$C$4)</f>
        <v>8.5620571191640682</v>
      </c>
      <c r="F135" s="37">
        <f ca="1">OFFSET('Prediktioner inlagda över tid'!A130,0,'Resultat prediktioner över tid'!$C$3-1-1*'Resultat prediktioner över tid'!$C$4)</f>
        <v>4.7708058986685904</v>
      </c>
      <c r="G135" s="37">
        <f ca="1">OFFSET('Prediktioner inlagda över tid'!A130,0,'Resultat prediktioner över tid'!$C$3-1-0*'Resultat prediktioner över tid'!$C$4)</f>
        <v>5.6524201292235121</v>
      </c>
      <c r="H135" s="38"/>
      <c r="I135" s="37" t="e">
        <f>'Prediktioner döda över tid'!B130</f>
        <v>#N/A</v>
      </c>
      <c r="J135" s="37">
        <f ca="1">OFFSET('Prediktioner döda över tid'!$A130,0,'Resultat prediktioner över tid'!$C$3-1-4*'Resultat prediktioner över tid'!$C$4)</f>
        <v>143.77361902633274</v>
      </c>
      <c r="K135" s="37">
        <f ca="1">OFFSET('Prediktioner döda över tid'!$A130,0,'Resultat prediktioner över tid'!$C$3-1-3*'Resultat prediktioner över tid'!$C$4)</f>
        <v>123.46883222114187</v>
      </c>
      <c r="L135" s="37">
        <f ca="1">OFFSET('Prediktioner döda över tid'!$A130,0,'Resultat prediktioner över tid'!$C$3-1-2*'Resultat prediktioner över tid'!$C$4)</f>
        <v>131.65166639574218</v>
      </c>
      <c r="M135" s="37">
        <f ca="1">OFFSET('Prediktioner döda över tid'!$A130,0,'Resultat prediktioner över tid'!$C$3-1-1*'Resultat prediktioner över tid'!$C$4)</f>
        <v>166.3931604484734</v>
      </c>
      <c r="N135" s="37">
        <f ca="1">OFFSET('Prediktioner döda över tid'!$A130,0,'Resultat prediktioner över tid'!$C$3-1-0*'Resultat prediktioner över tid'!$C$4)</f>
        <v>171.97523682286544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topLeftCell="A25" workbookViewId="0"/>
  </sheetViews>
  <sheetFormatPr baseColWidth="10" defaultRowHeight="16" x14ac:dyDescent="0.2"/>
  <cols>
    <col min="3" max="3" width="11.66406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'Prediktion(RÖR EJ!)'!C3</f>
        <v>9.5</v>
      </c>
      <c r="C2" s="4">
        <f>B2+2*SQRT(B2)</f>
        <v>15.664414002968975</v>
      </c>
    </row>
    <row r="3" spans="1:3" x14ac:dyDescent="0.2">
      <c r="A3" s="2">
        <f>A2+1</f>
        <v>43901</v>
      </c>
      <c r="B3" s="4">
        <f ca="1">'Prediktion(RÖR EJ!)'!C4</f>
        <v>10.003317916666665</v>
      </c>
      <c r="C3" s="4">
        <f t="shared" ref="C3:C66" ca="1" si="0">B3+2*SQRT(B3)</f>
        <v>16.328922367362793</v>
      </c>
    </row>
    <row r="4" spans="1:3" x14ac:dyDescent="0.2">
      <c r="A4" s="2">
        <f t="shared" ref="A4:A67" si="1">A3+1</f>
        <v>43902</v>
      </c>
      <c r="B4" s="4">
        <f ca="1">'Prediktion(RÖR EJ!)'!C5</f>
        <v>10.594384448414305</v>
      </c>
      <c r="C4" s="4">
        <f t="shared" ca="1" si="0"/>
        <v>17.104187655398157</v>
      </c>
    </row>
    <row r="5" spans="1:3" x14ac:dyDescent="0.2">
      <c r="A5" s="2">
        <f t="shared" si="1"/>
        <v>43903</v>
      </c>
      <c r="B5" s="4">
        <f ca="1">'Prediktion(RÖR EJ!)'!C6</f>
        <v>11.288499921993488</v>
      </c>
      <c r="C5" s="4">
        <f t="shared" ca="1" si="0"/>
        <v>18.008172509848787</v>
      </c>
    </row>
    <row r="6" spans="1:3" x14ac:dyDescent="0.2">
      <c r="A6" s="2">
        <f t="shared" si="1"/>
        <v>43904</v>
      </c>
      <c r="B6" s="4">
        <f ca="1">'Prediktion(RÖR EJ!)'!C7</f>
        <v>12.103592695954605</v>
      </c>
      <c r="C6" s="4">
        <f t="shared" ca="1" si="0"/>
        <v>19.061636299139224</v>
      </c>
    </row>
    <row r="7" spans="1:3" x14ac:dyDescent="0.2">
      <c r="A7" s="2">
        <f t="shared" si="1"/>
        <v>43905</v>
      </c>
      <c r="B7" s="4">
        <f ca="1">'Prediktion(RÖR EJ!)'!C8</f>
        <v>13.060658013799774</v>
      </c>
      <c r="C7" s="4">
        <f t="shared" ca="1" si="0"/>
        <v>20.288564491833306</v>
      </c>
    </row>
    <row r="8" spans="1:3" x14ac:dyDescent="0.2">
      <c r="A8" s="2">
        <f t="shared" si="1"/>
        <v>43906</v>
      </c>
      <c r="B8" s="4">
        <f ca="1">'Prediktion(RÖR EJ!)'!C9</f>
        <v>14.18426582333978</v>
      </c>
      <c r="C8" s="4">
        <f t="shared" ca="1" si="0"/>
        <v>21.716666721682827</v>
      </c>
    </row>
    <row r="9" spans="1:3" x14ac:dyDescent="0.2">
      <c r="A9" s="2">
        <f t="shared" si="1"/>
        <v>43907</v>
      </c>
      <c r="B9" s="4">
        <f ca="1">'Prediktion(RÖR EJ!)'!C10</f>
        <v>15.503146816857502</v>
      </c>
      <c r="C9" s="4">
        <f t="shared" ca="1" si="0"/>
        <v>23.377953942586359</v>
      </c>
    </row>
    <row r="10" spans="1:3" x14ac:dyDescent="0.2">
      <c r="A10" s="2">
        <f t="shared" si="1"/>
        <v>43908</v>
      </c>
      <c r="B10" s="4">
        <f ca="1">'Prediktion(RÖR EJ!)'!C11</f>
        <v>16.547548652719644</v>
      </c>
      <c r="C10" s="4">
        <f t="shared" ca="1" si="0"/>
        <v>24.683284305435912</v>
      </c>
    </row>
    <row r="11" spans="1:3" x14ac:dyDescent="0.2">
      <c r="A11" s="2">
        <f t="shared" si="1"/>
        <v>43909</v>
      </c>
      <c r="B11" s="4">
        <f ca="1">'Prediktion(RÖR EJ!)'!C12</f>
        <v>17.683562365026397</v>
      </c>
      <c r="C11" s="4">
        <f t="shared" ca="1" si="0"/>
        <v>26.093927961128959</v>
      </c>
    </row>
    <row r="12" spans="1:3" x14ac:dyDescent="0.2">
      <c r="A12" s="2">
        <f t="shared" si="1"/>
        <v>43910</v>
      </c>
      <c r="B12" s="4">
        <f ca="1">'Prediktion(RÖR EJ!)'!C13</f>
        <v>18.911033866557215</v>
      </c>
      <c r="C12" s="4">
        <f t="shared" ca="1" si="0"/>
        <v>27.608397574384366</v>
      </c>
    </row>
    <row r="13" spans="1:3" x14ac:dyDescent="0.2">
      <c r="A13" s="2">
        <f t="shared" si="1"/>
        <v>43911</v>
      </c>
      <c r="B13" s="4">
        <f ca="1">'Prediktion(RÖR EJ!)'!C14</f>
        <v>20.226969969618391</v>
      </c>
      <c r="C13" s="4">
        <f t="shared" ca="1" si="0"/>
        <v>29.221850729165656</v>
      </c>
    </row>
    <row r="14" spans="1:3" x14ac:dyDescent="0.2">
      <c r="A14" s="2">
        <f t="shared" si="1"/>
        <v>43912</v>
      </c>
      <c r="B14" s="4">
        <f ca="1">'Prediktion(RÖR EJ!)'!C15</f>
        <v>21.624583690130404</v>
      </c>
      <c r="C14" s="4">
        <f t="shared" ca="1" si="0"/>
        <v>30.925031784739694</v>
      </c>
    </row>
    <row r="15" spans="1:3" x14ac:dyDescent="0.2">
      <c r="A15" s="2">
        <f t="shared" si="1"/>
        <v>43913</v>
      </c>
      <c r="B15" s="4">
        <f ca="1">'Prediktion(RÖR EJ!)'!C16</f>
        <v>23.09210911613253</v>
      </c>
      <c r="C15" s="4">
        <f t="shared" ca="1" si="0"/>
        <v>32.702959050687234</v>
      </c>
    </row>
    <row r="16" spans="1:3" x14ac:dyDescent="0.2">
      <c r="A16" s="2">
        <f t="shared" si="1"/>
        <v>43914</v>
      </c>
      <c r="B16" s="4">
        <f ca="1">'Prediktion(RÖR EJ!)'!C17</f>
        <v>24.611340794655096</v>
      </c>
      <c r="C16" s="4">
        <f t="shared" ca="1" si="0"/>
        <v>34.533304470189307</v>
      </c>
    </row>
    <row r="17" spans="1:3" x14ac:dyDescent="0.2">
      <c r="A17" s="2">
        <f t="shared" si="1"/>
        <v>43915</v>
      </c>
      <c r="B17" s="4">
        <f ca="1">'Prediktion(RÖR EJ!)'!C18</f>
        <v>26.155845885515543</v>
      </c>
      <c r="C17" s="4">
        <f t="shared" ca="1" si="0"/>
        <v>36.384403141652022</v>
      </c>
    </row>
    <row r="18" spans="1:3" x14ac:dyDescent="0.2">
      <c r="A18" s="2">
        <f t="shared" si="1"/>
        <v>43916</v>
      </c>
      <c r="B18" s="4">
        <f ca="1">'Prediktion(RÖR EJ!)'!C19</f>
        <v>27.777441350473318</v>
      </c>
      <c r="C18" s="4">
        <f t="shared" ca="1" si="0"/>
        <v>38.318303051581687</v>
      </c>
    </row>
    <row r="19" spans="1:3" x14ac:dyDescent="0.2">
      <c r="A19" s="2">
        <f t="shared" si="1"/>
        <v>43917</v>
      </c>
      <c r="B19" s="4">
        <f ca="1">'Prediktion(RÖR EJ!)'!C20</f>
        <v>29.472110998658923</v>
      </c>
      <c r="C19" s="4">
        <f t="shared" ca="1" si="0"/>
        <v>40.329755494341939</v>
      </c>
    </row>
    <row r="20" spans="1:3" x14ac:dyDescent="0.2">
      <c r="A20" s="2">
        <f t="shared" si="1"/>
        <v>43918</v>
      </c>
      <c r="B20" s="4">
        <f ca="1">'Prediktion(RÖR EJ!)'!C21</f>
        <v>31.235072902207584</v>
      </c>
      <c r="C20" s="4">
        <f t="shared" ca="1" si="0"/>
        <v>42.412742230329179</v>
      </c>
    </row>
    <row r="21" spans="1:3" x14ac:dyDescent="0.2">
      <c r="A21" s="2">
        <f t="shared" si="1"/>
        <v>43919</v>
      </c>
      <c r="B21" s="4">
        <f ca="1">'Prediktion(RÖR EJ!)'!C22</f>
        <v>33.061154370163678</v>
      </c>
      <c r="C21" s="4">
        <f t="shared" ca="1" si="0"/>
        <v>44.560920345202248</v>
      </c>
    </row>
    <row r="22" spans="1:3" x14ac:dyDescent="0.2">
      <c r="A22" s="2">
        <f t="shared" si="1"/>
        <v>43920</v>
      </c>
      <c r="B22" s="4">
        <f ca="1">'Prediktion(RÖR EJ!)'!C23</f>
        <v>34.945396649475121</v>
      </c>
      <c r="C22" s="4">
        <f t="shared" ca="1" si="0"/>
        <v>46.768322962275199</v>
      </c>
    </row>
    <row r="23" spans="1:3" x14ac:dyDescent="0.2">
      <c r="A23" s="2">
        <f t="shared" si="1"/>
        <v>43921</v>
      </c>
      <c r="B23" s="4">
        <f ca="1">'Prediktion(RÖR EJ!)'!C24</f>
        <v>36.883963447016953</v>
      </c>
      <c r="C23" s="4">
        <f t="shared" ca="1" si="0"/>
        <v>49.030397235914329</v>
      </c>
    </row>
    <row r="24" spans="1:3" x14ac:dyDescent="0.2">
      <c r="A24" s="2">
        <f t="shared" si="1"/>
        <v>43922</v>
      </c>
      <c r="B24" s="4">
        <f ca="1">'Prediktion(RÖR EJ!)'!C25</f>
        <v>38.875444519988832</v>
      </c>
      <c r="C24" s="4">
        <f t="shared" ca="1" si="0"/>
        <v>51.345479727635819</v>
      </c>
    </row>
    <row r="25" spans="1:3" x14ac:dyDescent="0.2">
      <c r="A25" s="2">
        <f t="shared" si="1"/>
        <v>43923</v>
      </c>
      <c r="B25" s="4">
        <f ca="1">'Prediktion(RÖR EJ!)'!C26</f>
        <v>40.922665613975511</v>
      </c>
      <c r="C25" s="4">
        <f t="shared" ca="1" si="0"/>
        <v>53.716830786267998</v>
      </c>
    </row>
    <row r="26" spans="1:3" x14ac:dyDescent="0.2">
      <c r="A26" s="2">
        <f t="shared" si="1"/>
        <v>43924</v>
      </c>
      <c r="B26" s="4">
        <f ca="1">'Prediktion(RÖR EJ!)'!C27</f>
        <v>43.019808175437731</v>
      </c>
      <c r="C26" s="4">
        <f t="shared" ca="1" si="0"/>
        <v>56.137705594679545</v>
      </c>
    </row>
    <row r="27" spans="1:3" x14ac:dyDescent="0.2">
      <c r="A27" s="2">
        <f t="shared" si="1"/>
        <v>43925</v>
      </c>
      <c r="B27" s="4">
        <f ca="1">'Prediktion(RÖR EJ!)'!C28</f>
        <v>45.160701873849952</v>
      </c>
      <c r="C27" s="4">
        <f t="shared" ca="1" si="0"/>
        <v>58.601044410236433</v>
      </c>
    </row>
    <row r="28" spans="1:3" x14ac:dyDescent="0.2">
      <c r="A28" s="2">
        <f t="shared" si="1"/>
        <v>43926</v>
      </c>
      <c r="B28" s="4">
        <f ca="1">'Prediktion(RÖR EJ!)'!C29</f>
        <v>47.338915121819049</v>
      </c>
      <c r="C28" s="4">
        <f t="shared" ca="1" si="0"/>
        <v>61.099571373876074</v>
      </c>
    </row>
    <row r="29" spans="1:3" x14ac:dyDescent="0.2">
      <c r="A29" s="2">
        <f t="shared" si="1"/>
        <v>43927</v>
      </c>
      <c r="B29" s="4">
        <f ca="1">'Prediktion(RÖR EJ!)'!C30</f>
        <v>49.547797401884672</v>
      </c>
      <c r="C29" s="4">
        <f t="shared" ca="1" si="0"/>
        <v>63.625836669038982</v>
      </c>
    </row>
    <row r="30" spans="1:3" x14ac:dyDescent="0.2">
      <c r="A30" s="2">
        <f t="shared" si="1"/>
        <v>43928</v>
      </c>
      <c r="B30" s="4">
        <f ca="1">'Prediktion(RÖR EJ!)'!C31</f>
        <v>51.780426949296277</v>
      </c>
      <c r="C30" s="4">
        <f t="shared" ca="1" si="0"/>
        <v>66.172150536038245</v>
      </c>
    </row>
    <row r="31" spans="1:3" x14ac:dyDescent="0.2">
      <c r="A31" s="2">
        <f t="shared" si="1"/>
        <v>43929</v>
      </c>
      <c r="B31" s="4">
        <f ca="1">'Prediktion(RÖR EJ!)'!C32</f>
        <v>54.029398843853869</v>
      </c>
      <c r="C31" s="4">
        <f t="shared" ca="1" si="0"/>
        <v>68.730337432101066</v>
      </c>
    </row>
    <row r="32" spans="1:3" x14ac:dyDescent="0.2">
      <c r="A32" s="2">
        <f t="shared" si="1"/>
        <v>43930</v>
      </c>
      <c r="B32" s="4">
        <f ca="1">'Prediktion(RÖR EJ!)'!C33</f>
        <v>56.2863653429024</v>
      </c>
      <c r="C32" s="4">
        <f t="shared" ca="1" si="0"/>
        <v>71.291213271875534</v>
      </c>
    </row>
    <row r="33" spans="1:3" x14ac:dyDescent="0.2">
      <c r="A33" s="2">
        <f t="shared" si="1"/>
        <v>43931</v>
      </c>
      <c r="B33" s="4">
        <f ca="1">'Prediktion(RÖR EJ!)'!C34</f>
        <v>58.541211579651318</v>
      </c>
      <c r="C33" s="4">
        <f t="shared" ca="1" si="0"/>
        <v>73.843657342293483</v>
      </c>
    </row>
    <row r="34" spans="1:3" x14ac:dyDescent="0.2">
      <c r="A34" s="2">
        <f t="shared" si="1"/>
        <v>43932</v>
      </c>
      <c r="B34" s="4">
        <f ca="1">'Prediktion(RÖR EJ!)'!C35</f>
        <v>60.783288619566342</v>
      </c>
      <c r="C34" s="4">
        <f t="shared" ca="1" si="0"/>
        <v>76.37601623465234</v>
      </c>
    </row>
    <row r="35" spans="1:3" x14ac:dyDescent="0.2">
      <c r="A35" s="2">
        <f t="shared" si="1"/>
        <v>43933</v>
      </c>
      <c r="B35" s="4">
        <f ca="1">'Prediktion(RÖR EJ!)'!C36</f>
        <v>63.00143483756635</v>
      </c>
      <c r="C35" s="4">
        <f t="shared" ca="1" si="0"/>
        <v>78.876123475466159</v>
      </c>
    </row>
    <row r="36" spans="1:3" x14ac:dyDescent="0.2">
      <c r="A36" s="2">
        <f t="shared" si="1"/>
        <v>43934</v>
      </c>
      <c r="B36" s="4">
        <f ca="1">'Prediktion(RÖR EJ!)'!C37</f>
        <v>65.183989297220592</v>
      </c>
      <c r="C36" s="4">
        <f t="shared" ca="1" si="0"/>
        <v>81.331309730929775</v>
      </c>
    </row>
    <row r="37" spans="1:3" x14ac:dyDescent="0.2">
      <c r="A37" s="2">
        <f t="shared" si="1"/>
        <v>43935</v>
      </c>
      <c r="B37" s="4">
        <f ca="1">'Prediktion(RÖR EJ!)'!C38</f>
        <v>67.318803876635769</v>
      </c>
      <c r="C37" s="4">
        <f t="shared" ca="1" si="0"/>
        <v>83.728411291395673</v>
      </c>
    </row>
    <row r="38" spans="1:3" x14ac:dyDescent="0.2">
      <c r="A38" s="2">
        <f t="shared" si="1"/>
        <v>43936</v>
      </c>
      <c r="B38" s="4">
        <f ca="1">'Prediktion(RÖR EJ!)'!C39</f>
        <v>69.393269313162804</v>
      </c>
      <c r="C38" s="4">
        <f t="shared" ca="1" si="0"/>
        <v>86.053793832296378</v>
      </c>
    </row>
    <row r="39" spans="1:3" x14ac:dyDescent="0.2">
      <c r="A39" s="2">
        <f t="shared" si="1"/>
        <v>43937</v>
      </c>
      <c r="B39" s="4">
        <f ca="1">'Prediktion(RÖR EJ!)'!C40</f>
        <v>71.394382599514586</v>
      </c>
      <c r="C39" s="4">
        <f t="shared" ca="1" si="0"/>
        <v>88.293421933099751</v>
      </c>
    </row>
    <row r="40" spans="1:3" x14ac:dyDescent="0.2">
      <c r="A40" s="2">
        <f t="shared" si="1"/>
        <v>43938</v>
      </c>
      <c r="B40" s="4">
        <f ca="1">'Prediktion(RÖR EJ!)'!C41</f>
        <v>73.308900261874925</v>
      </c>
      <c r="C40" s="4">
        <f t="shared" ca="1" si="0"/>
        <v>90.4330236276855</v>
      </c>
    </row>
    <row r="41" spans="1:3" x14ac:dyDescent="0.2">
      <c r="A41" s="2">
        <f t="shared" si="1"/>
        <v>43939</v>
      </c>
      <c r="B41" s="4">
        <f ca="1">'Prediktion(RÖR EJ!)'!C42</f>
        <v>75.123645128323048</v>
      </c>
      <c r="C41" s="4">
        <f t="shared" ca="1" si="0"/>
        <v>92.458424634082334</v>
      </c>
    </row>
    <row r="42" spans="1:3" x14ac:dyDescent="0.2">
      <c r="A42" s="2">
        <f t="shared" si="1"/>
        <v>43940</v>
      </c>
      <c r="B42" s="4">
        <f ca="1">'Prediktion(RÖR EJ!)'!C43</f>
        <v>76.825651050488247</v>
      </c>
      <c r="C42" s="4">
        <f t="shared" ca="1" si="0"/>
        <v>94.355699658576953</v>
      </c>
    </row>
    <row r="43" spans="1:3" x14ac:dyDescent="0.2">
      <c r="A43" s="2">
        <f t="shared" si="1"/>
        <v>43941</v>
      </c>
      <c r="B43" s="4">
        <f ca="1">'Prediktion(RÖR EJ!)'!C44</f>
        <v>78.402319079890916</v>
      </c>
      <c r="C43" s="4">
        <f t="shared" ca="1" si="0"/>
        <v>96.111335888273118</v>
      </c>
    </row>
    <row r="44" spans="1:3" x14ac:dyDescent="0.2">
      <c r="A44" s="2">
        <f t="shared" si="1"/>
        <v>43942</v>
      </c>
      <c r="B44" s="4">
        <f ca="1">'Prediktion(RÖR EJ!)'!C45</f>
        <v>79.841585905528021</v>
      </c>
      <c r="C44" s="4">
        <f t="shared" ca="1" si="0"/>
        <v>97.71240971480195</v>
      </c>
    </row>
    <row r="45" spans="1:3" x14ac:dyDescent="0.2">
      <c r="A45" s="2">
        <f t="shared" si="1"/>
        <v>43943</v>
      </c>
      <c r="B45" s="4">
        <f ca="1">'Prediktion(RÖR EJ!)'!C46</f>
        <v>81.132104261311227</v>
      </c>
      <c r="C45" s="4">
        <f t="shared" ca="1" si="0"/>
        <v>99.146776532691717</v>
      </c>
    </row>
    <row r="46" spans="1:3" x14ac:dyDescent="0.2">
      <c r="A46" s="2">
        <f t="shared" si="1"/>
        <v>43944</v>
      </c>
      <c r="B46" s="4">
        <f ca="1">'Prediktion(RÖR EJ!)'!C47</f>
        <v>82.263432534168174</v>
      </c>
      <c r="C46" s="4">
        <f t="shared" ca="1" si="0"/>
        <v>100.40327074008039</v>
      </c>
    </row>
    <row r="47" spans="1:3" x14ac:dyDescent="0.2">
      <c r="A47" s="2">
        <f t="shared" si="1"/>
        <v>43945</v>
      </c>
      <c r="B47" s="4">
        <f ca="1">'Prediktion(RÖR EJ!)'!C48</f>
        <v>83.226226277560926</v>
      </c>
      <c r="C47" s="4">
        <f t="shared" ca="1" si="0"/>
        <v>101.47190809848074</v>
      </c>
    </row>
    <row r="48" spans="1:3" x14ac:dyDescent="0.2">
      <c r="A48" s="2">
        <f t="shared" si="1"/>
        <v>43946</v>
      </c>
      <c r="B48" s="4">
        <f ca="1">'Prediktion(RÖR EJ!)'!C49</f>
        <v>84.012416920733443</v>
      </c>
      <c r="C48" s="4">
        <f t="shared" ca="1" si="0"/>
        <v>102.34407444761665</v>
      </c>
    </row>
    <row r="49" spans="1:3" x14ac:dyDescent="0.2">
      <c r="A49" s="2">
        <f t="shared" si="1"/>
        <v>43947</v>
      </c>
      <c r="B49" s="4">
        <f ca="1">'Prediktion(RÖR EJ!)'!C50</f>
        <v>84.615351629091904</v>
      </c>
      <c r="C49" s="4">
        <f t="shared" ca="1" si="0"/>
        <v>103.01267226325947</v>
      </c>
    </row>
    <row r="50" spans="1:3" x14ac:dyDescent="0.2">
      <c r="A50" s="2">
        <f t="shared" si="1"/>
        <v>43948</v>
      </c>
      <c r="B50" s="4">
        <f ca="1">'Prediktion(RÖR EJ!)'!C51</f>
        <v>85.029914369433783</v>
      </c>
      <c r="C50" s="4">
        <f t="shared" ca="1" si="0"/>
        <v>103.47224766752096</v>
      </c>
    </row>
    <row r="51" spans="1:3" x14ac:dyDescent="0.2">
      <c r="A51" s="2">
        <f t="shared" si="1"/>
        <v>43949</v>
      </c>
      <c r="B51" s="4">
        <f ca="1">'Prediktion(RÖR EJ!)'!C52</f>
        <v>85.25262424965976</v>
      </c>
      <c r="C51" s="4">
        <f t="shared" ca="1" si="0"/>
        <v>103.71909378226505</v>
      </c>
    </row>
    <row r="52" spans="1:3" x14ac:dyDescent="0.2">
      <c r="A52" s="2">
        <f t="shared" si="1"/>
        <v>43950</v>
      </c>
      <c r="B52" s="4">
        <f ca="1">'Prediktion(RÖR EJ!)'!C53</f>
        <v>85.281707214279933</v>
      </c>
      <c r="C52" s="4">
        <f t="shared" ca="1" si="0"/>
        <v>103.75132629148669</v>
      </c>
    </row>
    <row r="53" spans="1:3" x14ac:dyDescent="0.2">
      <c r="A53" s="2">
        <f t="shared" si="1"/>
        <v>43951</v>
      </c>
      <c r="B53" s="4">
        <f ca="1">'Prediktion(RÖR EJ!)'!C54</f>
        <v>85.117137392441464</v>
      </c>
      <c r="C53" s="4">
        <f t="shared" ca="1" si="0"/>
        <v>103.56892726686193</v>
      </c>
    </row>
    <row r="54" spans="1:3" x14ac:dyDescent="0.2">
      <c r="A54" s="2">
        <f t="shared" si="1"/>
        <v>43952</v>
      </c>
      <c r="B54" s="4">
        <f ca="1">'Prediktion(RÖR EJ!)'!C55</f>
        <v>84.760645007020571</v>
      </c>
      <c r="C54" s="4">
        <f t="shared" ca="1" si="0"/>
        <v>103.17375392507356</v>
      </c>
    </row>
    <row r="55" spans="1:3" x14ac:dyDescent="0.2">
      <c r="A55" s="2">
        <f t="shared" si="1"/>
        <v>43953</v>
      </c>
      <c r="B55" s="4">
        <f ca="1">'Prediktion(RÖR EJ!)'!C56</f>
        <v>84.215689053158741</v>
      </c>
      <c r="C55" s="4">
        <f t="shared" ca="1" si="0"/>
        <v>102.56951035044273</v>
      </c>
    </row>
    <row r="56" spans="1:3" x14ac:dyDescent="0.2">
      <c r="A56" s="2">
        <f t="shared" si="1"/>
        <v>43954</v>
      </c>
      <c r="B56" s="4">
        <f ca="1">'Prediktion(RÖR EJ!)'!C57</f>
        <v>83.48739535945019</v>
      </c>
      <c r="C56" s="4">
        <f t="shared" ca="1" si="0"/>
        <v>101.76168279939708</v>
      </c>
    </row>
    <row r="57" spans="1:3" x14ac:dyDescent="0.2">
      <c r="A57" s="2">
        <f t="shared" si="1"/>
        <v>43955</v>
      </c>
      <c r="B57" s="4">
        <f ca="1">'Prediktion(RÖR EJ!)'!C58</f>
        <v>82.582464727101609</v>
      </c>
      <c r="C57" s="4">
        <f t="shared" ca="1" si="0"/>
        <v>100.75744365166729</v>
      </c>
    </row>
    <row r="58" spans="1:3" x14ac:dyDescent="0.2">
      <c r="A58" s="2">
        <f t="shared" si="1"/>
        <v>43956</v>
      </c>
      <c r="B58" s="4">
        <f ca="1">'Prediktion(RÖR EJ!)'!C59</f>
        <v>81.509053534149757</v>
      </c>
      <c r="C58" s="4">
        <f t="shared" ca="1" si="0"/>
        <v>99.565526449328928</v>
      </c>
    </row>
    <row r="59" spans="1:3" x14ac:dyDescent="0.2">
      <c r="A59" s="2">
        <f t="shared" si="1"/>
        <v>43957</v>
      </c>
      <c r="B59" s="4">
        <f ca="1">'Prediktion(RÖR EJ!)'!C60</f>
        <v>80.27663000660614</v>
      </c>
      <c r="C59" s="4">
        <f t="shared" ca="1" si="0"/>
        <v>98.196075311258426</v>
      </c>
    </row>
    <row r="60" spans="1:3" x14ac:dyDescent="0.2">
      <c r="A60" s="2">
        <f t="shared" si="1"/>
        <v>43958</v>
      </c>
      <c r="B60" s="4">
        <f ca="1">'Prediktion(RÖR EJ!)'!C61</f>
        <v>78.895810105595444</v>
      </c>
      <c r="C60" s="4">
        <f t="shared" ca="1" si="0"/>
        <v>96.660472793706973</v>
      </c>
    </row>
    <row r="61" spans="1:3" x14ac:dyDescent="0.2">
      <c r="A61" s="2">
        <f t="shared" si="1"/>
        <v>43959</v>
      </c>
      <c r="B61" s="4">
        <f ca="1">'Prediktion(RÖR EJ!)'!C62</f>
        <v>77.378177628095472</v>
      </c>
      <c r="C61" s="4">
        <f t="shared" ca="1" si="0"/>
        <v>94.971150955886941</v>
      </c>
    </row>
    <row r="62" spans="1:3" x14ac:dyDescent="0.2">
      <c r="A62" s="2">
        <f t="shared" si="1"/>
        <v>43960</v>
      </c>
      <c r="B62" s="4">
        <f ca="1">'Prediktion(RÖR EJ!)'!C63</f>
        <v>75.736093617907372</v>
      </c>
      <c r="C62" s="4">
        <f t="shared" ca="1" si="0"/>
        <v>93.141390928543274</v>
      </c>
    </row>
    <row r="63" spans="1:3" x14ac:dyDescent="0.2">
      <c r="A63" s="2">
        <f t="shared" si="1"/>
        <v>43961</v>
      </c>
      <c r="B63" s="4">
        <f ca="1">'Prediktion(RÖR EJ!)'!C64</f>
        <v>73.982500448430955</v>
      </c>
      <c r="C63" s="4">
        <f t="shared" ca="1" si="0"/>
        <v>91.185116580686071</v>
      </c>
    </row>
    <row r="64" spans="1:3" x14ac:dyDescent="0.2">
      <c r="A64" s="2">
        <f t="shared" si="1"/>
        <v>43962</v>
      </c>
      <c r="B64" s="4">
        <f ca="1">'Prediktion(RÖR EJ!)'!C65</f>
        <v>72.130725833316006</v>
      </c>
      <c r="C64" s="4">
        <f t="shared" ca="1" si="0"/>
        <v>89.116687782327432</v>
      </c>
    </row>
    <row r="65" spans="1:3" x14ac:dyDescent="0.2">
      <c r="A65" s="2">
        <f t="shared" si="1"/>
        <v>43963</v>
      </c>
      <c r="B65" s="4">
        <f ca="1">'Prediktion(RÖR EJ!)'!C66</f>
        <v>70.194291333914293</v>
      </c>
      <c r="C65" s="4">
        <f t="shared" ca="1" si="0"/>
        <v>86.950698029135594</v>
      </c>
    </row>
    <row r="66" spans="1:3" x14ac:dyDescent="0.2">
      <c r="A66" s="2">
        <f t="shared" si="1"/>
        <v>43964</v>
      </c>
      <c r="B66" s="4">
        <f ca="1">'Prediktion(RÖR EJ!)'!C67</f>
        <v>68.186729506041644</v>
      </c>
      <c r="C66" s="4">
        <f t="shared" ca="1" si="0"/>
        <v>84.701780763127303</v>
      </c>
    </row>
    <row r="67" spans="1:3" x14ac:dyDescent="0.2">
      <c r="A67" s="2">
        <f t="shared" si="1"/>
        <v>43965</v>
      </c>
      <c r="B67" s="4">
        <f ca="1">'Prediktion(RÖR EJ!)'!C68</f>
        <v>66.121413288841566</v>
      </c>
      <c r="C67" s="4">
        <f t="shared" ref="C67:C130" ca="1" si="2">B67+2*SQRT(B67)</f>
        <v>82.384428174014801</v>
      </c>
    </row>
    <row r="68" spans="1:3" x14ac:dyDescent="0.2">
      <c r="A68" s="2">
        <f t="shared" ref="A68:A131" si="3">A67+1</f>
        <v>43966</v>
      </c>
      <c r="B68" s="4">
        <f ca="1">'Prediktion(RÖR EJ!)'!C69</f>
        <v>64.011400610509568</v>
      </c>
      <c r="C68" s="4">
        <f t="shared" ca="1" si="2"/>
        <v>80.012825623365089</v>
      </c>
    </row>
    <row r="69" spans="1:3" x14ac:dyDescent="0.2">
      <c r="A69" s="2">
        <f t="shared" si="3"/>
        <v>43967</v>
      </c>
      <c r="B69" s="4">
        <f ca="1">'Prediktion(RÖR EJ!)'!C70</f>
        <v>61.86929649511621</v>
      </c>
      <c r="C69" s="4">
        <f t="shared" ca="1" si="2"/>
        <v>77.60070412382079</v>
      </c>
    </row>
    <row r="70" spans="1:3" x14ac:dyDescent="0.2">
      <c r="A70" s="2">
        <f t="shared" si="3"/>
        <v>43968</v>
      </c>
      <c r="B70" s="4">
        <f ca="1">'Prediktion(RÖR EJ!)'!C71</f>
        <v>59.707134229951507</v>
      </c>
      <c r="C70" s="4">
        <f t="shared" ca="1" si="2"/>
        <v>75.161212556393565</v>
      </c>
    </row>
    <row r="71" spans="1:3" x14ac:dyDescent="0.2">
      <c r="A71" s="2">
        <f t="shared" si="3"/>
        <v>43969</v>
      </c>
      <c r="B71" s="4">
        <f ca="1">'Prediktion(RÖR EJ!)'!C72</f>
        <v>57.536276428028515</v>
      </c>
      <c r="C71" s="4">
        <f t="shared" ca="1" si="2"/>
        <v>72.706810555478143</v>
      </c>
    </row>
    <row r="72" spans="1:3" x14ac:dyDescent="0.2">
      <c r="A72" s="2">
        <f t="shared" si="3"/>
        <v>43970</v>
      </c>
      <c r="B72" s="4">
        <f ca="1">'Prediktion(RÖR EJ!)'!C73</f>
        <v>55.36733614263661</v>
      </c>
      <c r="C72" s="4">
        <f t="shared" ca="1" si="2"/>
        <v>70.249182283843226</v>
      </c>
    </row>
    <row r="73" spans="1:3" x14ac:dyDescent="0.2">
      <c r="A73" s="2">
        <f t="shared" si="3"/>
        <v>43971</v>
      </c>
      <c r="B73" s="4">
        <f ca="1">'Prediktion(RÖR EJ!)'!C74</f>
        <v>53.210117629861656</v>
      </c>
      <c r="C73" s="4">
        <f t="shared" ca="1" si="2"/>
        <v>67.799170735510657</v>
      </c>
    </row>
    <row r="74" spans="1:3" x14ac:dyDescent="0.2">
      <c r="A74" s="2">
        <f t="shared" si="3"/>
        <v>43972</v>
      </c>
      <c r="B74" s="4">
        <f ca="1">'Prediktion(RÖR EJ!)'!C75</f>
        <v>51.073575875712379</v>
      </c>
      <c r="C74" s="4">
        <f t="shared" ca="1" si="2"/>
        <v>65.366731702990322</v>
      </c>
    </row>
    <row r="75" spans="1:3" x14ac:dyDescent="0.2">
      <c r="A75" s="2">
        <f t="shared" si="3"/>
        <v>43973</v>
      </c>
      <c r="B75" s="4">
        <f ca="1">'Prediktion(RÖR EJ!)'!C76</f>
        <v>48.965793613899883</v>
      </c>
      <c r="C75" s="4">
        <f t="shared" ca="1" si="2"/>
        <v>62.960906134190658</v>
      </c>
    </row>
    <row r="76" spans="1:3" x14ac:dyDescent="0.2">
      <c r="A76" s="2">
        <f t="shared" si="3"/>
        <v>43974</v>
      </c>
      <c r="B76" s="4">
        <f ca="1">'Prediktion(RÖR EJ!)'!C77</f>
        <v>46.893974261112128</v>
      </c>
      <c r="C76" s="4">
        <f t="shared" ca="1" si="2"/>
        <v>60.589809286565981</v>
      </c>
    </row>
    <row r="77" spans="1:3" x14ac:dyDescent="0.2">
      <c r="A77" s="2">
        <f t="shared" si="3"/>
        <v>43975</v>
      </c>
      <c r="B77" s="4">
        <f ca="1">'Prediktion(RÖR EJ!)'!C78</f>
        <v>44.864448988041985</v>
      </c>
      <c r="C77" s="4">
        <f t="shared" ca="1" si="2"/>
        <v>58.260634861348159</v>
      </c>
    </row>
    <row r="78" spans="1:3" x14ac:dyDescent="0.2">
      <c r="A78" s="2">
        <f t="shared" si="3"/>
        <v>43976</v>
      </c>
      <c r="B78" s="4">
        <f ca="1">'Prediktion(RÖR EJ!)'!C79</f>
        <v>42.882696022772933</v>
      </c>
      <c r="C78" s="4">
        <f t="shared" ca="1" si="2"/>
        <v>55.979672165802732</v>
      </c>
    </row>
    <row r="79" spans="1:3" x14ac:dyDescent="0.2">
      <c r="A79" s="2">
        <f t="shared" si="3"/>
        <v>43977</v>
      </c>
      <c r="B79" s="4">
        <f ca="1">'Prediktion(RÖR EJ!)'!C80</f>
        <v>40.953370241714723</v>
      </c>
      <c r="C79" s="4">
        <f t="shared" ca="1" si="2"/>
        <v>53.752334300061747</v>
      </c>
    </row>
    <row r="80" spans="1:3" x14ac:dyDescent="0.2">
      <c r="A80" s="2">
        <f t="shared" si="3"/>
        <v>43978</v>
      </c>
      <c r="B80" s="4">
        <f ca="1">'Prediktion(RÖR EJ!)'!C81</f>
        <v>39.080341131384309</v>
      </c>
      <c r="C80" s="4">
        <f t="shared" ca="1" si="2"/>
        <v>51.583195386534896</v>
      </c>
    </row>
    <row r="81" spans="1:3" x14ac:dyDescent="0.2">
      <c r="A81" s="2">
        <f t="shared" si="3"/>
        <v>43979</v>
      </c>
      <c r="B81" s="4">
        <f ca="1">'Prediktion(RÖR EJ!)'!C82</f>
        <v>37.266737284681291</v>
      </c>
      <c r="C81" s="4">
        <f t="shared" ca="1" si="2"/>
        <v>49.476034936009363</v>
      </c>
    </row>
    <row r="82" spans="1:3" x14ac:dyDescent="0.2">
      <c r="A82" s="2">
        <f t="shared" si="3"/>
        <v>43980</v>
      </c>
      <c r="B82" s="4">
        <f ca="1">'Prediktion(RÖR EJ!)'!C83</f>
        <v>35.51499571611437</v>
      </c>
      <c r="C82" s="4">
        <f t="shared" ca="1" si="2"/>
        <v>47.433887563281097</v>
      </c>
    </row>
    <row r="83" spans="1:3" x14ac:dyDescent="0.2">
      <c r="A83" s="2">
        <f t="shared" si="3"/>
        <v>43981</v>
      </c>
      <c r="B83" s="4">
        <f ca="1">'Prediktion(RÖR EJ!)'!C84</f>
        <v>33.826914430569879</v>
      </c>
      <c r="C83" s="4">
        <f t="shared" ca="1" si="2"/>
        <v>45.45909641514524</v>
      </c>
    </row>
    <row r="84" spans="1:3" x14ac:dyDescent="0.2">
      <c r="A84" s="2">
        <f t="shared" si="3"/>
        <v>43982</v>
      </c>
      <c r="B84" s="4">
        <f ca="1">'Prediktion(RÖR EJ!)'!C85</f>
        <v>32.203706849531635</v>
      </c>
      <c r="C84" s="4">
        <f t="shared" ca="1" si="2"/>
        <v>43.553368844416177</v>
      </c>
    </row>
    <row r="85" spans="1:3" x14ac:dyDescent="0.2">
      <c r="A85" s="2">
        <f t="shared" si="3"/>
        <v>43983</v>
      </c>
      <c r="B85" s="4">
        <f ca="1">'Prediktion(RÖR EJ!)'!C86</f>
        <v>30.646056878140783</v>
      </c>
      <c r="C85" s="4">
        <f t="shared" ca="1" si="2"/>
        <v>41.717833046062673</v>
      </c>
    </row>
    <row r="86" spans="1:3" x14ac:dyDescent="0.2">
      <c r="A86" s="2">
        <f t="shared" si="3"/>
        <v>43984</v>
      </c>
      <c r="B86" s="4">
        <f ca="1">'Prediktion(RÖR EJ!)'!C87</f>
        <v>29.154173578274047</v>
      </c>
      <c r="C86" s="4">
        <f t="shared" ca="1" si="2"/>
        <v>39.953094557385626</v>
      </c>
    </row>
    <row r="87" spans="1:3" x14ac:dyDescent="0.2">
      <c r="A87" s="2">
        <f t="shared" si="3"/>
        <v>43985</v>
      </c>
      <c r="B87" s="4">
        <f ca="1">'Prediktion(RÖR EJ!)'!C88</f>
        <v>27.727844590284924</v>
      </c>
      <c r="C87" s="4">
        <f t="shared" ca="1" si="2"/>
        <v>38.259291706476489</v>
      </c>
    </row>
    <row r="88" spans="1:3" x14ac:dyDescent="0.2">
      <c r="A88" s="2">
        <f t="shared" si="3"/>
        <v>43986</v>
      </c>
      <c r="B88" s="4">
        <f ca="1">'Prediktion(RÖR EJ!)'!C89</f>
        <v>26.366487613965553</v>
      </c>
      <c r="C88" s="4">
        <f t="shared" ca="1" si="2"/>
        <v>36.636149266418485</v>
      </c>
    </row>
    <row r="89" spans="1:3" x14ac:dyDescent="0.2">
      <c r="A89" s="2">
        <f t="shared" si="3"/>
        <v>43987</v>
      </c>
      <c r="B89" s="4">
        <f ca="1">'Prediktion(RÖR EJ!)'!C90</f>
        <v>25.069199414332854</v>
      </c>
      <c r="C89" s="4">
        <f t="shared" ca="1" si="2"/>
        <v>35.083029733313268</v>
      </c>
    </row>
    <row r="90" spans="1:3" x14ac:dyDescent="0.2">
      <c r="A90" s="2">
        <f t="shared" si="3"/>
        <v>43988</v>
      </c>
      <c r="B90" s="4">
        <f ca="1">'Prediktion(RÖR EJ!)'!C91</f>
        <v>23.834801957874713</v>
      </c>
      <c r="C90" s="4">
        <f t="shared" ca="1" si="2"/>
        <v>33.598981791916017</v>
      </c>
    </row>
    <row r="91" spans="1:3" x14ac:dyDescent="0.2">
      <c r="A91" s="2">
        <f t="shared" si="3"/>
        <v>43989</v>
      </c>
      <c r="B91" s="4">
        <f ca="1">'Prediktion(RÖR EJ!)'!C92</f>
        <v>22.661885408736325</v>
      </c>
      <c r="C91" s="4">
        <f t="shared" ca="1" si="2"/>
        <v>32.182785662123358</v>
      </c>
    </row>
    <row r="92" spans="1:3" x14ac:dyDescent="0.2">
      <c r="A92" s="2">
        <f t="shared" si="3"/>
        <v>43990</v>
      </c>
      <c r="B92" s="4">
        <f ca="1">'Prediktion(RÖR EJ!)'!C93</f>
        <v>21.548847821598692</v>
      </c>
      <c r="C92" s="4">
        <f t="shared" ca="1" si="2"/>
        <v>30.83299513227805</v>
      </c>
    </row>
    <row r="93" spans="1:3" x14ac:dyDescent="0.2">
      <c r="A93" s="2">
        <f t="shared" si="3"/>
        <v>43991</v>
      </c>
      <c r="B93" s="4">
        <f ca="1">'Prediktion(RÖR EJ!)'!C94</f>
        <v>20.493931458943049</v>
      </c>
      <c r="C93" s="4">
        <f t="shared" ca="1" si="2"/>
        <v>29.547976181373585</v>
      </c>
    </row>
    <row r="94" spans="1:3" x14ac:dyDescent="0.2">
      <c r="A94" s="2">
        <f t="shared" si="3"/>
        <v>43992</v>
      </c>
      <c r="B94" s="4">
        <f ca="1">'Prediktion(RÖR EJ!)'!C95</f>
        <v>19.495255735741726</v>
      </c>
      <c r="C94" s="4">
        <f t="shared" ca="1" si="2"/>
        <v>28.325942172421883</v>
      </c>
    </row>
    <row r="95" spans="1:3" x14ac:dyDescent="0.2">
      <c r="A95" s="2">
        <f t="shared" si="3"/>
        <v>43993</v>
      </c>
      <c r="B95" s="4">
        <f ca="1">'Prediktion(RÖR EJ!)'!C96</f>
        <v>18.550846855480494</v>
      </c>
      <c r="C95" s="4">
        <f t="shared" ca="1" si="2"/>
        <v>27.164985664550265</v>
      </c>
    </row>
    <row r="96" spans="1:3" x14ac:dyDescent="0.2">
      <c r="A96" s="2">
        <f t="shared" si="3"/>
        <v>43994</v>
      </c>
      <c r="B96" s="4">
        <f ca="1">'Prediktion(RÖR EJ!)'!C97</f>
        <v>17.658664249174549</v>
      </c>
      <c r="C96" s="4">
        <f t="shared" ca="1" si="2"/>
        <v>26.063106943172659</v>
      </c>
    </row>
    <row r="97" spans="1:3" x14ac:dyDescent="0.2">
      <c r="A97" s="2">
        <f t="shared" si="3"/>
        <v>43995</v>
      </c>
      <c r="B97" s="4">
        <f ca="1">'Prediktion(RÖR EJ!)'!C98</f>
        <v>16.816623965166926</v>
      </c>
      <c r="C97" s="4">
        <f t="shared" ca="1" si="2"/>
        <v>25.018239407301952</v>
      </c>
    </row>
    <row r="98" spans="1:3" x14ac:dyDescent="0.2">
      <c r="A98" s="2">
        <f t="shared" si="3"/>
        <v>43996</v>
      </c>
      <c r="B98" s="4">
        <f ca="1">'Prediktion(RÖR EJ!)'!C99</f>
        <v>16.022619183492637</v>
      </c>
      <c r="C98" s="4">
        <f t="shared" ca="1" si="2"/>
        <v>24.028271982232447</v>
      </c>
    </row>
    <row r="99" spans="1:3" x14ac:dyDescent="0.2">
      <c r="A99" s="2">
        <f t="shared" si="3"/>
        <v>43997</v>
      </c>
      <c r="B99" s="4">
        <f ca="1">'Prediktion(RÖR EJ!)'!C100</f>
        <v>15.274538045919659</v>
      </c>
      <c r="C99" s="4">
        <f t="shared" ca="1" si="2"/>
        <v>23.091068745896386</v>
      </c>
    </row>
    <row r="100" spans="1:3" x14ac:dyDescent="0.2">
      <c r="A100" s="2">
        <f t="shared" si="3"/>
        <v>43998</v>
      </c>
      <c r="B100" s="4">
        <f ca="1">'Prediktion(RÖR EJ!)'!C101</f>
        <v>14.570279002829897</v>
      </c>
      <c r="C100" s="4">
        <f t="shared" ca="1" si="2"/>
        <v>22.204485969589417</v>
      </c>
    </row>
    <row r="101" spans="1:3" x14ac:dyDescent="0.2">
      <c r="A101" s="2">
        <f t="shared" si="3"/>
        <v>43999</v>
      </c>
      <c r="B101" s="4">
        <f ca="1">'Prediktion(RÖR EJ!)'!C102</f>
        <v>13.90776388216926</v>
      </c>
      <c r="C101" s="4">
        <f t="shared" ca="1" si="2"/>
        <v>21.366386779774221</v>
      </c>
    </row>
    <row r="102" spans="1:3" x14ac:dyDescent="0.2">
      <c r="A102" s="2">
        <f t="shared" si="3"/>
        <v>44000</v>
      </c>
      <c r="B102" s="4">
        <f ca="1">'Prediktion(RÖR EJ!)'!C103</f>
        <v>13.284948884948223</v>
      </c>
      <c r="C102" s="4">
        <f t="shared" ca="1" si="2"/>
        <v>20.574653648502981</v>
      </c>
    </row>
    <row r="103" spans="1:3" x14ac:dyDescent="0.2">
      <c r="A103" s="2">
        <f t="shared" si="3"/>
        <v>44001</v>
      </c>
      <c r="B103" s="4">
        <f ca="1">'Prediktion(RÖR EJ!)'!C104</f>
        <v>12.699833707253415</v>
      </c>
      <c r="C103" s="4">
        <f t="shared" ca="1" si="2"/>
        <v>19.827198916712916</v>
      </c>
    </row>
    <row r="104" spans="1:3" x14ac:dyDescent="0.2">
      <c r="A104" s="2">
        <f t="shared" si="3"/>
        <v>44002</v>
      </c>
      <c r="B104" s="4">
        <f ca="1">'Prediktion(RÖR EJ!)'!C105</f>
        <v>12.150468981342136</v>
      </c>
      <c r="C104" s="4">
        <f t="shared" ca="1" si="2"/>
        <v>19.12197354817479</v>
      </c>
    </row>
    <row r="105" spans="1:3" x14ac:dyDescent="0.2">
      <c r="A105" s="2">
        <f t="shared" si="3"/>
        <v>44003</v>
      </c>
      <c r="B105" s="4">
        <f ca="1">'Prediktion(RÖR EJ!)'!C106</f>
        <v>11.63496221890933</v>
      </c>
      <c r="C105" s="4">
        <f t="shared" ca="1" si="2"/>
        <v>18.456974303011592</v>
      </c>
    </row>
    <row r="106" spans="1:3" x14ac:dyDescent="0.2">
      <c r="A106" s="2">
        <f t="shared" si="3"/>
        <v>44004</v>
      </c>
      <c r="B106" s="4">
        <f ca="1">'Prediktion(RÖR EJ!)'!C107</f>
        <v>11.151482428692264</v>
      </c>
      <c r="C106" s="4">
        <f t="shared" ca="1" si="2"/>
        <v>17.830249509132265</v>
      </c>
    </row>
    <row r="107" spans="1:3" x14ac:dyDescent="0.2">
      <c r="A107" s="2">
        <f t="shared" si="3"/>
        <v>44005</v>
      </c>
      <c r="B107" s="4">
        <f ca="1">'Prediktion(RÖR EJ!)'!C108</f>
        <v>10.698263568752512</v>
      </c>
      <c r="C107" s="4">
        <f t="shared" ca="1" si="2"/>
        <v>17.239903598210724</v>
      </c>
    </row>
    <row r="108" spans="1:3" x14ac:dyDescent="0.2">
      <c r="A108" s="2">
        <f t="shared" si="3"/>
        <v>44006</v>
      </c>
      <c r="B108" s="4">
        <f ca="1">'Prediktion(RÖR EJ!)'!C109</f>
        <v>10.273606981487601</v>
      </c>
      <c r="C108" s="4">
        <f t="shared" ca="1" si="2"/>
        <v>16.684100560452517</v>
      </c>
    </row>
    <row r="109" spans="1:3" x14ac:dyDescent="0.2">
      <c r="A109" s="2">
        <f t="shared" si="3"/>
        <v>44007</v>
      </c>
      <c r="B109" s="4">
        <f ca="1">'Prediktion(RÖR EJ!)'!C110</f>
        <v>9.8758829470274581</v>
      </c>
      <c r="C109" s="4">
        <f t="shared" ca="1" si="2"/>
        <v>16.161066459711066</v>
      </c>
    </row>
    <row r="110" spans="1:3" x14ac:dyDescent="0.2">
      <c r="A110" s="2">
        <f t="shared" si="3"/>
        <v>44008</v>
      </c>
      <c r="B110" s="4">
        <f ca="1">'Prediktion(RÖR EJ!)'!C111</f>
        <v>9.503531478437143</v>
      </c>
      <c r="C110" s="4">
        <f t="shared" ca="1" si="2"/>
        <v>15.669091137847516</v>
      </c>
    </row>
    <row r="111" spans="1:3" x14ac:dyDescent="0.2">
      <c r="A111" s="2">
        <f t="shared" si="3"/>
        <v>44009</v>
      </c>
      <c r="B111" s="4">
        <f ca="1">'Prediktion(RÖR EJ!)'!C112</f>
        <v>9.155062470284614</v>
      </c>
      <c r="C111" s="4">
        <f t="shared" ca="1" si="2"/>
        <v>15.206529224811028</v>
      </c>
    </row>
    <row r="112" spans="1:3" x14ac:dyDescent="0.2">
      <c r="A112" s="2">
        <f t="shared" si="3"/>
        <v>44010</v>
      </c>
      <c r="B112" s="4">
        <f ca="1">'Prediktion(RÖR EJ!)'!C113</f>
        <v>8.8290553007919765</v>
      </c>
      <c r="C112" s="4">
        <f t="shared" ca="1" si="2"/>
        <v>14.771800558933865</v>
      </c>
    </row>
    <row r="113" spans="1:3" x14ac:dyDescent="0.2">
      <c r="A113" s="2">
        <f t="shared" si="3"/>
        <v>44011</v>
      </c>
      <c r="B113" s="4">
        <f ca="1">'Prediktion(RÖR EJ!)'!C114</f>
        <v>8.5241579770760794</v>
      </c>
      <c r="C113" s="4">
        <f t="shared" ca="1" si="2"/>
        <v>14.363390110525161</v>
      </c>
    </row>
    <row r="114" spans="1:3" x14ac:dyDescent="0.2">
      <c r="A114" s="2">
        <f t="shared" si="3"/>
        <v>44012</v>
      </c>
      <c r="B114" s="4">
        <f ca="1">'Prediktion(RÖR EJ!)'!C115</f>
        <v>8.2390859029669148</v>
      </c>
      <c r="C114" s="4">
        <f t="shared" ca="1" si="2"/>
        <v>13.979847491107261</v>
      </c>
    </row>
    <row r="115" spans="1:3" x14ac:dyDescent="0.2">
      <c r="A115" s="2">
        <f t="shared" si="3"/>
        <v>44013</v>
      </c>
      <c r="B115" s="4">
        <f ca="1">'Prediktion(RÖR EJ!)'!C116</f>
        <v>7.9726203396074427</v>
      </c>
      <c r="C115" s="4">
        <f t="shared" ca="1" si="2"/>
        <v>13.619786120636876</v>
      </c>
    </row>
    <row r="116" spans="1:3" x14ac:dyDescent="0.2">
      <c r="A116" s="2">
        <f t="shared" si="3"/>
        <v>44014</v>
      </c>
      <c r="B116" s="4">
        <f ca="1">'Prediktion(RÖR EJ!)'!C117</f>
        <v>7.7236066204991296</v>
      </c>
      <c r="C116" s="4">
        <f t="shared" ca="1" si="2"/>
        <v>13.281882115830079</v>
      </c>
    </row>
    <row r="117" spans="1:3" x14ac:dyDescent="0.2">
      <c r="A117" s="2">
        <f t="shared" si="3"/>
        <v>44015</v>
      </c>
      <c r="B117" s="4">
        <f ca="1">'Prediktion(RÖR EJ!)'!C118</f>
        <v>7.4909521748584211</v>
      </c>
      <c r="C117" s="4">
        <f t="shared" ca="1" si="2"/>
        <v>12.964872954284598</v>
      </c>
    </row>
    <row r="118" spans="1:3" x14ac:dyDescent="0.2">
      <c r="A118" s="2">
        <f t="shared" si="3"/>
        <v>44016</v>
      </c>
      <c r="B118" s="4">
        <f ca="1">'Prediktion(RÖR EJ!)'!C119</f>
        <v>7.2736244060709021</v>
      </c>
      <c r="C118" s="4">
        <f t="shared" ca="1" si="2"/>
        <v>12.667555961465688</v>
      </c>
    </row>
    <row r="119" spans="1:3" x14ac:dyDescent="0.2">
      <c r="A119" s="2">
        <f t="shared" si="3"/>
        <v>44017</v>
      </c>
      <c r="B119" s="4">
        <f ca="1">'Prediktion(RÖR EJ!)'!C120</f>
        <v>7.0706484656426989</v>
      </c>
      <c r="C119" s="4">
        <f t="shared" ca="1" si="2"/>
        <v>12.388786660779301</v>
      </c>
    </row>
    <row r="120" spans="1:3" x14ac:dyDescent="0.2">
      <c r="A120" s="2">
        <f t="shared" si="3"/>
        <v>44018</v>
      </c>
      <c r="B120" s="4">
        <f ca="1">'Prediktion(RÖR EJ!)'!C121</f>
        <v>6.8811049573157739</v>
      </c>
      <c r="C120" s="4">
        <f t="shared" ca="1" si="2"/>
        <v>12.127477020871989</v>
      </c>
    </row>
    <row r="121" spans="1:3" x14ac:dyDescent="0.2">
      <c r="A121" s="2">
        <f t="shared" si="3"/>
        <v>44019</v>
      </c>
      <c r="B121" s="4">
        <f ca="1">'Prediktion(RÖR EJ!)'!C122</f>
        <v>6.7041276008941706</v>
      </c>
      <c r="C121" s="4">
        <f t="shared" ca="1" si="2"/>
        <v>11.882593628935359</v>
      </c>
    </row>
    <row r="122" spans="1:3" x14ac:dyDescent="0.2">
      <c r="A122" s="2">
        <f t="shared" si="3"/>
        <v>44020</v>
      </c>
      <c r="B122" s="4">
        <f ca="1">'Prediktion(RÖR EJ!)'!C123</f>
        <v>6.5389008807781765</v>
      </c>
      <c r="C122" s="4">
        <f t="shared" ca="1" si="2"/>
        <v>11.653155814110374</v>
      </c>
    </row>
    <row r="123" spans="1:3" x14ac:dyDescent="0.2">
      <c r="A123" s="2">
        <f t="shared" si="3"/>
        <v>44021</v>
      </c>
      <c r="B123" s="4">
        <f ca="1">'Prediktion(RÖR EJ!)'!C124</f>
        <v>6.3846577001779288</v>
      </c>
      <c r="C123" s="4">
        <f t="shared" ca="1" si="2"/>
        <v>11.438233741033722</v>
      </c>
    </row>
    <row r="124" spans="1:3" x14ac:dyDescent="0.2">
      <c r="A124" s="2">
        <f t="shared" si="3"/>
        <v>44022</v>
      </c>
      <c r="B124" s="4">
        <f ca="1">'Prediktion(RÖR EJ!)'!C125</f>
        <v>6.2406770584327962</v>
      </c>
      <c r="C124" s="4">
        <f t="shared" ca="1" si="2"/>
        <v>11.236946490091899</v>
      </c>
    </row>
    <row r="125" spans="1:3" x14ac:dyDescent="0.2">
      <c r="A125" s="2">
        <f t="shared" si="3"/>
        <v>44023</v>
      </c>
      <c r="B125" s="4">
        <f ca="1">'Prediktion(RÖR EJ!)'!C126</f>
        <v>6.1062817657543764</v>
      </c>
      <c r="C125" s="4">
        <f t="shared" ca="1" si="2"/>
        <v>11.048460137992423</v>
      </c>
    </row>
    <row r="126" spans="1:3" x14ac:dyDescent="0.2">
      <c r="A126" s="2">
        <f t="shared" si="3"/>
        <v>44024</v>
      </c>
      <c r="B126" s="4">
        <f ca="1">'Prediktion(RÖR EJ!)'!C127</f>
        <v>5.9808362069974725</v>
      </c>
      <c r="C126" s="4">
        <f t="shared" ca="1" si="2"/>
        <v>10.871985849769597</v>
      </c>
    </row>
    <row r="127" spans="1:3" x14ac:dyDescent="0.2">
      <c r="A127" s="2">
        <f t="shared" si="3"/>
        <v>44025</v>
      </c>
      <c r="B127" s="4">
        <f ca="1">'Prediktion(RÖR EJ!)'!C128</f>
        <v>5.8637441637054151</v>
      </c>
      <c r="C127" s="4">
        <f t="shared" ca="1" si="2"/>
        <v>10.706777991258312</v>
      </c>
    </row>
    <row r="128" spans="1:3" x14ac:dyDescent="0.2">
      <c r="A128" s="2">
        <f t="shared" si="3"/>
        <v>44026</v>
      </c>
      <c r="B128" s="4">
        <f ca="1">'Prediktion(RÖR EJ!)'!C129</f>
        <v>5.7544467016365939</v>
      </c>
      <c r="C128" s="4">
        <f t="shared" ca="1" si="2"/>
        <v>10.552132269339669</v>
      </c>
    </row>
    <row r="129" spans="1:3" x14ac:dyDescent="0.2">
      <c r="A129" s="2">
        <f t="shared" si="3"/>
        <v>44027</v>
      </c>
      <c r="B129" s="4">
        <f ca="1">'Prediktion(RÖR EJ!)'!C130</f>
        <v>5.6524201292235121</v>
      </c>
      <c r="C129" s="4">
        <f t="shared" ca="1" si="2"/>
        <v>10.407383905835701</v>
      </c>
    </row>
    <row r="130" spans="1:3" x14ac:dyDescent="0.2">
      <c r="A130" s="2">
        <f t="shared" si="3"/>
        <v>44028</v>
      </c>
      <c r="B130" s="4">
        <f ca="1">'Prediktion(RÖR EJ!)'!C131</f>
        <v>5.5571740309124946</v>
      </c>
      <c r="C130" s="4">
        <f t="shared" ca="1" si="2"/>
        <v>10.271905849759669</v>
      </c>
    </row>
    <row r="131" spans="1:3" x14ac:dyDescent="0.2">
      <c r="A131" s="2">
        <f t="shared" si="3"/>
        <v>44029</v>
      </c>
      <c r="B131" s="4">
        <f ca="1">'Prediktion(RÖR EJ!)'!C132</f>
        <v>5.4682493780521515</v>
      </c>
      <c r="C131" s="4">
        <f t="shared" ref="C131:C194" ca="1" si="4">B131+2*SQRT(B131)</f>
        <v>10.145107031670509</v>
      </c>
    </row>
    <row r="132" spans="1:3" x14ac:dyDescent="0.2">
      <c r="A132" s="2">
        <f t="shared" ref="A132:A195" si="5">A131+1</f>
        <v>44030</v>
      </c>
      <c r="B132" s="4">
        <f ca="1">'Prediktion(RÖR EJ!)'!C133</f>
        <v>5.3852167189154923</v>
      </c>
      <c r="C132" s="4">
        <f t="shared" ca="1" si="4"/>
        <v>10.026430663096686</v>
      </c>
    </row>
    <row r="133" spans="1:3" x14ac:dyDescent="0.2">
      <c r="A133" s="2">
        <f t="shared" si="5"/>
        <v>44031</v>
      </c>
      <c r="B133" s="4">
        <f ca="1">'Prediktion(RÖR EJ!)'!C134</f>
        <v>5.3076744485302045</v>
      </c>
      <c r="C133" s="4">
        <f t="shared" ca="1" si="4"/>
        <v>9.9153525833526466</v>
      </c>
    </row>
    <row r="134" spans="1:3" x14ac:dyDescent="0.2">
      <c r="A134" s="2">
        <f t="shared" si="5"/>
        <v>44032</v>
      </c>
      <c r="B134" s="4">
        <f ca="1">'Prediktion(RÖR EJ!)'!C135</f>
        <v>5.2352471582324567</v>
      </c>
      <c r="C134" s="4">
        <f t="shared" ca="1" si="4"/>
        <v>9.8113796555417103</v>
      </c>
    </row>
    <row r="135" spans="1:3" x14ac:dyDescent="0.2">
      <c r="A135" s="2">
        <f t="shared" si="5"/>
        <v>44033</v>
      </c>
      <c r="B135" s="4">
        <f ca="1">'Prediktion(RÖR EJ!)'!C136</f>
        <v>5.1675840642323152</v>
      </c>
      <c r="C135" s="4">
        <f t="shared" ca="1" si="4"/>
        <v>9.714048213098911</v>
      </c>
    </row>
    <row r="136" spans="1:3" x14ac:dyDescent="0.2">
      <c r="A136" s="2">
        <f t="shared" si="5"/>
        <v>44034</v>
      </c>
      <c r="B136" s="4">
        <f ca="1">'Prediktion(RÖR EJ!)'!C137</f>
        <v>5.1043575139662112</v>
      </c>
      <c r="C136" s="4">
        <f t="shared" ca="1" si="4"/>
        <v>9.622922557856235</v>
      </c>
    </row>
    <row r="137" spans="1:3" x14ac:dyDescent="0.2">
      <c r="A137" s="2">
        <f t="shared" si="5"/>
        <v>44035</v>
      </c>
      <c r="B137" s="4">
        <f ca="1">'Prediktion(RÖR EJ!)'!C138</f>
        <v>5.0452615685983773</v>
      </c>
      <c r="C137" s="4">
        <f t="shared" ca="1" si="4"/>
        <v>9.5375935102956415</v>
      </c>
    </row>
    <row r="138" spans="1:3" x14ac:dyDescent="0.2">
      <c r="A138" s="2">
        <f t="shared" si="5"/>
        <v>44036</v>
      </c>
      <c r="B138" s="4">
        <f ca="1">'Prediktion(RÖR EJ!)'!C139</f>
        <v>4.9900106597051916</v>
      </c>
      <c r="C138" s="4">
        <f t="shared" ca="1" si="4"/>
        <v>9.4576770123797917</v>
      </c>
    </row>
    <row r="139" spans="1:3" x14ac:dyDescent="0.2">
      <c r="A139" s="2">
        <f t="shared" si="5"/>
        <v>44037</v>
      </c>
      <c r="B139" s="4">
        <f ca="1">'Prediktion(RÖR EJ!)'!C140</f>
        <v>4.9383383179218194</v>
      </c>
      <c r="C139" s="4">
        <f t="shared" ca="1" si="4"/>
        <v>9.3828127831074699</v>
      </c>
    </row>
    <row r="140" spans="1:3" x14ac:dyDescent="0.2">
      <c r="A140" s="2">
        <f t="shared" si="5"/>
        <v>44038</v>
      </c>
      <c r="B140" s="4">
        <f ca="1">'Prediktion(RÖR EJ!)'!C141</f>
        <v>4.8899959711387515</v>
      </c>
      <c r="C140" s="4">
        <f t="shared" ca="1" si="4"/>
        <v>9.3126630267235377</v>
      </c>
    </row>
    <row r="141" spans="1:3" x14ac:dyDescent="0.2">
      <c r="A141" s="2">
        <f t="shared" si="5"/>
        <v>44039</v>
      </c>
      <c r="B141" s="4">
        <f ca="1">'Prediktion(RÖR EJ!)'!C142</f>
        <v>4.8447518096974864</v>
      </c>
      <c r="C141" s="4">
        <f t="shared" ca="1" si="4"/>
        <v>9.246911193317068</v>
      </c>
    </row>
    <row r="142" spans="1:3" x14ac:dyDescent="0.2">
      <c r="A142" s="2">
        <f t="shared" si="5"/>
        <v>44040</v>
      </c>
      <c r="B142" s="4">
        <f ca="1">'Prediktion(RÖR EJ!)'!C143</f>
        <v>4.8023897159414668</v>
      </c>
      <c r="C142" s="4">
        <f t="shared" ca="1" si="4"/>
        <v>9.1852607913629036</v>
      </c>
    </row>
    <row r="143" spans="1:3" x14ac:dyDescent="0.2">
      <c r="A143" s="2">
        <f t="shared" si="5"/>
        <v>44041</v>
      </c>
      <c r="B143" s="4">
        <f ca="1">'Prediktion(RÖR EJ!)'!C144</f>
        <v>4.7627082554232629</v>
      </c>
      <c r="C143" s="4">
        <f t="shared" ca="1" si="4"/>
        <v>9.1274342515990874</v>
      </c>
    </row>
    <row r="144" spans="1:3" x14ac:dyDescent="0.2">
      <c r="A144" s="2">
        <f t="shared" si="5"/>
        <v>44042</v>
      </c>
      <c r="B144" s="4">
        <f ca="1">'Prediktion(RÖR EJ!)'!C145</f>
        <v>4.7255197270457625</v>
      </c>
      <c r="C144" s="4">
        <f t="shared" ca="1" si="4"/>
        <v>9.0731718414844345</v>
      </c>
    </row>
    <row r="145" spans="1:3" x14ac:dyDescent="0.2">
      <c r="A145" s="2">
        <f t="shared" si="5"/>
        <v>44043</v>
      </c>
      <c r="B145" s="4">
        <f ca="1">'Prediktion(RÖR EJ!)'!C146</f>
        <v>4.6906492694181612</v>
      </c>
      <c r="C145" s="4">
        <f t="shared" ca="1" si="4"/>
        <v>9.0222306293458079</v>
      </c>
    </row>
    <row r="146" spans="1:3" x14ac:dyDescent="0.2">
      <c r="A146" s="2">
        <f t="shared" si="5"/>
        <v>44044</v>
      </c>
      <c r="B146" s="4">
        <f ca="1">'Prediktion(RÖR EJ!)'!C147</f>
        <v>4.6579340207324513</v>
      </c>
      <c r="C146" s="4">
        <f t="shared" ca="1" si="4"/>
        <v>8.974383497203803</v>
      </c>
    </row>
    <row r="147" spans="1:3" x14ac:dyDescent="0.2">
      <c r="A147" s="2">
        <f t="shared" si="5"/>
        <v>44045</v>
      </c>
      <c r="B147" s="4">
        <f ca="1">'Prediktion(RÖR EJ!)'!C148</f>
        <v>4.6272223295084798</v>
      </c>
      <c r="C147" s="4">
        <f t="shared" ca="1" si="4"/>
        <v>8.929418201157505</v>
      </c>
    </row>
    <row r="148" spans="1:3" x14ac:dyDescent="0.2">
      <c r="A148" s="2">
        <f t="shared" si="5"/>
        <v>44046</v>
      </c>
      <c r="B148" s="4">
        <f ca="1">'Prediktion(RÖR EJ!)'!C149</f>
        <v>4.5983730136123198</v>
      </c>
      <c r="C148" s="4">
        <f t="shared" ca="1" si="4"/>
        <v>8.887136478114563</v>
      </c>
    </row>
    <row r="149" spans="1:3" x14ac:dyDescent="0.2">
      <c r="A149" s="2">
        <f t="shared" si="5"/>
        <v>44047</v>
      </c>
      <c r="B149" s="4">
        <f ca="1">'Prediktion(RÖR EJ!)'!C150</f>
        <v>4.5712546650204748</v>
      </c>
      <c r="C149" s="4">
        <f t="shared" ca="1" si="4"/>
        <v>8.8473531975711346</v>
      </c>
    </row>
    <row r="150" spans="1:3" x14ac:dyDescent="0.2">
      <c r="A150" s="2">
        <f t="shared" si="5"/>
        <v>44048</v>
      </c>
      <c r="B150" s="4">
        <f ca="1">'Prediktion(RÖR EJ!)'!C151</f>
        <v>4.5457449978788862</v>
      </c>
      <c r="C150" s="4">
        <f t="shared" ca="1" si="4"/>
        <v>8.8098955570776987</v>
      </c>
    </row>
    <row r="151" spans="1:3" x14ac:dyDescent="0.2">
      <c r="A151" s="2">
        <f t="shared" si="5"/>
        <v>44049</v>
      </c>
      <c r="B151" s="4">
        <f ca="1">'Prediktion(RÖR EJ!)'!C152</f>
        <v>4.5217302374885335</v>
      </c>
      <c r="C151" s="4">
        <f t="shared" ca="1" si="4"/>
        <v>8.774602319970457</v>
      </c>
    </row>
    <row r="152" spans="1:3" x14ac:dyDescent="0.2">
      <c r="A152" s="2">
        <f t="shared" si="5"/>
        <v>44050</v>
      </c>
      <c r="B152" s="4">
        <f ca="1">'Prediktion(RÖR EJ!)'!C153</f>
        <v>4.4991045479370051</v>
      </c>
      <c r="C152" s="4">
        <f t="shared" ca="1" si="4"/>
        <v>8.7413230939041995</v>
      </c>
    </row>
    <row r="153" spans="1:3" x14ac:dyDescent="0.2">
      <c r="A153" s="2">
        <f t="shared" si="5"/>
        <v>44051</v>
      </c>
      <c r="B153" s="4">
        <f ca="1">'Prediktion(RÖR EJ!)'!C154</f>
        <v>4.4777694961858971</v>
      </c>
      <c r="C153" s="4">
        <f t="shared" ca="1" si="4"/>
        <v>8.709917648689963</v>
      </c>
    </row>
    <row r="154" spans="1:3" x14ac:dyDescent="0.2">
      <c r="A154" s="2">
        <f t="shared" si="5"/>
        <v>44052</v>
      </c>
      <c r="B154" s="4">
        <f ca="1">'Prediktion(RÖR EJ!)'!C155</f>
        <v>4.4576335505162872</v>
      </c>
      <c r="C154" s="4">
        <f t="shared" ca="1" si="4"/>
        <v>8.6802552719193713</v>
      </c>
    </row>
    <row r="155" spans="1:3" x14ac:dyDescent="0.2">
      <c r="A155" s="2">
        <f t="shared" si="5"/>
        <v>44053</v>
      </c>
      <c r="B155" s="4">
        <f ca="1">'Prediktion(RÖR EJ!)'!C156</f>
        <v>4.4386116113275511</v>
      </c>
      <c r="C155" s="4">
        <f t="shared" ca="1" si="4"/>
        <v>8.6522141608462171</v>
      </c>
    </row>
    <row r="156" spans="1:3" x14ac:dyDescent="0.2">
      <c r="A156" s="2">
        <f t="shared" si="5"/>
        <v>44054</v>
      </c>
      <c r="B156" s="4">
        <f ca="1">'Prediktion(RÖR EJ!)'!C157</f>
        <v>4.4206245723776005</v>
      </c>
      <c r="C156" s="4">
        <f t="shared" ca="1" si="4"/>
        <v>8.6256808489939321</v>
      </c>
    </row>
    <row r="157" spans="1:3" x14ac:dyDescent="0.2">
      <c r="A157" s="2">
        <f t="shared" si="5"/>
        <v>44055</v>
      </c>
      <c r="B157" s="4">
        <f ca="1">'Prediktion(RÖR EJ!)'!C158</f>
        <v>4.4035989106445452</v>
      </c>
      <c r="C157" s="4">
        <f t="shared" ca="1" si="4"/>
        <v>8.6005496659641949</v>
      </c>
    </row>
    <row r="158" spans="1:3" x14ac:dyDescent="0.2">
      <c r="A158" s="2">
        <f t="shared" si="5"/>
        <v>44056</v>
      </c>
      <c r="B158" s="4">
        <f ca="1">'Prediktion(RÖR EJ!)'!C159</f>
        <v>4.3874663030801422</v>
      </c>
      <c r="C158" s="4">
        <f t="shared" ca="1" si="4"/>
        <v>8.5767222289362568</v>
      </c>
    </row>
    <row r="159" spans="1:3" x14ac:dyDescent="0.2">
      <c r="A159" s="2">
        <f t="shared" si="5"/>
        <v>44057</v>
      </c>
      <c r="B159" s="4">
        <f ca="1">'Prediktion(RÖR EJ!)'!C160</f>
        <v>4.3721632686137957</v>
      </c>
      <c r="C159" s="4">
        <f t="shared" ca="1" si="4"/>
        <v>8.5541069643676231</v>
      </c>
    </row>
    <row r="160" spans="1:3" x14ac:dyDescent="0.2">
      <c r="A160" s="2">
        <f t="shared" si="5"/>
        <v>44058</v>
      </c>
      <c r="B160" s="4">
        <f ca="1">'Prediktion(RÖR EJ!)'!C161</f>
        <v>4.3576308338518679</v>
      </c>
      <c r="C160" s="4">
        <f t="shared" ca="1" si="4"/>
        <v>8.5326186584338117</v>
      </c>
    </row>
    <row r="161" spans="1:3" x14ac:dyDescent="0.2">
      <c r="A161" s="2">
        <f t="shared" si="5"/>
        <v>44059</v>
      </c>
      <c r="B161" s="4">
        <f ca="1">'Prediktion(RÖR EJ!)'!C162</f>
        <v>4.3438142210004616</v>
      </c>
      <c r="C161" s="4">
        <f t="shared" ca="1" si="4"/>
        <v>8.5121780347770191</v>
      </c>
    </row>
    <row r="162" spans="1:3" x14ac:dyDescent="0.2">
      <c r="A162" s="2">
        <f t="shared" si="5"/>
        <v>44060</v>
      </c>
      <c r="B162" s="4">
        <f ca="1">'Prediktion(RÖR EJ!)'!C163</f>
        <v>4.3306625566203127</v>
      </c>
      <c r="C162" s="4">
        <f t="shared" ca="1" si="4"/>
        <v>8.4927113581700073</v>
      </c>
    </row>
    <row r="163" spans="1:3" x14ac:dyDescent="0.2">
      <c r="A163" s="2">
        <f t="shared" si="5"/>
        <v>44061</v>
      </c>
      <c r="B163" s="4">
        <f ca="1">'Prediktion(RÖR EJ!)'!C164</f>
        <v>4.3181285998999757</v>
      </c>
      <c r="C163" s="4">
        <f t="shared" ca="1" si="4"/>
        <v>8.4741500627415611</v>
      </c>
    </row>
    <row r="164" spans="1:3" x14ac:dyDescent="0.2">
      <c r="A164" s="2">
        <f t="shared" si="5"/>
        <v>44062</v>
      </c>
      <c r="B164" s="4">
        <f ca="1">'Prediktion(RÖR EJ!)'!C165</f>
        <v>4.30616848920784</v>
      </c>
      <c r="C164" s="4">
        <f t="shared" ca="1" si="4"/>
        <v>8.4564304034526945</v>
      </c>
    </row>
    <row r="165" spans="1:3" x14ac:dyDescent="0.2">
      <c r="A165" s="2">
        <f t="shared" si="5"/>
        <v>44063</v>
      </c>
      <c r="B165" s="4">
        <f ca="1">'Prediktion(RÖR EJ!)'!C166</f>
        <v>4.2947415057547964</v>
      </c>
      <c r="C165" s="4">
        <f t="shared" ca="1" si="4"/>
        <v>8.439493129557988</v>
      </c>
    </row>
    <row r="166" spans="1:3" x14ac:dyDescent="0.2">
      <c r="A166" s="2">
        <f t="shared" si="5"/>
        <v>44064</v>
      </c>
      <c r="B166" s="4">
        <f ca="1">'Prediktion(RÖR EJ!)'!C167</f>
        <v>4.2838098532673925</v>
      </c>
      <c r="C166" s="4">
        <f t="shared" ca="1" si="4"/>
        <v>8.4232831788330458</v>
      </c>
    </row>
    <row r="167" spans="1:3" x14ac:dyDescent="0.2">
      <c r="A167" s="2">
        <f t="shared" si="5"/>
        <v>44065</v>
      </c>
      <c r="B167" s="4">
        <f ca="1">'Prediktion(RÖR EJ!)'!C168</f>
        <v>4.2733384526362483</v>
      </c>
      <c r="C167" s="4">
        <f t="shared" ca="1" si="4"/>
        <v>8.4077493913970525</v>
      </c>
    </row>
    <row r="168" spans="1:3" x14ac:dyDescent="0.2">
      <c r="A168" s="2">
        <f t="shared" si="5"/>
        <v>44066</v>
      </c>
      <c r="B168" s="4">
        <f ca="1">'Prediktion(RÖR EJ!)'!C169</f>
        <v>4.2632947505662546</v>
      </c>
      <c r="C168" s="4">
        <f t="shared" ca="1" si="4"/>
        <v>8.3928442420077864</v>
      </c>
    </row>
    <row r="169" spans="1:3" x14ac:dyDescent="0.2">
      <c r="A169" s="2">
        <f t="shared" si="5"/>
        <v>44067</v>
      </c>
      <c r="B169" s="4">
        <f ca="1">'Prediktion(RÖR EJ!)'!C170</f>
        <v>4.2536485413137566</v>
      </c>
      <c r="C169" s="4">
        <f t="shared" ca="1" si="4"/>
        <v>8.3785235897552273</v>
      </c>
    </row>
    <row r="170" spans="1:3" x14ac:dyDescent="0.2">
      <c r="A170" s="2">
        <f t="shared" si="5"/>
        <v>44068</v>
      </c>
      <c r="B170" s="4">
        <f ca="1">'Prediktion(RÖR EJ!)'!C171</f>
        <v>4.2443718006516358</v>
      </c>
      <c r="C170" s="4">
        <f t="shared" ca="1" si="4"/>
        <v>8.364746444128432</v>
      </c>
    </row>
    <row r="171" spans="1:3" x14ac:dyDescent="0.2">
      <c r="A171" s="2">
        <f t="shared" si="5"/>
        <v>44069</v>
      </c>
      <c r="B171" s="4">
        <f ca="1">'Prediktion(RÖR EJ!)'!C172</f>
        <v>4.2354385312559595</v>
      </c>
      <c r="C171" s="4">
        <f t="shared" ca="1" si="4"/>
        <v>8.3514747464785408</v>
      </c>
    </row>
    <row r="172" spans="1:3" x14ac:dyDescent="0.2">
      <c r="A172" s="2">
        <f t="shared" si="5"/>
        <v>44070</v>
      </c>
      <c r="B172" s="4">
        <f ca="1">'Prediktion(RÖR EJ!)'!C173</f>
        <v>4.2268246187577887</v>
      </c>
      <c r="C172" s="4">
        <f t="shared" ca="1" si="4"/>
        <v>8.3386731659481086</v>
      </c>
    </row>
    <row r="173" spans="1:3" x14ac:dyDescent="0.2">
      <c r="A173" s="2">
        <f t="shared" si="5"/>
        <v>44071</v>
      </c>
      <c r="B173" s="4">
        <f ca="1">'Prediktion(RÖR EJ!)'!C174</f>
        <v>4.218507697750975</v>
      </c>
      <c r="C173" s="4">
        <f t="shared" ca="1" si="4"/>
        <v>8.3263089089835614</v>
      </c>
    </row>
    <row r="174" spans="1:3" x14ac:dyDescent="0.2">
      <c r="A174" s="2">
        <f t="shared" si="5"/>
        <v>44072</v>
      </c>
      <c r="B174" s="4">
        <f ca="1">'Prediktion(RÖR EJ!)'!C175</f>
        <v>4.2104670270913296</v>
      </c>
      <c r="C174" s="4">
        <f t="shared" ca="1" si="4"/>
        <v>8.314351541592842</v>
      </c>
    </row>
    <row r="175" spans="1:3" x14ac:dyDescent="0.2">
      <c r="A175" s="2">
        <f t="shared" si="5"/>
        <v>44073</v>
      </c>
      <c r="B175" s="4">
        <f ca="1">'Prediktion(RÖR EJ!)'!C176</f>
        <v>4.2026833738645966</v>
      </c>
      <c r="C175" s="4">
        <f t="shared" ca="1" si="4"/>
        <v>8.3027728235544913</v>
      </c>
    </row>
    <row r="176" spans="1:3" x14ac:dyDescent="0.2">
      <c r="A176" s="2">
        <f t="shared" si="5"/>
        <v>44074</v>
      </c>
      <c r="B176" s="4">
        <f ca="1">'Prediktion(RÖR EJ!)'!C177</f>
        <v>4.1951389054403467</v>
      </c>
      <c r="C176" s="4">
        <f t="shared" ca="1" si="4"/>
        <v>8.2915465538270876</v>
      </c>
    </row>
    <row r="177" spans="1:3" x14ac:dyDescent="0.2">
      <c r="A177" s="2">
        <f t="shared" si="5"/>
        <v>44075</v>
      </c>
      <c r="B177" s="4">
        <f ca="1">'Prediktion(RÖR EJ!)'!C178</f>
        <v>4.1878170890662085</v>
      </c>
      <c r="C177" s="4">
        <f t="shared" ca="1" si="4"/>
        <v>8.2806484264492717</v>
      </c>
    </row>
    <row r="178" spans="1:3" x14ac:dyDescent="0.2">
      <c r="A178" s="2">
        <f t="shared" si="5"/>
        <v>44076</v>
      </c>
      <c r="B178" s="4">
        <f ca="1">'Prediktion(RÖR EJ!)'!C179</f>
        <v>4.1807025984920063</v>
      </c>
      <c r="C178" s="4">
        <f t="shared" ca="1" si="4"/>
        <v>8.2700558962602528</v>
      </c>
    </row>
    <row r="179" spans="1:3" x14ac:dyDescent="0.2">
      <c r="A179" s="2">
        <f t="shared" si="5"/>
        <v>44077</v>
      </c>
      <c r="B179" s="4">
        <f ca="1">'Prediktion(RÖR EJ!)'!C180</f>
        <v>4.1737812271464243</v>
      </c>
      <c r="C179" s="4">
        <f t="shared" ca="1" si="4"/>
        <v>8.2597480538088348</v>
      </c>
    </row>
    <row r="180" spans="1:3" x14ac:dyDescent="0.2">
      <c r="A180" s="2">
        <f t="shared" si="5"/>
        <v>44078</v>
      </c>
      <c r="B180" s="4">
        <f ca="1">'Prediktion(RÖR EJ!)'!C181</f>
        <v>4.1670398074199024</v>
      </c>
      <c r="C180" s="4">
        <f t="shared" ca="1" si="4"/>
        <v>8.2497055088556213</v>
      </c>
    </row>
    <row r="181" spans="1:3" x14ac:dyDescent="0.2">
      <c r="A181" s="2">
        <f t="shared" si="5"/>
        <v>44079</v>
      </c>
      <c r="B181" s="4">
        <f ca="1">'Prediktion(RÖR EJ!)'!C182</f>
        <v>4.1604661356365922</v>
      </c>
      <c r="C181" s="4">
        <f t="shared" ca="1" si="4"/>
        <v>8.2399102819077932</v>
      </c>
    </row>
    <row r="182" spans="1:3" x14ac:dyDescent="0.2">
      <c r="A182" s="2">
        <f t="shared" si="5"/>
        <v>44080</v>
      </c>
      <c r="B182" s="4">
        <f ca="1">'Prediktion(RÖR EJ!)'!C183</f>
        <v>4.1540489023256573</v>
      </c>
      <c r="C182" s="4">
        <f t="shared" ca="1" si="4"/>
        <v>8.2303457032593954</v>
      </c>
    </row>
    <row r="183" spans="1:3" x14ac:dyDescent="0.2">
      <c r="A183" s="2">
        <f t="shared" si="5"/>
        <v>44081</v>
      </c>
      <c r="B183" s="4">
        <f ca="1">'Prediktion(RÖR EJ!)'!C184</f>
        <v>4.1477776274278684</v>
      </c>
      <c r="C183" s="4">
        <f t="shared" ca="1" si="4"/>
        <v>8.2209963190415998</v>
      </c>
    </row>
    <row r="184" spans="1:3" x14ac:dyDescent="0.2">
      <c r="A184" s="2">
        <f t="shared" si="5"/>
        <v>44082</v>
      </c>
      <c r="B184" s="4">
        <f ca="1">'Prediktion(RÖR EJ!)'!C185</f>
        <v>4.1416426000975317</v>
      </c>
      <c r="C184" s="4">
        <f t="shared" ca="1" si="4"/>
        <v>8.2118478038176264</v>
      </c>
    </row>
    <row r="185" spans="1:3" x14ac:dyDescent="0.2">
      <c r="A185" s="2">
        <f t="shared" si="5"/>
        <v>44083</v>
      </c>
      <c r="B185" s="4">
        <f ca="1">'Prediktion(RÖR EJ!)'!C186</f>
        <v>4.1356348227824391</v>
      </c>
      <c r="C185" s="4">
        <f t="shared" ca="1" si="4"/>
        <v>8.2028868792856695</v>
      </c>
    </row>
    <row r="186" spans="1:3" x14ac:dyDescent="0.2">
      <c r="A186" s="2">
        <f t="shared" si="5"/>
        <v>44084</v>
      </c>
      <c r="B186" s="4">
        <f ca="1">'Prediktion(RÖR EJ!)'!C187</f>
        <v>4.1297459592856391</v>
      </c>
      <c r="C186" s="4">
        <f t="shared" ca="1" si="4"/>
        <v>8.194101238680215</v>
      </c>
    </row>
    <row r="187" spans="1:3" x14ac:dyDescent="0.2">
      <c r="A187" s="2">
        <f t="shared" si="5"/>
        <v>44085</v>
      </c>
      <c r="B187" s="4">
        <f ca="1">'Prediktion(RÖR EJ!)'!C188</f>
        <v>4.1239682865326879</v>
      </c>
      <c r="C187" s="4">
        <f t="shared" ca="1" si="4"/>
        <v>8.1854794764878207</v>
      </c>
    </row>
    <row r="188" spans="1:3" x14ac:dyDescent="0.2">
      <c r="A188" s="2">
        <f t="shared" si="5"/>
        <v>44086</v>
      </c>
      <c r="B188" s="4">
        <f ca="1">'Prediktion(RÖR EJ!)'!C189</f>
        <v>4.1182946497866038</v>
      </c>
      <c r="C188" s="4">
        <f t="shared" ca="1" si="4"/>
        <v>8.1770110231177604</v>
      </c>
    </row>
    <row r="189" spans="1:3" x14ac:dyDescent="0.2">
      <c r="A189" s="2">
        <f t="shared" si="5"/>
        <v>44087</v>
      </c>
      <c r="B189" s="4">
        <f ca="1">'Prediktion(RÖR EJ!)'!C190</f>
        <v>4.1127184210700989</v>
      </c>
      <c r="C189" s="4">
        <f t="shared" ca="1" si="4"/>
        <v>8.1686860841907496</v>
      </c>
    </row>
    <row r="190" spans="1:3" x14ac:dyDescent="0.2">
      <c r="A190" s="2">
        <f t="shared" si="5"/>
        <v>44088</v>
      </c>
      <c r="B190" s="4">
        <f ca="1">'Prediktion(RÖR EJ!)'!C191</f>
        <v>4.1072334605709377</v>
      </c>
      <c r="C190" s="4">
        <f t="shared" ca="1" si="4"/>
        <v>8.1604955841306452</v>
      </c>
    </row>
    <row r="191" spans="1:3" x14ac:dyDescent="0.2">
      <c r="A191" s="2">
        <f t="shared" si="5"/>
        <v>44089</v>
      </c>
      <c r="B191" s="4">
        <f ca="1">'Prediktion(RÖR EJ!)'!C192</f>
        <v>4.1018340808214662</v>
      </c>
      <c r="C191" s="4">
        <f t="shared" ca="1" si="4"/>
        <v>8.1524311137643721</v>
      </c>
    </row>
    <row r="192" spans="1:3" x14ac:dyDescent="0.2">
      <c r="A192" s="2">
        <f t="shared" si="5"/>
        <v>44090</v>
      </c>
      <c r="B192" s="4">
        <f ca="1">'Prediktion(RÖR EJ!)'!C193</f>
        <v>4.0965150134575543</v>
      </c>
      <c r="C192" s="4">
        <f t="shared" ca="1" si="4"/>
        <v>8.1444848816544777</v>
      </c>
    </row>
    <row r="193" spans="1:3" x14ac:dyDescent="0.2">
      <c r="A193" s="2">
        <f t="shared" si="5"/>
        <v>44091</v>
      </c>
      <c r="B193" s="4">
        <f ca="1">'Prediktion(RÖR EJ!)'!C194</f>
        <v>4.0912713783754846</v>
      </c>
      <c r="C193" s="4">
        <f t="shared" ca="1" si="4"/>
        <v>8.1366496689067844</v>
      </c>
    </row>
    <row r="194" spans="1:3" x14ac:dyDescent="0.2">
      <c r="A194" s="2">
        <f t="shared" si="5"/>
        <v>44092</v>
      </c>
      <c r="B194" s="4">
        <f ca="1">'Prediktion(RÖR EJ!)'!C195</f>
        <v>4.0860986551177412</v>
      </c>
      <c r="C194" s="4">
        <f t="shared" ca="1" si="4"/>
        <v>8.1289187872125339</v>
      </c>
    </row>
    <row r="195" spans="1:3" x14ac:dyDescent="0.2">
      <c r="A195" s="2">
        <f t="shared" si="5"/>
        <v>44093</v>
      </c>
      <c r="B195" s="4">
        <f ca="1">'Prediktion(RÖR EJ!)'!C196</f>
        <v>4.080992656330225</v>
      </c>
      <c r="C195" s="4">
        <f t="shared" ref="C195:C258" ca="1" si="6">B195+2*SQRT(B195)</f>
        <v>8.1212860399003972</v>
      </c>
    </row>
    <row r="196" spans="1:3" x14ac:dyDescent="0.2">
      <c r="A196" s="2">
        <f t="shared" ref="A196:A259" si="7">A195+1</f>
        <v>44094</v>
      </c>
      <c r="B196" s="4">
        <f ca="1">'Prediktion(RÖR EJ!)'!C197</f>
        <v>4.0759495031442592</v>
      </c>
      <c r="C196" s="4">
        <f t="shared" ca="1" si="6"/>
        <v>8.1137456857885795</v>
      </c>
    </row>
    <row r="197" spans="1:3" x14ac:dyDescent="0.2">
      <c r="A197" s="2">
        <f t="shared" si="7"/>
        <v>44095</v>
      </c>
      <c r="B197" s="4">
        <f ca="1">'Prediktion(RÖR EJ!)'!C198</f>
        <v>4.0709656023468552</v>
      </c>
      <c r="C197" s="4">
        <f t="shared" ca="1" si="6"/>
        <v>8.1062924056414065</v>
      </c>
    </row>
    <row r="198" spans="1:3" x14ac:dyDescent="0.2">
      <c r="A198" s="2">
        <f t="shared" si="7"/>
        <v>44096</v>
      </c>
      <c r="B198" s="4">
        <f ca="1">'Prediktion(RÖR EJ!)'!C199</f>
        <v>4.0660376252121395</v>
      </c>
      <c r="C198" s="4">
        <f t="shared" ca="1" si="6"/>
        <v>8.0989212710477787</v>
      </c>
    </row>
    <row r="199" spans="1:3" x14ac:dyDescent="0.2">
      <c r="A199" s="2">
        <f t="shared" si="7"/>
        <v>44097</v>
      </c>
      <c r="B199" s="4">
        <f ca="1">'Prediktion(RÖR EJ!)'!C200</f>
        <v>4.0611624878756452</v>
      </c>
      <c r="C199" s="4">
        <f t="shared" ca="1" si="6"/>
        <v>8.0916277155513008</v>
      </c>
    </row>
    <row r="200" spans="1:3" x14ac:dyDescent="0.2">
      <c r="A200" s="2">
        <f t="shared" si="7"/>
        <v>44098</v>
      </c>
      <c r="B200" s="4">
        <f ca="1">'Prediktion(RÖR EJ!)'!C201</f>
        <v>4.0563373331413883</v>
      </c>
      <c r="C200" s="4">
        <f t="shared" ca="1" si="6"/>
        <v>8.0844075078733972</v>
      </c>
    </row>
    <row r="201" spans="1:3" x14ac:dyDescent="0.2">
      <c r="A201" s="2">
        <f t="shared" si="7"/>
        <v>44099</v>
      </c>
      <c r="B201" s="4">
        <f ca="1">'Prediktion(RÖR EJ!)'!C202</f>
        <v>4.0515595136193054</v>
      </c>
      <c r="C201" s="4">
        <f t="shared" ca="1" si="6"/>
        <v>8.0772567270814939</v>
      </c>
    </row>
    <row r="202" spans="1:3" x14ac:dyDescent="0.2">
      <c r="A202" s="2">
        <f t="shared" si="7"/>
        <v>44100</v>
      </c>
      <c r="B202" s="4">
        <f ca="1">'Prediktion(RÖR EJ!)'!C203</f>
        <v>4.0468265760977697</v>
      </c>
      <c r="C202" s="4">
        <f t="shared" ca="1" si="6"/>
        <v>8.0701717395644934</v>
      </c>
    </row>
    <row r="203" spans="1:3" x14ac:dyDescent="0.2">
      <c r="A203" s="2">
        <f t="shared" si="7"/>
        <v>44101</v>
      </c>
      <c r="B203" s="4">
        <f ca="1">'Prediktion(RÖR EJ!)'!C204</f>
        <v>4.0421362470625741</v>
      </c>
      <c r="C203" s="4">
        <f t="shared" ca="1" si="6"/>
        <v>8.0631491776871815</v>
      </c>
    </row>
    <row r="204" spans="1:3" x14ac:dyDescent="0.2">
      <c r="A204" s="2">
        <f t="shared" si="7"/>
        <v>44102</v>
      </c>
      <c r="B204" s="4">
        <f ca="1">'Prediktion(RÖR EJ!)'!C205</f>
        <v>4.0374864192799578</v>
      </c>
      <c r="C204" s="4">
        <f t="shared" ca="1" si="6"/>
        <v>8.0561859200040207</v>
      </c>
    </row>
    <row r="205" spans="1:3" x14ac:dyDescent="0.2">
      <c r="A205" s="2">
        <f t="shared" si="7"/>
        <v>44103</v>
      </c>
      <c r="B205" s="4">
        <f ca="1">'Prediktion(RÖR EJ!)'!C206</f>
        <v>4.0328751393670652</v>
      </c>
      <c r="C205" s="4">
        <f t="shared" ca="1" si="6"/>
        <v>8.0492790729210917</v>
      </c>
    </row>
    <row r="206" spans="1:3" x14ac:dyDescent="0.2">
      <c r="A206" s="2">
        <f t="shared" si="7"/>
        <v>44104</v>
      </c>
      <c r="B206" s="4">
        <f ca="1">'Prediktion(RÖR EJ!)'!C207</f>
        <v>4.0283005962785872</v>
      </c>
      <c r="C206" s="4">
        <f t="shared" ca="1" si="6"/>
        <v>8.0424259537025868</v>
      </c>
    </row>
    <row r="207" spans="1:3" x14ac:dyDescent="0.2">
      <c r="A207" s="2">
        <f t="shared" si="7"/>
        <v>44105</v>
      </c>
      <c r="B207" s="4">
        <f ca="1">'Prediktion(RÖR EJ!)'!C208</f>
        <v>4.0237611106433757</v>
      </c>
      <c r="C207" s="4">
        <f t="shared" ca="1" si="6"/>
        <v>8.0356240747254617</v>
      </c>
    </row>
    <row r="208" spans="1:3" x14ac:dyDescent="0.2">
      <c r="A208" s="2">
        <f t="shared" si="7"/>
        <v>44106</v>
      </c>
      <c r="B208" s="4">
        <f ca="1">'Prediktion(RÖR EJ!)'!C209</f>
        <v>4.019255124889499</v>
      </c>
      <c r="C208" s="4">
        <f t="shared" ca="1" si="6"/>
        <v>8.0288711288926251</v>
      </c>
    </row>
    <row r="209" spans="1:3" x14ac:dyDescent="0.2">
      <c r="A209" s="2">
        <f t="shared" si="7"/>
        <v>44107</v>
      </c>
      <c r="B209" s="4">
        <f ca="1">'Prediktion(RÖR EJ!)'!C210</f>
        <v>4.0147811941005509</v>
      </c>
      <c r="C209" s="4">
        <f t="shared" ca="1" si="6"/>
        <v>8.0221649761212106</v>
      </c>
    </row>
    <row r="210" spans="1:3" x14ac:dyDescent="0.2">
      <c r="A210" s="2">
        <f t="shared" si="7"/>
        <v>44108</v>
      </c>
      <c r="B210" s="4">
        <f ca="1">'Prediktion(RÖR EJ!)'!C211</f>
        <v>4.0103379775500887</v>
      </c>
      <c r="C210" s="4">
        <f t="shared" ca="1" si="6"/>
        <v>8.0155036308284089</v>
      </c>
    </row>
    <row r="211" spans="1:3" x14ac:dyDescent="0.2">
      <c r="A211" s="2">
        <f t="shared" si="7"/>
        <v>44109</v>
      </c>
      <c r="B211" s="4">
        <f ca="1">'Prediktion(RÖR EJ!)'!C212</f>
        <v>4.0059242308648502</v>
      </c>
      <c r="C211" s="4">
        <f t="shared" ca="1" si="6"/>
        <v>8.0088852503427326</v>
      </c>
    </row>
    <row r="212" spans="1:3" x14ac:dyDescent="0.2">
      <c r="A212" s="2">
        <f t="shared" si="7"/>
        <v>44110</v>
      </c>
      <c r="B212" s="4">
        <f ca="1">'Prediktion(RÖR EJ!)'!C213</f>
        <v>4.0015387987709117</v>
      </c>
      <c r="C212" s="4">
        <f t="shared" ca="1" si="6"/>
        <v>8.0023081241736698</v>
      </c>
    </row>
    <row r="213" spans="1:3" x14ac:dyDescent="0.2">
      <c r="A213" s="2">
        <f t="shared" si="7"/>
        <v>44111</v>
      </c>
      <c r="B213" s="4">
        <f ca="1">'Prediktion(RÖR EJ!)'!C214</f>
        <v>3.9971806083802215</v>
      </c>
      <c r="C213" s="4">
        <f t="shared" ca="1" si="6"/>
        <v>7.9957706640774653</v>
      </c>
    </row>
    <row r="214" spans="1:3" x14ac:dyDescent="0.2">
      <c r="A214" s="2">
        <f t="shared" si="7"/>
        <v>44112</v>
      </c>
      <c r="B214" s="4">
        <f ca="1">'Prediktion(RÖR EJ!)'!C215</f>
        <v>3.9928486629779858</v>
      </c>
      <c r="C214" s="4">
        <f t="shared" ca="1" si="6"/>
        <v>7.9892713948610812</v>
      </c>
    </row>
    <row r="215" spans="1:3" x14ac:dyDescent="0.2">
      <c r="A215" s="2">
        <f t="shared" si="7"/>
        <v>44113</v>
      </c>
      <c r="B215" s="4">
        <f ca="1">'Prediktion(RÖR EJ!)'!C216</f>
        <v>3.988542036274203</v>
      </c>
      <c r="C215" s="4">
        <f t="shared" ca="1" si="6"/>
        <v>7.9828089458706071</v>
      </c>
    </row>
    <row r="216" spans="1:3" x14ac:dyDescent="0.2">
      <c r="A216" s="2">
        <f t="shared" si="7"/>
        <v>44114</v>
      </c>
      <c r="B216" s="4">
        <f ca="1">'Prediktion(RÖR EJ!)'!C217</f>
        <v>3.9842598670852913</v>
      </c>
      <c r="C216" s="4">
        <f t="shared" ca="1" si="6"/>
        <v>7.9763820431141221</v>
      </c>
    </row>
    <row r="217" spans="1:3" x14ac:dyDescent="0.2">
      <c r="A217" s="2">
        <f t="shared" si="7"/>
        <v>44115</v>
      </c>
      <c r="B217" s="4">
        <f ca="1">'Prediktion(RÖR EJ!)'!C218</f>
        <v>3.9800013544141981</v>
      </c>
      <c r="C217" s="4">
        <f t="shared" ca="1" si="6"/>
        <v>7.9699895019726332</v>
      </c>
    </row>
    <row r="218" spans="1:3" x14ac:dyDescent="0.2">
      <c r="A218" s="2">
        <f t="shared" si="7"/>
        <v>44116</v>
      </c>
      <c r="B218" s="4">
        <f ca="1">'Prediktion(RÖR EJ!)'!C219</f>
        <v>3.9757657528996466</v>
      </c>
      <c r="C218" s="4">
        <f t="shared" ca="1" si="6"/>
        <v>7.9636302204560092</v>
      </c>
    </row>
    <row r="219" spans="1:3" x14ac:dyDescent="0.2">
      <c r="A219" s="2">
        <f t="shared" si="7"/>
        <v>44117</v>
      </c>
      <c r="B219" s="4">
        <f ca="1">'Prediktion(RÖR EJ!)'!C220</f>
        <v>3.9715523686072962</v>
      </c>
      <c r="C219" s="4">
        <f t="shared" ca="1" si="6"/>
        <v>7.9573031729638837</v>
      </c>
    </row>
    <row r="220" spans="1:3" x14ac:dyDescent="0.2">
      <c r="A220" s="2">
        <f t="shared" si="7"/>
        <v>44118</v>
      </c>
      <c r="B220" s="4">
        <f ca="1">'Prediktion(RÖR EJ!)'!C221</f>
        <v>3.967360555137573</v>
      </c>
      <c r="C220" s="4">
        <f t="shared" ca="1" si="6"/>
        <v>7.9510074045144465</v>
      </c>
    </row>
    <row r="221" spans="1:3" x14ac:dyDescent="0.2">
      <c r="A221" s="2">
        <f t="shared" si="7"/>
        <v>44119</v>
      </c>
      <c r="B221" s="4">
        <f ca="1">'Prediktion(RÖR EJ!)'!C222</f>
        <v>3.9631897100267275</v>
      </c>
      <c r="C221" s="4">
        <f t="shared" ca="1" si="6"/>
        <v>7.9447420254066108</v>
      </c>
    </row>
    <row r="222" spans="1:3" x14ac:dyDescent="0.2">
      <c r="A222" s="2">
        <f t="shared" si="7"/>
        <v>44120</v>
      </c>
      <c r="B222" s="4">
        <f ca="1">'Prediktion(RÖR EJ!)'!C223</f>
        <v>3.9590392714194054</v>
      </c>
      <c r="C222" s="4">
        <f t="shared" ca="1" si="6"/>
        <v>7.9385062062836242</v>
      </c>
    </row>
    <row r="223" spans="1:3" x14ac:dyDescent="0.2">
      <c r="A223" s="2">
        <f t="shared" si="7"/>
        <v>44121</v>
      </c>
      <c r="B223" s="4">
        <f ca="1">'Prediktion(RÖR EJ!)'!C224</f>
        <v>3.9549087149925746</v>
      </c>
      <c r="C223" s="4">
        <f t="shared" ca="1" si="6"/>
        <v>7.9322991735684356</v>
      </c>
    </row>
    <row r="224" spans="1:3" x14ac:dyDescent="0.2">
      <c r="A224" s="2">
        <f t="shared" si="7"/>
        <v>44122</v>
      </c>
      <c r="B224" s="4">
        <f ca="1">'Prediktion(RÖR EJ!)'!C225</f>
        <v>3.9507975511121285</v>
      </c>
      <c r="C224" s="4">
        <f t="shared" ca="1" si="6"/>
        <v>7.9261202052433015</v>
      </c>
    </row>
    <row r="225" spans="1:3" x14ac:dyDescent="0.2">
      <c r="A225" s="2">
        <f t="shared" si="7"/>
        <v>44123</v>
      </c>
      <c r="B225" s="4">
        <f ca="1">'Prediktion(RÖR EJ!)'!C226</f>
        <v>3.9467053222048385</v>
      </c>
      <c r="C225" s="4">
        <f t="shared" ca="1" si="6"/>
        <v>7.9199686269481013</v>
      </c>
    </row>
    <row r="226" spans="1:3" x14ac:dyDescent="0.2">
      <c r="A226" s="2">
        <f t="shared" si="7"/>
        <v>44124</v>
      </c>
      <c r="B226" s="4">
        <f ca="1">'Prediktion(RÖR EJ!)'!C227</f>
        <v>3.9426316003296074</v>
      </c>
      <c r="C226" s="4">
        <f t="shared" ca="1" si="6"/>
        <v>7.9138438083736986</v>
      </c>
    </row>
    <row r="227" spans="1:3" x14ac:dyDescent="0.2">
      <c r="A227" s="2">
        <f t="shared" si="7"/>
        <v>44125</v>
      </c>
      <c r="B227" s="4">
        <f ca="1">'Prediktion(RÖR EJ!)'!C228</f>
        <v>3.9385759849331317</v>
      </c>
      <c r="C227" s="4">
        <f t="shared" ca="1" si="6"/>
        <v>7.907745159928389</v>
      </c>
    </row>
    <row r="228" spans="1:3" x14ac:dyDescent="0.2">
      <c r="A228" s="2">
        <f t="shared" si="7"/>
        <v>44126</v>
      </c>
      <c r="B228" s="4">
        <f ca="1">'Prediktion(RÖR EJ!)'!C229</f>
        <v>3.9345381007761908</v>
      </c>
      <c r="C228" s="4">
        <f t="shared" ca="1" si="6"/>
        <v>7.9016721296570864</v>
      </c>
    </row>
    <row r="229" spans="1:3" x14ac:dyDescent="0.2">
      <c r="A229" s="2">
        <f t="shared" si="7"/>
        <v>44127</v>
      </c>
      <c r="B229" s="4">
        <f ca="1">'Prediktion(RÖR EJ!)'!C230</f>
        <v>3.9305175960177756</v>
      </c>
      <c r="C229" s="4">
        <f t="shared" ca="1" si="6"/>
        <v>7.8956242003943977</v>
      </c>
    </row>
    <row r="230" spans="1:3" x14ac:dyDescent="0.2">
      <c r="A230" s="2">
        <f t="shared" si="7"/>
        <v>44128</v>
      </c>
      <c r="B230" s="4">
        <f ca="1">'Prediktion(RÖR EJ!)'!C231</f>
        <v>3.9265141404452191</v>
      </c>
      <c r="C230" s="4">
        <f t="shared" ca="1" si="6"/>
        <v>7.889600887134077</v>
      </c>
    </row>
    <row r="231" spans="1:3" x14ac:dyDescent="0.2">
      <c r="A231" s="2">
        <f t="shared" si="7"/>
        <v>44129</v>
      </c>
      <c r="B231" s="4">
        <f ca="1">'Prediktion(RÖR EJ!)'!C232</f>
        <v>3.9225274238393628</v>
      </c>
      <c r="C231" s="4">
        <f t="shared" ca="1" si="6"/>
        <v>7.8836017345986864</v>
      </c>
    </row>
    <row r="232" spans="1:3" x14ac:dyDescent="0.2">
      <c r="A232" s="2">
        <f t="shared" si="7"/>
        <v>44130</v>
      </c>
      <c r="B232" s="4">
        <f ca="1">'Prediktion(RÖR EJ!)'!C233</f>
        <v>3.9185571544645921</v>
      </c>
      <c r="C232" s="4">
        <f t="shared" ca="1" si="6"/>
        <v>7.877626314994421</v>
      </c>
    </row>
    <row r="233" spans="1:3" x14ac:dyDescent="0.2">
      <c r="A233" s="2">
        <f t="shared" si="7"/>
        <v>44131</v>
      </c>
      <c r="B233" s="4">
        <f ca="1">'Prediktion(RÖR EJ!)'!C234</f>
        <v>3.9146030576743396</v>
      </c>
      <c r="C233" s="4">
        <f t="shared" ca="1" si="6"/>
        <v>7.8716742259372197</v>
      </c>
    </row>
    <row r="234" spans="1:3" x14ac:dyDescent="0.2">
      <c r="A234" s="2">
        <f t="shared" si="7"/>
        <v>44132</v>
      </c>
      <c r="B234" s="4">
        <f ca="1">'Prediktion(RÖR EJ!)'!C235</f>
        <v>3.9106648746233441</v>
      </c>
      <c r="C234" s="4">
        <f t="shared" ca="1" si="6"/>
        <v>7.8657450885372633</v>
      </c>
    </row>
    <row r="235" spans="1:3" x14ac:dyDescent="0.2">
      <c r="A235" s="2">
        <f t="shared" si="7"/>
        <v>44133</v>
      </c>
      <c r="B235" s="4">
        <f ca="1">'Prediktion(RÖR EJ!)'!C236</f>
        <v>3.9067423610785839</v>
      </c>
      <c r="C235" s="4">
        <f t="shared" ca="1" si="6"/>
        <v>7.8598385456299207</v>
      </c>
    </row>
    <row r="236" spans="1:3" x14ac:dyDescent="0.2">
      <c r="A236" s="2">
        <f t="shared" si="7"/>
        <v>44134</v>
      </c>
      <c r="B236" s="4">
        <f ca="1">'Prediktion(RÖR EJ!)'!C237</f>
        <v>3.9028352863214377</v>
      </c>
      <c r="C236" s="4">
        <f t="shared" ca="1" si="6"/>
        <v>7.853954260142114</v>
      </c>
    </row>
    <row r="237" spans="1:3" x14ac:dyDescent="0.2">
      <c r="A237" s="2">
        <f t="shared" si="7"/>
        <v>44135</v>
      </c>
      <c r="B237" s="4">
        <f ca="1">'Prediktion(RÖR EJ!)'!C238</f>
        <v>3.8989434321341436</v>
      </c>
      <c r="C237" s="4">
        <f t="shared" ca="1" si="6"/>
        <v>7.8480919135838567</v>
      </c>
    </row>
    <row r="238" spans="1:3" x14ac:dyDescent="0.2">
      <c r="A238" s="2">
        <f t="shared" si="7"/>
        <v>44136</v>
      </c>
      <c r="B238" s="4">
        <f ca="1">'Prediktion(RÖR EJ!)'!C239</f>
        <v>3.895066591864162</v>
      </c>
      <c r="C238" s="4">
        <f t="shared" ca="1" si="6"/>
        <v>7.8422512046554926</v>
      </c>
    </row>
    <row r="239" spans="1:3" x14ac:dyDescent="0.2">
      <c r="A239" s="2">
        <f t="shared" si="7"/>
        <v>44137</v>
      </c>
      <c r="B239" s="4">
        <f ca="1">'Prediktion(RÖR EJ!)'!C240</f>
        <v>3.8912045695605291</v>
      </c>
      <c r="C239" s="4">
        <f t="shared" ca="1" si="6"/>
        <v>7.8364318479618778</v>
      </c>
    </row>
    <row r="240" spans="1:3" x14ac:dyDescent="0.2">
      <c r="A240" s="2">
        <f t="shared" si="7"/>
        <v>44138</v>
      </c>
      <c r="B240" s="4">
        <f ca="1">'Prediktion(RÖR EJ!)'!C241</f>
        <v>3.8873571791767105</v>
      </c>
      <c r="C240" s="4">
        <f t="shared" ca="1" si="6"/>
        <v>7.830633572825378</v>
      </c>
    </row>
    <row r="241" spans="1:3" x14ac:dyDescent="0.2">
      <c r="A241" s="2">
        <f t="shared" si="7"/>
        <v>44139</v>
      </c>
      <c r="B241" s="4">
        <f ca="1">'Prediktion(RÖR EJ!)'!C242</f>
        <v>3.8835242438348945</v>
      </c>
      <c r="C241" s="4">
        <f t="shared" ca="1" si="6"/>
        <v>7.8248561221901767</v>
      </c>
    </row>
    <row r="242" spans="1:3" x14ac:dyDescent="0.2">
      <c r="A242" s="2">
        <f t="shared" si="7"/>
        <v>44140</v>
      </c>
      <c r="B242" s="4">
        <f ca="1">'Prediktion(RÖR EJ!)'!C243</f>
        <v>3.8797055951470334</v>
      </c>
      <c r="C242" s="4">
        <f t="shared" ca="1" si="6"/>
        <v>7.8190992516109485</v>
      </c>
    </row>
    <row r="243" spans="1:3" x14ac:dyDescent="0.2">
      <c r="A243" s="2">
        <f t="shared" si="7"/>
        <v>44141</v>
      </c>
      <c r="B243" s="4">
        <f ca="1">'Prediktion(RÖR EJ!)'!C244</f>
        <v>3.8759010725882974</v>
      </c>
      <c r="C243" s="4">
        <f t="shared" ca="1" si="6"/>
        <v>7.8133627283194595</v>
      </c>
    </row>
    <row r="244" spans="1:3" x14ac:dyDescent="0.2">
      <c r="A244" s="2">
        <f t="shared" si="7"/>
        <v>44142</v>
      </c>
      <c r="B244" s="4">
        <f ca="1">'Prediktion(RÖR EJ!)'!C245</f>
        <v>3.8721105229189274</v>
      </c>
      <c r="C244" s="4">
        <f t="shared" ca="1" si="6"/>
        <v>7.8076463303631574</v>
      </c>
    </row>
    <row r="245" spans="1:3" x14ac:dyDescent="0.2">
      <c r="A245" s="2">
        <f t="shared" si="7"/>
        <v>44143</v>
      </c>
      <c r="B245" s="4">
        <f ca="1">'Prediktion(RÖR EJ!)'!C246</f>
        <v>3.8683337996507783</v>
      </c>
      <c r="C245" s="4">
        <f t="shared" ca="1" si="6"/>
        <v>7.8019498458102294</v>
      </c>
    </row>
    <row r="246" spans="1:3" x14ac:dyDescent="0.2">
      <c r="A246" s="2">
        <f t="shared" si="7"/>
        <v>44144</v>
      </c>
      <c r="B246" s="4">
        <f ca="1">'Prediktion(RÖR EJ!)'!C247</f>
        <v>3.8645707625551293</v>
      </c>
      <c r="C246" s="4">
        <f t="shared" ca="1" si="6"/>
        <v>7.7962730720160724</v>
      </c>
    </row>
    <row r="247" spans="1:3" x14ac:dyDescent="0.2">
      <c r="A247" s="2">
        <f t="shared" si="7"/>
        <v>44145</v>
      </c>
      <c r="B247" s="4">
        <f ca="1">'Prediktion(RÖR EJ!)'!C248</f>
        <v>3.8608212772085801</v>
      </c>
      <c r="C247" s="4">
        <f t="shared" ca="1" si="6"/>
        <v>7.79061581494644</v>
      </c>
    </row>
    <row r="248" spans="1:3" x14ac:dyDescent="0.2">
      <c r="A248" s="2">
        <f t="shared" si="7"/>
        <v>44146</v>
      </c>
      <c r="B248" s="4">
        <f ca="1">'Prediktion(RÖR EJ!)'!C249</f>
        <v>3.8570852145741137</v>
      </c>
      <c r="C248" s="4">
        <f t="shared" ca="1" si="6"/>
        <v>7.7849778885529304</v>
      </c>
    </row>
    <row r="249" spans="1:3" x14ac:dyDescent="0.2">
      <c r="A249" s="2">
        <f t="shared" si="7"/>
        <v>44147</v>
      </c>
      <c r="B249" s="4">
        <f ca="1">'Prediktion(RÖR EJ!)'!C250</f>
        <v>3.8533624506146076</v>
      </c>
      <c r="C249" s="4">
        <f t="shared" ca="1" si="6"/>
        <v>7.7793591141967902</v>
      </c>
    </row>
    <row r="250" spans="1:3" x14ac:dyDescent="0.2">
      <c r="A250" s="2">
        <f t="shared" si="7"/>
        <v>44148</v>
      </c>
      <c r="B250" s="4">
        <f ca="1">'Prediktion(RÖR EJ!)'!C251</f>
        <v>3.8496528659362976</v>
      </c>
      <c r="C250" s="4">
        <f t="shared" ca="1" si="6"/>
        <v>7.7737593201173247</v>
      </c>
    </row>
    <row r="251" spans="1:3" x14ac:dyDescent="0.2">
      <c r="A251" s="2">
        <f t="shared" si="7"/>
        <v>44149</v>
      </c>
      <c r="B251" s="4">
        <f ca="1">'Prediktion(RÖR EJ!)'!C252</f>
        <v>3.8459563454598769</v>
      </c>
      <c r="C251" s="4">
        <f t="shared" ca="1" si="6"/>
        <v>7.7681783409414571</v>
      </c>
    </row>
    <row r="252" spans="1:3" x14ac:dyDescent="0.2">
      <c r="A252" s="2">
        <f t="shared" si="7"/>
        <v>44150</v>
      </c>
      <c r="B252" s="4">
        <f ca="1">'Prediktion(RÖR EJ!)'!C253</f>
        <v>3.8422727781170942</v>
      </c>
      <c r="C252" s="4">
        <f t="shared" ca="1" si="6"/>
        <v>7.7626160172312897</v>
      </c>
    </row>
    <row r="253" spans="1:3" x14ac:dyDescent="0.2">
      <c r="A253" s="2">
        <f t="shared" si="7"/>
        <v>44151</v>
      </c>
      <c r="B253" s="4">
        <f ca="1">'Prediktion(RÖR EJ!)'!C254</f>
        <v>3.8386020565708803</v>
      </c>
      <c r="C253" s="4">
        <f t="shared" ca="1" si="6"/>
        <v>7.7570721950667094</v>
      </c>
    </row>
    <row r="254" spans="1:3" x14ac:dyDescent="0.2">
      <c r="A254" s="2">
        <f t="shared" si="7"/>
        <v>44152</v>
      </c>
      <c r="B254" s="4">
        <f ca="1">'Prediktion(RÖR EJ!)'!C255</f>
        <v>3.8349440769571714</v>
      </c>
      <c r="C254" s="4">
        <f t="shared" ca="1" si="6"/>
        <v>7.7515467256603419</v>
      </c>
    </row>
    <row r="255" spans="1:3" x14ac:dyDescent="0.2">
      <c r="A255" s="2">
        <f t="shared" si="7"/>
        <v>44153</v>
      </c>
      <c r="B255" s="4">
        <f ca="1">'Prediktion(RÖR EJ!)'!C256</f>
        <v>3.8312987386467543</v>
      </c>
      <c r="C255" s="4">
        <f t="shared" ca="1" si="6"/>
        <v>7.746039465002335</v>
      </c>
    </row>
    <row r="256" spans="1:3" x14ac:dyDescent="0.2">
      <c r="A256" s="2">
        <f t="shared" si="7"/>
        <v>44154</v>
      </c>
      <c r="B256" s="4">
        <f ca="1">'Prediktion(RÖR EJ!)'!C257</f>
        <v>3.827665944025572</v>
      </c>
      <c r="C256" s="4">
        <f t="shared" ca="1" si="6"/>
        <v>7.7405502735326799</v>
      </c>
    </row>
    <row r="257" spans="1:3" x14ac:dyDescent="0.2">
      <c r="A257" s="2">
        <f t="shared" si="7"/>
        <v>44155</v>
      </c>
      <c r="B257" s="4">
        <f ca="1">'Prediktion(RÖR EJ!)'!C258</f>
        <v>3.8240455982920554</v>
      </c>
      <c r="C257" s="4">
        <f t="shared" ca="1" si="6"/>
        <v>7.7350790158389096</v>
      </c>
    </row>
    <row r="258" spans="1:3" x14ac:dyDescent="0.2">
      <c r="A258" s="2">
        <f t="shared" si="7"/>
        <v>44156</v>
      </c>
      <c r="B258" s="4">
        <f ca="1">'Prediktion(RÖR EJ!)'!C259</f>
        <v>3.8204376092701562</v>
      </c>
      <c r="C258" s="4">
        <f t="shared" ca="1" si="6"/>
        <v>7.729625560377217</v>
      </c>
    </row>
    <row r="259" spans="1:3" x14ac:dyDescent="0.2">
      <c r="A259" s="2">
        <f t="shared" si="7"/>
        <v>44157</v>
      </c>
      <c r="B259" s="4">
        <f ca="1">'Prediktion(RÖR EJ!)'!C260</f>
        <v>3.8168418872368561</v>
      </c>
      <c r="C259" s="4">
        <f t="shared" ref="C259:C322" ca="1" si="8">B259+2*SQRT(B259)</f>
        <v>7.7241897792151768</v>
      </c>
    </row>
    <row r="260" spans="1:3" x14ac:dyDescent="0.2">
      <c r="A260" s="2">
        <f t="shared" ref="A260:A323" si="9">A259+1</f>
        <v>44158</v>
      </c>
      <c r="B260" s="4">
        <f ca="1">'Prediktion(RÖR EJ!)'!C261</f>
        <v>3.8132583447630197</v>
      </c>
      <c r="C260" s="4">
        <f t="shared" ca="1" si="8"/>
        <v>7.718771547794355</v>
      </c>
    </row>
    <row r="261" spans="1:3" x14ac:dyDescent="0.2">
      <c r="A261" s="2">
        <f t="shared" si="9"/>
        <v>44159</v>
      </c>
      <c r="B261" s="4">
        <f ca="1">'Prediktion(RÖR EJ!)'!C262</f>
        <v>3.8096868965665536</v>
      </c>
      <c r="C261" s="4">
        <f t="shared" ca="1" si="8"/>
        <v>7.7133707447113053</v>
      </c>
    </row>
    <row r="262" spans="1:3" x14ac:dyDescent="0.2">
      <c r="A262" s="2">
        <f t="shared" si="9"/>
        <v>44160</v>
      </c>
      <c r="B262" s="4">
        <f ca="1">'Prediktion(RÖR EJ!)'!C263</f>
        <v>3.8061274593769068</v>
      </c>
      <c r="C262" s="4">
        <f t="shared" ca="1" si="8"/>
        <v>7.7079872515154744</v>
      </c>
    </row>
    <row r="263" spans="1:3" x14ac:dyDescent="0.2">
      <c r="A263" s="2">
        <f t="shared" si="9"/>
        <v>44161</v>
      </c>
      <c r="B263" s="4">
        <f ca="1">'Prediktion(RÖR EJ!)'!C264</f>
        <v>3.8025799518100247</v>
      </c>
      <c r="C263" s="4">
        <f t="shared" ca="1" si="8"/>
        <v>7.7026209525227216</v>
      </c>
    </row>
    <row r="264" spans="1:3" x14ac:dyDescent="0.2">
      <c r="A264" s="2">
        <f t="shared" si="9"/>
        <v>44162</v>
      </c>
      <c r="B264" s="4">
        <f ca="1">'Prediktion(RÖR EJ!)'!C265</f>
        <v>3.7990442942529339</v>
      </c>
      <c r="C264" s="4">
        <f t="shared" ca="1" si="8"/>
        <v>7.6972717346432109</v>
      </c>
    </row>
    <row r="265" spans="1:3" x14ac:dyDescent="0.2">
      <c r="A265" s="2">
        <f t="shared" si="9"/>
        <v>44163</v>
      </c>
      <c r="B265" s="4">
        <f ca="1">'Prediktion(RÖR EJ!)'!C266</f>
        <v>3.7955204087572114</v>
      </c>
      <c r="C265" s="4">
        <f t="shared" ca="1" si="8"/>
        <v>7.6919394872225713</v>
      </c>
    </row>
    <row r="266" spans="1:3" x14ac:dyDescent="0.2">
      <c r="A266" s="2">
        <f t="shared" si="9"/>
        <v>44164</v>
      </c>
      <c r="B266" s="4">
        <f ca="1">'Prediktion(RÖR EJ!)'!C267</f>
        <v>3.7920082189406279</v>
      </c>
      <c r="C266" s="4">
        <f t="shared" ca="1" si="8"/>
        <v>7.686624101895263</v>
      </c>
    </row>
    <row r="267" spans="1:3" x14ac:dyDescent="0.2">
      <c r="A267" s="2">
        <f t="shared" si="9"/>
        <v>44165</v>
      </c>
      <c r="B267" s="4">
        <f ca="1">'Prediktion(RÖR EJ!)'!C268</f>
        <v>3.7885076498963377</v>
      </c>
      <c r="C267" s="4">
        <f t="shared" ca="1" si="8"/>
        <v>7.6813254724492186</v>
      </c>
    </row>
    <row r="268" spans="1:3" x14ac:dyDescent="0.2">
      <c r="A268" s="2">
        <f t="shared" si="9"/>
        <v>44166</v>
      </c>
      <c r="B268" s="4">
        <f ca="1">'Prediktion(RÖR EJ!)'!C269</f>
        <v>3.7850186281090088</v>
      </c>
      <c r="C268" s="4">
        <f t="shared" ca="1" si="8"/>
        <v>7.6760434947008473</v>
      </c>
    </row>
    <row r="269" spans="1:3" x14ac:dyDescent="0.2">
      <c r="A269" s="2">
        <f t="shared" si="9"/>
        <v>44167</v>
      </c>
      <c r="B269" s="4">
        <f ca="1">'Prediktion(RÖR EJ!)'!C270</f>
        <v>3.7815410813773527</v>
      </c>
      <c r="C269" s="4">
        <f t="shared" ca="1" si="8"/>
        <v>7.6707780663796052</v>
      </c>
    </row>
    <row r="270" spans="1:3" x14ac:dyDescent="0.2">
      <c r="A270" s="2">
        <f t="shared" si="9"/>
        <v>44168</v>
      </c>
      <c r="B270" s="4">
        <f ca="1">'Prediktion(RÖR EJ!)'!C271</f>
        <v>3.7780749387425518</v>
      </c>
      <c r="C270" s="4">
        <f t="shared" ca="1" si="8"/>
        <v>7.6655290870213726</v>
      </c>
    </row>
    <row r="271" spans="1:3" x14ac:dyDescent="0.2">
      <c r="A271" s="2">
        <f t="shared" si="9"/>
        <v>44169</v>
      </c>
      <c r="B271" s="4">
        <f ca="1">'Prediktion(RÖR EJ!)'!C272</f>
        <v>3.7746201304221128</v>
      </c>
      <c r="C271" s="4">
        <f t="shared" ca="1" si="8"/>
        <v>7.6602964578699417</v>
      </c>
    </row>
    <row r="272" spans="1:3" x14ac:dyDescent="0.2">
      <c r="A272" s="2">
        <f t="shared" si="9"/>
        <v>44170</v>
      </c>
      <c r="B272" s="4">
        <f ca="1">'Prediktion(RÖR EJ!)'!C273</f>
        <v>3.7711765877487258</v>
      </c>
      <c r="C272" s="4">
        <f t="shared" ca="1" si="8"/>
        <v>7.6550800817859948</v>
      </c>
    </row>
    <row r="273" spans="1:3" x14ac:dyDescent="0.2">
      <c r="A273" s="2">
        <f t="shared" si="9"/>
        <v>44171</v>
      </c>
      <c r="B273" s="4">
        <f ca="1">'Prediktion(RÖR EJ!)'!C274</f>
        <v>3.7677442431137305</v>
      </c>
      <c r="C273" s="4">
        <f t="shared" ca="1" si="8"/>
        <v>7.6498798631629477</v>
      </c>
    </row>
    <row r="274" spans="1:3" x14ac:dyDescent="0.2">
      <c r="A274" s="2">
        <f t="shared" si="9"/>
        <v>44172</v>
      </c>
      <c r="B274" s="4">
        <f ca="1">'Prediktion(RÖR EJ!)'!C275</f>
        <v>3.7643230299148218</v>
      </c>
      <c r="C274" s="4">
        <f t="shared" ca="1" si="8"/>
        <v>7.6446957078491575</v>
      </c>
    </row>
    <row r="275" spans="1:3" x14ac:dyDescent="0.2">
      <c r="A275" s="2">
        <f t="shared" si="9"/>
        <v>44173</v>
      </c>
      <c r="B275" s="4">
        <f ca="1">'Prediktion(RÖR EJ!)'!C276</f>
        <v>3.7609128825076681</v>
      </c>
      <c r="C275" s="4">
        <f t="shared" ca="1" si="8"/>
        <v>7.6395275230759569</v>
      </c>
    </row>
    <row r="276" spans="1:3" x14ac:dyDescent="0.2">
      <c r="A276" s="2">
        <f t="shared" si="9"/>
        <v>44174</v>
      </c>
      <c r="B276" s="4">
        <f ca="1">'Prediktion(RÖR EJ!)'!C277</f>
        <v>3.7575137361611253</v>
      </c>
      <c r="C276" s="4">
        <f t="shared" ca="1" si="8"/>
        <v>7.6343752173910779</v>
      </c>
    </row>
    <row r="277" spans="1:3" x14ac:dyDescent="0.2">
      <c r="A277" s="2">
        <f t="shared" si="9"/>
        <v>44175</v>
      </c>
      <c r="B277" s="4">
        <f ca="1">'Prediktion(RÖR EJ!)'!C278</f>
        <v>3.7541255270157685</v>
      </c>
      <c r="C277" s="4">
        <f t="shared" ca="1" si="8"/>
        <v>7.6292387005970355</v>
      </c>
    </row>
    <row r="278" spans="1:3" x14ac:dyDescent="0.2">
      <c r="A278" s="2">
        <f t="shared" si="9"/>
        <v>44176</v>
      </c>
      <c r="B278" s="4">
        <f ca="1">'Prediktion(RÖR EJ!)'!C279</f>
        <v>3.7507481920454744</v>
      </c>
      <c r="C278" s="4">
        <f t="shared" ca="1" si="8"/>
        <v>7.6241178836940655</v>
      </c>
    </row>
    <row r="279" spans="1:3" x14ac:dyDescent="0.2">
      <c r="A279" s="2">
        <f t="shared" si="9"/>
        <v>44177</v>
      </c>
      <c r="B279" s="4">
        <f ca="1">'Prediktion(RÖR EJ!)'!C280</f>
        <v>3.7473816690218129</v>
      </c>
      <c r="C279" s="4">
        <f t="shared" ca="1" si="8"/>
        <v>7.6190126788272732</v>
      </c>
    </row>
    <row r="280" spans="1:3" x14ac:dyDescent="0.2">
      <c r="A280" s="2">
        <f t="shared" si="9"/>
        <v>44178</v>
      </c>
      <c r="B280" s="4">
        <f ca="1">'Prediktion(RÖR EJ!)'!C281</f>
        <v>3.7440258964810309</v>
      </c>
      <c r="C280" s="4">
        <f t="shared" ca="1" si="8"/>
        <v>7.6139229992376567</v>
      </c>
    </row>
    <row r="281" spans="1:3" x14ac:dyDescent="0.2">
      <c r="A281" s="2">
        <f t="shared" si="9"/>
        <v>44179</v>
      </c>
      <c r="B281" s="4">
        <f ca="1">'Prediktion(RÖR EJ!)'!C282</f>
        <v>3.7406808136934173</v>
      </c>
      <c r="C281" s="4">
        <f t="shared" ca="1" si="8"/>
        <v>7.6088487592166807</v>
      </c>
    </row>
    <row r="282" spans="1:3" x14ac:dyDescent="0.2">
      <c r="A282" s="2">
        <f t="shared" si="9"/>
        <v>44180</v>
      </c>
      <c r="B282" s="4">
        <f ca="1">'Prediktion(RÖR EJ!)'!C283</f>
        <v>3.7373463606348625</v>
      </c>
      <c r="C282" s="4">
        <f t="shared" ca="1" si="8"/>
        <v>7.6037898740641552</v>
      </c>
    </row>
    <row r="283" spans="1:3" x14ac:dyDescent="0.2">
      <c r="A283" s="2">
        <f t="shared" si="9"/>
        <v>44181</v>
      </c>
      <c r="B283" s="4">
        <f ca="1">'Prediktion(RÖR EJ!)'!C284</f>
        <v>3.7340224779604441</v>
      </c>
      <c r="C283" s="4">
        <f t="shared" ca="1" si="8"/>
        <v>7.5987462600491167</v>
      </c>
    </row>
    <row r="284" spans="1:3" x14ac:dyDescent="0.2">
      <c r="A284" s="2">
        <f t="shared" si="9"/>
        <v>44182</v>
      </c>
      <c r="B284" s="4">
        <f ca="1">'Prediktion(RÖR EJ!)'!C285</f>
        <v>3.7307091069798664</v>
      </c>
      <c r="C284" s="4">
        <f t="shared" ca="1" si="8"/>
        <v>7.5937178343735106</v>
      </c>
    </row>
    <row r="285" spans="1:3" x14ac:dyDescent="0.2">
      <c r="A285" s="2">
        <f t="shared" si="9"/>
        <v>44183</v>
      </c>
      <c r="B285" s="4">
        <f ca="1">'Prediktion(RÖR EJ!)'!C286</f>
        <v>3.7274061896346216</v>
      </c>
      <c r="C285" s="4">
        <f t="shared" ca="1" si="8"/>
        <v>7.588704515138426</v>
      </c>
    </row>
    <row r="286" spans="1:3" x14ac:dyDescent="0.2">
      <c r="A286" s="2">
        <f t="shared" si="9"/>
        <v>44184</v>
      </c>
      <c r="B286" s="4">
        <f ca="1">'Prediktion(RÖR EJ!)'!C287</f>
        <v>3.7241136684767251</v>
      </c>
      <c r="C286" s="4">
        <f t="shared" ca="1" si="8"/>
        <v>7.5837062213126973</v>
      </c>
    </row>
    <row r="287" spans="1:3" x14ac:dyDescent="0.2">
      <c r="A287" s="2">
        <f t="shared" si="9"/>
        <v>44185</v>
      </c>
      <c r="B287" s="4">
        <f ca="1">'Prediktion(RÖR EJ!)'!C288</f>
        <v>3.7208314866489074</v>
      </c>
      <c r="C287" s="4">
        <f t="shared" ca="1" si="8"/>
        <v>7.5787228727036826</v>
      </c>
    </row>
    <row r="288" spans="1:3" x14ac:dyDescent="0.2">
      <c r="A288" s="2">
        <f t="shared" si="9"/>
        <v>44186</v>
      </c>
      <c r="B288" s="4">
        <f ca="1">'Prediktion(RÖR EJ!)'!C289</f>
        <v>3.7175595878661434</v>
      </c>
      <c r="C288" s="4">
        <f t="shared" ca="1" si="8"/>
        <v>7.5737543899300341</v>
      </c>
    </row>
    <row r="289" spans="1:3" x14ac:dyDescent="0.2">
      <c r="A289" s="2">
        <f t="shared" si="9"/>
        <v>44187</v>
      </c>
      <c r="B289" s="4">
        <f ca="1">'Prediktion(RÖR EJ!)'!C290</f>
        <v>3.7142979163984187</v>
      </c>
      <c r="C289" s="4">
        <f t="shared" ca="1" si="8"/>
        <v>7.5688006943963373</v>
      </c>
    </row>
    <row r="290" spans="1:3" x14ac:dyDescent="0.2">
      <c r="A290" s="2">
        <f t="shared" si="9"/>
        <v>44188</v>
      </c>
      <c r="B290" s="4">
        <f ca="1">'Prediktion(RÖR EJ!)'!C291</f>
        <v>3.7110464170546282</v>
      </c>
      <c r="C290" s="4">
        <f t="shared" ca="1" si="8"/>
        <v>7.5638617082694193</v>
      </c>
    </row>
    <row r="291" spans="1:3" x14ac:dyDescent="0.2">
      <c r="A291" s="2">
        <f t="shared" si="9"/>
        <v>44189</v>
      </c>
      <c r="B291" s="4">
        <f ca="1">'Prediktion(RÖR EJ!)'!C292</f>
        <v>3.7078050351675276</v>
      </c>
      <c r="C291" s="4">
        <f t="shared" ca="1" si="8"/>
        <v>7.5589373544562468</v>
      </c>
    </row>
    <row r="292" spans="1:3" x14ac:dyDescent="0.2">
      <c r="A292" s="2">
        <f t="shared" si="9"/>
        <v>44190</v>
      </c>
      <c r="B292" s="4">
        <f ca="1">'Prediktion(RÖR EJ!)'!C293</f>
        <v>3.7045737165796426</v>
      </c>
      <c r="C292" s="4">
        <f t="shared" ca="1" si="8"/>
        <v>7.5540275565832573</v>
      </c>
    </row>
    <row r="293" spans="1:3" x14ac:dyDescent="0.2">
      <c r="A293" s="2">
        <f t="shared" si="9"/>
        <v>44191</v>
      </c>
      <c r="B293" s="4">
        <f ca="1">'Prediktion(RÖR EJ!)'!C294</f>
        <v>3.7013524076300746</v>
      </c>
      <c r="C293" s="4">
        <f t="shared" ca="1" si="8"/>
        <v>7.5491322389770161</v>
      </c>
    </row>
    <row r="294" spans="1:3" x14ac:dyDescent="0.2">
      <c r="A294" s="2">
        <f t="shared" si="9"/>
        <v>44192</v>
      </c>
      <c r="B294" s="4">
        <f ca="1">'Prediktion(RÖR EJ!)'!C295</f>
        <v>3.6981410551421208</v>
      </c>
      <c r="C294" s="4">
        <f t="shared" ca="1" si="8"/>
        <v>7.5442513266461093</v>
      </c>
    </row>
    <row r="295" spans="1:3" x14ac:dyDescent="0.2">
      <c r="A295" s="2">
        <f t="shared" si="9"/>
        <v>44193</v>
      </c>
      <c r="B295" s="4">
        <f ca="1">'Prediktion(RÖR EJ!)'!C296</f>
        <v>3.6949396064116522</v>
      </c>
      <c r="C295" s="4">
        <f t="shared" ca="1" si="8"/>
        <v>7.5393847452641509</v>
      </c>
    </row>
    <row r="296" spans="1:3" x14ac:dyDescent="0.2">
      <c r="A296" s="2">
        <f t="shared" si="9"/>
        <v>44194</v>
      </c>
      <c r="B296" s="4">
        <f ca="1">'Prediktion(RÖR EJ!)'!C297</f>
        <v>3.6917480091961892</v>
      </c>
      <c r="C296" s="4">
        <f t="shared" ca="1" si="8"/>
        <v>7.5345324211538465</v>
      </c>
    </row>
    <row r="297" spans="1:3" x14ac:dyDescent="0.2">
      <c r="A297" s="2">
        <f t="shared" si="9"/>
        <v>44195</v>
      </c>
      <c r="B297" s="4">
        <f ca="1">'Prediktion(RÖR EJ!)'!C298</f>
        <v>3.6885662117046167</v>
      </c>
      <c r="C297" s="4">
        <f t="shared" ca="1" si="8"/>
        <v>7.5296942812720022</v>
      </c>
    </row>
    <row r="298" spans="1:3" x14ac:dyDescent="0.2">
      <c r="A298" s="2">
        <f t="shared" si="9"/>
        <v>44196</v>
      </c>
      <c r="B298" s="4">
        <f ca="1">'Prediktion(RÖR EJ!)'!C299</f>
        <v>3.6853941625874951</v>
      </c>
      <c r="C298" s="4">
        <f t="shared" ca="1" si="8"/>
        <v>7.524870253195429</v>
      </c>
    </row>
    <row r="299" spans="1:3" x14ac:dyDescent="0.2">
      <c r="A299" s="2">
        <f t="shared" si="9"/>
        <v>44197</v>
      </c>
      <c r="B299" s="4">
        <f ca="1">'Prediktion(RÖR EJ!)'!C300</f>
        <v>3.6822318109279162</v>
      </c>
      <c r="C299" s="4">
        <f t="shared" ca="1" si="8"/>
        <v>7.5200602651076576</v>
      </c>
    </row>
    <row r="300" spans="1:3" x14ac:dyDescent="0.2">
      <c r="A300" s="2">
        <f t="shared" si="9"/>
        <v>44198</v>
      </c>
      <c r="B300" s="4">
        <f ca="1">'Prediktion(RÖR EJ!)'!C301</f>
        <v>3.679079106232864</v>
      </c>
      <c r="C300" s="4">
        <f t="shared" ca="1" si="8"/>
        <v>7.5152642457864101</v>
      </c>
    </row>
    <row r="301" spans="1:3" x14ac:dyDescent="0.2">
      <c r="A301" s="2">
        <f t="shared" si="9"/>
        <v>44199</v>
      </c>
      <c r="B301" s="4">
        <f ca="1">'Prediktion(RÖR EJ!)'!C302</f>
        <v>3.6759359984250439</v>
      </c>
      <c r="C301" s="4">
        <f t="shared" ca="1" si="8"/>
        <v>7.5104821245917606</v>
      </c>
    </row>
    <row r="302" spans="1:3" x14ac:dyDescent="0.2">
      <c r="A302" s="2">
        <f t="shared" si="9"/>
        <v>44200</v>
      </c>
      <c r="B302" s="4">
        <f ca="1">'Prediktion(RÖR EJ!)'!C303</f>
        <v>3.6728024378351383</v>
      </c>
      <c r="C302" s="4">
        <f t="shared" ca="1" si="8"/>
        <v>7.5057138314549476</v>
      </c>
    </row>
    <row r="303" spans="1:3" x14ac:dyDescent="0.2">
      <c r="A303" s="2">
        <f t="shared" si="9"/>
        <v>44201</v>
      </c>
      <c r="B303" s="4">
        <f ca="1">'Prediktion(RÖR EJ!)'!C304</f>
        <v>3.6696783751944619</v>
      </c>
      <c r="C303" s="4">
        <f t="shared" ca="1" si="8"/>
        <v>7.5009592968677667</v>
      </c>
    </row>
    <row r="304" spans="1:3" x14ac:dyDescent="0.2">
      <c r="A304" s="2">
        <f t="shared" si="9"/>
        <v>44202</v>
      </c>
      <c r="B304" s="4">
        <f ca="1">'Prediktion(RÖR EJ!)'!C305</f>
        <v>3.6665637616279865</v>
      </c>
      <c r="C304" s="4">
        <f t="shared" ca="1" si="8"/>
        <v>7.4962184518725188</v>
      </c>
    </row>
    <row r="305" spans="1:3" x14ac:dyDescent="0.2">
      <c r="A305" s="2">
        <f t="shared" si="9"/>
        <v>44203</v>
      </c>
      <c r="B305" s="4">
        <f ca="1">'Prediktion(RÖR EJ!)'!C306</f>
        <v>3.6634585486477018</v>
      </c>
      <c r="C305" s="4">
        <f t="shared" ca="1" si="8"/>
        <v>7.4914912280524639</v>
      </c>
    </row>
    <row r="306" spans="1:3" x14ac:dyDescent="0.2">
      <c r="A306" s="2">
        <f t="shared" si="9"/>
        <v>44204</v>
      </c>
      <c r="B306" s="4">
        <f ca="1">'Prediktion(RÖR EJ!)'!C307</f>
        <v>3.6603626881462943</v>
      </c>
      <c r="C306" s="4">
        <f t="shared" ca="1" si="8"/>
        <v>7.4867775575227418</v>
      </c>
    </row>
    <row r="307" spans="1:3" x14ac:dyDescent="0.2">
      <c r="A307" s="2">
        <f t="shared" si="9"/>
        <v>44205</v>
      </c>
      <c r="B307" s="4">
        <f ca="1">'Prediktion(RÖR EJ!)'!C308</f>
        <v>3.6572761323911132</v>
      </c>
      <c r="C307" s="4">
        <f t="shared" ca="1" si="8"/>
        <v>7.4820773729217178</v>
      </c>
    </row>
    <row r="308" spans="1:3" x14ac:dyDescent="0.2">
      <c r="A308" s="2">
        <f t="shared" si="9"/>
        <v>44206</v>
      </c>
      <c r="B308" s="4">
        <f ca="1">'Prediktion(RÖR EJ!)'!C309</f>
        <v>3.6541988340184091</v>
      </c>
      <c r="C308" s="4">
        <f t="shared" ca="1" si="8"/>
        <v>7.4773906074027412</v>
      </c>
    </row>
    <row r="309" spans="1:3" x14ac:dyDescent="0.2">
      <c r="A309" s="2">
        <f t="shared" si="9"/>
        <v>44207</v>
      </c>
      <c r="B309" s="4">
        <f ca="1">'Prediktion(RÖR EJ!)'!C310</f>
        <v>3.6511307460278211</v>
      </c>
      <c r="C309" s="4">
        <f t="shared" ca="1" si="8"/>
        <v>7.4727171946262674</v>
      </c>
    </row>
    <row r="310" spans="1:3" x14ac:dyDescent="0.2">
      <c r="A310" s="2">
        <f t="shared" si="9"/>
        <v>44208</v>
      </c>
      <c r="B310" s="4">
        <f ca="1">'Prediktion(RÖR EJ!)'!C311</f>
        <v>3.648071821777096</v>
      </c>
      <c r="C310" s="4">
        <f t="shared" ca="1" si="8"/>
        <v>7.4680570687523229</v>
      </c>
    </row>
    <row r="311" spans="1:3" x14ac:dyDescent="0.2">
      <c r="A311" s="2">
        <f t="shared" si="9"/>
        <v>44209</v>
      </c>
      <c r="B311" s="4">
        <f ca="1">'Prediktion(RÖR EJ!)'!C312</f>
        <v>3.6450220149770192</v>
      </c>
      <c r="C311" s="4">
        <f t="shared" ca="1" si="8"/>
        <v>7.4634101644332889</v>
      </c>
    </row>
    <row r="312" spans="1:3" x14ac:dyDescent="0.2">
      <c r="A312" s="2">
        <f t="shared" si="9"/>
        <v>44210</v>
      </c>
      <c r="B312" s="4">
        <f ca="1">'Prediktion(RÖR EJ!)'!C313</f>
        <v>3.6419812796865503</v>
      </c>
      <c r="C312" s="4">
        <f t="shared" ca="1" si="8"/>
        <v>7.4587764168069857</v>
      </c>
    </row>
    <row r="313" spans="1:3" x14ac:dyDescent="0.2">
      <c r="A313" s="2">
        <f t="shared" si="9"/>
        <v>44211</v>
      </c>
      <c r="B313" s="4">
        <f ca="1">'Prediktion(RÖR EJ!)'!C314</f>
        <v>3.6389495703081383</v>
      </c>
      <c r="C313" s="4">
        <f t="shared" ca="1" si="8"/>
        <v>7.4541557614900196</v>
      </c>
    </row>
    <row r="314" spans="1:3" x14ac:dyDescent="0.2">
      <c r="A314" s="2">
        <f t="shared" si="9"/>
        <v>44212</v>
      </c>
      <c r="B314" s="4">
        <f ca="1">'Prediktion(RÖR EJ!)'!C315</f>
        <v>3.6359268415832133</v>
      </c>
      <c r="C314" s="4">
        <f t="shared" ca="1" si="8"/>
        <v>7.4495481345713959</v>
      </c>
    </row>
    <row r="315" spans="1:3" x14ac:dyDescent="0.2">
      <c r="A315" s="2">
        <f t="shared" si="9"/>
        <v>44213</v>
      </c>
      <c r="B315" s="4">
        <f ca="1">'Prediktion(RÖR EJ!)'!C316</f>
        <v>3.6329130485878363</v>
      </c>
      <c r="C315" s="4">
        <f t="shared" ca="1" si="8"/>
        <v>7.4449534726063629</v>
      </c>
    </row>
    <row r="316" spans="1:3" x14ac:dyDescent="0.2">
      <c r="A316" s="2">
        <f t="shared" si="9"/>
        <v>44214</v>
      </c>
      <c r="B316" s="4">
        <f ca="1">'Prediktion(RÖR EJ!)'!C317</f>
        <v>3.629908146728499</v>
      </c>
      <c r="C316" s="4">
        <f t="shared" ca="1" si="8"/>
        <v>7.4403717126104763</v>
      </c>
    </row>
    <row r="317" spans="1:3" x14ac:dyDescent="0.2">
      <c r="A317" s="2">
        <f t="shared" si="9"/>
        <v>44215</v>
      </c>
      <c r="B317" s="4">
        <f ca="1">'Prediktion(RÖR EJ!)'!C318</f>
        <v>3.6269120917380597</v>
      </c>
      <c r="C317" s="4">
        <f t="shared" ca="1" si="8"/>
        <v>7.4358027920538667</v>
      </c>
    </row>
    <row r="318" spans="1:3" x14ac:dyDescent="0.2">
      <c r="A318" s="2">
        <f t="shared" si="9"/>
        <v>44216</v>
      </c>
      <c r="B318" s="4">
        <f ca="1">'Prediktion(RÖR EJ!)'!C319</f>
        <v>3.6239248396718158</v>
      </c>
      <c r="C318" s="4">
        <f t="shared" ca="1" si="8"/>
        <v>7.4312466488557023</v>
      </c>
    </row>
    <row r="319" spans="1:3" x14ac:dyDescent="0.2">
      <c r="A319" s="2">
        <f t="shared" si="9"/>
        <v>44217</v>
      </c>
      <c r="B319" s="4">
        <f ca="1">'Prediktion(RÖR EJ!)'!C320</f>
        <v>3.6209463469036893</v>
      </c>
      <c r="C319" s="4">
        <f t="shared" ca="1" si="8"/>
        <v>7.4267032213788253</v>
      </c>
    </row>
    <row r="320" spans="1:3" x14ac:dyDescent="0.2">
      <c r="A320" s="2">
        <f t="shared" si="9"/>
        <v>44218</v>
      </c>
      <c r="B320" s="4">
        <f ca="1">'Prediktion(RÖR EJ!)'!C321</f>
        <v>3.6179765701225319</v>
      </c>
      <c r="C320" s="4">
        <f t="shared" ca="1" si="8"/>
        <v>7.4221724484245586</v>
      </c>
    </row>
    <row r="321" spans="1:3" x14ac:dyDescent="0.2">
      <c r="A321" s="2">
        <f t="shared" si="9"/>
        <v>44219</v>
      </c>
      <c r="B321" s="4">
        <f ca="1">'Prediktion(RÖR EJ!)'!C322</f>
        <v>3.6150154663285323</v>
      </c>
      <c r="C321" s="4">
        <f t="shared" ca="1" si="8"/>
        <v>7.417654269227663</v>
      </c>
    </row>
    <row r="322" spans="1:3" x14ac:dyDescent="0.2">
      <c r="A322" s="2">
        <f t="shared" si="9"/>
        <v>44220</v>
      </c>
      <c r="B322" s="4">
        <f ca="1">'Prediktion(RÖR EJ!)'!C323</f>
        <v>3.6120629928297276</v>
      </c>
      <c r="C322" s="4">
        <f t="shared" ca="1" si="8"/>
        <v>7.4131486234514465</v>
      </c>
    </row>
    <row r="323" spans="1:3" x14ac:dyDescent="0.2">
      <c r="A323" s="2">
        <f t="shared" si="9"/>
        <v>44221</v>
      </c>
      <c r="B323" s="4">
        <f ca="1">'Prediktion(RÖR EJ!)'!C324</f>
        <v>3.6091191072385986</v>
      </c>
      <c r="C323" s="4">
        <f t="shared" ref="C323:C366" ca="1" si="10">B323+2*SQRT(B323)</f>
        <v>7.4086554511830007</v>
      </c>
    </row>
    <row r="324" spans="1:3" x14ac:dyDescent="0.2">
      <c r="A324" s="2">
        <f t="shared" ref="A324:A366" si="11">A323+1</f>
        <v>44222</v>
      </c>
      <c r="B324" s="4">
        <f ca="1">'Prediktion(RÖR EJ!)'!C325</f>
        <v>3.6061837674687642</v>
      </c>
      <c r="C324" s="4">
        <f t="shared" ca="1" si="10"/>
        <v>7.4041746929285734</v>
      </c>
    </row>
    <row r="325" spans="1:3" x14ac:dyDescent="0.2">
      <c r="A325" s="2">
        <f t="shared" si="11"/>
        <v>44223</v>
      </c>
      <c r="B325" s="4">
        <f ca="1">'Prediktion(RÖR EJ!)'!C326</f>
        <v>3.6032569317317504</v>
      </c>
      <c r="C325" s="4">
        <f t="shared" ca="1" si="10"/>
        <v>7.3997062896090551</v>
      </c>
    </row>
    <row r="326" spans="1:3" x14ac:dyDescent="0.2">
      <c r="A326" s="2">
        <f t="shared" si="11"/>
        <v>44224</v>
      </c>
      <c r="B326" s="4">
        <f ca="1">'Prediktion(RÖR EJ!)'!C327</f>
        <v>3.6003385585338381</v>
      </c>
      <c r="C326" s="4">
        <f t="shared" ca="1" si="10"/>
        <v>7.3952501825555821</v>
      </c>
    </row>
    <row r="327" spans="1:3" x14ac:dyDescent="0.2">
      <c r="A327" s="2">
        <f t="shared" si="11"/>
        <v>44225</v>
      </c>
      <c r="B327" s="4">
        <f ca="1">'Prediktion(RÖR EJ!)'!C328</f>
        <v>3.5974286066729873</v>
      </c>
      <c r="C327" s="4">
        <f t="shared" ca="1" si="10"/>
        <v>7.3908063135052444</v>
      </c>
    </row>
    <row r="328" spans="1:3" x14ac:dyDescent="0.2">
      <c r="A328" s="2">
        <f t="shared" si="11"/>
        <v>44226</v>
      </c>
      <c r="B328" s="4">
        <f ca="1">'Prediktion(RÖR EJ!)'!C329</f>
        <v>3.5945270352358252</v>
      </c>
      <c r="C328" s="4">
        <f t="shared" ca="1" si="10"/>
        <v>7.386374624596888</v>
      </c>
    </row>
    <row r="329" spans="1:3" x14ac:dyDescent="0.2">
      <c r="A329" s="2">
        <f t="shared" si="11"/>
        <v>44227</v>
      </c>
      <c r="B329" s="4">
        <f ca="1">'Prediktion(RÖR EJ!)'!C330</f>
        <v>3.5916338035947035</v>
      </c>
      <c r="C329" s="4">
        <f t="shared" ca="1" si="10"/>
        <v>7.3819550583670237</v>
      </c>
    </row>
    <row r="330" spans="1:3" x14ac:dyDescent="0.2">
      <c r="A330" s="2">
        <f t="shared" si="11"/>
        <v>44228</v>
      </c>
      <c r="B330" s="4">
        <f ca="1">'Prediktion(RÖR EJ!)'!C331</f>
        <v>3.5887488714048166</v>
      </c>
      <c r="C330" s="4">
        <f t="shared" ca="1" si="10"/>
        <v>7.3775475577458138</v>
      </c>
    </row>
    <row r="331" spans="1:3" x14ac:dyDescent="0.2">
      <c r="A331" s="2">
        <f t="shared" si="11"/>
        <v>44229</v>
      </c>
      <c r="B331" s="4">
        <f ca="1">'Prediktion(RÖR EJ!)'!C332</f>
        <v>3.5858721986013751</v>
      </c>
      <c r="C331" s="4">
        <f t="shared" ca="1" si="10"/>
        <v>7.3731520660531462</v>
      </c>
    </row>
    <row r="332" spans="1:3" x14ac:dyDescent="0.2">
      <c r="A332" s="2">
        <f t="shared" si="11"/>
        <v>44230</v>
      </c>
      <c r="B332" s="4">
        <f ca="1">'Prediktion(RÖR EJ!)'!C333</f>
        <v>3.5830037453968413</v>
      </c>
      <c r="C332" s="4">
        <f t="shared" ca="1" si="10"/>
        <v>7.3687685269947902</v>
      </c>
    </row>
    <row r="333" spans="1:3" x14ac:dyDescent="0.2">
      <c r="A333" s="2">
        <f t="shared" si="11"/>
        <v>44231</v>
      </c>
      <c r="B333" s="4">
        <f ca="1">'Prediktion(RÖR EJ!)'!C334</f>
        <v>3.5801434722782099</v>
      </c>
      <c r="C333" s="4">
        <f t="shared" ca="1" si="10"/>
        <v>7.3643968846586283</v>
      </c>
    </row>
    <row r="334" spans="1:3" x14ac:dyDescent="0.2">
      <c r="A334" s="2">
        <f t="shared" si="11"/>
        <v>44232</v>
      </c>
      <c r="B334" s="4">
        <f ca="1">'Prediktion(RÖR EJ!)'!C335</f>
        <v>3.5772913400043449</v>
      </c>
      <c r="C334" s="4">
        <f t="shared" ca="1" si="10"/>
        <v>7.3600370835109548</v>
      </c>
    </row>
    <row r="335" spans="1:3" x14ac:dyDescent="0.2">
      <c r="A335" s="2">
        <f t="shared" si="11"/>
        <v>44233</v>
      </c>
      <c r="B335" s="4">
        <f ca="1">'Prediktion(RÖR EJ!)'!C336</f>
        <v>3.5744473096033618</v>
      </c>
      <c r="C335" s="4">
        <f t="shared" ca="1" si="10"/>
        <v>7.3556890683928531</v>
      </c>
    </row>
    <row r="336" spans="1:3" x14ac:dyDescent="0.2">
      <c r="A336" s="2">
        <f t="shared" si="11"/>
        <v>44234</v>
      </c>
      <c r="B336" s="4">
        <f ca="1">'Prediktion(RÖR EJ!)'!C337</f>
        <v>3.5716113423700562</v>
      </c>
      <c r="C336" s="4">
        <f t="shared" ca="1" si="10"/>
        <v>7.3513527845166253</v>
      </c>
    </row>
    <row r="337" spans="1:3" x14ac:dyDescent="0.2">
      <c r="A337" s="2">
        <f t="shared" si="11"/>
        <v>44235</v>
      </c>
      <c r="B337" s="4">
        <f ca="1">'Prediktion(RÖR EJ!)'!C338</f>
        <v>3.5687833998633733</v>
      </c>
      <c r="C337" s="4">
        <f t="shared" ca="1" si="10"/>
        <v>7.347028177462291</v>
      </c>
    </row>
    <row r="338" spans="1:3" x14ac:dyDescent="0.2">
      <c r="A338" s="2">
        <f t="shared" si="11"/>
        <v>44236</v>
      </c>
      <c r="B338" s="4">
        <f ca="1">'Prediktion(RÖR EJ!)'!C339</f>
        <v>3.5659634439039261</v>
      </c>
      <c r="C338" s="4">
        <f t="shared" ca="1" si="10"/>
        <v>7.3427151931741506</v>
      </c>
    </row>
    <row r="339" spans="1:3" x14ac:dyDescent="0.2">
      <c r="A339" s="2">
        <f t="shared" si="11"/>
        <v>44237</v>
      </c>
      <c r="B339" s="4">
        <f ca="1">'Prediktion(RÖR EJ!)'!C340</f>
        <v>3.5631514365715455</v>
      </c>
      <c r="C339" s="4">
        <f t="shared" ca="1" si="10"/>
        <v>7.3384137779573972</v>
      </c>
    </row>
    <row r="340" spans="1:3" x14ac:dyDescent="0.2">
      <c r="A340" s="2">
        <f t="shared" si="11"/>
        <v>44238</v>
      </c>
      <c r="B340" s="4">
        <f ca="1">'Prediktion(RÖR EJ!)'!C341</f>
        <v>3.5603473402028745</v>
      </c>
      <c r="C340" s="4">
        <f t="shared" ca="1" si="10"/>
        <v>7.3341238784747809</v>
      </c>
    </row>
    <row r="341" spans="1:3" x14ac:dyDescent="0.2">
      <c r="A341" s="2">
        <f t="shared" si="11"/>
        <v>44239</v>
      </c>
      <c r="B341" s="4">
        <f ca="1">'Prediktion(RÖR EJ!)'!C342</f>
        <v>3.5575511173889987</v>
      </c>
      <c r="C341" s="4">
        <f t="shared" ca="1" si="10"/>
        <v>7.329845441743343</v>
      </c>
    </row>
    <row r="342" spans="1:3" x14ac:dyDescent="0.2">
      <c r="A342" s="2">
        <f t="shared" si="11"/>
        <v>44240</v>
      </c>
      <c r="B342" s="4">
        <f ca="1">'Prediktion(RÖR EJ!)'!C343</f>
        <v>3.5547627309731094</v>
      </c>
      <c r="C342" s="4">
        <f t="shared" ca="1" si="10"/>
        <v>7.3255784151311722</v>
      </c>
    </row>
    <row r="343" spans="1:3" x14ac:dyDescent="0.2">
      <c r="A343" s="2">
        <f t="shared" si="11"/>
        <v>44241</v>
      </c>
      <c r="B343" s="4">
        <f ca="1">'Prediktion(RÖR EJ!)'!C344</f>
        <v>3.5519821440482029</v>
      </c>
      <c r="C343" s="4">
        <f t="shared" ca="1" si="10"/>
        <v>7.3213227463542365</v>
      </c>
    </row>
    <row r="344" spans="1:3" x14ac:dyDescent="0.2">
      <c r="A344" s="2">
        <f t="shared" si="11"/>
        <v>44242</v>
      </c>
      <c r="B344" s="4">
        <f ca="1">'Prediktion(RÖR EJ!)'!C345</f>
        <v>3.5492093199548163</v>
      </c>
      <c r="C344" s="4">
        <f t="shared" ca="1" si="10"/>
        <v>7.3170783834732482</v>
      </c>
    </row>
    <row r="345" spans="1:3" x14ac:dyDescent="0.2">
      <c r="A345" s="2">
        <f t="shared" si="11"/>
        <v>44243</v>
      </c>
      <c r="B345" s="4">
        <f ca="1">'Prediktion(RÖR EJ!)'!C346</f>
        <v>3.5464442222787884</v>
      </c>
      <c r="C345" s="4">
        <f t="shared" ca="1" si="10"/>
        <v>7.3128452748905719</v>
      </c>
    </row>
    <row r="346" spans="1:3" x14ac:dyDescent="0.2">
      <c r="A346" s="2">
        <f t="shared" si="11"/>
        <v>44244</v>
      </c>
      <c r="B346" s="4">
        <f ca="1">'Prediktion(RÖR EJ!)'!C347</f>
        <v>3.5436868148490572</v>
      </c>
      <c r="C346" s="4">
        <f t="shared" ca="1" si="10"/>
        <v>7.3086233693471847</v>
      </c>
    </row>
    <row r="347" spans="1:3" x14ac:dyDescent="0.2">
      <c r="A347" s="2">
        <f t="shared" si="11"/>
        <v>44245</v>
      </c>
      <c r="B347" s="4">
        <f ca="1">'Prediktion(RÖR EJ!)'!C348</f>
        <v>3.5409370617354847</v>
      </c>
      <c r="C347" s="4">
        <f t="shared" ca="1" si="10"/>
        <v>7.3044126159196665</v>
      </c>
    </row>
    <row r="348" spans="1:3" x14ac:dyDescent="0.2">
      <c r="A348" s="2">
        <f t="shared" si="11"/>
        <v>44246</v>
      </c>
      <c r="B348" s="4">
        <f ca="1">'Prediktion(RÖR EJ!)'!C349</f>
        <v>3.5381949272467117</v>
      </c>
      <c r="C348" s="4">
        <f t="shared" ca="1" si="10"/>
        <v>7.3002129640172484</v>
      </c>
    </row>
    <row r="349" spans="1:3" x14ac:dyDescent="0.2">
      <c r="A349" s="2">
        <f t="shared" si="11"/>
        <v>44247</v>
      </c>
      <c r="B349" s="4">
        <f ca="1">'Prediktion(RÖR EJ!)'!C350</f>
        <v>3.5354603759280425</v>
      </c>
      <c r="C349" s="4">
        <f t="shared" ca="1" si="10"/>
        <v>7.2960243633788835</v>
      </c>
    </row>
    <row r="350" spans="1:3" x14ac:dyDescent="0.2">
      <c r="A350" s="2">
        <f t="shared" si="11"/>
        <v>44248</v>
      </c>
      <c r="B350" s="4">
        <f ca="1">'Prediktion(RÖR EJ!)'!C351</f>
        <v>3.5327333725593513</v>
      </c>
      <c r="C350" s="4">
        <f t="shared" ca="1" si="10"/>
        <v>7.2918467640703604</v>
      </c>
    </row>
    <row r="351" spans="1:3" x14ac:dyDescent="0.2">
      <c r="A351" s="2">
        <f t="shared" si="11"/>
        <v>44249</v>
      </c>
      <c r="B351" s="4">
        <f ca="1">'Prediktion(RÖR EJ!)'!C352</f>
        <v>3.530013882153022</v>
      </c>
      <c r="C351" s="4">
        <f t="shared" ca="1" si="10"/>
        <v>7.2876801164814635</v>
      </c>
    </row>
    <row r="352" spans="1:3" x14ac:dyDescent="0.2">
      <c r="A352" s="2">
        <f t="shared" si="11"/>
        <v>44250</v>
      </c>
      <c r="B352" s="4">
        <f ca="1">'Prediktion(RÖR EJ!)'!C353</f>
        <v>3.5273018699519101</v>
      </c>
      <c r="C352" s="4">
        <f t="shared" ca="1" si="10"/>
        <v>7.2835243713231534</v>
      </c>
    </row>
    <row r="353" spans="1:3" x14ac:dyDescent="0.2">
      <c r="A353" s="2">
        <f t="shared" si="11"/>
        <v>44251</v>
      </c>
      <c r="B353" s="4">
        <f ca="1">'Prediktion(RÖR EJ!)'!C354</f>
        <v>3.5245973014273302</v>
      </c>
      <c r="C353" s="4">
        <f t="shared" ca="1" si="10"/>
        <v>7.2793794796247981</v>
      </c>
    </row>
    <row r="354" spans="1:3" x14ac:dyDescent="0.2">
      <c r="A354" s="2">
        <f t="shared" si="11"/>
        <v>44252</v>
      </c>
      <c r="B354" s="4">
        <f ca="1">'Prediktion(RÖR EJ!)'!C355</f>
        <v>3.5219001422770706</v>
      </c>
      <c r="C354" s="4">
        <f t="shared" ca="1" si="10"/>
        <v>7.2752453927314278</v>
      </c>
    </row>
    <row r="355" spans="1:3" x14ac:dyDescent="0.2">
      <c r="A355" s="2">
        <f t="shared" si="11"/>
        <v>44253</v>
      </c>
      <c r="B355" s="4">
        <f ca="1">'Prediktion(RÖR EJ!)'!C356</f>
        <v>3.519210358423428</v>
      </c>
      <c r="C355" s="4">
        <f t="shared" ca="1" si="10"/>
        <v>7.2711220623010275</v>
      </c>
    </row>
    <row r="356" spans="1:3" x14ac:dyDescent="0.2">
      <c r="A356" s="2">
        <f t="shared" si="11"/>
        <v>44254</v>
      </c>
      <c r="B356" s="4">
        <f ca="1">'Prediktion(RÖR EJ!)'!C357</f>
        <v>3.5165279160112681</v>
      </c>
      <c r="C356" s="4">
        <f t="shared" ca="1" si="10"/>
        <v>7.2670094403018588</v>
      </c>
    </row>
    <row r="357" spans="1:3" x14ac:dyDescent="0.2">
      <c r="A357" s="2">
        <f t="shared" si="11"/>
        <v>44255</v>
      </c>
      <c r="B357" s="4">
        <f ca="1">'Prediktion(RÖR EJ!)'!C358</f>
        <v>3.5138527814061113</v>
      </c>
      <c r="C357" s="4">
        <f t="shared" ca="1" si="10"/>
        <v>7.2629074790098214</v>
      </c>
    </row>
    <row r="358" spans="1:3" x14ac:dyDescent="0.2">
      <c r="A358" s="2">
        <f t="shared" si="11"/>
        <v>44256</v>
      </c>
      <c r="B358" s="4">
        <f ca="1">'Prediktion(RÖR EJ!)'!C359</f>
        <v>3.5111849211922337</v>
      </c>
      <c r="C358" s="4">
        <f t="shared" ca="1" si="10"/>
        <v>7.2588161310058315</v>
      </c>
    </row>
    <row r="359" spans="1:3" x14ac:dyDescent="0.2">
      <c r="A359" s="2">
        <f t="shared" si="11"/>
        <v>44257</v>
      </c>
      <c r="B359" s="4">
        <f ca="1">'Prediktion(RÖR EJ!)'!C360</f>
        <v>3.5085243021707981</v>
      </c>
      <c r="C359" s="4">
        <f t="shared" ca="1" si="10"/>
        <v>7.2547353491732487</v>
      </c>
    </row>
    <row r="360" spans="1:3" x14ac:dyDescent="0.2">
      <c r="A360" s="2">
        <f t="shared" si="11"/>
        <v>44258</v>
      </c>
      <c r="B360" s="4">
        <f ca="1">'Prediktion(RÖR EJ!)'!C361</f>
        <v>3.5058708913580028</v>
      </c>
      <c r="C360" s="4">
        <f t="shared" ca="1" si="10"/>
        <v>7.2506650866953128</v>
      </c>
    </row>
    <row r="361" spans="1:3" x14ac:dyDescent="0.2">
      <c r="A361" s="2">
        <f t="shared" si="11"/>
        <v>44259</v>
      </c>
      <c r="B361" s="4">
        <f ca="1">'Prediktion(RÖR EJ!)'!C362</f>
        <v>3.5032246559832512</v>
      </c>
      <c r="C361" s="4">
        <f t="shared" ca="1" si="10"/>
        <v>7.246605297052632</v>
      </c>
    </row>
    <row r="362" spans="1:3" x14ac:dyDescent="0.2">
      <c r="A362" s="2">
        <f t="shared" si="11"/>
        <v>44260</v>
      </c>
      <c r="B362" s="4">
        <f ca="1">'Prediktion(RÖR EJ!)'!C363</f>
        <v>3.5005855634873422</v>
      </c>
      <c r="C362" s="4">
        <f t="shared" ca="1" si="10"/>
        <v>7.2425559340206753</v>
      </c>
    </row>
    <row r="363" spans="1:3" x14ac:dyDescent="0.2">
      <c r="A363" s="2">
        <f t="shared" si="11"/>
        <v>44261</v>
      </c>
      <c r="B363" s="4">
        <f ca="1">'Prediktion(RÖR EJ!)'!C364</f>
        <v>3.4979535815206813</v>
      </c>
      <c r="C363" s="4">
        <f t="shared" ca="1" si="10"/>
        <v>7.2385169516673127</v>
      </c>
    </row>
    <row r="364" spans="1:3" x14ac:dyDescent="0.2">
      <c r="A364" s="2">
        <f t="shared" si="11"/>
        <v>44262</v>
      </c>
      <c r="B364" s="4">
        <f ca="1">'Prediktion(RÖR EJ!)'!C365</f>
        <v>3.4953286779415125</v>
      </c>
      <c r="C364" s="4">
        <f t="shared" ca="1" si="10"/>
        <v>7.2344883043503732</v>
      </c>
    </row>
    <row r="365" spans="1:3" x14ac:dyDescent="0.2">
      <c r="A365" s="2">
        <f t="shared" si="11"/>
        <v>44263</v>
      </c>
      <c r="B365" s="4">
        <f ca="1">'Prediktion(RÖR EJ!)'!C366</f>
        <v>3.4927108208141688</v>
      </c>
      <c r="C365" s="4">
        <f t="shared" ca="1" si="10"/>
        <v>7.2304699467152318</v>
      </c>
    </row>
    <row r="366" spans="1:3" x14ac:dyDescent="0.2">
      <c r="A366" s="2">
        <f t="shared" si="11"/>
        <v>44264</v>
      </c>
      <c r="B366" s="4">
        <f ca="1">'Prediktion(RÖR EJ!)'!C367</f>
        <v>3.4900999784073417</v>
      </c>
      <c r="C366" s="4">
        <f t="shared" ca="1" si="10"/>
        <v>7.2264618336924222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Konfiguration(SÄTT PARAMETRAR)</vt:lpstr>
      <vt:lpstr>Data(LÄGG IN NY DATA)</vt:lpstr>
      <vt:lpstr>Prediktion(RÖR EJ!)</vt:lpstr>
      <vt:lpstr>Prediktioner inlagda över tid</vt:lpstr>
      <vt:lpstr>Prediktioner döda över tid</vt:lpstr>
      <vt:lpstr>Resultat prediktioner över tid</vt:lpstr>
      <vt:lpstr>till_dash_board_20200503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2020-05-04T12:20:06Z</dcterms:modified>
</cp:coreProperties>
</file>