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6c25fe1e5526b8/!ToolBox/EDI/"/>
    </mc:Choice>
  </mc:AlternateContent>
  <bookViews>
    <workbookView xWindow="0" yWindow="0" windowWidth="25200" windowHeight="12105"/>
  </bookViews>
  <sheets>
    <sheet name="850" sheetId="7" r:id="rId1"/>
    <sheet name="Fill in OrderInformation" sheetId="4" r:id="rId2"/>
    <sheet name="ediout" sheetId="1" r:id="rId3"/>
  </sheets>
  <calcPr calcId="171027"/>
</workbook>
</file>

<file path=xl/calcChain.xml><?xml version="1.0" encoding="utf-8"?>
<calcChain xmlns="http://schemas.openxmlformats.org/spreadsheetml/2006/main">
  <c r="AF22" i="4" l="1"/>
  <c r="Y22" i="4"/>
  <c r="Z22" i="4" s="1"/>
  <c r="AM7" i="4"/>
  <c r="AF7" i="4"/>
  <c r="Y7" i="4"/>
  <c r="Z7" i="4" s="1"/>
  <c r="AJ12" i="4"/>
  <c r="AC12" i="4"/>
  <c r="AD12" i="4" s="1"/>
  <c r="V12" i="4"/>
  <c r="W12" i="4" s="1"/>
  <c r="Y6" i="4"/>
  <c r="AF6" i="4"/>
  <c r="AM6" i="4"/>
  <c r="AJ8" i="4"/>
  <c r="AC8" i="4"/>
  <c r="V8" i="4"/>
  <c r="M8" i="4"/>
  <c r="H2" i="4"/>
  <c r="H3" i="4"/>
  <c r="H4" i="4"/>
  <c r="H5" i="4"/>
  <c r="H6" i="4"/>
  <c r="H7" i="4"/>
  <c r="H8" i="4"/>
  <c r="G9" i="4"/>
  <c r="H9" i="4" s="1"/>
  <c r="G1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R4" i="4"/>
  <c r="S4" i="4" s="1"/>
  <c r="N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3" i="4"/>
  <c r="N2" i="4"/>
  <c r="S5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2" i="4"/>
  <c r="AN5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K4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N2" i="4"/>
  <c r="AK2" i="4"/>
  <c r="AG5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2" i="4"/>
  <c r="AD4" i="4"/>
  <c r="AD7" i="4"/>
  <c r="AD8" i="4"/>
  <c r="AD9" i="4"/>
  <c r="AD10" i="4"/>
  <c r="AD11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Z5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AD2" i="4"/>
  <c r="Z2" i="4"/>
  <c r="W2" i="4"/>
  <c r="AM21" i="4"/>
  <c r="AN21" i="4" s="1"/>
  <c r="AF21" i="4"/>
  <c r="AG21" i="4" s="1"/>
  <c r="Y21" i="4"/>
  <c r="Z21" i="4" s="1"/>
  <c r="V6" i="4"/>
  <c r="AC6" i="4" s="1"/>
  <c r="R3" i="4"/>
  <c r="V3" i="4" s="1"/>
  <c r="AN6" i="4"/>
  <c r="AG6" i="4"/>
  <c r="Z6" i="4"/>
  <c r="W4" i="4"/>
  <c r="W6" i="4"/>
  <c r="W7" i="4"/>
  <c r="W8" i="4"/>
  <c r="W9" i="4"/>
  <c r="W10" i="4"/>
  <c r="W11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R6" i="4"/>
  <c r="S6" i="4" s="1"/>
  <c r="AJ5" i="4"/>
  <c r="AK5" i="4" s="1"/>
  <c r="AC5" i="4"/>
  <c r="AD5" i="4" s="1"/>
  <c r="V5" i="4"/>
  <c r="W5" i="4" s="1"/>
  <c r="M5" i="4"/>
  <c r="N5" i="4" s="1"/>
  <c r="I1" i="4" l="1"/>
  <c r="A1" i="7" s="1"/>
  <c r="Y4" i="4"/>
  <c r="Z4" i="4" s="1"/>
  <c r="Y3" i="4"/>
  <c r="AD6" i="4"/>
  <c r="AE1" i="4" s="1"/>
  <c r="AJ6" i="4"/>
  <c r="AK6" i="4" s="1"/>
  <c r="AL1" i="4" s="1"/>
  <c r="S3" i="4"/>
  <c r="T1" i="4"/>
  <c r="A3" i="7" s="1"/>
  <c r="O1" i="4"/>
  <c r="A2" i="7" s="1"/>
  <c r="W3" i="4"/>
  <c r="X1" i="4" s="1"/>
  <c r="A4" i="7" s="1"/>
  <c r="Z3" i="4" l="1"/>
  <c r="AA1" i="4" s="1"/>
  <c r="A5" i="7" s="1"/>
  <c r="AC3" i="4"/>
  <c r="AF3" i="4" l="1"/>
  <c r="AD3" i="4"/>
  <c r="A6" i="7" s="1"/>
  <c r="AF4" i="4"/>
  <c r="AG4" i="4" s="1"/>
  <c r="AG3" i="4" l="1"/>
  <c r="AH1" i="4" s="1"/>
  <c r="A7" i="7" s="1"/>
  <c r="AJ3" i="4"/>
  <c r="AM3" i="4" l="1"/>
  <c r="AN3" i="4" s="1"/>
  <c r="AK3" i="4"/>
  <c r="A8" i="7" s="1"/>
  <c r="AM4" i="4"/>
  <c r="AN4" i="4" s="1"/>
  <c r="AO1" i="4" l="1"/>
  <c r="A9" i="7" s="1"/>
</calcChain>
</file>

<file path=xl/sharedStrings.xml><?xml version="1.0" encoding="utf-8"?>
<sst xmlns="http://schemas.openxmlformats.org/spreadsheetml/2006/main" count="421" uniqueCount="175">
  <si>
    <t>Tp_Id</t>
  </si>
  <si>
    <t>Tran_Type</t>
  </si>
  <si>
    <t>Company</t>
  </si>
  <si>
    <t>Contract_Nbr</t>
  </si>
  <si>
    <t>Cust_Nbr</t>
  </si>
  <si>
    <t>Bt_Cust_Nbr</t>
  </si>
  <si>
    <t>PO_Nbr</t>
  </si>
  <si>
    <t>DNS_Before</t>
  </si>
  <si>
    <t>DNS_After</t>
  </si>
  <si>
    <t>Cancel_Date</t>
  </si>
  <si>
    <t>FOB</t>
  </si>
  <si>
    <t>Ship_Via</t>
  </si>
  <si>
    <t>Terms_Code</t>
  </si>
  <si>
    <t>Priority_Code</t>
  </si>
  <si>
    <t>Ship_Complete</t>
  </si>
  <si>
    <t>Order_Comment</t>
  </si>
  <si>
    <t>Invoice_Comment</t>
  </si>
  <si>
    <t>Order_Discount</t>
  </si>
  <si>
    <t>Test_Record</t>
  </si>
  <si>
    <t>PO_Type</t>
  </si>
  <si>
    <t>Ack_Type</t>
  </si>
  <si>
    <t>Accept_Type</t>
  </si>
  <si>
    <t>Sched_Nbr</t>
  </si>
  <si>
    <t>Cur_Code</t>
  </si>
  <si>
    <t>Lock_Rate</t>
  </si>
  <si>
    <t>Ship_Code</t>
  </si>
  <si>
    <t>ShipToCustID</t>
  </si>
  <si>
    <t>UseOTS</t>
  </si>
  <si>
    <t>OTSName</t>
  </si>
  <si>
    <t>OTSAddress1</t>
  </si>
  <si>
    <t>OTSAddress2</t>
  </si>
  <si>
    <t>OTSAddress3</t>
  </si>
  <si>
    <t>OTSCity</t>
  </si>
  <si>
    <t>OTSState</t>
  </si>
  <si>
    <t>OTSZIP</t>
  </si>
  <si>
    <t>OTSCountry</t>
  </si>
  <si>
    <t>OTSFaxNum</t>
  </si>
  <si>
    <t>OTSPhoneNum</t>
  </si>
  <si>
    <t>OTSResaleID</t>
  </si>
  <si>
    <t>OTSContact</t>
  </si>
  <si>
    <t>OTSSaveCustID</t>
  </si>
  <si>
    <t>OTSSaveAs</t>
  </si>
  <si>
    <t>EDI_Custom01</t>
  </si>
  <si>
    <t>EDI_Custom10</t>
  </si>
  <si>
    <t>UserChar1</t>
  </si>
  <si>
    <t>UserChar2</t>
  </si>
  <si>
    <t>UserChar3</t>
  </si>
  <si>
    <t>UserChar4</t>
  </si>
  <si>
    <t>UserDate1</t>
  </si>
  <si>
    <t>UserDate2</t>
  </si>
  <si>
    <t>UserDate3</t>
  </si>
  <si>
    <t>UserDate4</t>
  </si>
  <si>
    <t>UserDecimal1</t>
  </si>
  <si>
    <t>UserDecimal2</t>
  </si>
  <si>
    <t>UserInteger1</t>
  </si>
  <si>
    <t>UserInteger2</t>
  </si>
  <si>
    <t>Chracter01</t>
  </si>
  <si>
    <t>Chracter10</t>
  </si>
  <si>
    <t>Number01</t>
  </si>
  <si>
    <t>Number20</t>
  </si>
  <si>
    <t>Date01</t>
  </si>
  <si>
    <t>Date20</t>
  </si>
  <si>
    <t>CheckBox01</t>
  </si>
  <si>
    <t>CheckBox20</t>
  </si>
  <si>
    <t>ShortChar01</t>
  </si>
  <si>
    <t>ShortChar10</t>
  </si>
  <si>
    <t>Ec_Code</t>
  </si>
  <si>
    <t>Ec_Desc</t>
  </si>
  <si>
    <t>Doc_Ec_Amt</t>
  </si>
  <si>
    <t>Freq_Code</t>
  </si>
  <si>
    <t>TestRecord</t>
  </si>
  <si>
    <t>DemandReference</t>
  </si>
  <si>
    <t>PartNum</t>
  </si>
  <si>
    <t>Item_Desc</t>
  </si>
  <si>
    <t>SalesUM</t>
  </si>
  <si>
    <t>DiscountPercent</t>
  </si>
  <si>
    <t>UnitPrice</t>
  </si>
  <si>
    <t>PricePerCode</t>
  </si>
  <si>
    <t>ProjectID</t>
  </si>
  <si>
    <t>PriceGroupCode</t>
  </si>
  <si>
    <t>PoType</t>
  </si>
  <si>
    <t>ScheduleType</t>
  </si>
  <si>
    <t>PONum</t>
  </si>
  <si>
    <t>Plant</t>
  </si>
  <si>
    <t>PO_Line_Nbr</t>
  </si>
  <si>
    <t>Delete_Current_Release</t>
  </si>
  <si>
    <t>Mktg_Campaign_ID</t>
  </si>
  <si>
    <t>Mktg_Event_Seq</t>
  </si>
  <si>
    <t>Forecast_End_Date</t>
  </si>
  <si>
    <t>Rev_Level</t>
  </si>
  <si>
    <t>XPartRevLevel</t>
  </si>
  <si>
    <t>Demand_Reference</t>
  </si>
  <si>
    <t>RAN</t>
  </si>
  <si>
    <t>Rejected_By_User</t>
  </si>
  <si>
    <t>Override_System_Reject</t>
  </si>
  <si>
    <t>Docking_Station</t>
  </si>
  <si>
    <t>Location</t>
  </si>
  <si>
    <t>Transport_ID</t>
  </si>
  <si>
    <t>Ship_By_Time</t>
  </si>
  <si>
    <t>SubShipTo</t>
  </si>
  <si>
    <t>ShipRouting</t>
  </si>
  <si>
    <t>Record_Key</t>
  </si>
  <si>
    <t>ResetCums</t>
  </si>
  <si>
    <t>ERSOrder</t>
  </si>
  <si>
    <t>CancelPO</t>
  </si>
  <si>
    <t>TCtrl_Number</t>
  </si>
  <si>
    <t>Batch_Number</t>
  </si>
  <si>
    <t>Type</t>
  </si>
  <si>
    <t>Percentage</t>
  </si>
  <si>
    <t>XPartNum</t>
  </si>
  <si>
    <t>UsePriceList</t>
  </si>
  <si>
    <t>CumulativeQty</t>
  </si>
  <si>
    <t>CumulativeDate</t>
  </si>
  <si>
    <t>StartCumQty</t>
  </si>
  <si>
    <t>StartCumDate</t>
  </si>
  <si>
    <t>LastShipmentQty</t>
  </si>
  <si>
    <t>LastShipmentDate</t>
  </si>
  <si>
    <t>LastShipmentID</t>
  </si>
  <si>
    <t>LastMasterPack</t>
  </si>
  <si>
    <t>SmartString</t>
  </si>
  <si>
    <t>Quantity</t>
  </si>
  <si>
    <t>MFCustNum</t>
  </si>
  <si>
    <t>MFShipToNum</t>
  </si>
  <si>
    <t>UseOTMF</t>
  </si>
  <si>
    <t>NeedByDate</t>
  </si>
  <si>
    <t>ShipByDate</t>
  </si>
  <si>
    <t>Delivery_Days</t>
  </si>
  <si>
    <t>OTMFName</t>
  </si>
  <si>
    <t>OTMFAddress1</t>
  </si>
  <si>
    <t>OTMFAddress2</t>
  </si>
  <si>
    <t>OTMFAddress3</t>
  </si>
  <si>
    <t>OTMFCity</t>
  </si>
  <si>
    <t>OTMFState</t>
  </si>
  <si>
    <t>OTMFZip</t>
  </si>
  <si>
    <t>OTMFContact</t>
  </si>
  <si>
    <t>OTMFFaxNum</t>
  </si>
  <si>
    <t>OTMFPhoneNum</t>
  </si>
  <si>
    <t>OTMFCountry</t>
  </si>
  <si>
    <t>Demand_Header (H)</t>
  </si>
  <si>
    <t>Hier_Prnt_Nmbr</t>
  </si>
  <si>
    <t>Hier_Level</t>
  </si>
  <si>
    <t>User_Fields (UD)</t>
  </si>
  <si>
    <t>Extra_Charges (EC)</t>
  </si>
  <si>
    <t>Demand_Detail (D)</t>
  </si>
  <si>
    <t>Smart String (SS)</t>
  </si>
  <si>
    <t>Demand_Schedule(S)</t>
  </si>
  <si>
    <t>…</t>
  </si>
  <si>
    <t>Sq</t>
  </si>
  <si>
    <t>Label01</t>
  </si>
  <si>
    <t>Label30</t>
  </si>
  <si>
    <t>Package_Control (PC)</t>
  </si>
  <si>
    <t>_OBSOLETE</t>
  </si>
  <si>
    <t>H</t>
  </si>
  <si>
    <t>FIRM</t>
  </si>
  <si>
    <t>PAC</t>
  </si>
  <si>
    <t>CustID</t>
  </si>
  <si>
    <t>CustomerName</t>
  </si>
  <si>
    <t>TradingPartner</t>
  </si>
  <si>
    <t>Target</t>
  </si>
  <si>
    <t>TRP11468</t>
  </si>
  <si>
    <t>D</t>
  </si>
  <si>
    <t>E</t>
  </si>
  <si>
    <t>SCH</t>
  </si>
  <si>
    <t>Column2</t>
  </si>
  <si>
    <t>A1000</t>
  </si>
  <si>
    <t>Calc</t>
  </si>
  <si>
    <t>57037C</t>
  </si>
  <si>
    <t>Detail</t>
  </si>
  <si>
    <t>Schedule</t>
  </si>
  <si>
    <t>Header</t>
  </si>
  <si>
    <t>This is a short Comment</t>
  </si>
  <si>
    <t>This is another short Comment</t>
  </si>
  <si>
    <t>TESTINGAlso</t>
  </si>
  <si>
    <t xml:space="preserve"> 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</si>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</sst>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Border="1"/>
    <xf numFmtId="0" fontId="19" fillId="34" borderId="1" xfId="2" applyFont="1" applyFill="1" applyBorder="1"/>
    <xf numFmtId="0" fontId="2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49" fontId="19" fillId="0" borderId="1" xfId="2" applyNumberFormat="1" applyFont="1" applyBorder="1"/>
    <xf numFmtId="0" fontId="18" fillId="33" borderId="0" xfId="0" applyFont="1" applyFill="1" applyBorder="1"/>
    <xf numFmtId="0" fontId="20" fillId="35" borderId="13" xfId="0" applyFont="1" applyFill="1" applyBorder="1" applyAlignment="1">
      <alignment horizontal="left"/>
    </xf>
    <xf numFmtId="0" fontId="18" fillId="35" borderId="12" xfId="0" applyFont="1" applyFill="1" applyBorder="1"/>
    <xf numFmtId="0" fontId="20" fillId="0" borderId="10" xfId="0" applyFont="1" applyFill="1" applyBorder="1" applyAlignment="1">
      <alignment horizontal="left"/>
    </xf>
    <xf numFmtId="0" fontId="18" fillId="0" borderId="14" xfId="0" applyFont="1" applyBorder="1"/>
    <xf numFmtId="0" fontId="20" fillId="33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18" fillId="33" borderId="15" xfId="0" applyFont="1" applyFill="1" applyBorder="1"/>
    <xf numFmtId="0" fontId="21" fillId="0" borderId="0" xfId="0" applyFont="1" applyBorder="1"/>
    <xf numFmtId="0" fontId="21" fillId="0" borderId="0" xfId="0" applyFont="1"/>
    <xf numFmtId="0" fontId="18" fillId="37" borderId="0" xfId="0" applyFont="1" applyFill="1"/>
    <xf numFmtId="0" fontId="18" fillId="37" borderId="17" xfId="0" applyFont="1" applyFill="1" applyBorder="1"/>
    <xf numFmtId="0" fontId="0" fillId="0" borderId="0" xfId="0" applyAlignment="1">
      <alignment wrapText="1"/>
    </xf>
    <xf numFmtId="0" fontId="21" fillId="38" borderId="0" xfId="0" applyFont="1" applyFill="1"/>
    <xf numFmtId="0" fontId="18" fillId="38" borderId="0" xfId="0" applyFont="1" applyFill="1"/>
    <xf numFmtId="0" fontId="0" fillId="38" borderId="0" xfId="0" applyFill="1"/>
    <xf numFmtId="0" fontId="21" fillId="39" borderId="0" xfId="0" applyFont="1" applyFill="1"/>
    <xf numFmtId="0" fontId="18" fillId="39" borderId="0" xfId="0" applyFont="1" applyFill="1"/>
    <xf numFmtId="0" fontId="0" fillId="39" borderId="0" xfId="0" applyFill="1"/>
    <xf numFmtId="0" fontId="18" fillId="36" borderId="0" xfId="0" applyFont="1" applyFill="1" applyProtection="1">
      <protection locked="0"/>
    </xf>
    <xf numFmtId="0" fontId="13" fillId="34" borderId="1" xfId="2" applyFont="1" applyFill="1" applyBorder="1"/>
    <xf numFmtId="0" fontId="1" fillId="0" borderId="0" xfId="0" applyFont="1" applyBorder="1"/>
    <xf numFmtId="0" fontId="1" fillId="0" borderId="0" xfId="0" applyFont="1"/>
    <xf numFmtId="0" fontId="18" fillId="37" borderId="16" xfId="0" applyFont="1" applyFill="1" applyBorder="1"/>
    <xf numFmtId="0" fontId="18" fillId="0" borderId="0" xfId="0" applyNumberFormat="1" applyFont="1"/>
    <xf numFmtId="0" fontId="18" fillId="36" borderId="16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0" formatCode="General"/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8"/>
      </font>
      <numFmt numFmtId="0" formatCode="General"/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8"/>
      </font>
      <numFmt numFmtId="0" formatCode="General"/>
      <fill>
        <patternFill patternType="solid">
          <fgColor indexed="64"/>
          <bgColor theme="6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http://www.google.com/imgres?q=epicor+logo&amp;um=1&amp;hl=en&amp;sa=N&amp;biw=1440&amp;bih=761&amp;tbm=isch&amp;tbnid=pkjfwS3QGaJM-M:&amp;imgrefurl=http://business-review.ro/events/country-focus-series/american-business-forum/9186/partners/&amp;docid=xEF3o0LsIyLTLM&amp;imgurl=http://business-review.ro/public/files/images/events/partners/epicor%20logo_2c_pos1.JPG&amp;w=940&amp;h=330&amp;ei=O2ooT6GRFoPxggfV0ayGBQ&amp;zoom=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68036</xdr:colOff>
      <xdr:row>0</xdr:row>
      <xdr:rowOff>3359</xdr:rowOff>
    </xdr:from>
    <xdr:to>
      <xdr:col>15</xdr:col>
      <xdr:colOff>0</xdr:colOff>
      <xdr:row>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16311" y="3359"/>
          <a:ext cx="3237139" cy="1253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3600" b="1"/>
            <a:t>Epicor          </a:t>
          </a:r>
          <a:r>
            <a:rPr lang="en-US" sz="3200" b="1"/>
            <a:t>10.1 </a:t>
          </a:r>
          <a:endParaRPr lang="en-US" sz="3600" b="1"/>
        </a:p>
        <a:p>
          <a:r>
            <a:rPr lang="en-US" sz="2000"/>
            <a:t>EDI</a:t>
          </a:r>
          <a:r>
            <a:rPr lang="en-US" sz="2000" baseline="0"/>
            <a:t> - </a:t>
          </a:r>
          <a:r>
            <a:rPr lang="en-US" sz="2000"/>
            <a:t>Demand</a:t>
          </a:r>
          <a:r>
            <a:rPr lang="en-US" sz="2000" baseline="0"/>
            <a:t> Managment  Import Layout</a:t>
          </a:r>
          <a:endParaRPr lang="en-US" sz="2000"/>
        </a:p>
      </xdr:txBody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22</xdr:col>
      <xdr:colOff>561975</xdr:colOff>
      <xdr:row>19</xdr:row>
      <xdr:rowOff>72118</xdr:rowOff>
    </xdr:to>
    <xdr:sp macro="" textlink="">
      <xdr:nvSpPr>
        <xdr:cNvPr id="1025" name="rg_hi" descr="data:image/jpeg;base64,/9j/4AAQSkZJRgABAQAAAQABAAD/2wCEAAkGBhMNDQ0QDQ8QDg4OEA0REA8QFg8ODw8QExAXFBQQEhIXGzIqFyUjGxIYHy8iKyg1OCwtIR4xNTwqNicrLCoBCQoKDgwOGQ8PGjUkHyUsNSwpLC8sNSkyLCwsKioqMCksLCw1LCwpLCwsMCosLCksLCwpLCwsKTQsLCwpLCwsKf/AABEIAIUBewMBIgACEQEDEQH/xAAcAAEAAgMBAQEAAAAAAAAAAAAABwgEBQYBAwL/xABLEAABAwIBBggHDwMCBwEAAAAAAQIDBBEFBgcSF1STEyExNUGR0tNRU2FxkrPRFBUWIjI0UnJzdISio7K0JIGxI2JCQ4KhwcLwM//EABkBAQEBAQEBAAAAAAAAAAAAAAADBAECBf/EACwRAQABAwMCBAUFAQAAAAAAAAABAgMRBBRREhMiMTPwITJBYYEjJFJxkTT/2gAMAwEAAhEDEQA/AJxAAAAAAAAAAAAAAAAAAAAAAAAAAAAAAAAAAAAAAAAAAAAAAAAAAAAAAAAAAAAAAAAAAAAAAAAAAAAAAAAAAAAAAAAAAAAAAAAAAAAAAAAAAAAAAAAAAAAAAAAAAAAAAAAAAAGuykqnQUFbLE7Rkipql7HWRdF7YnOatl4l40IJXOlie2LuqXuytu1NzyQu36bU4lYcFd9aeJ7Yu6pe7GtPE9sXdUvdldrXyjvbfErEArvrTxPbF3VL3Y1p4nti7ql7sbWvk3tviViAV31p4nti7ql7sa08T2xd1S92NrXyb23xKxAOVza4zNXYYyaqk4WVZJmq6zGcTXWRLNREIvx7OViMNbWRx1atjjqKhjG8HTLotbK5GpdWcfEhOmzNVU0x9Fq79NFMVT9U9ArvrTxPbF3VL3Y1p4nti7ql7spta+Ud7b4lYgFd9aeJ7Yu6pe7GtPE9sXdUvdja18m9t8SsQCu+tPE9sXdUvdmzwbPJWwyJ7pVlXFdNJFayKS3+1zERL+dFOTpq3Y1lueU6gwsGxeOupoqindpRytul+JUW9la5OhUVFRSEsczlYjFWVccdWrWR1FQxjeDpls1srmol1Z4EJ0WprmYha5eptxEz9U9AhnN9l9XVmK00FTUrJDJw2kzQgbfRhe5ONrEXlROklrF8WjoqeWondoxRN0nLyqvQjUTpVVVERPCpyu3NE4l23dpuU9UMwEF41nlrJpF9y6FJFf4qI1ksip4XOeip1IavWnie2LuqXuysaauUJ1luFiAV31p4nti7ql7sa08T2xd1S92d2tfLm9t8SsQCu+tPE9sXdUvdnrc6WJ3T+sXdUvdja18m9o4lYcHymqGxxukkXRaxqucq9CInGcFiWXkz3L7nRIWdCqiPkVPCt+JPNYytqQgRf8MKvx6+hD2R8MKvx6+hD2QJQBF/wwq/Hr6EPZHwwq/Hr6EPZAlAEX/DCr8evoQ9kyqHLqojcnCq2ZnSio1jreRzU/8AAEjAxsPr2VMTJYlu16X8qL0oqeFFIlzi5eV1Fik8FNUrHCxsCtZoQOsromuXjcxV5V8JS3bmucQlduxbjMpjBXfWnie2LuqXuxrTxPbF3VL3Zba18s+9t8SsQCu+tPE9sXdUvdjWnie2LuqXuxta+Te2+JWIBXfWnie2LuqXuzKoM72IxPRZJWVDelkkcbUVPI6NEVDm2rd3lv7p+BoskMrI8WpkmiRWOaujLEqoro32va/Si8qL09aG9M8xMTiWumqKozAADjoAANRlfzXiX3Os9Q4rIpZvK/mvEvudZ6lxWRTdpfKXzNb80N/kjkZLi75m074o1haxzuFV6IqOVUS2i1fonS6jqzaKTrn7s5bJbLCfCnSupUiVZkY13CNV6WaqqlrOS3KdDrpr/o0u7f2ytfdz4fJK32enx+bI1HVm0UnXP3Y1HVm0UnXP3Zj66a/6NLu39sa6a/6NLu39s8fr/Z7/AG/3ZGo6s2ik65+7Go6s2ik65+7MfXTX/Rpd2/tjXTX/AEaXdv7Y/X+x+3+6VMg8nZMMoGU8zmPe2SV2lHpK2znXT5SIQDlPzjX/AHuq9c4sJkTjMlfhtNUz6PCSpIrtBFa34sr2pZFVehqFe8p+ca/73VeuceLGeurL3qsdunHk8yewN+IVcVNE5jJJdPRc/SRiaLFet7Iq8jV6Ds9R1ZtFJ1z92cZk7jjsOq4qmNrXvi07NffRXSY5i3svgcdvryqtlpv1e0WudzPgQtdrHj8341HVm0UnXP3Z5qOrNopOufuz6a8qrZqb9XtDXlVbLTfq9on+ur+2avH81NTh9LLUzTU7o4karmsWVXrpPRqWuxE5XJ0nFHcZQ516jEKSamkggYyZGIrmcJpJovR/Fd3+04cvb68eNnu9GfB5JozG1auoquNfkxztc3yacaXTrbcinKXnCu+9VXrnErZjKVW0dZIvyZJ2tb5dCNLr+cinKXnCu+9VXrnErfq1LXfRobvNTz3R/iP48h32fGqVtBTRotklqLu8qMjcqJ1qi/2OBzU890f4j+PIdvn1+a0P28nqzzX61Pvl7tf89XvhDZ2uT+aqpxCkiqYpqdkcunZr1lR6aL3MW9mKnK3wnFFh81fMlF+I/kSFL9c0U5hHTW6blWKuEfajqzaKTrn7s81HVm0UnXP3ZNwMm4rb9pbQjqOrNopOufuz1uY+sRU/qKTrn7sm0DcVm0tuby6lVlBZOLTkjavm43f+pHRIWcH5mz7dn7HkekGlu8IyTlrIuFjfG1uk5tnK+908yGbq9n8ZD1ydk32QfzFPtZf8odGcdR9q9n8ZD1ydkavZ/GQ9cnZJBAEa4lkZLTQvle+JWsRFVGq/SW7kTiu3ymgJQyw5vqfMz1jSLzrju83cyrDOxeRsjVTyaTeP9pFedvnuq+pTepaSjm5+RVfXj/apF2dvnuq+pTepaaNN8/4ZNZ6cf25OmgWWSONFRFkexiKvIiuciIq9ZIGo6s2ik65+7OApJ+Cliktfg3sfbkvouRbX/sSjr4dsDd8vdmu73Ph0MNmLWJ7jW6jqzaKTrn7sajqzaKTrn7s2Wvh2wN3y92NfDtgbvl7sjm+vjTctVUZlauNj3rPS2Y1zlss17Il+L/T8hHpKVVnxdJHIz3A1NNj234ZVtpIqX/8Az8pFpa11/HrZ73b+HbSTmNqlSuq4r/Fkp9NU/wB0cjUReqRSaiE8x0CriFS+3xWUytVfK+Vlk/IpNhj1Hzvo6T04AAZ2oAAGoyv5rxL7nWeocVkUs3lfzXiX3Os9Q4rIpu0vlL5mt+aG0wHJipxF0jaOLhViRqvTSjZZHKqJ8pUvyKbjVVieyfq03bPzkDlumDvqHOgWfh2xtREckejoq5b8aLf5R2evdmwP3rewUrquxPhj4JW6LM0+Kfi47VVieyfq03bGqrE9k/Vpu2djr3ZsD963sDXuzYH71vYPPVe49/6p0af+U+/w47VVieyfq03bGqrE9k/Vpu2djr3ZsD963sDXuzYH71vYHVe49/6dGn/lPv8ADtcgsLko8LpYKhnBzRpLpNu11rzPcnG1bcjkK/5T841/3uq9c4sHkblSmK0i1DYlhRJHx6CuR6/FRFvdET6RXzKfnGv+91XrnHixnrqy9arHbpx5MXDsOkqpWw08bpZX6WixtrrZquXl8iKputXeI7DN+TtGTmr57ovPUfx5Cw57vXpoqxDxp9PTcpzKt+rvEdhm/J2hq7xHYZvydosgCO6q4aNlRzKt+rvEdhm/J2jbYLmgrqh7eHY2kiv8Z0ite+3ToxtXjXzqhPQOTqa3Y0dEMDBMGjoKaKngS0cTbJfjc5VW7nuXpVVVVUrblLzhXfeqr1zi0JV7KXnCu+9VXrnHvSzmqU9bGKaYhu81PPdH+I/jyHb59fmtD9vJ6s4jNTz3R/iP48h3efOFVoqN6cjahWr5NKJ1v2qe6/Wp98p2/wDnq98IXLD5q+ZKL8R/IkK8Ej5J52m4dQwUq0jpVi4T46SNYjtKRz+TR4vlWPd+iaqcQnpa6aK5mrhNgIq17s2B+9b2Br3ZsD963sGPsXOH0Nza5SqCKte7NgfvW9gJn2Yqp/QP3rewOxc4Nza5ddnB+Zs+3Z+x5HpImXrFdQoqf8Msar5lRzf8uQjskukbIP5in2sv+UOjI7wDK9KODglhWT4znaSORvL0WsbLWM3ZnemnZOOuyBxusZuzO9NOyNYzdmd6adkDc5Yc31PmZ6xpF51WM5bJVU8sKQKzhEamlpI61nIvJbyHKnXHcZufkVX14/2qRdna57qvqU3qWkp5umLwVSvQsjETzo3j/wAoRZna57qvqU3qWmjTfP8Ahk1npx/bkGMVyojUVVVURETjVVXiREQ2XwWrNhq9zP2TGwj51S/bwesaWnNN67NvGIY7FiLsTmVYfgtWbDV7mfsnyqcAqYWK+WlqI4220nvilYxLrZLuVOLjUtJY+FdRMqIZIpW6ccrHMe1elrksqEY1U8NE6KPpKqZs8AydnxKbgaRiPeiaTruaxGsuiK5VVeS6pyHuU2Avw6smppLrwbviO5OEjXjY/wDun/e6dB+Mn8bfh9XDUxfKiddW8iPYvE5i+dFVDZM5pzSwRERVir8p9yFyMbhFMrNJJJ5VR00iJZFVEs1rU8CXXz3VemydKYuF4kyrp4p4XaUczGvavTZehfAqLxKnhuZR8mqZmcy+7RERERT5AAPL0AADVZWMV2GYijUVVWkq0RERVVVWF1kRE5Stq4PPs0+6l9hac8sXtXu39Ga9Yi7MTlVn3nn2afdS+we88+zT7qX2FprCxXdTwjso5VZ9559mn3UvsHvPPs0+6l9haawsN1PBso5VZ9559mn3UvsHvPPs0+6l9haawsN1PBso5cPmdp3R4UrZGOjd7pmXRe1zFtos47KRFlJhUzsQrlbTzqi1VUqKkcioqLM6yotuMstY8sSpvdNU1Y81a9PFVMU58kBZscNljxqic+GVjUWe7nMka1P6eRONVQn48seni5c7k5Us2u1TjIACawAABWnKPCpnV9craedUWqqlRUjkVFRZnWVFsWWPLFbVztyhesxdiIygPNfhsseNUbpIZWNT3RdzmSNan+g9ONVQmnKXAGYjSS00vEkiJovTjWN6Ldr08y9HSl0NnY9Fy7NdXUWrMUUzT5q443m7rqJ7kdTSTMRVtLA10zHJ4bN42/3RDTe88+zT7qX2FpzyxaNVP1hCdFTn4Sqz7zz7NPupfYPeefZp91L7C01hY7up4c2Ucqs+88+zT7qX2HrMHnun9NPyp/ypfYWlsLDdTwbKOWPW0TaiF8UnyZG2Xwp4FTzLxkcYnknUU7lRI3Ss6Hxorrp5WpxoSgDG3od9wyeKl9B/sHuGTxUvoP8AYTEAId9wyeKl9B/sHuGTxUvoP9hMQAh33DJ4qX0H+wzaDJmonciNhcxq8r5EWNqJ4ePl/sSqAMHBsKbSQMiYt7XVzuRXOXld/wDeQhPOph0smM1Lo4ZXtVlPZzWSOatoW9KIT0eWKW7nROUb1ruU9KseFYTOlVTKtPOiJNAqqscqIicInHyFnTyx6du3e5hyzZi1n4gAJLo/zu5JLWUramBiuqKVONGoqukgVfjNRE5Vavxk/wCrwkMe88+zT7uX2Fpzyxot35ojGGS7pablXVnCJsz2MzQPfQ1EUzIpNKSBz2SNayS13suqcSORLp5UXwmydlHV8M6bhHIxqr/pq1OBSRHOT3F4VeqojeS91ct+JGLI9jFXCoVl4bgIuG8boM4S9rX07X5OI8zciZmcPcWpimKYnyZYAItAAAAAAAAAAAAAAAAAAAAAAAAAAAAAAAAAAAAAAAAAAAAAAAAAAAAAAAAAAAAAAAAAAAAAAAAAAAAAAAAAAAAAAAAAAAAAAAAAAAAAAAAAAAAAAAAAAAAAAAAAAAAAAAAAAAAAAAAAAAAAAAAAAAAAAAAAAAAAAAAAAAAAAAAAAAAAAAAAAAAAAAAAAAAAAAAD/9k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382250" y="1590675"/>
          <a:ext cx="360997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94120</xdr:colOff>
      <xdr:row>0</xdr:row>
      <xdr:rowOff>103142</xdr:rowOff>
    </xdr:from>
    <xdr:to>
      <xdr:col>13</xdr:col>
      <xdr:colOff>317503</xdr:colOff>
      <xdr:row>3</xdr:row>
      <xdr:rowOff>98400</xdr:rowOff>
    </xdr:to>
    <xdr:pic>
      <xdr:nvPicPr>
        <xdr:cNvPr id="5" name="Picture 4" descr="http://business-review.ro/public/files/images/events/partners/epicor%20logo_2c_pos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90" t="20371" r="5137" b="20371"/>
        <a:stretch/>
      </xdr:blipFill>
      <xdr:spPr bwMode="auto">
        <a:xfrm>
          <a:off x="5340808" y="103142"/>
          <a:ext cx="2049008" cy="4150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76201</xdr:colOff>
      <xdr:row>8</xdr:row>
      <xdr:rowOff>33337</xdr:rowOff>
    </xdr:from>
    <xdr:to>
      <xdr:col>14</xdr:col>
      <xdr:colOff>1070342</xdr:colOff>
      <xdr:row>18</xdr:row>
      <xdr:rowOff>100012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4476" y="1176337"/>
          <a:ext cx="3194416" cy="1495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311" displayName="Table311" ref="K1:N41" totalsRowShown="0" headerRowDxfId="20" dataDxfId="19" tableBorderDxfId="18">
  <autoFilter ref="K1:N41"/>
  <tableColumns count="4">
    <tableColumn id="1" name="Sq" dataDxfId="17"/>
    <tableColumn id="2" name="Demand_Detail (D)" dataDxfId="1"/>
    <tableColumn id="3" name="Detail" dataDxfId="16"/>
    <tableColumn id="4" name="Calc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62" displayName="Table62" ref="K38:L48" totalsRowShown="0" headerRowDxfId="25" dataDxfId="24" tableBorderDxfId="23">
  <autoFilter ref="K38:L48"/>
  <tableColumns count="2">
    <tableColumn id="1" name="Sq" dataDxfId="22"/>
    <tableColumn id="2" name="Package_Control (PC)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Table71213" displayName="Table71213" ref="P1:S54" totalsRowShown="0" headerRowDxfId="15" dataDxfId="14" tableBorderDxfId="13">
  <autoFilter ref="P1:S54"/>
  <tableColumns count="4">
    <tableColumn id="1" name="Sq" dataDxfId="12"/>
    <tableColumn id="2" name="Demand_Schedule(S)" dataDxfId="0"/>
    <tableColumn id="3" name="Schedule" dataDxfId="11"/>
    <tableColumn id="4" name="Calc" dataDxfId="5">
      <calculatedColumnFormula>IF(ISBLANK(Table71213[[#This Row],[Schedule]]),"",Table71213[[#This Row],[Schedule]])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E1:H54" totalsRowShown="0" headerRowDxfId="10" dataDxfId="9" tableBorderDxfId="8">
  <autoFilter ref="E1:H54"/>
  <tableColumns count="4">
    <tableColumn id="1" name="Sq" dataDxfId="4"/>
    <tableColumn id="2" name="Demand_Header (H)" dataDxfId="2"/>
    <tableColumn id="3" name="Header" dataDxfId="3"/>
    <tableColumn id="4" name="Column2" dataDxfId="7">
      <calculatedColumnFormula>"~"&amp;IF(ISBLANK(Table26[[#This Row],[Header]]),"",Table26[[#This Row],[Header]])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1:C54" totalsRowShown="0" headerRowDxfId="55" dataDxfId="54" tableBorderDxfId="53">
  <autoFilter ref="B1:C54"/>
  <tableColumns count="2">
    <tableColumn id="1" name="Sq" dataDxfId="52"/>
    <tableColumn id="2" name="Demand_Header (H)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E1:F41" totalsRowShown="0" headerRowDxfId="50" dataDxfId="49" tableBorderDxfId="48">
  <autoFilter ref="E1:F41"/>
  <tableColumns count="2">
    <tableColumn id="1" name="Sq" dataDxfId="47"/>
    <tableColumn id="2" name="Demand_Detail (D)" dataDxfId="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K21:L30" totalsRowShown="0" headerRowDxfId="45" dataDxfId="44" tableBorderDxfId="43">
  <autoFilter ref="K21:L30"/>
  <tableColumns count="2">
    <tableColumn id="1" name="Sq" dataDxfId="42"/>
    <tableColumn id="2" name="Extra_Charges (EC)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N21:O51" totalsRowShown="0" headerRowDxfId="40" dataDxfId="39" tableBorderDxfId="38">
  <autoFilter ref="N21:O51"/>
  <tableColumns count="2">
    <tableColumn id="1" name="Sq" dataDxfId="37"/>
    <tableColumn id="2" name="User_Fields (UD)" data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H1:I54" totalsRowShown="0" headerRowDxfId="35" dataDxfId="34" tableBorderDxfId="33">
  <autoFilter ref="H1:I54"/>
  <tableColumns count="2">
    <tableColumn id="1" name="Sq" dataDxfId="32"/>
    <tableColumn id="2" name="Demand_Schedule(S)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59" displayName="Table59" ref="K32:L36" totalsRowShown="0" headerRowDxfId="30" dataDxfId="29" tableBorderDxfId="28">
  <autoFilter ref="K32:L36"/>
  <tableColumns count="2">
    <tableColumn id="1" name="Sq" dataDxfId="27"/>
    <tableColumn id="2" name="Smart String (SS)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sqref="A1:A5"/>
    </sheetView>
  </sheetViews>
  <sheetFormatPr defaultRowHeight="14.25" x14ac:dyDescent="0.45"/>
  <cols>
    <col min="1" max="1" width="111.265625" customWidth="1"/>
  </cols>
  <sheetData>
    <row r="1" spans="1:1" x14ac:dyDescent="0.45">
      <c r="A1" t="str">
        <f>'Fill in OrderInformation'!$I$1</f>
        <v>H~1~0~TRP11468~FIRM~PAC~A1000~11468~11468~3007~~~~~~~~~~~~This is a short Comment~This is another short Comment~~~~~~~~~1000~200~~~~~~~~~~~~~~~~~</v>
      </c>
    </row>
    <row r="2" spans="1:1" x14ac:dyDescent="0.45">
      <c r="A2" t="str">
        <f>'Fill in OrderInformation'!$O$1</f>
        <v>D~2~1~3007~1~~FIRM~~~~Test123~62612~~53012~~~~~15~FALSE~E~~~~~~~~~~~~~~~~~~~</v>
      </c>
    </row>
    <row r="3" spans="1:1" x14ac:dyDescent="0.45">
      <c r="A3" t="str">
        <f>'Fill in OrderInformation'!$T$1</f>
        <v>SCH~3~2~~FIRM~TESTINGAlso~120~~~~~~~~~~~~~20170819~ ~~~~~~~~~~~~~~~~~~~~~~~~~~~~~</v>
      </c>
    </row>
    <row r="4" spans="1:1" x14ac:dyDescent="0.45">
      <c r="A4" t="str">
        <f>'Fill in OrderInformation'!$X$1</f>
        <v>D~4~1~3007~2~~FIRM~~~~Test123~62612~~~~~~~90~TRUE~E~~~~~~~~~~~~~~~~~~~</v>
      </c>
    </row>
    <row r="5" spans="1:1" x14ac:dyDescent="0.45">
      <c r="A5" t="str">
        <f>'Fill in OrderInformation'!$AA$1</f>
        <v>SCH~5~4~~FIRM~TESTINGAlso~340~~~~~~~~~~~~~20170819~ ~~~~~~~~~~~~~~~~~~~~~~~~~~~~~</v>
      </c>
    </row>
    <row r="6" spans="1:1" x14ac:dyDescent="0.45">
      <c r="A6" t="str">
        <f>'Fill in OrderInformation'!$AE$1</f>
        <v>D~6~1~3007~3~~FIRM~~~~Test123~64111~~~~~~~120~FALSE~E~~~~~~~~~~~~~~~~~~~</v>
      </c>
    </row>
    <row r="7" spans="1:1" x14ac:dyDescent="0.45">
      <c r="A7" t="str">
        <f>'Fill in OrderInformation'!$AH$1</f>
        <v>SCH~7~6~~FIRM~TESTINGAlso~500~~~~~~~~~~~~~20170819~ ~~~~~~~~~~~~~~~~~~~~~~~~~~~~~</v>
      </c>
    </row>
    <row r="8" spans="1:1" x14ac:dyDescent="0.45">
      <c r="A8" t="str">
        <f>'Fill in OrderInformation'!$AL$1</f>
        <v>D~8~1~3007~4~~FIRM~~~~Test123~57037C~~~~~~~12~TRUE~E~~~~~~~~~~~~~~~~~~~</v>
      </c>
    </row>
    <row r="9" spans="1:1" x14ac:dyDescent="0.45">
      <c r="A9" t="str">
        <f>'Fill in OrderInformation'!$AO$1</f>
        <v>SCH~9~8~~FIRM~TESTINGAlso~200~~~~~~~~~~~~~20170819~~~~TRUE~~~~~~~~~~~~~~~~~~~~~~~~~~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topLeftCell="E1" workbookViewId="0">
      <selection activeCell="M12" sqref="M12"/>
    </sheetView>
  </sheetViews>
  <sheetFormatPr defaultRowHeight="14.25" x14ac:dyDescent="0.45"/>
  <cols>
    <col min="1" max="1" width="12.53125" customWidth="1"/>
    <col min="2" max="2" width="11.1328125" customWidth="1"/>
    <col min="3" max="3" width="13.73046875" customWidth="1"/>
    <col min="4" max="4" width="1.73046875" style="24" customWidth="1"/>
    <col min="5" max="5" width="4.19921875" bestFit="1" customWidth="1"/>
    <col min="6" max="6" width="20.9296875" style="31" customWidth="1"/>
    <col min="8" max="8" width="0" style="27" hidden="1" customWidth="1"/>
    <col min="9" max="9" width="17.3984375" style="21" hidden="1" customWidth="1"/>
    <col min="10" max="10" width="1.73046875" style="24" customWidth="1"/>
    <col min="11" max="11" width="4.19921875" bestFit="1" customWidth="1"/>
    <col min="12" max="12" width="20.9296875" style="31" customWidth="1"/>
    <col min="14" max="14" width="0" style="27" hidden="1" customWidth="1"/>
    <col min="15" max="15" width="17.3984375" style="21" hidden="1" customWidth="1"/>
    <col min="16" max="16" width="4.19921875" bestFit="1" customWidth="1"/>
    <col min="17" max="17" width="20.9296875" style="31" customWidth="1"/>
    <col min="19" max="19" width="0" style="27" hidden="1" customWidth="1"/>
    <col min="20" max="20" width="17.3984375" style="21" hidden="1" customWidth="1"/>
    <col min="21" max="21" width="1.73046875" style="24" customWidth="1"/>
    <col min="23" max="23" width="0" style="27" hidden="1" customWidth="1"/>
    <col min="24" max="24" width="17.3984375" style="21" hidden="1" customWidth="1"/>
    <col min="26" max="26" width="0" style="27" hidden="1" customWidth="1"/>
    <col min="27" max="27" width="17.3984375" style="21" hidden="1" customWidth="1"/>
    <col min="28" max="28" width="1.73046875" style="24" customWidth="1"/>
    <col min="30" max="30" width="0" style="27" hidden="1" customWidth="1"/>
    <col min="31" max="31" width="17.3984375" style="21" hidden="1" customWidth="1"/>
    <col min="33" max="33" width="0" style="27" hidden="1" customWidth="1"/>
    <col min="34" max="34" width="17.3984375" style="21" hidden="1" customWidth="1"/>
    <col min="35" max="35" width="1.73046875" style="24" customWidth="1"/>
    <col min="37" max="37" width="0" style="27" hidden="1" customWidth="1"/>
    <col min="38" max="38" width="17.3984375" style="21" hidden="1" customWidth="1"/>
    <col min="40" max="40" width="0" style="27" hidden="1" customWidth="1"/>
    <col min="41" max="41" width="17.3984375" style="21" hidden="1" customWidth="1"/>
  </cols>
  <sheetData>
    <row r="1" spans="1:41" ht="114.4" thickBot="1" x14ac:dyDescent="0.5">
      <c r="A1" t="s">
        <v>157</v>
      </c>
      <c r="B1" t="s">
        <v>155</v>
      </c>
      <c r="C1" t="s">
        <v>156</v>
      </c>
      <c r="D1" s="22"/>
      <c r="E1" s="3" t="s">
        <v>147</v>
      </c>
      <c r="F1" s="29" t="s">
        <v>138</v>
      </c>
      <c r="G1" s="1" t="s">
        <v>169</v>
      </c>
      <c r="H1" s="25" t="s">
        <v>163</v>
      </c>
      <c r="I1" s="21" t="str">
        <f>_xlfn.CONCAT($H$2:$H$51)</f>
        <v>H~1~0~TRP11468~FIRM~PAC~A1000~11468~11468~3007~~~~~~~~~~~~This is a short Comment~This is another short Comment~~~~~~~~~1000~200~~~~~~~~~~~~~~~~~</v>
      </c>
      <c r="J1" s="22"/>
      <c r="K1" s="6" t="s">
        <v>147</v>
      </c>
      <c r="L1" s="29" t="s">
        <v>143</v>
      </c>
      <c r="M1" s="18" t="s">
        <v>167</v>
      </c>
      <c r="N1" s="25" t="s">
        <v>165</v>
      </c>
      <c r="O1" s="21" t="str">
        <f>_xlfn.CONCAT(N$2:N$51)</f>
        <v>D~2~1~3007~1~~FIRM~~~~Test123~62612~~53012~~~~~15~FALSE~E~~~~~~~~~~~~~~~~~~~</v>
      </c>
      <c r="P1" s="6" t="s">
        <v>147</v>
      </c>
      <c r="Q1" s="29" t="s">
        <v>145</v>
      </c>
      <c r="R1" s="18" t="s">
        <v>168</v>
      </c>
      <c r="S1" s="25" t="s">
        <v>165</v>
      </c>
      <c r="T1" s="21" t="str">
        <f>_xlfn.CONCAT(S$2:S$51)</f>
        <v>SCH~3~2~~FIRM~TESTINGAlso~120~~~~~~~~~~~~~20170819~ ~~~~~~~~~~~~~~~~~~~~~~~~~~~~~</v>
      </c>
      <c r="U1" s="22"/>
      <c r="V1" s="18" t="s">
        <v>167</v>
      </c>
      <c r="W1" s="25" t="s">
        <v>163</v>
      </c>
      <c r="X1" s="21" t="str">
        <f>_xlfn.CONCAT(W$2:W$51)</f>
        <v>D~4~1~3007~2~~FIRM~~~~Test123~62612~~~~~~~90~TRUE~E~~~~~~~~~~~~~~~~~~~</v>
      </c>
      <c r="Y1" s="18" t="s">
        <v>168</v>
      </c>
      <c r="Z1" s="25" t="s">
        <v>165</v>
      </c>
      <c r="AA1" s="21" t="str">
        <f>_xlfn.CONCAT(Z$2:Z$51)</f>
        <v>SCH~5~4~~FIRM~TESTINGAlso~340~~~~~~~~~~~~~20170819~ ~~~~~~~~~~~~~~~~~~~~~~~~~~~~~</v>
      </c>
      <c r="AB1" s="22"/>
      <c r="AC1" s="18" t="s">
        <v>167</v>
      </c>
      <c r="AD1" s="25" t="s">
        <v>163</v>
      </c>
      <c r="AE1" s="21" t="str">
        <f>_xlfn.CONCAT(AD$2:AD$51)</f>
        <v>D~6~1~3007~3~~FIRM~~~~Test123~64111~~~~~~~120~FALSE~E~~~~~~~~~~~~~~~~~~~</v>
      </c>
      <c r="AF1" s="18" t="s">
        <v>168</v>
      </c>
      <c r="AG1" s="25" t="s">
        <v>165</v>
      </c>
      <c r="AH1" s="21" t="str">
        <f>_xlfn.CONCAT(AG$2:AG$51)</f>
        <v>SCH~7~6~~FIRM~TESTINGAlso~500~~~~~~~~~~~~~20170819~ ~~~~~~~~~~~~~~~~~~~~~~~~~~~~~</v>
      </c>
      <c r="AI1" s="22"/>
      <c r="AJ1" s="18" t="s">
        <v>167</v>
      </c>
      <c r="AK1" s="25" t="s">
        <v>163</v>
      </c>
      <c r="AL1" s="21" t="str">
        <f>_xlfn.CONCAT(AK$2:AK$51)</f>
        <v>D~8~1~3007~4~~FIRM~~~~Test123~57037C~~~~~~~12~TRUE~E~~~~~~~~~~~~~~~~~~~</v>
      </c>
      <c r="AM1" s="18" t="s">
        <v>168</v>
      </c>
      <c r="AN1" s="25" t="s">
        <v>165</v>
      </c>
      <c r="AO1" s="21" t="str">
        <f>_xlfn.CONCAT(AN$2:AN$51)</f>
        <v>SCH~9~8~~FIRM~TESTINGAlso~200~~~~~~~~~~~~~20170819~~~~TRUE~~~~~~~~~~~~~~~~~~~~~~~~~~</v>
      </c>
    </row>
    <row r="2" spans="1:41" ht="14.65" thickTop="1" x14ac:dyDescent="0.45">
      <c r="A2" t="s">
        <v>159</v>
      </c>
      <c r="B2">
        <v>11468</v>
      </c>
      <c r="C2" t="s">
        <v>158</v>
      </c>
      <c r="D2" s="23"/>
      <c r="E2" s="5">
        <v>1</v>
      </c>
      <c r="F2" s="30" t="s">
        <v>101</v>
      </c>
      <c r="G2" s="1" t="s">
        <v>152</v>
      </c>
      <c r="H2" s="26" t="str">
        <f>IF(ISBLANK(Table26[[#This Row],[Header]]),"",Table26[[#This Row],[Header]])</f>
        <v>H</v>
      </c>
      <c r="J2" s="23"/>
      <c r="K2" s="5">
        <v>1</v>
      </c>
      <c r="L2" s="30" t="s">
        <v>101</v>
      </c>
      <c r="M2" s="1" t="s">
        <v>160</v>
      </c>
      <c r="N2" s="26" t="str">
        <f>IF(ISBLANK(M2),"",M2)</f>
        <v>D</v>
      </c>
      <c r="P2" s="5">
        <v>1</v>
      </c>
      <c r="Q2" s="30" t="s">
        <v>101</v>
      </c>
      <c r="R2" s="1" t="s">
        <v>162</v>
      </c>
      <c r="S2" s="26" t="str">
        <f>IF(ISBLANK(R2),"",R2)</f>
        <v>SCH</v>
      </c>
      <c r="U2" s="23"/>
      <c r="V2" s="1" t="s">
        <v>160</v>
      </c>
      <c r="W2" s="26" t="str">
        <f>IF(ISBLANK(V2),"",V2)</f>
        <v>D</v>
      </c>
      <c r="Y2" s="1" t="s">
        <v>162</v>
      </c>
      <c r="Z2" s="26" t="str">
        <f>IF(ISBLANK(Y2),"",Y2)</f>
        <v>SCH</v>
      </c>
      <c r="AB2" s="23"/>
      <c r="AC2" s="1" t="s">
        <v>160</v>
      </c>
      <c r="AD2" s="26" t="str">
        <f>IF(ISBLANK(AC2),"",AC2)</f>
        <v>D</v>
      </c>
      <c r="AF2" s="1" t="s">
        <v>162</v>
      </c>
      <c r="AG2" s="26" t="str">
        <f>IF(ISBLANK(AF2),"",AF2)</f>
        <v>SCH</v>
      </c>
      <c r="AI2" s="23"/>
      <c r="AJ2" s="1" t="s">
        <v>160</v>
      </c>
      <c r="AK2" s="26" t="str">
        <f>IF(ISBLANK(AJ2),"",AJ2)</f>
        <v>D</v>
      </c>
      <c r="AM2" s="1" t="s">
        <v>162</v>
      </c>
      <c r="AN2" s="26" t="str">
        <f>IF(ISBLANK(AM2),"",AM2)</f>
        <v>SCH</v>
      </c>
    </row>
    <row r="3" spans="1:41" x14ac:dyDescent="0.45">
      <c r="D3" s="23"/>
      <c r="E3" s="5">
        <v>2</v>
      </c>
      <c r="F3" s="30" t="s">
        <v>140</v>
      </c>
      <c r="G3" s="1">
        <v>1</v>
      </c>
      <c r="H3" s="26" t="str">
        <f>"~"&amp;IF(ISBLANK(Table26[[#This Row],[Header]]),"",Table26[[#This Row],[Header]])</f>
        <v>~1</v>
      </c>
      <c r="J3" s="23"/>
      <c r="K3" s="5">
        <v>2</v>
      </c>
      <c r="L3" s="30" t="s">
        <v>140</v>
      </c>
      <c r="M3" s="19">
        <v>2</v>
      </c>
      <c r="N3" s="26" t="str">
        <f>"~"&amp;IF(ISBLANK(M3),"",M3)</f>
        <v>~2</v>
      </c>
      <c r="P3" s="5">
        <v>2</v>
      </c>
      <c r="Q3" s="30" t="s">
        <v>140</v>
      </c>
      <c r="R3" s="19">
        <f>M3+1</f>
        <v>3</v>
      </c>
      <c r="S3" s="26" t="str">
        <f>"~"&amp;IF(ISBLANK(R3),"",R3)</f>
        <v>~3</v>
      </c>
      <c r="U3" s="23"/>
      <c r="V3" s="20">
        <f>R3+1</f>
        <v>4</v>
      </c>
      <c r="W3" s="26" t="str">
        <f>"~"&amp;IF(ISBLANK(V3),"",V3)</f>
        <v>~4</v>
      </c>
      <c r="Y3" s="20">
        <f>V3+1</f>
        <v>5</v>
      </c>
      <c r="Z3" s="26" t="str">
        <f>"~"&amp;IF(ISBLANK(Y3),"",Y3)</f>
        <v>~5</v>
      </c>
      <c r="AB3" s="23"/>
      <c r="AC3" s="20">
        <f>Y3+1</f>
        <v>6</v>
      </c>
      <c r="AD3" s="26" t="str">
        <f>"~"&amp;IF(ISBLANK(AC3),"",AC3)</f>
        <v>~6</v>
      </c>
      <c r="AF3" s="20">
        <f>AC3+1</f>
        <v>7</v>
      </c>
      <c r="AG3" s="26" t="str">
        <f>"~"&amp;IF(ISBLANK(AF3),"",AF3)</f>
        <v>~7</v>
      </c>
      <c r="AI3" s="23"/>
      <c r="AJ3" s="20">
        <f>AF3+1</f>
        <v>8</v>
      </c>
      <c r="AK3" s="26" t="str">
        <f>"~"&amp;IF(ISBLANK(AJ3),"",AJ3)</f>
        <v>~8</v>
      </c>
      <c r="AM3" s="20">
        <f>AJ3+1</f>
        <v>9</v>
      </c>
      <c r="AN3" s="26" t="str">
        <f>"~"&amp;IF(ISBLANK(AM3),"",AM3)</f>
        <v>~9</v>
      </c>
    </row>
    <row r="4" spans="1:41" x14ac:dyDescent="0.45">
      <c r="D4" s="23"/>
      <c r="E4" s="5">
        <v>3</v>
      </c>
      <c r="F4" s="30" t="s">
        <v>139</v>
      </c>
      <c r="G4" s="1">
        <v>0</v>
      </c>
      <c r="H4" s="26" t="str">
        <f>"~"&amp;IF(ISBLANK(Table26[[#This Row],[Header]]),"",Table26[[#This Row],[Header]])</f>
        <v>~0</v>
      </c>
      <c r="J4" s="23"/>
      <c r="K4" s="5">
        <v>3</v>
      </c>
      <c r="L4" s="30" t="s">
        <v>139</v>
      </c>
      <c r="M4" s="1">
        <v>1</v>
      </c>
      <c r="N4" s="26" t="str">
        <f t="shared" ref="N4:N41" si="0">"~"&amp;IF(ISBLANK(M4),"",M4)</f>
        <v>~1</v>
      </c>
      <c r="P4" s="5">
        <v>3</v>
      </c>
      <c r="Q4" s="30" t="s">
        <v>139</v>
      </c>
      <c r="R4" s="19">
        <f>M3</f>
        <v>2</v>
      </c>
      <c r="S4" s="26" t="str">
        <f t="shared" ref="S4:S54" si="1">"~"&amp;IF(ISBLANK(R4),"",R4)</f>
        <v>~2</v>
      </c>
      <c r="U4" s="23"/>
      <c r="V4" s="20">
        <v>1</v>
      </c>
      <c r="W4" s="26" t="str">
        <f t="shared" ref="W4:W41" si="2">"~"&amp;IF(ISBLANK(V4),"",V4)</f>
        <v>~1</v>
      </c>
      <c r="Y4" s="20">
        <f>V3</f>
        <v>4</v>
      </c>
      <c r="Z4" s="26" t="str">
        <f t="shared" ref="Z4:Z54" si="3">"~"&amp;IF(ISBLANK(Y4),"",Y4)</f>
        <v>~4</v>
      </c>
      <c r="AB4" s="23"/>
      <c r="AC4" s="20">
        <v>1</v>
      </c>
      <c r="AD4" s="26" t="str">
        <f t="shared" ref="AD4:AD41" si="4">"~"&amp;IF(ISBLANK(AC4),"",AC4)</f>
        <v>~1</v>
      </c>
      <c r="AF4" s="20">
        <f>AC3</f>
        <v>6</v>
      </c>
      <c r="AG4" s="26" t="str">
        <f t="shared" ref="AG4:AG54" si="5">"~"&amp;IF(ISBLANK(AF4),"",AF4)</f>
        <v>~6</v>
      </c>
      <c r="AI4" s="23"/>
      <c r="AJ4" s="20">
        <v>1</v>
      </c>
      <c r="AK4" s="26" t="str">
        <f t="shared" ref="AK4:AK41" si="6">"~"&amp;IF(ISBLANK(AJ4),"",AJ4)</f>
        <v>~1</v>
      </c>
      <c r="AM4" s="20">
        <f>AJ3</f>
        <v>8</v>
      </c>
      <c r="AN4" s="26" t="str">
        <f t="shared" ref="AN4:AN54" si="7">"~"&amp;IF(ISBLANK(AM4),"",AM4)</f>
        <v>~8</v>
      </c>
    </row>
    <row r="5" spans="1:41" x14ac:dyDescent="0.45">
      <c r="D5" s="23"/>
      <c r="E5" s="5">
        <v>4</v>
      </c>
      <c r="F5" s="30" t="s">
        <v>0</v>
      </c>
      <c r="G5" s="28" t="s">
        <v>159</v>
      </c>
      <c r="H5" s="26" t="str">
        <f>"~"&amp;IF(ISBLANK(Table26[[#This Row],[Header]]),"",Table26[[#This Row],[Header]])</f>
        <v>~TRP11468</v>
      </c>
      <c r="J5" s="23"/>
      <c r="K5" s="5">
        <v>4</v>
      </c>
      <c r="L5" s="30" t="s">
        <v>82</v>
      </c>
      <c r="M5" s="19">
        <f>'Fill in OrderInformation'!$G$11</f>
        <v>3007</v>
      </c>
      <c r="N5" s="26" t="str">
        <f t="shared" si="0"/>
        <v>~3007</v>
      </c>
      <c r="P5" s="5">
        <v>4</v>
      </c>
      <c r="Q5" s="30" t="s">
        <v>83</v>
      </c>
      <c r="R5" s="1"/>
      <c r="S5" s="26" t="str">
        <f t="shared" si="1"/>
        <v>~</v>
      </c>
      <c r="U5" s="23"/>
      <c r="V5" s="19">
        <f>'Fill in OrderInformation'!$G$11</f>
        <v>3007</v>
      </c>
      <c r="W5" s="26" t="str">
        <f t="shared" si="2"/>
        <v>~3007</v>
      </c>
      <c r="Y5" s="1"/>
      <c r="Z5" s="26" t="str">
        <f t="shared" si="3"/>
        <v>~</v>
      </c>
      <c r="AB5" s="23"/>
      <c r="AC5" s="19">
        <f>'Fill in OrderInformation'!$G$11</f>
        <v>3007</v>
      </c>
      <c r="AD5" s="26" t="str">
        <f t="shared" si="4"/>
        <v>~3007</v>
      </c>
      <c r="AF5" s="1"/>
      <c r="AG5" s="26" t="str">
        <f t="shared" si="5"/>
        <v>~</v>
      </c>
      <c r="AI5" s="23"/>
      <c r="AJ5" s="19">
        <f>'Fill in OrderInformation'!$G$11</f>
        <v>3007</v>
      </c>
      <c r="AK5" s="26" t="str">
        <f t="shared" si="6"/>
        <v>~3007</v>
      </c>
      <c r="AM5" s="1"/>
      <c r="AN5" s="26" t="str">
        <f t="shared" si="7"/>
        <v>~</v>
      </c>
    </row>
    <row r="6" spans="1:41" x14ac:dyDescent="0.45">
      <c r="D6" s="23"/>
      <c r="E6" s="5">
        <v>5</v>
      </c>
      <c r="F6" s="30" t="s">
        <v>1</v>
      </c>
      <c r="G6" s="1" t="s">
        <v>153</v>
      </c>
      <c r="H6" s="26" t="str">
        <f>"~"&amp;IF(ISBLANK(Table26[[#This Row],[Header]]),"",Table26[[#This Row],[Header]])</f>
        <v>~FIRM</v>
      </c>
      <c r="J6" s="23"/>
      <c r="K6" s="5">
        <v>5</v>
      </c>
      <c r="L6" s="30" t="s">
        <v>84</v>
      </c>
      <c r="M6" s="28">
        <v>1</v>
      </c>
      <c r="N6" s="26" t="str">
        <f t="shared" si="0"/>
        <v>~1</v>
      </c>
      <c r="P6" s="5">
        <v>5</v>
      </c>
      <c r="Q6" s="30" t="s">
        <v>1</v>
      </c>
      <c r="R6" s="19" t="str">
        <f>'Fill in OrderInformation'!$G$6</f>
        <v>FIRM</v>
      </c>
      <c r="S6" s="26" t="str">
        <f t="shared" si="1"/>
        <v>~FIRM</v>
      </c>
      <c r="U6" s="23"/>
      <c r="V6" s="19">
        <f>M6+1</f>
        <v>2</v>
      </c>
      <c r="W6" s="26" t="str">
        <f t="shared" si="2"/>
        <v>~2</v>
      </c>
      <c r="Y6" s="32" t="str">
        <f>'Fill in OrderInformation'!$G$6</f>
        <v>FIRM</v>
      </c>
      <c r="Z6" s="26" t="str">
        <f t="shared" si="3"/>
        <v>~FIRM</v>
      </c>
      <c r="AB6" s="23"/>
      <c r="AC6" s="19">
        <f>V6+1</f>
        <v>3</v>
      </c>
      <c r="AD6" s="26" t="str">
        <f t="shared" si="4"/>
        <v>~3</v>
      </c>
      <c r="AF6" s="32" t="str">
        <f>'Fill in OrderInformation'!$G$6</f>
        <v>FIRM</v>
      </c>
      <c r="AG6" s="26" t="str">
        <f t="shared" si="5"/>
        <v>~FIRM</v>
      </c>
      <c r="AI6" s="23"/>
      <c r="AJ6" s="19">
        <f>AC6+1</f>
        <v>4</v>
      </c>
      <c r="AK6" s="26" t="str">
        <f t="shared" si="6"/>
        <v>~4</v>
      </c>
      <c r="AM6" s="32" t="str">
        <f>'Fill in OrderInformation'!$G$6</f>
        <v>FIRM</v>
      </c>
      <c r="AN6" s="26" t="str">
        <f t="shared" si="7"/>
        <v>~FIRM</v>
      </c>
    </row>
    <row r="7" spans="1:41" x14ac:dyDescent="0.45">
      <c r="D7" s="23"/>
      <c r="E7" s="5">
        <v>6</v>
      </c>
      <c r="F7" s="30" t="s">
        <v>2</v>
      </c>
      <c r="G7" s="1" t="s">
        <v>154</v>
      </c>
      <c r="H7" s="26" t="str">
        <f>"~"&amp;IF(ISBLANK(Table26[[#This Row],[Header]]),"",Table26[[#This Row],[Header]])</f>
        <v>~PAC</v>
      </c>
      <c r="J7" s="23"/>
      <c r="K7" s="5">
        <v>6</v>
      </c>
      <c r="L7" s="30" t="s">
        <v>83</v>
      </c>
      <c r="M7" s="1"/>
      <c r="N7" s="26" t="str">
        <f t="shared" si="0"/>
        <v>~</v>
      </c>
      <c r="P7" s="5">
        <v>6</v>
      </c>
      <c r="Q7" s="30" t="s">
        <v>91</v>
      </c>
      <c r="R7" s="28" t="s">
        <v>172</v>
      </c>
      <c r="S7" s="26" t="str">
        <f t="shared" si="1"/>
        <v>~TESTINGAlso</v>
      </c>
      <c r="U7" s="23"/>
      <c r="V7" s="1"/>
      <c r="W7" s="26" t="str">
        <f t="shared" si="2"/>
        <v>~</v>
      </c>
      <c r="Y7" s="32" t="str">
        <f>$R$7</f>
        <v>TESTINGAlso</v>
      </c>
      <c r="Z7" s="26" t="str">
        <f t="shared" si="3"/>
        <v>~TESTINGAlso</v>
      </c>
      <c r="AB7" s="23"/>
      <c r="AC7" s="1"/>
      <c r="AD7" s="26" t="str">
        <f t="shared" si="4"/>
        <v>~</v>
      </c>
      <c r="AF7" s="32" t="str">
        <f>$R$7</f>
        <v>TESTINGAlso</v>
      </c>
      <c r="AG7" s="26" t="str">
        <f t="shared" si="5"/>
        <v>~TESTINGAlso</v>
      </c>
      <c r="AI7" s="23"/>
      <c r="AJ7" s="1"/>
      <c r="AK7" s="26" t="str">
        <f t="shared" si="6"/>
        <v>~</v>
      </c>
      <c r="AM7" s="32" t="str">
        <f>$R$7</f>
        <v>TESTINGAlso</v>
      </c>
      <c r="AN7" s="26" t="str">
        <f t="shared" si="7"/>
        <v>~TESTINGAlso</v>
      </c>
    </row>
    <row r="8" spans="1:41" x14ac:dyDescent="0.45">
      <c r="D8" s="23"/>
      <c r="E8" s="5">
        <v>7</v>
      </c>
      <c r="F8" s="30" t="s">
        <v>3</v>
      </c>
      <c r="G8" s="28" t="s">
        <v>164</v>
      </c>
      <c r="H8" s="26" t="str">
        <f>"~"&amp;IF(ISBLANK(Table26[[#This Row],[Header]]),"",Table26[[#This Row],[Header]])</f>
        <v>~A1000</v>
      </c>
      <c r="J8" s="23"/>
      <c r="K8" s="5">
        <v>7</v>
      </c>
      <c r="L8" s="30" t="s">
        <v>1</v>
      </c>
      <c r="M8" s="19" t="str">
        <f>'Fill in OrderInformation'!$G$6</f>
        <v>FIRM</v>
      </c>
      <c r="N8" s="26" t="str">
        <f t="shared" si="0"/>
        <v>~FIRM</v>
      </c>
      <c r="P8" s="5">
        <v>7</v>
      </c>
      <c r="Q8" s="30" t="s">
        <v>120</v>
      </c>
      <c r="R8" s="28">
        <v>120</v>
      </c>
      <c r="S8" s="26" t="str">
        <f t="shared" si="1"/>
        <v>~120</v>
      </c>
      <c r="U8" s="23"/>
      <c r="V8" s="32" t="str">
        <f>'Fill in OrderInformation'!$G$6</f>
        <v>FIRM</v>
      </c>
      <c r="W8" s="26" t="str">
        <f t="shared" si="2"/>
        <v>~FIRM</v>
      </c>
      <c r="Y8" s="34">
        <v>340</v>
      </c>
      <c r="Z8" s="26" t="str">
        <f t="shared" si="3"/>
        <v>~340</v>
      </c>
      <c r="AB8" s="23"/>
      <c r="AC8" s="32" t="str">
        <f>'Fill in OrderInformation'!$G$6</f>
        <v>FIRM</v>
      </c>
      <c r="AD8" s="26" t="str">
        <f t="shared" si="4"/>
        <v>~FIRM</v>
      </c>
      <c r="AF8" s="34">
        <v>500</v>
      </c>
      <c r="AG8" s="26" t="str">
        <f t="shared" si="5"/>
        <v>~500</v>
      </c>
      <c r="AI8" s="23"/>
      <c r="AJ8" s="32" t="str">
        <f>'Fill in OrderInformation'!$G$6</f>
        <v>FIRM</v>
      </c>
      <c r="AK8" s="26" t="str">
        <f t="shared" si="6"/>
        <v>~FIRM</v>
      </c>
      <c r="AM8" s="34">
        <v>200</v>
      </c>
      <c r="AN8" s="26" t="str">
        <f t="shared" si="7"/>
        <v>~200</v>
      </c>
    </row>
    <row r="9" spans="1:41" x14ac:dyDescent="0.45">
      <c r="D9" s="23"/>
      <c r="E9" s="5">
        <v>8</v>
      </c>
      <c r="F9" s="30" t="s">
        <v>4</v>
      </c>
      <c r="G9" s="19">
        <f>VLOOKUP(G$5,'Fill in OrderInformation'!$A:$C,2,FALSE)</f>
        <v>11468</v>
      </c>
      <c r="H9" s="26" t="str">
        <f>"~"&amp;IF(ISBLANK(Table26[[#This Row],[Header]]),"",Table26[[#This Row],[Header]])</f>
        <v>~11468</v>
      </c>
      <c r="J9" s="23"/>
      <c r="K9" s="5">
        <v>8</v>
      </c>
      <c r="L9" s="30" t="s">
        <v>70</v>
      </c>
      <c r="M9" s="1"/>
      <c r="N9" s="26" t="str">
        <f t="shared" si="0"/>
        <v>~</v>
      </c>
      <c r="P9" s="5">
        <v>8</v>
      </c>
      <c r="Q9" s="30" t="s">
        <v>74</v>
      </c>
      <c r="R9" s="1"/>
      <c r="S9" s="26" t="str">
        <f t="shared" si="1"/>
        <v>~</v>
      </c>
      <c r="U9" s="23"/>
      <c r="V9" s="1"/>
      <c r="W9" s="26" t="str">
        <f t="shared" si="2"/>
        <v>~</v>
      </c>
      <c r="Y9" s="1"/>
      <c r="Z9" s="26" t="str">
        <f t="shared" si="3"/>
        <v>~</v>
      </c>
      <c r="AB9" s="23"/>
      <c r="AC9" s="1"/>
      <c r="AD9" s="26" t="str">
        <f t="shared" si="4"/>
        <v>~</v>
      </c>
      <c r="AF9" s="1"/>
      <c r="AG9" s="26" t="str">
        <f t="shared" si="5"/>
        <v>~</v>
      </c>
      <c r="AI9" s="23"/>
      <c r="AJ9" s="1"/>
      <c r="AK9" s="26" t="str">
        <f t="shared" si="6"/>
        <v>~</v>
      </c>
      <c r="AM9" s="1"/>
      <c r="AN9" s="26" t="str">
        <f t="shared" si="7"/>
        <v>~</v>
      </c>
    </row>
    <row r="10" spans="1:41" x14ac:dyDescent="0.45">
      <c r="D10" s="23"/>
      <c r="E10" s="5">
        <v>9</v>
      </c>
      <c r="F10" s="30" t="s">
        <v>5</v>
      </c>
      <c r="G10" s="19">
        <f>VLOOKUP(G$5,'Fill in OrderInformation'!$A:$C,2,FALSE)</f>
        <v>11468</v>
      </c>
      <c r="H10" s="26" t="str">
        <f>"~"&amp;IF(ISBLANK(Table26[[#This Row],[Header]]),"",Table26[[#This Row],[Header]])</f>
        <v>~11468</v>
      </c>
      <c r="J10" s="23"/>
      <c r="K10" s="5">
        <v>9</v>
      </c>
      <c r="L10" s="30" t="s">
        <v>7</v>
      </c>
      <c r="M10" s="1"/>
      <c r="N10" s="26" t="str">
        <f t="shared" si="0"/>
        <v>~</v>
      </c>
      <c r="P10" s="5">
        <v>9</v>
      </c>
      <c r="Q10" s="30" t="s">
        <v>70</v>
      </c>
      <c r="R10" s="1"/>
      <c r="S10" s="26" t="str">
        <f t="shared" si="1"/>
        <v>~</v>
      </c>
      <c r="U10" s="23"/>
      <c r="V10" s="1"/>
      <c r="W10" s="26" t="str">
        <f t="shared" si="2"/>
        <v>~</v>
      </c>
      <c r="Y10" s="1"/>
      <c r="Z10" s="26" t="str">
        <f t="shared" si="3"/>
        <v>~</v>
      </c>
      <c r="AB10" s="23"/>
      <c r="AC10" s="1"/>
      <c r="AD10" s="26" t="str">
        <f t="shared" si="4"/>
        <v>~</v>
      </c>
      <c r="AF10" s="1"/>
      <c r="AG10" s="26" t="str">
        <f t="shared" si="5"/>
        <v>~</v>
      </c>
      <c r="AI10" s="23"/>
      <c r="AJ10" s="1"/>
      <c r="AK10" s="26" t="str">
        <f t="shared" si="6"/>
        <v>~</v>
      </c>
      <c r="AM10" s="1"/>
      <c r="AN10" s="26" t="str">
        <f t="shared" si="7"/>
        <v>~</v>
      </c>
    </row>
    <row r="11" spans="1:41" x14ac:dyDescent="0.45">
      <c r="D11" s="23"/>
      <c r="E11" s="5">
        <v>10</v>
      </c>
      <c r="F11" s="30" t="s">
        <v>6</v>
      </c>
      <c r="G11" s="28">
        <v>3007</v>
      </c>
      <c r="H11" s="26" t="str">
        <f>"~"&amp;IF(ISBLANK(Table26[[#This Row],[Header]]),"",Table26[[#This Row],[Header]])</f>
        <v>~3007</v>
      </c>
      <c r="J11" s="23"/>
      <c r="K11" s="5">
        <v>10</v>
      </c>
      <c r="L11" s="30" t="s">
        <v>8</v>
      </c>
      <c r="M11" s="1"/>
      <c r="N11" s="26" t="str">
        <f t="shared" si="0"/>
        <v>~</v>
      </c>
      <c r="P11" s="5">
        <v>10</v>
      </c>
      <c r="Q11" s="30" t="s">
        <v>26</v>
      </c>
      <c r="R11" s="1"/>
      <c r="S11" s="26" t="str">
        <f t="shared" si="1"/>
        <v>~</v>
      </c>
      <c r="U11" s="23"/>
      <c r="V11" s="1"/>
      <c r="W11" s="26" t="str">
        <f t="shared" si="2"/>
        <v>~</v>
      </c>
      <c r="Y11" s="1"/>
      <c r="Z11" s="26" t="str">
        <f t="shared" si="3"/>
        <v>~</v>
      </c>
      <c r="AB11" s="23"/>
      <c r="AC11" s="1"/>
      <c r="AD11" s="26" t="str">
        <f t="shared" si="4"/>
        <v>~</v>
      </c>
      <c r="AF11" s="1"/>
      <c r="AG11" s="26" t="str">
        <f t="shared" si="5"/>
        <v>~</v>
      </c>
      <c r="AI11" s="23"/>
      <c r="AJ11" s="1"/>
      <c r="AK11" s="26" t="str">
        <f t="shared" si="6"/>
        <v>~</v>
      </c>
      <c r="AM11" s="1"/>
      <c r="AN11" s="26" t="str">
        <f t="shared" si="7"/>
        <v>~</v>
      </c>
    </row>
    <row r="12" spans="1:41" x14ac:dyDescent="0.45">
      <c r="D12" s="23"/>
      <c r="E12" s="5">
        <v>11</v>
      </c>
      <c r="F12" s="30" t="s">
        <v>26</v>
      </c>
      <c r="G12" s="1"/>
      <c r="H12" s="26" t="str">
        <f>"~"&amp;IF(ISBLANK(Table26[[#This Row],[Header]]),"",Table26[[#This Row],[Header]])</f>
        <v>~</v>
      </c>
      <c r="J12" s="23"/>
      <c r="K12" s="5">
        <v>11</v>
      </c>
      <c r="L12" s="30" t="s">
        <v>71</v>
      </c>
      <c r="M12" s="28" t="s">
        <v>174</v>
      </c>
      <c r="N12" s="26" t="str">
        <f t="shared" si="0"/>
        <v>~Test123</v>
      </c>
      <c r="P12" s="5">
        <v>11</v>
      </c>
      <c r="Q12" s="30" t="s">
        <v>25</v>
      </c>
      <c r="R12" s="1"/>
      <c r="S12" s="26" t="str">
        <f t="shared" si="1"/>
        <v>~</v>
      </c>
      <c r="U12" s="23"/>
      <c r="V12" s="32" t="str">
        <f>$M$12</f>
        <v>Test123</v>
      </c>
      <c r="W12" s="26" t="str">
        <f t="shared" si="2"/>
        <v>~Test123</v>
      </c>
      <c r="Y12" s="1"/>
      <c r="Z12" s="26" t="str">
        <f t="shared" si="3"/>
        <v>~</v>
      </c>
      <c r="AB12" s="23"/>
      <c r="AC12" s="32" t="str">
        <f>$M$12</f>
        <v>Test123</v>
      </c>
      <c r="AD12" s="26" t="str">
        <f t="shared" si="4"/>
        <v>~Test123</v>
      </c>
      <c r="AF12" s="1"/>
      <c r="AG12" s="26" t="str">
        <f t="shared" si="5"/>
        <v>~</v>
      </c>
      <c r="AI12" s="23"/>
      <c r="AJ12" s="32" t="str">
        <f>$M$12</f>
        <v>Test123</v>
      </c>
      <c r="AK12" s="26" t="str">
        <f t="shared" si="6"/>
        <v>~Test123</v>
      </c>
      <c r="AM12" s="1"/>
      <c r="AN12" s="26" t="str">
        <f t="shared" si="7"/>
        <v>~</v>
      </c>
    </row>
    <row r="13" spans="1:41" x14ac:dyDescent="0.45">
      <c r="D13" s="23"/>
      <c r="E13" s="5">
        <v>12</v>
      </c>
      <c r="F13" s="30" t="s">
        <v>25</v>
      </c>
      <c r="G13" s="1"/>
      <c r="H13" s="26" t="str">
        <f>"~"&amp;IF(ISBLANK(Table26[[#This Row],[Header]]),"",Table26[[#This Row],[Header]])</f>
        <v>~</v>
      </c>
      <c r="J13" s="23"/>
      <c r="K13" s="5">
        <v>12</v>
      </c>
      <c r="L13" s="30" t="s">
        <v>72</v>
      </c>
      <c r="M13" s="28">
        <v>62612</v>
      </c>
      <c r="N13" s="26" t="str">
        <f t="shared" si="0"/>
        <v>~62612</v>
      </c>
      <c r="P13" s="5">
        <v>12</v>
      </c>
      <c r="Q13" s="30" t="s">
        <v>27</v>
      </c>
      <c r="R13" s="1"/>
      <c r="S13" s="26" t="str">
        <f t="shared" si="1"/>
        <v>~</v>
      </c>
      <c r="U13" s="23"/>
      <c r="V13" s="34">
        <v>62612</v>
      </c>
      <c r="W13" s="26" t="str">
        <f t="shared" si="2"/>
        <v>~62612</v>
      </c>
      <c r="Y13" s="1"/>
      <c r="Z13" s="26" t="str">
        <f t="shared" si="3"/>
        <v>~</v>
      </c>
      <c r="AB13" s="23"/>
      <c r="AC13" s="34">
        <v>64111</v>
      </c>
      <c r="AD13" s="26" t="str">
        <f t="shared" si="4"/>
        <v>~64111</v>
      </c>
      <c r="AF13" s="1"/>
      <c r="AG13" s="26" t="str">
        <f t="shared" si="5"/>
        <v>~</v>
      </c>
      <c r="AI13" s="23"/>
      <c r="AJ13" s="34" t="s">
        <v>166</v>
      </c>
      <c r="AK13" s="26" t="str">
        <f t="shared" si="6"/>
        <v>~57037C</v>
      </c>
      <c r="AM13" s="1"/>
      <c r="AN13" s="26" t="str">
        <f t="shared" si="7"/>
        <v>~</v>
      </c>
    </row>
    <row r="14" spans="1:41" x14ac:dyDescent="0.45">
      <c r="D14" s="23"/>
      <c r="E14" s="5">
        <v>13</v>
      </c>
      <c r="F14" s="30" t="s">
        <v>27</v>
      </c>
      <c r="G14" s="1"/>
      <c r="H14" s="26" t="str">
        <f>"~"&amp;IF(ISBLANK(Table26[[#This Row],[Header]]),"",Table26[[#This Row],[Header]])</f>
        <v>~</v>
      </c>
      <c r="J14" s="23"/>
      <c r="K14" s="5">
        <v>13</v>
      </c>
      <c r="L14" s="30" t="s">
        <v>89</v>
      </c>
      <c r="M14" s="1"/>
      <c r="N14" s="26" t="str">
        <f t="shared" si="0"/>
        <v>~</v>
      </c>
      <c r="P14" s="5">
        <v>13</v>
      </c>
      <c r="Q14" s="30" t="s">
        <v>99</v>
      </c>
      <c r="R14" s="1"/>
      <c r="S14" s="26" t="str">
        <f t="shared" si="1"/>
        <v>~</v>
      </c>
      <c r="U14" s="23"/>
      <c r="V14" s="1"/>
      <c r="W14" s="26" t="str">
        <f t="shared" si="2"/>
        <v>~</v>
      </c>
      <c r="Y14" s="1"/>
      <c r="Z14" s="26" t="str">
        <f t="shared" si="3"/>
        <v>~</v>
      </c>
      <c r="AB14" s="23"/>
      <c r="AC14" s="1"/>
      <c r="AD14" s="26" t="str">
        <f t="shared" si="4"/>
        <v>~</v>
      </c>
      <c r="AF14" s="1"/>
      <c r="AG14" s="26" t="str">
        <f t="shared" si="5"/>
        <v>~</v>
      </c>
      <c r="AI14" s="23"/>
      <c r="AJ14" s="1"/>
      <c r="AK14" s="26" t="str">
        <f t="shared" si="6"/>
        <v>~</v>
      </c>
      <c r="AM14" s="1"/>
      <c r="AN14" s="26" t="str">
        <f t="shared" si="7"/>
        <v>~</v>
      </c>
    </row>
    <row r="15" spans="1:41" x14ac:dyDescent="0.45">
      <c r="D15" s="23"/>
      <c r="E15" s="5">
        <v>14</v>
      </c>
      <c r="F15" s="30" t="s">
        <v>7</v>
      </c>
      <c r="G15" s="1"/>
      <c r="H15" s="26" t="str">
        <f>"~"&amp;IF(ISBLANK(Table26[[#This Row],[Header]]),"",Table26[[#This Row],[Header]])</f>
        <v>~</v>
      </c>
      <c r="J15" s="23"/>
      <c r="K15" s="5">
        <v>14</v>
      </c>
      <c r="L15" s="30" t="s">
        <v>109</v>
      </c>
      <c r="M15" s="28">
        <v>53012</v>
      </c>
      <c r="N15" s="26" t="str">
        <f t="shared" si="0"/>
        <v>~53012</v>
      </c>
      <c r="P15" s="5">
        <v>14</v>
      </c>
      <c r="Q15" s="30" t="s">
        <v>100</v>
      </c>
      <c r="R15" s="1"/>
      <c r="S15" s="26" t="str">
        <f t="shared" si="1"/>
        <v>~</v>
      </c>
      <c r="U15" s="23"/>
      <c r="V15" s="1"/>
      <c r="W15" s="26" t="str">
        <f t="shared" si="2"/>
        <v>~</v>
      </c>
      <c r="Y15" s="1"/>
      <c r="Z15" s="26" t="str">
        <f t="shared" si="3"/>
        <v>~</v>
      </c>
      <c r="AB15" s="23"/>
      <c r="AC15" s="1"/>
      <c r="AD15" s="26" t="str">
        <f t="shared" si="4"/>
        <v>~</v>
      </c>
      <c r="AF15" s="1"/>
      <c r="AG15" s="26" t="str">
        <f t="shared" si="5"/>
        <v>~</v>
      </c>
      <c r="AI15" s="23"/>
      <c r="AJ15" s="1"/>
      <c r="AK15" s="26" t="str">
        <f t="shared" si="6"/>
        <v>~</v>
      </c>
      <c r="AM15" s="1"/>
      <c r="AN15" s="26" t="str">
        <f t="shared" si="7"/>
        <v>~</v>
      </c>
    </row>
    <row r="16" spans="1:41" x14ac:dyDescent="0.45">
      <c r="D16" s="23"/>
      <c r="E16" s="5">
        <v>15</v>
      </c>
      <c r="F16" s="30" t="s">
        <v>8</v>
      </c>
      <c r="G16" s="1"/>
      <c r="H16" s="26" t="str">
        <f>"~"&amp;IF(ISBLANK(Table26[[#This Row],[Header]]),"",Table26[[#This Row],[Header]])</f>
        <v>~</v>
      </c>
      <c r="J16" s="23"/>
      <c r="K16" s="5">
        <v>15</v>
      </c>
      <c r="L16" s="30" t="s">
        <v>90</v>
      </c>
      <c r="M16" s="28"/>
      <c r="N16" s="26" t="str">
        <f t="shared" si="0"/>
        <v>~</v>
      </c>
      <c r="P16" s="5">
        <v>15</v>
      </c>
      <c r="Q16" s="30" t="s">
        <v>121</v>
      </c>
      <c r="R16" s="1"/>
      <c r="S16" s="26" t="str">
        <f t="shared" si="1"/>
        <v>~</v>
      </c>
      <c r="U16" s="23"/>
      <c r="V16" s="1"/>
      <c r="W16" s="26" t="str">
        <f t="shared" si="2"/>
        <v>~</v>
      </c>
      <c r="Y16" s="1"/>
      <c r="Z16" s="26" t="str">
        <f t="shared" si="3"/>
        <v>~</v>
      </c>
      <c r="AB16" s="23"/>
      <c r="AC16" s="1"/>
      <c r="AD16" s="26" t="str">
        <f t="shared" si="4"/>
        <v>~</v>
      </c>
      <c r="AF16" s="1"/>
      <c r="AG16" s="26" t="str">
        <f t="shared" si="5"/>
        <v>~</v>
      </c>
      <c r="AI16" s="23"/>
      <c r="AJ16" s="1"/>
      <c r="AK16" s="26" t="str">
        <f t="shared" si="6"/>
        <v>~</v>
      </c>
      <c r="AM16" s="1"/>
      <c r="AN16" s="26" t="str">
        <f t="shared" si="7"/>
        <v>~</v>
      </c>
    </row>
    <row r="17" spans="4:40" x14ac:dyDescent="0.45">
      <c r="D17" s="23"/>
      <c r="E17" s="5">
        <v>16</v>
      </c>
      <c r="F17" s="30" t="s">
        <v>9</v>
      </c>
      <c r="G17" s="1"/>
      <c r="H17" s="26" t="str">
        <f>"~"&amp;IF(ISBLANK(Table26[[#This Row],[Header]]),"",Table26[[#This Row],[Header]])</f>
        <v>~</v>
      </c>
      <c r="J17" s="23"/>
      <c r="K17" s="5">
        <v>16</v>
      </c>
      <c r="L17" s="30" t="s">
        <v>73</v>
      </c>
      <c r="M17" s="28"/>
      <c r="N17" s="26" t="str">
        <f t="shared" si="0"/>
        <v>~</v>
      </c>
      <c r="P17" s="5">
        <v>16</v>
      </c>
      <c r="Q17" s="30" t="s">
        <v>122</v>
      </c>
      <c r="R17" s="1"/>
      <c r="S17" s="26" t="str">
        <f t="shared" si="1"/>
        <v>~</v>
      </c>
      <c r="U17" s="23"/>
      <c r="V17" s="34"/>
      <c r="W17" s="26" t="str">
        <f t="shared" si="2"/>
        <v>~</v>
      </c>
      <c r="Y17" s="1"/>
      <c r="Z17" s="26" t="str">
        <f t="shared" si="3"/>
        <v>~</v>
      </c>
      <c r="AB17" s="23"/>
      <c r="AC17" s="34"/>
      <c r="AD17" s="26" t="str">
        <f t="shared" si="4"/>
        <v>~</v>
      </c>
      <c r="AF17" s="1"/>
      <c r="AG17" s="26" t="str">
        <f t="shared" si="5"/>
        <v>~</v>
      </c>
      <c r="AI17" s="23"/>
      <c r="AJ17" s="34"/>
      <c r="AK17" s="26" t="str">
        <f t="shared" si="6"/>
        <v>~</v>
      </c>
      <c r="AM17" s="1"/>
      <c r="AN17" s="26" t="str">
        <f t="shared" si="7"/>
        <v>~</v>
      </c>
    </row>
    <row r="18" spans="4:40" x14ac:dyDescent="0.45">
      <c r="D18" s="23"/>
      <c r="E18" s="5">
        <v>17</v>
      </c>
      <c r="F18" s="30" t="s">
        <v>10</v>
      </c>
      <c r="G18" s="1"/>
      <c r="H18" s="26" t="str">
        <f>"~"&amp;IF(ISBLANK(Table26[[#This Row],[Header]]),"",Table26[[#This Row],[Header]])</f>
        <v>~</v>
      </c>
      <c r="J18" s="23"/>
      <c r="K18" s="5">
        <v>17</v>
      </c>
      <c r="L18" s="30" t="s">
        <v>74</v>
      </c>
      <c r="M18" s="1"/>
      <c r="N18" s="26" t="str">
        <f t="shared" si="0"/>
        <v>~</v>
      </c>
      <c r="P18" s="5">
        <v>17</v>
      </c>
      <c r="Q18" s="30" t="s">
        <v>123</v>
      </c>
      <c r="R18" s="1"/>
      <c r="S18" s="26" t="str">
        <f t="shared" si="1"/>
        <v>~</v>
      </c>
      <c r="U18" s="23"/>
      <c r="V18" s="1"/>
      <c r="W18" s="26" t="str">
        <f t="shared" si="2"/>
        <v>~</v>
      </c>
      <c r="Y18" s="1"/>
      <c r="Z18" s="26" t="str">
        <f t="shared" si="3"/>
        <v>~</v>
      </c>
      <c r="AB18" s="23"/>
      <c r="AC18" s="1"/>
      <c r="AD18" s="26" t="str">
        <f t="shared" si="4"/>
        <v>~</v>
      </c>
      <c r="AF18" s="1"/>
      <c r="AG18" s="26" t="str">
        <f t="shared" si="5"/>
        <v>~</v>
      </c>
      <c r="AI18" s="23"/>
      <c r="AJ18" s="1"/>
      <c r="AK18" s="26" t="str">
        <f t="shared" si="6"/>
        <v>~</v>
      </c>
      <c r="AM18" s="1"/>
      <c r="AN18" s="26" t="str">
        <f t="shared" si="7"/>
        <v>~</v>
      </c>
    </row>
    <row r="19" spans="4:40" x14ac:dyDescent="0.45">
      <c r="D19" s="23"/>
      <c r="E19" s="5">
        <v>18</v>
      </c>
      <c r="F19" s="30" t="s">
        <v>11</v>
      </c>
      <c r="G19" s="1"/>
      <c r="H19" s="26" t="str">
        <f>"~"&amp;IF(ISBLANK(Table26[[#This Row],[Header]]),"",Table26[[#This Row],[Header]])</f>
        <v>~</v>
      </c>
      <c r="J19" s="23"/>
      <c r="K19" s="5">
        <v>18</v>
      </c>
      <c r="L19" s="30" t="s">
        <v>75</v>
      </c>
      <c r="M19" s="1"/>
      <c r="N19" s="26" t="str">
        <f t="shared" si="0"/>
        <v>~</v>
      </c>
      <c r="P19" s="5">
        <v>18</v>
      </c>
      <c r="Q19" s="30" t="s">
        <v>11</v>
      </c>
      <c r="R19" s="1"/>
      <c r="S19" s="26" t="str">
        <f t="shared" si="1"/>
        <v>~</v>
      </c>
      <c r="U19" s="23"/>
      <c r="V19" s="1"/>
      <c r="W19" s="26" t="str">
        <f t="shared" si="2"/>
        <v>~</v>
      </c>
      <c r="Y19" s="1"/>
      <c r="Z19" s="26" t="str">
        <f t="shared" si="3"/>
        <v>~</v>
      </c>
      <c r="AB19" s="23"/>
      <c r="AC19" s="1"/>
      <c r="AD19" s="26" t="str">
        <f t="shared" si="4"/>
        <v>~</v>
      </c>
      <c r="AF19" s="1"/>
      <c r="AG19" s="26" t="str">
        <f t="shared" si="5"/>
        <v>~</v>
      </c>
      <c r="AI19" s="23"/>
      <c r="AJ19" s="1"/>
      <c r="AK19" s="26" t="str">
        <f t="shared" si="6"/>
        <v>~</v>
      </c>
      <c r="AM19" s="1"/>
      <c r="AN19" s="26" t="str">
        <f t="shared" si="7"/>
        <v>~</v>
      </c>
    </row>
    <row r="20" spans="4:40" x14ac:dyDescent="0.45">
      <c r="D20" s="23"/>
      <c r="E20" s="5">
        <v>19</v>
      </c>
      <c r="F20" s="30" t="s">
        <v>12</v>
      </c>
      <c r="G20" s="1"/>
      <c r="H20" s="26" t="str">
        <f>"~"&amp;IF(ISBLANK(Table26[[#This Row],[Header]]),"",Table26[[#This Row],[Header]])</f>
        <v>~</v>
      </c>
      <c r="J20" s="23"/>
      <c r="K20" s="5">
        <v>19</v>
      </c>
      <c r="L20" s="30" t="s">
        <v>76</v>
      </c>
      <c r="M20" s="28">
        <v>15</v>
      </c>
      <c r="N20" s="26" t="str">
        <f t="shared" si="0"/>
        <v>~15</v>
      </c>
      <c r="P20" s="5">
        <v>19</v>
      </c>
      <c r="Q20" s="30" t="s">
        <v>124</v>
      </c>
      <c r="R20" s="28"/>
      <c r="S20" s="26" t="str">
        <f t="shared" si="1"/>
        <v>~</v>
      </c>
      <c r="U20" s="23"/>
      <c r="V20" s="34">
        <v>90</v>
      </c>
      <c r="W20" s="26" t="str">
        <f t="shared" si="2"/>
        <v>~90</v>
      </c>
      <c r="Y20" s="1"/>
      <c r="Z20" s="26" t="str">
        <f t="shared" si="3"/>
        <v>~</v>
      </c>
      <c r="AB20" s="23"/>
      <c r="AC20" s="34">
        <v>120</v>
      </c>
      <c r="AD20" s="26" t="str">
        <f t="shared" si="4"/>
        <v>~120</v>
      </c>
      <c r="AF20" s="1"/>
      <c r="AG20" s="26" t="str">
        <f t="shared" si="5"/>
        <v>~</v>
      </c>
      <c r="AI20" s="23"/>
      <c r="AJ20" s="34">
        <v>12</v>
      </c>
      <c r="AK20" s="26" t="str">
        <f t="shared" si="6"/>
        <v>~12</v>
      </c>
      <c r="AM20" s="1"/>
      <c r="AN20" s="26" t="str">
        <f t="shared" si="7"/>
        <v>~</v>
      </c>
    </row>
    <row r="21" spans="4:40" x14ac:dyDescent="0.45">
      <c r="D21" s="23"/>
      <c r="E21" s="5">
        <v>20</v>
      </c>
      <c r="F21" s="30" t="s">
        <v>13</v>
      </c>
      <c r="G21" s="1"/>
      <c r="H21" s="26" t="str">
        <f>"~"&amp;IF(ISBLANK(Table26[[#This Row],[Header]]),"",Table26[[#This Row],[Header]])</f>
        <v>~</v>
      </c>
      <c r="J21" s="23"/>
      <c r="K21" s="5">
        <v>20</v>
      </c>
      <c r="L21" s="30" t="s">
        <v>110</v>
      </c>
      <c r="M21" s="34" t="b">
        <v>0</v>
      </c>
      <c r="N21" s="26" t="str">
        <f t="shared" si="0"/>
        <v>~FALSE</v>
      </c>
      <c r="P21" s="5">
        <v>20</v>
      </c>
      <c r="Q21" s="30" t="s">
        <v>125</v>
      </c>
      <c r="R21" s="28">
        <v>20170819</v>
      </c>
      <c r="S21" s="26" t="str">
        <f t="shared" si="1"/>
        <v>~20170819</v>
      </c>
      <c r="U21" s="23"/>
      <c r="V21" s="34" t="b">
        <v>1</v>
      </c>
      <c r="W21" s="26" t="str">
        <f t="shared" si="2"/>
        <v>~TRUE</v>
      </c>
      <c r="Y21" s="32">
        <f>Table71213[[#This Row],[Schedule]]</f>
        <v>20170819</v>
      </c>
      <c r="Z21" s="26" t="str">
        <f t="shared" si="3"/>
        <v>~20170819</v>
      </c>
      <c r="AB21" s="23"/>
      <c r="AC21" s="34" t="b">
        <v>0</v>
      </c>
      <c r="AD21" s="26" t="str">
        <f t="shared" si="4"/>
        <v>~FALSE</v>
      </c>
      <c r="AF21" s="32">
        <f>Table71213[[#This Row],[Schedule]]</f>
        <v>20170819</v>
      </c>
      <c r="AG21" s="26" t="str">
        <f t="shared" si="5"/>
        <v>~20170819</v>
      </c>
      <c r="AI21" s="23"/>
      <c r="AJ21" s="34" t="b">
        <v>1</v>
      </c>
      <c r="AK21" s="26" t="str">
        <f t="shared" si="6"/>
        <v>~TRUE</v>
      </c>
      <c r="AM21" s="32">
        <f>Table71213[[#This Row],[Schedule]]</f>
        <v>20170819</v>
      </c>
      <c r="AN21" s="26" t="str">
        <f t="shared" si="7"/>
        <v>~20170819</v>
      </c>
    </row>
    <row r="22" spans="4:40" x14ac:dyDescent="0.45">
      <c r="D22" s="23"/>
      <c r="E22" s="5">
        <v>21</v>
      </c>
      <c r="F22" s="30" t="s">
        <v>14</v>
      </c>
      <c r="G22" s="1"/>
      <c r="H22" s="26" t="str">
        <f>"~"&amp;IF(ISBLANK(Table26[[#This Row],[Header]]),"",Table26[[#This Row],[Header]])</f>
        <v>~</v>
      </c>
      <c r="J22" s="23"/>
      <c r="K22" s="5">
        <v>21</v>
      </c>
      <c r="L22" s="30" t="s">
        <v>77</v>
      </c>
      <c r="M22" s="28" t="s">
        <v>161</v>
      </c>
      <c r="N22" s="26" t="str">
        <f t="shared" si="0"/>
        <v>~E</v>
      </c>
      <c r="P22" s="5">
        <v>21</v>
      </c>
      <c r="Q22" s="30" t="s">
        <v>92</v>
      </c>
      <c r="R22" s="28" t="s">
        <v>173</v>
      </c>
      <c r="S22" s="26" t="str">
        <f t="shared" si="1"/>
        <v xml:space="preserve">~ </v>
      </c>
      <c r="U22" s="23"/>
      <c r="V22" s="34" t="s">
        <v>161</v>
      </c>
      <c r="W22" s="26" t="str">
        <f t="shared" si="2"/>
        <v>~E</v>
      </c>
      <c r="Y22" s="33" t="str">
        <f>$R$22</f>
        <v xml:space="preserve"> </v>
      </c>
      <c r="Z22" s="26" t="str">
        <f t="shared" si="3"/>
        <v xml:space="preserve">~ </v>
      </c>
      <c r="AB22" s="23"/>
      <c r="AC22" s="34" t="s">
        <v>161</v>
      </c>
      <c r="AD22" s="26" t="str">
        <f t="shared" si="4"/>
        <v>~E</v>
      </c>
      <c r="AF22" s="33" t="str">
        <f>$R$22</f>
        <v xml:space="preserve"> </v>
      </c>
      <c r="AG22" s="26" t="str">
        <f t="shared" si="5"/>
        <v xml:space="preserve">~ </v>
      </c>
      <c r="AI22" s="23"/>
      <c r="AJ22" s="34" t="s">
        <v>161</v>
      </c>
      <c r="AK22" s="26" t="str">
        <f t="shared" si="6"/>
        <v>~E</v>
      </c>
      <c r="AM22" s="1"/>
      <c r="AN22" s="26" t="str">
        <f t="shared" si="7"/>
        <v>~</v>
      </c>
    </row>
    <row r="23" spans="4:40" x14ac:dyDescent="0.45">
      <c r="D23" s="23"/>
      <c r="E23" s="5">
        <v>22</v>
      </c>
      <c r="F23" s="30" t="s">
        <v>15</v>
      </c>
      <c r="G23" s="1" t="s">
        <v>170</v>
      </c>
      <c r="H23" s="26" t="str">
        <f>"~"&amp;IF(ISBLANK(Table26[[#This Row],[Header]]),"",Table26[[#This Row],[Header]])</f>
        <v>~This is a short Comment</v>
      </c>
      <c r="J23" s="23"/>
      <c r="K23" s="5">
        <v>22</v>
      </c>
      <c r="L23" s="30" t="s">
        <v>78</v>
      </c>
      <c r="M23" s="1"/>
      <c r="N23" s="26" t="str">
        <f t="shared" si="0"/>
        <v>~</v>
      </c>
      <c r="P23" s="5">
        <v>22</v>
      </c>
      <c r="Q23" s="30" t="s">
        <v>126</v>
      </c>
      <c r="R23" s="1"/>
      <c r="S23" s="26" t="str">
        <f t="shared" si="1"/>
        <v>~</v>
      </c>
      <c r="U23" s="23"/>
      <c r="V23" s="1"/>
      <c r="W23" s="26" t="str">
        <f t="shared" si="2"/>
        <v>~</v>
      </c>
      <c r="Y23" s="1"/>
      <c r="Z23" s="26" t="str">
        <f t="shared" si="3"/>
        <v>~</v>
      </c>
      <c r="AB23" s="23"/>
      <c r="AC23" s="1"/>
      <c r="AD23" s="26" t="str">
        <f t="shared" si="4"/>
        <v>~</v>
      </c>
      <c r="AF23" s="1"/>
      <c r="AG23" s="26" t="str">
        <f t="shared" si="5"/>
        <v>~</v>
      </c>
      <c r="AI23" s="23"/>
      <c r="AJ23" s="1"/>
      <c r="AK23" s="26" t="str">
        <f t="shared" si="6"/>
        <v>~</v>
      </c>
      <c r="AM23" s="1"/>
      <c r="AN23" s="26" t="str">
        <f t="shared" si="7"/>
        <v>~</v>
      </c>
    </row>
    <row r="24" spans="4:40" x14ac:dyDescent="0.45">
      <c r="D24" s="23"/>
      <c r="E24" s="5">
        <v>23</v>
      </c>
      <c r="F24" s="30" t="s">
        <v>16</v>
      </c>
      <c r="G24" s="1" t="s">
        <v>171</v>
      </c>
      <c r="H24" s="26" t="str">
        <f>"~"&amp;IF(ISBLANK(Table26[[#This Row],[Header]]),"",Table26[[#This Row],[Header]])</f>
        <v>~This is another short Comment</v>
      </c>
      <c r="J24" s="23"/>
      <c r="K24" s="5">
        <v>23</v>
      </c>
      <c r="L24" s="30" t="s">
        <v>79</v>
      </c>
      <c r="M24" s="1"/>
      <c r="N24" s="26" t="str">
        <f t="shared" si="0"/>
        <v>~</v>
      </c>
      <c r="P24" s="5">
        <v>23</v>
      </c>
      <c r="Q24" s="30" t="s">
        <v>93</v>
      </c>
      <c r="R24" s="1"/>
      <c r="S24" s="26" t="str">
        <f t="shared" si="1"/>
        <v>~</v>
      </c>
      <c r="U24" s="23"/>
      <c r="V24" s="1"/>
      <c r="W24" s="26" t="str">
        <f t="shared" si="2"/>
        <v>~</v>
      </c>
      <c r="Y24" s="1"/>
      <c r="Z24" s="26" t="str">
        <f t="shared" si="3"/>
        <v>~</v>
      </c>
      <c r="AB24" s="23"/>
      <c r="AC24" s="1"/>
      <c r="AD24" s="26" t="str">
        <f t="shared" si="4"/>
        <v>~</v>
      </c>
      <c r="AF24" s="1"/>
      <c r="AG24" s="26" t="str">
        <f t="shared" si="5"/>
        <v>~</v>
      </c>
      <c r="AI24" s="23"/>
      <c r="AJ24" s="1"/>
      <c r="AK24" s="26" t="str">
        <f t="shared" si="6"/>
        <v>~</v>
      </c>
      <c r="AM24" s="1"/>
      <c r="AN24" s="26" t="str">
        <f t="shared" si="7"/>
        <v>~</v>
      </c>
    </row>
    <row r="25" spans="4:40" x14ac:dyDescent="0.45">
      <c r="D25" s="23"/>
      <c r="E25" s="5">
        <v>24</v>
      </c>
      <c r="F25" s="30" t="s">
        <v>17</v>
      </c>
      <c r="G25" s="1"/>
      <c r="H25" s="26" t="str">
        <f>"~"&amp;IF(ISBLANK(Table26[[#This Row],[Header]]),"",Table26[[#This Row],[Header]])</f>
        <v>~</v>
      </c>
      <c r="J25" s="23"/>
      <c r="K25" s="5">
        <v>24</v>
      </c>
      <c r="L25" s="30" t="s">
        <v>80</v>
      </c>
      <c r="M25" s="1"/>
      <c r="N25" s="26" t="str">
        <f t="shared" si="0"/>
        <v>~</v>
      </c>
      <c r="P25" s="5">
        <v>24</v>
      </c>
      <c r="Q25" s="30" t="s">
        <v>94</v>
      </c>
      <c r="R25" s="1"/>
      <c r="S25" s="26" t="str">
        <f t="shared" si="1"/>
        <v>~</v>
      </c>
      <c r="U25" s="23"/>
      <c r="V25" s="1"/>
      <c r="W25" s="26" t="str">
        <f t="shared" si="2"/>
        <v>~</v>
      </c>
      <c r="Y25" s="1"/>
      <c r="Z25" s="26" t="str">
        <f t="shared" si="3"/>
        <v>~</v>
      </c>
      <c r="AB25" s="23"/>
      <c r="AC25" s="1"/>
      <c r="AD25" s="26" t="str">
        <f t="shared" si="4"/>
        <v>~</v>
      </c>
      <c r="AF25" s="1"/>
      <c r="AG25" s="26" t="str">
        <f t="shared" si="5"/>
        <v>~</v>
      </c>
      <c r="AI25" s="23"/>
      <c r="AJ25" s="1"/>
      <c r="AK25" s="26" t="str">
        <f t="shared" si="6"/>
        <v>~</v>
      </c>
      <c r="AM25" s="1" t="b">
        <v>1</v>
      </c>
      <c r="AN25" s="26" t="str">
        <f t="shared" si="7"/>
        <v>~TRUE</v>
      </c>
    </row>
    <row r="26" spans="4:40" x14ac:dyDescent="0.45">
      <c r="D26" s="23"/>
      <c r="E26" s="5">
        <v>25</v>
      </c>
      <c r="F26" s="30" t="s">
        <v>18</v>
      </c>
      <c r="G26" s="1"/>
      <c r="H26" s="26" t="str">
        <f>"~"&amp;IF(ISBLANK(Table26[[#This Row],[Header]]),"",Table26[[#This Row],[Header]])</f>
        <v>~</v>
      </c>
      <c r="J26" s="23"/>
      <c r="K26" s="5">
        <v>25</v>
      </c>
      <c r="L26" s="30" t="s">
        <v>20</v>
      </c>
      <c r="M26" s="1"/>
      <c r="N26" s="26" t="str">
        <f t="shared" si="0"/>
        <v>~</v>
      </c>
      <c r="P26" s="5">
        <v>25</v>
      </c>
      <c r="Q26" s="30" t="s">
        <v>88</v>
      </c>
      <c r="R26" s="1"/>
      <c r="S26" s="26" t="str">
        <f t="shared" si="1"/>
        <v>~</v>
      </c>
      <c r="U26" s="23"/>
      <c r="V26" s="1"/>
      <c r="W26" s="26" t="str">
        <f t="shared" si="2"/>
        <v>~</v>
      </c>
      <c r="Y26" s="1"/>
      <c r="Z26" s="26" t="str">
        <f t="shared" si="3"/>
        <v>~</v>
      </c>
      <c r="AB26" s="23"/>
      <c r="AC26" s="1"/>
      <c r="AD26" s="26" t="str">
        <f t="shared" si="4"/>
        <v>~</v>
      </c>
      <c r="AF26" s="1"/>
      <c r="AG26" s="26" t="str">
        <f t="shared" si="5"/>
        <v>~</v>
      </c>
      <c r="AI26" s="23"/>
      <c r="AJ26" s="1"/>
      <c r="AK26" s="26" t="str">
        <f t="shared" si="6"/>
        <v>~</v>
      </c>
      <c r="AM26" s="1"/>
      <c r="AN26" s="26" t="str">
        <f t="shared" si="7"/>
        <v>~</v>
      </c>
    </row>
    <row r="27" spans="4:40" x14ac:dyDescent="0.45">
      <c r="D27" s="23"/>
      <c r="E27" s="5">
        <v>26</v>
      </c>
      <c r="F27" s="30" t="s">
        <v>19</v>
      </c>
      <c r="G27" s="1"/>
      <c r="H27" s="26" t="str">
        <f>"~"&amp;IF(ISBLANK(Table26[[#This Row],[Header]]),"",Table26[[#This Row],[Header]])</f>
        <v>~</v>
      </c>
      <c r="J27" s="23"/>
      <c r="K27" s="5">
        <v>26</v>
      </c>
      <c r="L27" s="30" t="s">
        <v>81</v>
      </c>
      <c r="M27" s="1"/>
      <c r="N27" s="26" t="str">
        <f t="shared" si="0"/>
        <v>~</v>
      </c>
      <c r="P27" s="5">
        <v>26</v>
      </c>
      <c r="Q27" s="30" t="s">
        <v>95</v>
      </c>
      <c r="R27" s="1"/>
      <c r="S27" s="26" t="str">
        <f t="shared" si="1"/>
        <v>~</v>
      </c>
      <c r="U27" s="23"/>
      <c r="V27" s="1"/>
      <c r="W27" s="26" t="str">
        <f t="shared" si="2"/>
        <v>~</v>
      </c>
      <c r="Y27" s="1"/>
      <c r="Z27" s="26" t="str">
        <f t="shared" si="3"/>
        <v>~</v>
      </c>
      <c r="AB27" s="23"/>
      <c r="AC27" s="1"/>
      <c r="AD27" s="26" t="str">
        <f t="shared" si="4"/>
        <v>~</v>
      </c>
      <c r="AF27" s="1"/>
      <c r="AG27" s="26" t="str">
        <f t="shared" si="5"/>
        <v>~</v>
      </c>
      <c r="AI27" s="23"/>
      <c r="AJ27" s="1"/>
      <c r="AK27" s="26" t="str">
        <f t="shared" si="6"/>
        <v>~</v>
      </c>
      <c r="AM27" s="1"/>
      <c r="AN27" s="26" t="str">
        <f t="shared" si="7"/>
        <v>~</v>
      </c>
    </row>
    <row r="28" spans="4:40" x14ac:dyDescent="0.45">
      <c r="D28" s="23"/>
      <c r="E28" s="5">
        <v>27</v>
      </c>
      <c r="F28" s="30" t="s">
        <v>20</v>
      </c>
      <c r="G28" s="1"/>
      <c r="H28" s="26" t="str">
        <f>"~"&amp;IF(ISBLANK(Table26[[#This Row],[Header]]),"",Table26[[#This Row],[Header]])</f>
        <v>~</v>
      </c>
      <c r="J28" s="23"/>
      <c r="K28" s="5">
        <v>27</v>
      </c>
      <c r="L28" s="30" t="s">
        <v>85</v>
      </c>
      <c r="M28" s="1"/>
      <c r="N28" s="26" t="str">
        <f t="shared" si="0"/>
        <v>~</v>
      </c>
      <c r="P28" s="5">
        <v>27</v>
      </c>
      <c r="Q28" s="30" t="s">
        <v>96</v>
      </c>
      <c r="R28" s="1"/>
      <c r="S28" s="26" t="str">
        <f t="shared" si="1"/>
        <v>~</v>
      </c>
      <c r="U28" s="23"/>
      <c r="V28" s="1"/>
      <c r="W28" s="26" t="str">
        <f t="shared" si="2"/>
        <v>~</v>
      </c>
      <c r="Y28" s="1"/>
      <c r="Z28" s="26" t="str">
        <f t="shared" si="3"/>
        <v>~</v>
      </c>
      <c r="AB28" s="23"/>
      <c r="AC28" s="1"/>
      <c r="AD28" s="26" t="str">
        <f t="shared" si="4"/>
        <v>~</v>
      </c>
      <c r="AF28" s="1"/>
      <c r="AG28" s="26" t="str">
        <f t="shared" si="5"/>
        <v>~</v>
      </c>
      <c r="AI28" s="23"/>
      <c r="AJ28" s="1"/>
      <c r="AK28" s="26" t="str">
        <f t="shared" si="6"/>
        <v>~</v>
      </c>
      <c r="AM28" s="1"/>
      <c r="AN28" s="26" t="str">
        <f t="shared" si="7"/>
        <v>~</v>
      </c>
    </row>
    <row r="29" spans="4:40" x14ac:dyDescent="0.45">
      <c r="D29" s="23"/>
      <c r="E29" s="5">
        <v>28</v>
      </c>
      <c r="F29" s="30" t="s">
        <v>21</v>
      </c>
      <c r="G29" s="1"/>
      <c r="H29" s="26" t="str">
        <f>"~"&amp;IF(ISBLANK(Table26[[#This Row],[Header]]),"",Table26[[#This Row],[Header]])</f>
        <v>~</v>
      </c>
      <c r="J29" s="23"/>
      <c r="K29" s="5">
        <v>28</v>
      </c>
      <c r="L29" s="30" t="s">
        <v>86</v>
      </c>
      <c r="M29" s="1"/>
      <c r="N29" s="26" t="str">
        <f t="shared" si="0"/>
        <v>~</v>
      </c>
      <c r="P29" s="5">
        <v>28</v>
      </c>
      <c r="Q29" s="30" t="s">
        <v>97</v>
      </c>
      <c r="R29" s="1"/>
      <c r="S29" s="26" t="str">
        <f t="shared" si="1"/>
        <v>~</v>
      </c>
      <c r="U29" s="23"/>
      <c r="V29" s="1"/>
      <c r="W29" s="26" t="str">
        <f t="shared" si="2"/>
        <v>~</v>
      </c>
      <c r="Y29" s="1"/>
      <c r="Z29" s="26" t="str">
        <f t="shared" si="3"/>
        <v>~</v>
      </c>
      <c r="AB29" s="23"/>
      <c r="AC29" s="1"/>
      <c r="AD29" s="26" t="str">
        <f t="shared" si="4"/>
        <v>~</v>
      </c>
      <c r="AF29" s="1"/>
      <c r="AG29" s="26" t="str">
        <f t="shared" si="5"/>
        <v>~</v>
      </c>
      <c r="AI29" s="23"/>
      <c r="AJ29" s="1"/>
      <c r="AK29" s="26" t="str">
        <f t="shared" si="6"/>
        <v>~</v>
      </c>
      <c r="AM29" s="1"/>
      <c r="AN29" s="26" t="str">
        <f t="shared" si="7"/>
        <v>~</v>
      </c>
    </row>
    <row r="30" spans="4:40" x14ac:dyDescent="0.45">
      <c r="D30" s="23"/>
      <c r="E30" s="5">
        <v>29</v>
      </c>
      <c r="F30" s="30" t="s">
        <v>102</v>
      </c>
      <c r="G30" s="1"/>
      <c r="H30" s="26" t="str">
        <f>"~"&amp;IF(ISBLANK(Table26[[#This Row],[Header]]),"",Table26[[#This Row],[Header]])</f>
        <v>~</v>
      </c>
      <c r="J30" s="23"/>
      <c r="K30" s="5">
        <v>29</v>
      </c>
      <c r="L30" s="30" t="s">
        <v>87</v>
      </c>
      <c r="M30" s="1"/>
      <c r="N30" s="26" t="str">
        <f t="shared" si="0"/>
        <v>~</v>
      </c>
      <c r="P30" s="5">
        <v>29</v>
      </c>
      <c r="Q30" s="30" t="s">
        <v>98</v>
      </c>
      <c r="R30" s="1"/>
      <c r="S30" s="26" t="str">
        <f t="shared" si="1"/>
        <v>~</v>
      </c>
      <c r="U30" s="23"/>
      <c r="V30" s="1"/>
      <c r="W30" s="26" t="str">
        <f t="shared" si="2"/>
        <v>~</v>
      </c>
      <c r="Y30" s="1"/>
      <c r="Z30" s="26" t="str">
        <f t="shared" si="3"/>
        <v>~</v>
      </c>
      <c r="AB30" s="23"/>
      <c r="AC30" s="1"/>
      <c r="AD30" s="26" t="str">
        <f t="shared" si="4"/>
        <v>~</v>
      </c>
      <c r="AF30" s="1"/>
      <c r="AG30" s="26" t="str">
        <f t="shared" si="5"/>
        <v>~</v>
      </c>
      <c r="AI30" s="23"/>
      <c r="AJ30" s="1"/>
      <c r="AK30" s="26" t="str">
        <f t="shared" si="6"/>
        <v>~</v>
      </c>
      <c r="AM30" s="1"/>
      <c r="AN30" s="26" t="str">
        <f t="shared" si="7"/>
        <v>~</v>
      </c>
    </row>
    <row r="31" spans="4:40" x14ac:dyDescent="0.45">
      <c r="D31" s="23"/>
      <c r="E31" s="5">
        <v>30</v>
      </c>
      <c r="F31" s="30" t="s">
        <v>103</v>
      </c>
      <c r="G31" s="1"/>
      <c r="H31" s="26" t="str">
        <f>"~"&amp;IF(ISBLANK(Table26[[#This Row],[Header]]),"",Table26[[#This Row],[Header]])</f>
        <v>~</v>
      </c>
      <c r="J31" s="23"/>
      <c r="K31" s="5">
        <v>30</v>
      </c>
      <c r="L31" s="30" t="s">
        <v>111</v>
      </c>
      <c r="M31" s="1"/>
      <c r="N31" s="26" t="str">
        <f t="shared" si="0"/>
        <v>~</v>
      </c>
      <c r="P31" s="5">
        <v>30</v>
      </c>
      <c r="Q31" s="30" t="s">
        <v>28</v>
      </c>
      <c r="R31" s="1"/>
      <c r="S31" s="26" t="str">
        <f t="shared" si="1"/>
        <v>~</v>
      </c>
      <c r="U31" s="23"/>
      <c r="V31" s="1"/>
      <c r="W31" s="26" t="str">
        <f t="shared" si="2"/>
        <v>~</v>
      </c>
      <c r="Y31" s="1"/>
      <c r="Z31" s="26" t="str">
        <f t="shared" si="3"/>
        <v>~</v>
      </c>
      <c r="AB31" s="23"/>
      <c r="AC31" s="1"/>
      <c r="AD31" s="26" t="str">
        <f t="shared" si="4"/>
        <v>~</v>
      </c>
      <c r="AF31" s="1"/>
      <c r="AG31" s="26" t="str">
        <f t="shared" si="5"/>
        <v>~</v>
      </c>
      <c r="AI31" s="23"/>
      <c r="AJ31" s="1"/>
      <c r="AK31" s="26" t="str">
        <f t="shared" si="6"/>
        <v>~</v>
      </c>
      <c r="AM31" s="1"/>
      <c r="AN31" s="26" t="str">
        <f t="shared" si="7"/>
        <v>~</v>
      </c>
    </row>
    <row r="32" spans="4:40" x14ac:dyDescent="0.45">
      <c r="D32" s="23"/>
      <c r="E32" s="5">
        <v>31</v>
      </c>
      <c r="F32" s="30" t="s">
        <v>104</v>
      </c>
      <c r="G32" s="1"/>
      <c r="H32" s="26" t="str">
        <f>"~"&amp;IF(ISBLANK(Table26[[#This Row],[Header]]),"",Table26[[#This Row],[Header]])</f>
        <v>~</v>
      </c>
      <c r="J32" s="23"/>
      <c r="K32" s="5">
        <v>31</v>
      </c>
      <c r="L32" s="30" t="s">
        <v>112</v>
      </c>
      <c r="M32" s="1"/>
      <c r="N32" s="26" t="str">
        <f t="shared" si="0"/>
        <v>~</v>
      </c>
      <c r="P32" s="5">
        <v>31</v>
      </c>
      <c r="Q32" s="30" t="s">
        <v>29</v>
      </c>
      <c r="R32" s="1"/>
      <c r="S32" s="26" t="str">
        <f t="shared" si="1"/>
        <v>~</v>
      </c>
      <c r="U32" s="23"/>
      <c r="V32" s="1"/>
      <c r="W32" s="26" t="str">
        <f t="shared" si="2"/>
        <v>~</v>
      </c>
      <c r="Y32" s="1"/>
      <c r="Z32" s="26" t="str">
        <f t="shared" si="3"/>
        <v>~</v>
      </c>
      <c r="AB32" s="23"/>
      <c r="AC32" s="1"/>
      <c r="AD32" s="26" t="str">
        <f t="shared" si="4"/>
        <v>~</v>
      </c>
      <c r="AF32" s="1"/>
      <c r="AG32" s="26" t="str">
        <f t="shared" si="5"/>
        <v>~</v>
      </c>
      <c r="AI32" s="23"/>
      <c r="AJ32" s="1"/>
      <c r="AK32" s="26" t="str">
        <f t="shared" si="6"/>
        <v>~</v>
      </c>
      <c r="AM32" s="1"/>
      <c r="AN32" s="26" t="str">
        <f t="shared" si="7"/>
        <v>~</v>
      </c>
    </row>
    <row r="33" spans="4:40" x14ac:dyDescent="0.45">
      <c r="D33" s="23"/>
      <c r="E33" s="5">
        <v>32</v>
      </c>
      <c r="F33" s="30" t="s">
        <v>105</v>
      </c>
      <c r="G33" s="1">
        <v>1000</v>
      </c>
      <c r="H33" s="26" t="str">
        <f>"~"&amp;IF(ISBLANK(Table26[[#This Row],[Header]]),"",Table26[[#This Row],[Header]])</f>
        <v>~1000</v>
      </c>
      <c r="J33" s="23"/>
      <c r="K33" s="5">
        <v>32</v>
      </c>
      <c r="L33" s="30" t="s">
        <v>113</v>
      </c>
      <c r="M33" s="1"/>
      <c r="N33" s="26" t="str">
        <f t="shared" si="0"/>
        <v>~</v>
      </c>
      <c r="P33" s="5">
        <v>32</v>
      </c>
      <c r="Q33" s="30" t="s">
        <v>30</v>
      </c>
      <c r="R33" s="1"/>
      <c r="S33" s="26" t="str">
        <f t="shared" si="1"/>
        <v>~</v>
      </c>
      <c r="U33" s="23"/>
      <c r="V33" s="1"/>
      <c r="W33" s="26" t="str">
        <f t="shared" si="2"/>
        <v>~</v>
      </c>
      <c r="Y33" s="1"/>
      <c r="Z33" s="26" t="str">
        <f t="shared" si="3"/>
        <v>~</v>
      </c>
      <c r="AB33" s="23"/>
      <c r="AC33" s="1"/>
      <c r="AD33" s="26" t="str">
        <f t="shared" si="4"/>
        <v>~</v>
      </c>
      <c r="AF33" s="1"/>
      <c r="AG33" s="26" t="str">
        <f t="shared" si="5"/>
        <v>~</v>
      </c>
      <c r="AI33" s="23"/>
      <c r="AJ33" s="1"/>
      <c r="AK33" s="26" t="str">
        <f t="shared" si="6"/>
        <v>~</v>
      </c>
      <c r="AM33" s="1"/>
      <c r="AN33" s="26" t="str">
        <f t="shared" si="7"/>
        <v>~</v>
      </c>
    </row>
    <row r="34" spans="4:40" x14ac:dyDescent="0.45">
      <c r="D34" s="23"/>
      <c r="E34" s="5">
        <v>33</v>
      </c>
      <c r="F34" s="30" t="s">
        <v>106</v>
      </c>
      <c r="G34" s="1">
        <v>200</v>
      </c>
      <c r="H34" s="26" t="str">
        <f>"~"&amp;IF(ISBLANK(Table26[[#This Row],[Header]]),"",Table26[[#This Row],[Header]])</f>
        <v>~200</v>
      </c>
      <c r="J34" s="23"/>
      <c r="K34" s="5">
        <v>33</v>
      </c>
      <c r="L34" s="30" t="s">
        <v>114</v>
      </c>
      <c r="M34" s="1"/>
      <c r="N34" s="26" t="str">
        <f t="shared" si="0"/>
        <v>~</v>
      </c>
      <c r="P34" s="5">
        <v>33</v>
      </c>
      <c r="Q34" s="30" t="s">
        <v>31</v>
      </c>
      <c r="R34" s="1"/>
      <c r="S34" s="26" t="str">
        <f t="shared" si="1"/>
        <v>~</v>
      </c>
      <c r="U34" s="23"/>
      <c r="V34" s="1"/>
      <c r="W34" s="26" t="str">
        <f t="shared" si="2"/>
        <v>~</v>
      </c>
      <c r="Y34" s="1"/>
      <c r="Z34" s="26" t="str">
        <f t="shared" si="3"/>
        <v>~</v>
      </c>
      <c r="AB34" s="23"/>
      <c r="AC34" s="1"/>
      <c r="AD34" s="26" t="str">
        <f t="shared" si="4"/>
        <v>~</v>
      </c>
      <c r="AF34" s="1"/>
      <c r="AG34" s="26" t="str">
        <f t="shared" si="5"/>
        <v>~</v>
      </c>
      <c r="AI34" s="23"/>
      <c r="AJ34" s="1"/>
      <c r="AK34" s="26" t="str">
        <f t="shared" si="6"/>
        <v>~</v>
      </c>
      <c r="AM34" s="1"/>
      <c r="AN34" s="26" t="str">
        <f t="shared" si="7"/>
        <v>~</v>
      </c>
    </row>
    <row r="35" spans="4:40" x14ac:dyDescent="0.45">
      <c r="D35" s="23"/>
      <c r="E35" s="5">
        <v>34</v>
      </c>
      <c r="F35" s="30" t="s">
        <v>22</v>
      </c>
      <c r="G35" s="1"/>
      <c r="H35" s="26" t="str">
        <f>"~"&amp;IF(ISBLANK(Table26[[#This Row],[Header]]),"",Table26[[#This Row],[Header]])</f>
        <v>~</v>
      </c>
      <c r="J35" s="23"/>
      <c r="K35" s="5">
        <v>34</v>
      </c>
      <c r="L35" s="30" t="s">
        <v>115</v>
      </c>
      <c r="M35" s="1"/>
      <c r="N35" s="26" t="str">
        <f t="shared" si="0"/>
        <v>~</v>
      </c>
      <c r="P35" s="5">
        <v>34</v>
      </c>
      <c r="Q35" s="30" t="s">
        <v>32</v>
      </c>
      <c r="R35" s="1"/>
      <c r="S35" s="26" t="str">
        <f t="shared" si="1"/>
        <v>~</v>
      </c>
      <c r="U35" s="23"/>
      <c r="V35" s="1"/>
      <c r="W35" s="26" t="str">
        <f t="shared" si="2"/>
        <v>~</v>
      </c>
      <c r="Y35" s="1"/>
      <c r="Z35" s="26" t="str">
        <f t="shared" si="3"/>
        <v>~</v>
      </c>
      <c r="AB35" s="23"/>
      <c r="AC35" s="1"/>
      <c r="AD35" s="26" t="str">
        <f t="shared" si="4"/>
        <v>~</v>
      </c>
      <c r="AF35" s="1"/>
      <c r="AG35" s="26" t="str">
        <f t="shared" si="5"/>
        <v>~</v>
      </c>
      <c r="AI35" s="23"/>
      <c r="AJ35" s="1"/>
      <c r="AK35" s="26" t="str">
        <f t="shared" si="6"/>
        <v>~</v>
      </c>
      <c r="AM35" s="1"/>
      <c r="AN35" s="26" t="str">
        <f t="shared" si="7"/>
        <v>~</v>
      </c>
    </row>
    <row r="36" spans="4:40" x14ac:dyDescent="0.45">
      <c r="D36" s="23"/>
      <c r="E36" s="5">
        <v>35</v>
      </c>
      <c r="F36" s="30" t="s">
        <v>23</v>
      </c>
      <c r="G36" s="1"/>
      <c r="H36" s="26" t="str">
        <f>"~"&amp;IF(ISBLANK(Table26[[#This Row],[Header]]),"",Table26[[#This Row],[Header]])</f>
        <v>~</v>
      </c>
      <c r="J36" s="23"/>
      <c r="K36" s="5">
        <v>35</v>
      </c>
      <c r="L36" s="30" t="s">
        <v>116</v>
      </c>
      <c r="M36" s="1"/>
      <c r="N36" s="26" t="str">
        <f t="shared" si="0"/>
        <v>~</v>
      </c>
      <c r="P36" s="5">
        <v>35</v>
      </c>
      <c r="Q36" s="30" t="s">
        <v>33</v>
      </c>
      <c r="R36" s="1"/>
      <c r="S36" s="26" t="str">
        <f t="shared" si="1"/>
        <v>~</v>
      </c>
      <c r="U36" s="23"/>
      <c r="V36" s="1"/>
      <c r="W36" s="26" t="str">
        <f t="shared" si="2"/>
        <v>~</v>
      </c>
      <c r="Y36" s="1"/>
      <c r="Z36" s="26" t="str">
        <f t="shared" si="3"/>
        <v>~</v>
      </c>
      <c r="AB36" s="23"/>
      <c r="AC36" s="1"/>
      <c r="AD36" s="26" t="str">
        <f t="shared" si="4"/>
        <v>~</v>
      </c>
      <c r="AF36" s="1"/>
      <c r="AG36" s="26" t="str">
        <f t="shared" si="5"/>
        <v>~</v>
      </c>
      <c r="AI36" s="23"/>
      <c r="AJ36" s="1"/>
      <c r="AK36" s="26" t="str">
        <f t="shared" si="6"/>
        <v>~</v>
      </c>
      <c r="AM36" s="1"/>
      <c r="AN36" s="26" t="str">
        <f t="shared" si="7"/>
        <v>~</v>
      </c>
    </row>
    <row r="37" spans="4:40" x14ac:dyDescent="0.45">
      <c r="D37" s="23"/>
      <c r="E37" s="5">
        <v>36</v>
      </c>
      <c r="F37" s="30" t="s">
        <v>24</v>
      </c>
      <c r="G37" s="1"/>
      <c r="H37" s="26" t="str">
        <f>"~"&amp;IF(ISBLANK(Table26[[#This Row],[Header]]),"",Table26[[#This Row],[Header]])</f>
        <v>~</v>
      </c>
      <c r="J37" s="23"/>
      <c r="K37" s="5">
        <v>36</v>
      </c>
      <c r="L37" s="30" t="s">
        <v>117</v>
      </c>
      <c r="M37" s="1"/>
      <c r="N37" s="26" t="str">
        <f t="shared" si="0"/>
        <v>~</v>
      </c>
      <c r="P37" s="5">
        <v>36</v>
      </c>
      <c r="Q37" s="30" t="s">
        <v>34</v>
      </c>
      <c r="R37" s="1"/>
      <c r="S37" s="26" t="str">
        <f t="shared" si="1"/>
        <v>~</v>
      </c>
      <c r="U37" s="23"/>
      <c r="V37" s="1"/>
      <c r="W37" s="26" t="str">
        <f t="shared" si="2"/>
        <v>~</v>
      </c>
      <c r="Y37" s="1"/>
      <c r="Z37" s="26" t="str">
        <f t="shared" si="3"/>
        <v>~</v>
      </c>
      <c r="AB37" s="23"/>
      <c r="AC37" s="1"/>
      <c r="AD37" s="26" t="str">
        <f t="shared" si="4"/>
        <v>~</v>
      </c>
      <c r="AF37" s="1"/>
      <c r="AG37" s="26" t="str">
        <f t="shared" si="5"/>
        <v>~</v>
      </c>
      <c r="AI37" s="23"/>
      <c r="AJ37" s="1"/>
      <c r="AK37" s="26" t="str">
        <f t="shared" si="6"/>
        <v>~</v>
      </c>
      <c r="AM37" s="1"/>
      <c r="AN37" s="26" t="str">
        <f t="shared" si="7"/>
        <v>~</v>
      </c>
    </row>
    <row r="38" spans="4:40" x14ac:dyDescent="0.45">
      <c r="D38" s="23"/>
      <c r="E38" s="5">
        <v>37</v>
      </c>
      <c r="F38" s="30" t="s">
        <v>28</v>
      </c>
      <c r="G38" s="1"/>
      <c r="H38" s="26" t="str">
        <f>"~"&amp;IF(ISBLANK(Table26[[#This Row],[Header]]),"",Table26[[#This Row],[Header]])</f>
        <v>~</v>
      </c>
      <c r="J38" s="23"/>
      <c r="K38" s="5">
        <v>37</v>
      </c>
      <c r="L38" s="30" t="s">
        <v>118</v>
      </c>
      <c r="M38" s="1"/>
      <c r="N38" s="26" t="str">
        <f t="shared" si="0"/>
        <v>~</v>
      </c>
      <c r="P38" s="5">
        <v>37</v>
      </c>
      <c r="Q38" s="30" t="s">
        <v>35</v>
      </c>
      <c r="R38" s="1"/>
      <c r="S38" s="26" t="str">
        <f t="shared" si="1"/>
        <v>~</v>
      </c>
      <c r="U38" s="23"/>
      <c r="V38" s="1"/>
      <c r="W38" s="26" t="str">
        <f t="shared" si="2"/>
        <v>~</v>
      </c>
      <c r="Y38" s="1"/>
      <c r="Z38" s="26" t="str">
        <f t="shared" si="3"/>
        <v>~</v>
      </c>
      <c r="AB38" s="23"/>
      <c r="AC38" s="1"/>
      <c r="AD38" s="26" t="str">
        <f t="shared" si="4"/>
        <v>~</v>
      </c>
      <c r="AF38" s="1"/>
      <c r="AG38" s="26" t="str">
        <f t="shared" si="5"/>
        <v>~</v>
      </c>
      <c r="AI38" s="23"/>
      <c r="AJ38" s="1"/>
      <c r="AK38" s="26" t="str">
        <f t="shared" si="6"/>
        <v>~</v>
      </c>
      <c r="AM38" s="1"/>
      <c r="AN38" s="26" t="str">
        <f t="shared" si="7"/>
        <v>~</v>
      </c>
    </row>
    <row r="39" spans="4:40" x14ac:dyDescent="0.45">
      <c r="D39" s="23"/>
      <c r="E39" s="5">
        <v>38</v>
      </c>
      <c r="F39" s="30" t="s">
        <v>29</v>
      </c>
      <c r="G39" s="1"/>
      <c r="H39" s="26" t="str">
        <f>"~"&amp;IF(ISBLANK(Table26[[#This Row],[Header]]),"",Table26[[#This Row],[Header]])</f>
        <v>~</v>
      </c>
      <c r="J39" s="23"/>
      <c r="K39" s="5">
        <v>38</v>
      </c>
      <c r="L39" s="30" t="s">
        <v>42</v>
      </c>
      <c r="M39" s="1"/>
      <c r="N39" s="26" t="str">
        <f t="shared" si="0"/>
        <v>~</v>
      </c>
      <c r="P39" s="5">
        <v>38</v>
      </c>
      <c r="Q39" s="30" t="s">
        <v>36</v>
      </c>
      <c r="R39" s="1"/>
      <c r="S39" s="26" t="str">
        <f t="shared" si="1"/>
        <v>~</v>
      </c>
      <c r="U39" s="23"/>
      <c r="V39" s="1"/>
      <c r="W39" s="26" t="str">
        <f t="shared" si="2"/>
        <v>~</v>
      </c>
      <c r="Y39" s="1"/>
      <c r="Z39" s="26" t="str">
        <f t="shared" si="3"/>
        <v>~</v>
      </c>
      <c r="AB39" s="23"/>
      <c r="AC39" s="1"/>
      <c r="AD39" s="26" t="str">
        <f t="shared" si="4"/>
        <v>~</v>
      </c>
      <c r="AF39" s="1"/>
      <c r="AG39" s="26" t="str">
        <f t="shared" si="5"/>
        <v>~</v>
      </c>
      <c r="AI39" s="23"/>
      <c r="AJ39" s="1"/>
      <c r="AK39" s="26" t="str">
        <f t="shared" si="6"/>
        <v>~</v>
      </c>
      <c r="AM39" s="1"/>
      <c r="AN39" s="26" t="str">
        <f t="shared" si="7"/>
        <v>~</v>
      </c>
    </row>
    <row r="40" spans="4:40" x14ac:dyDescent="0.45">
      <c r="D40" s="23"/>
      <c r="E40" s="5">
        <v>39</v>
      </c>
      <c r="F40" s="30" t="s">
        <v>30</v>
      </c>
      <c r="G40" s="1"/>
      <c r="H40" s="26" t="str">
        <f>"~"&amp;IF(ISBLANK(Table26[[#This Row],[Header]]),"",Table26[[#This Row],[Header]])</f>
        <v>~</v>
      </c>
      <c r="J40" s="23"/>
      <c r="K40" s="5"/>
      <c r="L40" s="30" t="s">
        <v>146</v>
      </c>
      <c r="M40" s="1"/>
      <c r="N40" s="26" t="str">
        <f t="shared" si="0"/>
        <v>~</v>
      </c>
      <c r="P40" s="5">
        <v>39</v>
      </c>
      <c r="Q40" s="30" t="s">
        <v>37</v>
      </c>
      <c r="R40" s="1"/>
      <c r="S40" s="26" t="str">
        <f t="shared" si="1"/>
        <v>~</v>
      </c>
      <c r="U40" s="23"/>
      <c r="V40" s="1"/>
      <c r="W40" s="26" t="str">
        <f t="shared" si="2"/>
        <v>~</v>
      </c>
      <c r="Y40" s="1"/>
      <c r="Z40" s="26" t="str">
        <f t="shared" si="3"/>
        <v>~</v>
      </c>
      <c r="AB40" s="23"/>
      <c r="AC40" s="1"/>
      <c r="AD40" s="26" t="str">
        <f t="shared" si="4"/>
        <v>~</v>
      </c>
      <c r="AF40" s="1"/>
      <c r="AG40" s="26" t="str">
        <f t="shared" si="5"/>
        <v>~</v>
      </c>
      <c r="AI40" s="23"/>
      <c r="AJ40" s="1"/>
      <c r="AK40" s="26" t="str">
        <f t="shared" si="6"/>
        <v>~</v>
      </c>
      <c r="AM40" s="1"/>
      <c r="AN40" s="26" t="str">
        <f t="shared" si="7"/>
        <v>~</v>
      </c>
    </row>
    <row r="41" spans="4:40" x14ac:dyDescent="0.45">
      <c r="D41" s="23"/>
      <c r="E41" s="5">
        <v>40</v>
      </c>
      <c r="F41" s="30" t="s">
        <v>31</v>
      </c>
      <c r="G41" s="1"/>
      <c r="H41" s="26" t="str">
        <f>"~"&amp;IF(ISBLANK(Table26[[#This Row],[Header]]),"",Table26[[#This Row],[Header]])</f>
        <v>~</v>
      </c>
      <c r="J41" s="23"/>
      <c r="K41" s="5">
        <v>47</v>
      </c>
      <c r="L41" s="30" t="s">
        <v>43</v>
      </c>
      <c r="M41" s="1"/>
      <c r="N41" s="26" t="str">
        <f t="shared" si="0"/>
        <v>~</v>
      </c>
      <c r="P41" s="5">
        <v>40</v>
      </c>
      <c r="Q41" s="30" t="s">
        <v>38</v>
      </c>
      <c r="R41" s="1"/>
      <c r="S41" s="26" t="str">
        <f t="shared" si="1"/>
        <v>~</v>
      </c>
      <c r="U41" s="23"/>
      <c r="V41" s="1"/>
      <c r="W41" s="26" t="str">
        <f t="shared" si="2"/>
        <v>~</v>
      </c>
      <c r="Y41" s="1"/>
      <c r="Z41" s="26" t="str">
        <f t="shared" si="3"/>
        <v>~</v>
      </c>
      <c r="AB41" s="23"/>
      <c r="AC41" s="1"/>
      <c r="AD41" s="26" t="str">
        <f t="shared" si="4"/>
        <v>~</v>
      </c>
      <c r="AF41" s="1"/>
      <c r="AG41" s="26" t="str">
        <f t="shared" si="5"/>
        <v>~</v>
      </c>
      <c r="AI41" s="23"/>
      <c r="AJ41" s="1"/>
      <c r="AK41" s="26" t="str">
        <f t="shared" si="6"/>
        <v>~</v>
      </c>
      <c r="AM41" s="1"/>
      <c r="AN41" s="26" t="str">
        <f t="shared" si="7"/>
        <v>~</v>
      </c>
    </row>
    <row r="42" spans="4:40" x14ac:dyDescent="0.45">
      <c r="E42" s="5">
        <v>41</v>
      </c>
      <c r="F42" s="30" t="s">
        <v>32</v>
      </c>
      <c r="G42" s="1"/>
      <c r="H42" s="27" t="str">
        <f>"~"&amp;IF(ISBLANK(Table26[[#This Row],[Header]]),"",Table26[[#This Row],[Header]])</f>
        <v>~</v>
      </c>
      <c r="K42" s="5"/>
      <c r="L42" s="30"/>
      <c r="P42" s="5">
        <v>41</v>
      </c>
      <c r="Q42" s="30" t="s">
        <v>39</v>
      </c>
      <c r="R42" s="1"/>
      <c r="S42" s="27" t="str">
        <f t="shared" si="1"/>
        <v>~</v>
      </c>
      <c r="Y42" s="1"/>
      <c r="Z42" s="27" t="str">
        <f t="shared" si="3"/>
        <v>~</v>
      </c>
      <c r="AF42" s="1"/>
      <c r="AG42" s="27" t="str">
        <f t="shared" si="5"/>
        <v>~</v>
      </c>
      <c r="AM42" s="1"/>
      <c r="AN42" s="27" t="str">
        <f t="shared" si="7"/>
        <v>~</v>
      </c>
    </row>
    <row r="43" spans="4:40" x14ac:dyDescent="0.45">
      <c r="E43" s="5">
        <v>42</v>
      </c>
      <c r="F43" s="30" t="s">
        <v>38</v>
      </c>
      <c r="G43" s="1"/>
      <c r="H43" s="27" t="str">
        <f>"~"&amp;IF(ISBLANK(Table26[[#This Row],[Header]]),"",Table26[[#This Row],[Header]])</f>
        <v>~</v>
      </c>
      <c r="K43" s="2"/>
      <c r="L43" s="30"/>
      <c r="P43" s="5">
        <v>42</v>
      </c>
      <c r="Q43" s="30" t="s">
        <v>40</v>
      </c>
      <c r="R43" s="1"/>
      <c r="S43" s="27" t="str">
        <f t="shared" si="1"/>
        <v>~</v>
      </c>
      <c r="Y43" s="1"/>
      <c r="Z43" s="27" t="str">
        <f t="shared" si="3"/>
        <v>~</v>
      </c>
      <c r="AF43" s="1"/>
      <c r="AG43" s="27" t="str">
        <f t="shared" si="5"/>
        <v>~</v>
      </c>
      <c r="AM43" s="1"/>
      <c r="AN43" s="27" t="str">
        <f t="shared" si="7"/>
        <v>~</v>
      </c>
    </row>
    <row r="44" spans="4:40" x14ac:dyDescent="0.45">
      <c r="E44" s="5">
        <v>43</v>
      </c>
      <c r="F44" s="30" t="s">
        <v>33</v>
      </c>
      <c r="G44" s="1"/>
      <c r="H44" s="27" t="str">
        <f>"~"&amp;IF(ISBLANK(Table26[[#This Row],[Header]]),"",Table26[[#This Row],[Header]])</f>
        <v>~</v>
      </c>
      <c r="K44" s="2"/>
      <c r="L44" s="30"/>
      <c r="P44" s="5">
        <v>43</v>
      </c>
      <c r="Q44" s="30" t="s">
        <v>41</v>
      </c>
      <c r="R44" s="1"/>
      <c r="S44" s="27" t="str">
        <f t="shared" si="1"/>
        <v>~</v>
      </c>
      <c r="Y44" s="1"/>
      <c r="Z44" s="27" t="str">
        <f t="shared" si="3"/>
        <v>~</v>
      </c>
      <c r="AF44" s="1"/>
      <c r="AG44" s="27" t="str">
        <f t="shared" si="5"/>
        <v>~</v>
      </c>
      <c r="AM44" s="1"/>
      <c r="AN44" s="27" t="str">
        <f t="shared" si="7"/>
        <v>~</v>
      </c>
    </row>
    <row r="45" spans="4:40" x14ac:dyDescent="0.45">
      <c r="E45" s="5">
        <v>44</v>
      </c>
      <c r="F45" s="30" t="s">
        <v>34</v>
      </c>
      <c r="G45" s="1"/>
      <c r="H45" s="27" t="str">
        <f>"~"&amp;IF(ISBLANK(Table26[[#This Row],[Header]]),"",Table26[[#This Row],[Header]])</f>
        <v>~</v>
      </c>
      <c r="K45" s="2"/>
      <c r="L45" s="30"/>
      <c r="P45" s="5">
        <v>44</v>
      </c>
      <c r="Q45" s="30" t="s">
        <v>151</v>
      </c>
      <c r="R45" s="1"/>
      <c r="S45" s="27" t="str">
        <f t="shared" si="1"/>
        <v>~</v>
      </c>
      <c r="Y45" s="1"/>
      <c r="Z45" s="27" t="str">
        <f t="shared" si="3"/>
        <v>~</v>
      </c>
      <c r="AF45" s="1"/>
      <c r="AG45" s="27" t="str">
        <f t="shared" si="5"/>
        <v>~</v>
      </c>
      <c r="AM45" s="1"/>
      <c r="AN45" s="27" t="str">
        <f t="shared" si="7"/>
        <v>~</v>
      </c>
    </row>
    <row r="46" spans="4:40" x14ac:dyDescent="0.45">
      <c r="E46" s="5">
        <v>45</v>
      </c>
      <c r="F46" s="30" t="s">
        <v>35</v>
      </c>
      <c r="G46" s="1"/>
      <c r="H46" s="27" t="str">
        <f>"~"&amp;IF(ISBLANK(Table26[[#This Row],[Header]]),"",Table26[[#This Row],[Header]])</f>
        <v>~</v>
      </c>
      <c r="K46" s="2"/>
      <c r="L46" s="30"/>
      <c r="P46" s="5">
        <v>45</v>
      </c>
      <c r="Q46" s="30" t="s">
        <v>127</v>
      </c>
      <c r="R46" s="1"/>
      <c r="S46" s="27" t="str">
        <f t="shared" si="1"/>
        <v>~</v>
      </c>
      <c r="Y46" s="1"/>
      <c r="Z46" s="27" t="str">
        <f t="shared" si="3"/>
        <v>~</v>
      </c>
      <c r="AF46" s="1"/>
      <c r="AG46" s="27" t="str">
        <f t="shared" si="5"/>
        <v>~</v>
      </c>
      <c r="AM46" s="1"/>
      <c r="AN46" s="27" t="str">
        <f t="shared" si="7"/>
        <v>~</v>
      </c>
    </row>
    <row r="47" spans="4:40" x14ac:dyDescent="0.45">
      <c r="E47" s="5">
        <v>46</v>
      </c>
      <c r="F47" s="30" t="s">
        <v>36</v>
      </c>
      <c r="G47" s="1"/>
      <c r="H47" s="27" t="str">
        <f>"~"&amp;IF(ISBLANK(Table26[[#This Row],[Header]]),"",Table26[[#This Row],[Header]])</f>
        <v>~</v>
      </c>
      <c r="K47" s="2"/>
      <c r="L47" s="30"/>
      <c r="P47" s="5">
        <v>46</v>
      </c>
      <c r="Q47" s="30" t="s">
        <v>128</v>
      </c>
      <c r="R47" s="1"/>
      <c r="S47" s="27" t="str">
        <f t="shared" si="1"/>
        <v>~</v>
      </c>
      <c r="Y47" s="1"/>
      <c r="Z47" s="27" t="str">
        <f t="shared" si="3"/>
        <v>~</v>
      </c>
      <c r="AF47" s="1"/>
      <c r="AG47" s="27" t="str">
        <f t="shared" si="5"/>
        <v>~</v>
      </c>
      <c r="AM47" s="1"/>
      <c r="AN47" s="27" t="str">
        <f t="shared" si="7"/>
        <v>~</v>
      </c>
    </row>
    <row r="48" spans="4:40" x14ac:dyDescent="0.45">
      <c r="E48" s="5">
        <v>47</v>
      </c>
      <c r="F48" s="30" t="s">
        <v>37</v>
      </c>
      <c r="G48" s="1"/>
      <c r="H48" s="27" t="str">
        <f>"~"&amp;IF(ISBLANK(Table26[[#This Row],[Header]]),"",Table26[[#This Row],[Header]])</f>
        <v>~</v>
      </c>
      <c r="K48" s="2"/>
      <c r="L48" s="30"/>
      <c r="P48" s="5">
        <v>47</v>
      </c>
      <c r="Q48" s="30" t="s">
        <v>129</v>
      </c>
      <c r="R48" s="1"/>
      <c r="S48" s="27" t="str">
        <f t="shared" si="1"/>
        <v>~</v>
      </c>
      <c r="Y48" s="1"/>
      <c r="Z48" s="27" t="str">
        <f t="shared" si="3"/>
        <v>~</v>
      </c>
      <c r="AF48" s="1"/>
      <c r="AG48" s="27" t="str">
        <f t="shared" si="5"/>
        <v>~</v>
      </c>
      <c r="AM48" s="1"/>
      <c r="AN48" s="27" t="str">
        <f t="shared" si="7"/>
        <v>~</v>
      </c>
    </row>
    <row r="49" spans="5:40" ht="14.65" thickBot="1" x14ac:dyDescent="0.5">
      <c r="E49" s="5">
        <v>48</v>
      </c>
      <c r="F49" s="30" t="s">
        <v>39</v>
      </c>
      <c r="G49" s="1"/>
      <c r="H49" s="27" t="str">
        <f>"~"&amp;IF(ISBLANK(Table26[[#This Row],[Header]]),"",Table26[[#This Row],[Header]])</f>
        <v>~</v>
      </c>
      <c r="K49" s="2"/>
      <c r="L49" s="30"/>
      <c r="P49" s="5">
        <v>48</v>
      </c>
      <c r="Q49" s="30" t="s">
        <v>130</v>
      </c>
      <c r="R49" s="1"/>
      <c r="S49" s="27" t="str">
        <f t="shared" si="1"/>
        <v>~</v>
      </c>
      <c r="Y49" s="1"/>
      <c r="Z49" s="27" t="str">
        <f t="shared" si="3"/>
        <v>~</v>
      </c>
      <c r="AF49" s="1"/>
      <c r="AG49" s="27" t="str">
        <f t="shared" si="5"/>
        <v>~</v>
      </c>
      <c r="AM49" s="1"/>
      <c r="AN49" s="27" t="str">
        <f t="shared" si="7"/>
        <v>~</v>
      </c>
    </row>
    <row r="50" spans="5:40" x14ac:dyDescent="0.45">
      <c r="E50" s="5">
        <v>49</v>
      </c>
      <c r="F50" s="30" t="s">
        <v>40</v>
      </c>
      <c r="G50" s="1"/>
      <c r="H50" s="27" t="str">
        <f>"~"&amp;IF(ISBLANK(Table26[[#This Row],[Header]]),"",Table26[[#This Row],[Header]])</f>
        <v>~</v>
      </c>
      <c r="K50" s="9">
        <v>54</v>
      </c>
      <c r="L50" s="30" t="s">
        <v>136</v>
      </c>
      <c r="P50" s="5">
        <v>49</v>
      </c>
      <c r="Q50" s="30" t="s">
        <v>131</v>
      </c>
      <c r="R50" s="1"/>
      <c r="S50" s="27" t="str">
        <f t="shared" si="1"/>
        <v>~</v>
      </c>
      <c r="Y50" s="1"/>
      <c r="Z50" s="27" t="str">
        <f t="shared" si="3"/>
        <v>~</v>
      </c>
      <c r="AF50" s="1"/>
      <c r="AG50" s="27" t="str">
        <f t="shared" si="5"/>
        <v>~</v>
      </c>
      <c r="AM50" s="1"/>
      <c r="AN50" s="27" t="str">
        <f t="shared" si="7"/>
        <v>~</v>
      </c>
    </row>
    <row r="51" spans="5:40" x14ac:dyDescent="0.45">
      <c r="E51" s="5">
        <v>50</v>
      </c>
      <c r="F51" s="30" t="s">
        <v>41</v>
      </c>
      <c r="G51" s="1"/>
      <c r="H51" s="27" t="str">
        <f>"~"&amp;IF(ISBLANK(Table26[[#This Row],[Header]]),"",Table26[[#This Row],[Header]])</f>
        <v>~</v>
      </c>
      <c r="K51" s="11">
        <v>55</v>
      </c>
      <c r="L51" s="30" t="s">
        <v>137</v>
      </c>
      <c r="P51" s="5">
        <v>50</v>
      </c>
      <c r="Q51" s="30" t="s">
        <v>132</v>
      </c>
      <c r="R51" s="1"/>
      <c r="S51" s="27" t="str">
        <f t="shared" si="1"/>
        <v>~</v>
      </c>
      <c r="Y51" s="1"/>
      <c r="Z51" s="27" t="str">
        <f t="shared" si="3"/>
        <v>~</v>
      </c>
      <c r="AF51" s="1"/>
      <c r="AG51" s="27" t="str">
        <f t="shared" si="5"/>
        <v>~</v>
      </c>
      <c r="AM51" s="1"/>
      <c r="AN51" s="27" t="str">
        <f t="shared" si="7"/>
        <v>~</v>
      </c>
    </row>
    <row r="52" spans="5:40" x14ac:dyDescent="0.45">
      <c r="E52" s="5">
        <v>51</v>
      </c>
      <c r="F52" s="30" t="s">
        <v>42</v>
      </c>
      <c r="G52" s="1"/>
      <c r="H52" s="27" t="str">
        <f>"~"&amp;IF(ISBLANK(Table26[[#This Row],[Header]]),"",Table26[[#This Row],[Header]])</f>
        <v>~</v>
      </c>
      <c r="K52" s="13">
        <v>56</v>
      </c>
      <c r="L52" s="30" t="s">
        <v>42</v>
      </c>
      <c r="P52" s="5">
        <v>51</v>
      </c>
      <c r="Q52" s="30" t="s">
        <v>133</v>
      </c>
      <c r="R52" s="1"/>
      <c r="S52" s="27" t="str">
        <f t="shared" si="1"/>
        <v>~</v>
      </c>
      <c r="Y52" s="1"/>
      <c r="Z52" s="27" t="str">
        <f t="shared" si="3"/>
        <v>~</v>
      </c>
      <c r="AF52" s="1"/>
      <c r="AG52" s="27" t="str">
        <f t="shared" si="5"/>
        <v>~</v>
      </c>
      <c r="AM52" s="1"/>
      <c r="AN52" s="27" t="str">
        <f t="shared" si="7"/>
        <v>~</v>
      </c>
    </row>
    <row r="53" spans="5:40" x14ac:dyDescent="0.45">
      <c r="E53" s="5"/>
      <c r="F53" s="30" t="s">
        <v>146</v>
      </c>
      <c r="G53" s="1"/>
      <c r="H53" s="27" t="str">
        <f>"~"&amp;IF(ISBLANK(Table26[[#This Row],[Header]]),"",Table26[[#This Row],[Header]])</f>
        <v>~</v>
      </c>
      <c r="K53" s="14"/>
      <c r="L53" s="30" t="s">
        <v>146</v>
      </c>
      <c r="P53" s="5">
        <v>52</v>
      </c>
      <c r="Q53" s="30" t="s">
        <v>134</v>
      </c>
      <c r="R53" s="1"/>
      <c r="S53" s="27" t="str">
        <f t="shared" si="1"/>
        <v>~</v>
      </c>
      <c r="Y53" s="1"/>
      <c r="Z53" s="27" t="str">
        <f t="shared" si="3"/>
        <v>~</v>
      </c>
      <c r="AF53" s="1"/>
      <c r="AG53" s="27" t="str">
        <f t="shared" si="5"/>
        <v>~</v>
      </c>
      <c r="AM53" s="1"/>
      <c r="AN53" s="27" t="str">
        <f t="shared" si="7"/>
        <v>~</v>
      </c>
    </row>
    <row r="54" spans="5:40" ht="14.65" thickBot="1" x14ac:dyDescent="0.5">
      <c r="E54" s="5">
        <v>60</v>
      </c>
      <c r="F54" s="30" t="s">
        <v>43</v>
      </c>
      <c r="G54" s="1"/>
      <c r="H54" s="27" t="str">
        <f>"~"&amp;IF(ISBLANK(Table26[[#This Row],[Header]]),"",Table26[[#This Row],[Header]])</f>
        <v>~</v>
      </c>
      <c r="K54" s="15">
        <v>65</v>
      </c>
      <c r="L54" s="30" t="s">
        <v>43</v>
      </c>
      <c r="P54" s="5">
        <v>53</v>
      </c>
      <c r="Q54" s="30" t="s">
        <v>135</v>
      </c>
      <c r="R54" s="1"/>
      <c r="S54" s="27" t="str">
        <f t="shared" si="1"/>
        <v>~</v>
      </c>
      <c r="Y54" s="1"/>
      <c r="Z54" s="27" t="str">
        <f t="shared" si="3"/>
        <v>~</v>
      </c>
      <c r="AF54" s="1"/>
      <c r="AG54" s="27" t="str">
        <f t="shared" si="5"/>
        <v>~</v>
      </c>
      <c r="AM54" s="1"/>
      <c r="AN54" s="27" t="str">
        <f t="shared" si="7"/>
        <v>~</v>
      </c>
    </row>
  </sheetData>
  <sheetProtection sheet="1" objects="1" scenarios="1" selectLockedCells="1"/>
  <pageMargins left="0.7" right="0.7" top="0.75" bottom="0.75" header="0.3" footer="0.3"/>
  <pageSetup orientation="portrait" r:id="rId1"/>
  <ignoredErrors>
    <ignoredError sqref="S2:S3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zoomScaleNormal="100" workbookViewId="0">
      <selection activeCell="H1" sqref="H1:I54"/>
    </sheetView>
  </sheetViews>
  <sheetFormatPr defaultColWidth="9.1328125" defaultRowHeight="11.25" customHeight="1" x14ac:dyDescent="0.35"/>
  <cols>
    <col min="1" max="1" width="1.265625" style="1" customWidth="1"/>
    <col min="2" max="2" width="4.73046875" style="1" customWidth="1"/>
    <col min="3" max="3" width="18.3984375" style="1" customWidth="1"/>
    <col min="4" max="4" width="2.1328125" style="1" customWidth="1"/>
    <col min="5" max="5" width="5.265625" style="2" customWidth="1"/>
    <col min="6" max="6" width="19.265625" style="1" customWidth="1"/>
    <col min="7" max="7" width="2.3984375" style="1" customWidth="1"/>
    <col min="8" max="8" width="5.265625" style="2" customWidth="1"/>
    <col min="9" max="9" width="19.86328125" style="1" customWidth="1"/>
    <col min="10" max="10" width="1.86328125" style="1" customWidth="1"/>
    <col min="11" max="11" width="5" style="2" customWidth="1"/>
    <col min="12" max="12" width="18.3984375" style="1" customWidth="1"/>
    <col min="13" max="13" width="2" style="1" customWidth="1"/>
    <col min="14" max="14" width="5.73046875" style="2" customWidth="1"/>
    <col min="15" max="15" width="16.59765625" style="1" customWidth="1"/>
    <col min="16" max="16" width="2.3984375" style="1" customWidth="1"/>
    <col min="17" max="17" width="4.86328125" style="1" bestFit="1" customWidth="1"/>
    <col min="18" max="16384" width="9.1328125" style="1"/>
  </cols>
  <sheetData>
    <row r="1" spans="2:9" ht="11.25" customHeight="1" thickBot="1" x14ac:dyDescent="0.4">
      <c r="B1" s="3" t="s">
        <v>147</v>
      </c>
      <c r="C1" s="4" t="s">
        <v>138</v>
      </c>
      <c r="E1" s="6" t="s">
        <v>147</v>
      </c>
      <c r="F1" s="7" t="s">
        <v>143</v>
      </c>
      <c r="H1" s="6" t="s">
        <v>147</v>
      </c>
      <c r="I1" s="7" t="s">
        <v>145</v>
      </c>
    </row>
    <row r="2" spans="2:9" ht="11.25" customHeight="1" thickTop="1" x14ac:dyDescent="0.35">
      <c r="B2" s="5">
        <v>1</v>
      </c>
      <c r="C2" s="3" t="s">
        <v>101</v>
      </c>
      <c r="E2" s="5">
        <v>1</v>
      </c>
      <c r="F2" s="3" t="s">
        <v>101</v>
      </c>
      <c r="H2" s="5">
        <v>1</v>
      </c>
      <c r="I2" s="3" t="s">
        <v>101</v>
      </c>
    </row>
    <row r="3" spans="2:9" ht="11.25" customHeight="1" x14ac:dyDescent="0.35">
      <c r="B3" s="5">
        <v>2</v>
      </c>
      <c r="C3" s="3" t="s">
        <v>140</v>
      </c>
      <c r="E3" s="5">
        <v>2</v>
      </c>
      <c r="F3" s="3" t="s">
        <v>140</v>
      </c>
      <c r="H3" s="5">
        <v>2</v>
      </c>
      <c r="I3" s="3" t="s">
        <v>140</v>
      </c>
    </row>
    <row r="4" spans="2:9" ht="11.25" customHeight="1" x14ac:dyDescent="0.35">
      <c r="B4" s="5">
        <v>3</v>
      </c>
      <c r="C4" s="3" t="s">
        <v>139</v>
      </c>
      <c r="E4" s="5">
        <v>3</v>
      </c>
      <c r="F4" s="3" t="s">
        <v>139</v>
      </c>
      <c r="H4" s="5">
        <v>3</v>
      </c>
      <c r="I4" s="3" t="s">
        <v>139</v>
      </c>
    </row>
    <row r="5" spans="2:9" ht="11.25" customHeight="1" x14ac:dyDescent="0.35">
      <c r="B5" s="5">
        <v>4</v>
      </c>
      <c r="C5" s="3" t="s">
        <v>0</v>
      </c>
      <c r="E5" s="5">
        <v>4</v>
      </c>
      <c r="F5" s="3" t="s">
        <v>82</v>
      </c>
      <c r="H5" s="5">
        <v>4</v>
      </c>
      <c r="I5" s="3" t="s">
        <v>83</v>
      </c>
    </row>
    <row r="6" spans="2:9" ht="11.25" customHeight="1" x14ac:dyDescent="0.35">
      <c r="B6" s="5">
        <v>5</v>
      </c>
      <c r="C6" s="3" t="s">
        <v>1</v>
      </c>
      <c r="E6" s="5">
        <v>5</v>
      </c>
      <c r="F6" s="3" t="s">
        <v>84</v>
      </c>
      <c r="H6" s="5">
        <v>5</v>
      </c>
      <c r="I6" s="3" t="s">
        <v>1</v>
      </c>
    </row>
    <row r="7" spans="2:9" ht="11.25" customHeight="1" x14ac:dyDescent="0.35">
      <c r="B7" s="5">
        <v>6</v>
      </c>
      <c r="C7" s="3" t="s">
        <v>2</v>
      </c>
      <c r="E7" s="5">
        <v>6</v>
      </c>
      <c r="F7" s="3" t="s">
        <v>83</v>
      </c>
      <c r="H7" s="5">
        <v>6</v>
      </c>
      <c r="I7" s="3" t="s">
        <v>91</v>
      </c>
    </row>
    <row r="8" spans="2:9" ht="11.25" customHeight="1" x14ac:dyDescent="0.35">
      <c r="B8" s="5">
        <v>7</v>
      </c>
      <c r="C8" s="3" t="s">
        <v>3</v>
      </c>
      <c r="E8" s="5">
        <v>7</v>
      </c>
      <c r="F8" s="3" t="s">
        <v>1</v>
      </c>
      <c r="H8" s="5">
        <v>7</v>
      </c>
      <c r="I8" s="3" t="s">
        <v>120</v>
      </c>
    </row>
    <row r="9" spans="2:9" ht="11.25" customHeight="1" x14ac:dyDescent="0.35">
      <c r="B9" s="5">
        <v>8</v>
      </c>
      <c r="C9" s="3" t="s">
        <v>4</v>
      </c>
      <c r="E9" s="5">
        <v>8</v>
      </c>
      <c r="F9" s="3" t="s">
        <v>70</v>
      </c>
      <c r="H9" s="5">
        <v>8</v>
      </c>
      <c r="I9" s="3" t="s">
        <v>74</v>
      </c>
    </row>
    <row r="10" spans="2:9" ht="11.25" customHeight="1" x14ac:dyDescent="0.35">
      <c r="B10" s="5">
        <v>9</v>
      </c>
      <c r="C10" s="3" t="s">
        <v>5</v>
      </c>
      <c r="E10" s="5">
        <v>9</v>
      </c>
      <c r="F10" s="3" t="s">
        <v>7</v>
      </c>
      <c r="H10" s="5">
        <v>9</v>
      </c>
      <c r="I10" s="3" t="s">
        <v>70</v>
      </c>
    </row>
    <row r="11" spans="2:9" ht="11.25" customHeight="1" x14ac:dyDescent="0.35">
      <c r="B11" s="5">
        <v>10</v>
      </c>
      <c r="C11" s="3" t="s">
        <v>6</v>
      </c>
      <c r="E11" s="5">
        <v>10</v>
      </c>
      <c r="F11" s="3" t="s">
        <v>8</v>
      </c>
      <c r="H11" s="5">
        <v>10</v>
      </c>
      <c r="I11" s="3" t="s">
        <v>26</v>
      </c>
    </row>
    <row r="12" spans="2:9" ht="11.25" customHeight="1" x14ac:dyDescent="0.35">
      <c r="B12" s="5">
        <v>11</v>
      </c>
      <c r="C12" s="3" t="s">
        <v>26</v>
      </c>
      <c r="E12" s="5">
        <v>11</v>
      </c>
      <c r="F12" s="3" t="s">
        <v>71</v>
      </c>
      <c r="H12" s="5">
        <v>11</v>
      </c>
      <c r="I12" s="3" t="s">
        <v>25</v>
      </c>
    </row>
    <row r="13" spans="2:9" ht="11.25" customHeight="1" x14ac:dyDescent="0.35">
      <c r="B13" s="5">
        <v>12</v>
      </c>
      <c r="C13" s="3" t="s">
        <v>25</v>
      </c>
      <c r="E13" s="5">
        <v>12</v>
      </c>
      <c r="F13" s="3" t="s">
        <v>72</v>
      </c>
      <c r="H13" s="5">
        <v>12</v>
      </c>
      <c r="I13" s="3" t="s">
        <v>27</v>
      </c>
    </row>
    <row r="14" spans="2:9" ht="11.25" customHeight="1" x14ac:dyDescent="0.35">
      <c r="B14" s="5">
        <v>13</v>
      </c>
      <c r="C14" s="3" t="s">
        <v>27</v>
      </c>
      <c r="E14" s="5">
        <v>13</v>
      </c>
      <c r="F14" s="3" t="s">
        <v>89</v>
      </c>
      <c r="H14" s="5">
        <v>13</v>
      </c>
      <c r="I14" s="3" t="s">
        <v>99</v>
      </c>
    </row>
    <row r="15" spans="2:9" ht="11.25" customHeight="1" x14ac:dyDescent="0.35">
      <c r="B15" s="5">
        <v>14</v>
      </c>
      <c r="C15" s="3" t="s">
        <v>7</v>
      </c>
      <c r="E15" s="5">
        <v>14</v>
      </c>
      <c r="F15" s="3" t="s">
        <v>109</v>
      </c>
      <c r="H15" s="5">
        <v>14</v>
      </c>
      <c r="I15" s="3" t="s">
        <v>100</v>
      </c>
    </row>
    <row r="16" spans="2:9" ht="11.25" customHeight="1" x14ac:dyDescent="0.35">
      <c r="B16" s="5">
        <v>15</v>
      </c>
      <c r="C16" s="3" t="s">
        <v>8</v>
      </c>
      <c r="E16" s="5">
        <v>15</v>
      </c>
      <c r="F16" s="3" t="s">
        <v>90</v>
      </c>
      <c r="H16" s="5">
        <v>15</v>
      </c>
      <c r="I16" s="3" t="s">
        <v>121</v>
      </c>
    </row>
    <row r="17" spans="2:15" ht="11.25" customHeight="1" x14ac:dyDescent="0.35">
      <c r="B17" s="5">
        <v>16</v>
      </c>
      <c r="C17" s="3" t="s">
        <v>9</v>
      </c>
      <c r="E17" s="5">
        <v>16</v>
      </c>
      <c r="F17" s="3" t="s">
        <v>73</v>
      </c>
      <c r="H17" s="5">
        <v>16</v>
      </c>
      <c r="I17" s="3" t="s">
        <v>122</v>
      </c>
    </row>
    <row r="18" spans="2:15" ht="11.25" customHeight="1" x14ac:dyDescent="0.35">
      <c r="B18" s="5">
        <v>17</v>
      </c>
      <c r="C18" s="3" t="s">
        <v>10</v>
      </c>
      <c r="E18" s="5">
        <v>17</v>
      </c>
      <c r="F18" s="3" t="s">
        <v>74</v>
      </c>
      <c r="H18" s="5">
        <v>17</v>
      </c>
      <c r="I18" s="3" t="s">
        <v>123</v>
      </c>
    </row>
    <row r="19" spans="2:15" ht="11.25" customHeight="1" x14ac:dyDescent="0.35">
      <c r="B19" s="5">
        <v>18</v>
      </c>
      <c r="C19" s="3" t="s">
        <v>11</v>
      </c>
      <c r="E19" s="5">
        <v>18</v>
      </c>
      <c r="F19" s="3" t="s">
        <v>75</v>
      </c>
      <c r="H19" s="5">
        <v>18</v>
      </c>
      <c r="I19" s="3" t="s">
        <v>11</v>
      </c>
    </row>
    <row r="20" spans="2:15" ht="11.25" customHeight="1" x14ac:dyDescent="0.35">
      <c r="B20" s="5">
        <v>19</v>
      </c>
      <c r="C20" s="3" t="s">
        <v>12</v>
      </c>
      <c r="E20" s="5">
        <v>19</v>
      </c>
      <c r="F20" s="3" t="s">
        <v>76</v>
      </c>
      <c r="H20" s="5">
        <v>19</v>
      </c>
      <c r="I20" s="3" t="s">
        <v>124</v>
      </c>
    </row>
    <row r="21" spans="2:15" ht="11.25" customHeight="1" thickBot="1" x14ac:dyDescent="0.4">
      <c r="B21" s="5">
        <v>20</v>
      </c>
      <c r="C21" s="3" t="s">
        <v>13</v>
      </c>
      <c r="E21" s="5">
        <v>20</v>
      </c>
      <c r="F21" s="3" t="s">
        <v>110</v>
      </c>
      <c r="H21" s="5">
        <v>20</v>
      </c>
      <c r="I21" s="3" t="s">
        <v>125</v>
      </c>
      <c r="K21" s="6" t="s">
        <v>147</v>
      </c>
      <c r="L21" s="7" t="s">
        <v>142</v>
      </c>
      <c r="N21" s="6" t="s">
        <v>147</v>
      </c>
      <c r="O21" s="7" t="s">
        <v>141</v>
      </c>
    </row>
    <row r="22" spans="2:15" ht="11.25" customHeight="1" thickTop="1" x14ac:dyDescent="0.35">
      <c r="B22" s="5">
        <v>21</v>
      </c>
      <c r="C22" s="3" t="s">
        <v>14</v>
      </c>
      <c r="E22" s="5">
        <v>21</v>
      </c>
      <c r="F22" s="3" t="s">
        <v>77</v>
      </c>
      <c r="H22" s="5">
        <v>21</v>
      </c>
      <c r="I22" s="3" t="s">
        <v>92</v>
      </c>
      <c r="K22" s="5">
        <v>1</v>
      </c>
      <c r="L22" s="3" t="s">
        <v>101</v>
      </c>
      <c r="N22" s="5">
        <v>1</v>
      </c>
      <c r="O22" s="3" t="s">
        <v>101</v>
      </c>
    </row>
    <row r="23" spans="2:15" ht="11.25" customHeight="1" x14ac:dyDescent="0.35">
      <c r="B23" s="5">
        <v>22</v>
      </c>
      <c r="C23" s="3" t="s">
        <v>15</v>
      </c>
      <c r="E23" s="5">
        <v>22</v>
      </c>
      <c r="F23" s="3" t="s">
        <v>78</v>
      </c>
      <c r="H23" s="5">
        <v>22</v>
      </c>
      <c r="I23" s="3" t="s">
        <v>126</v>
      </c>
      <c r="K23" s="5">
        <v>2</v>
      </c>
      <c r="L23" s="3" t="s">
        <v>140</v>
      </c>
      <c r="N23" s="5">
        <v>2</v>
      </c>
      <c r="O23" s="3" t="s">
        <v>140</v>
      </c>
    </row>
    <row r="24" spans="2:15" ht="11.25" customHeight="1" x14ac:dyDescent="0.35">
      <c r="B24" s="5">
        <v>23</v>
      </c>
      <c r="C24" s="3" t="s">
        <v>16</v>
      </c>
      <c r="E24" s="5">
        <v>23</v>
      </c>
      <c r="F24" s="3" t="s">
        <v>79</v>
      </c>
      <c r="H24" s="5">
        <v>23</v>
      </c>
      <c r="I24" s="3" t="s">
        <v>93</v>
      </c>
      <c r="K24" s="5">
        <v>3</v>
      </c>
      <c r="L24" s="3" t="s">
        <v>139</v>
      </c>
      <c r="N24" s="5">
        <v>3</v>
      </c>
      <c r="O24" s="3" t="s">
        <v>139</v>
      </c>
    </row>
    <row r="25" spans="2:15" ht="11.25" customHeight="1" x14ac:dyDescent="0.35">
      <c r="B25" s="5">
        <v>24</v>
      </c>
      <c r="C25" s="3" t="s">
        <v>17</v>
      </c>
      <c r="E25" s="5">
        <v>24</v>
      </c>
      <c r="F25" s="3" t="s">
        <v>80</v>
      </c>
      <c r="H25" s="5">
        <v>24</v>
      </c>
      <c r="I25" s="3" t="s">
        <v>94</v>
      </c>
      <c r="K25" s="5">
        <v>4</v>
      </c>
      <c r="L25" s="3" t="s">
        <v>66</v>
      </c>
      <c r="N25" s="5">
        <v>4</v>
      </c>
      <c r="O25" s="3" t="s">
        <v>44</v>
      </c>
    </row>
    <row r="26" spans="2:15" ht="11.25" customHeight="1" x14ac:dyDescent="0.35">
      <c r="B26" s="5">
        <v>25</v>
      </c>
      <c r="C26" s="3" t="s">
        <v>18</v>
      </c>
      <c r="E26" s="5">
        <v>25</v>
      </c>
      <c r="F26" s="3" t="s">
        <v>20</v>
      </c>
      <c r="H26" s="5">
        <v>25</v>
      </c>
      <c r="I26" s="3" t="s">
        <v>88</v>
      </c>
      <c r="K26" s="5">
        <v>5</v>
      </c>
      <c r="L26" s="3" t="s">
        <v>67</v>
      </c>
      <c r="N26" s="5">
        <v>5</v>
      </c>
      <c r="O26" s="3" t="s">
        <v>45</v>
      </c>
    </row>
    <row r="27" spans="2:15" ht="11.25" customHeight="1" x14ac:dyDescent="0.35">
      <c r="B27" s="5">
        <v>26</v>
      </c>
      <c r="C27" s="3" t="s">
        <v>19</v>
      </c>
      <c r="E27" s="5">
        <v>26</v>
      </c>
      <c r="F27" s="3" t="s">
        <v>81</v>
      </c>
      <c r="H27" s="5">
        <v>26</v>
      </c>
      <c r="I27" s="3" t="s">
        <v>95</v>
      </c>
      <c r="K27" s="5">
        <v>6</v>
      </c>
      <c r="L27" s="3" t="s">
        <v>69</v>
      </c>
      <c r="N27" s="5">
        <v>6</v>
      </c>
      <c r="O27" s="3" t="s">
        <v>46</v>
      </c>
    </row>
    <row r="28" spans="2:15" ht="11.25" customHeight="1" x14ac:dyDescent="0.35">
      <c r="B28" s="5">
        <v>27</v>
      </c>
      <c r="C28" s="3" t="s">
        <v>20</v>
      </c>
      <c r="E28" s="5">
        <v>27</v>
      </c>
      <c r="F28" s="3" t="s">
        <v>85</v>
      </c>
      <c r="H28" s="5">
        <v>27</v>
      </c>
      <c r="I28" s="3" t="s">
        <v>96</v>
      </c>
      <c r="K28" s="5">
        <v>7</v>
      </c>
      <c r="L28" s="3" t="s">
        <v>107</v>
      </c>
      <c r="N28" s="5">
        <v>7</v>
      </c>
      <c r="O28" s="3" t="s">
        <v>47</v>
      </c>
    </row>
    <row r="29" spans="2:15" ht="11.25" customHeight="1" x14ac:dyDescent="0.35">
      <c r="B29" s="5">
        <v>28</v>
      </c>
      <c r="C29" s="3" t="s">
        <v>21</v>
      </c>
      <c r="E29" s="5">
        <v>28</v>
      </c>
      <c r="F29" s="3" t="s">
        <v>86</v>
      </c>
      <c r="H29" s="5">
        <v>28</v>
      </c>
      <c r="I29" s="3" t="s">
        <v>97</v>
      </c>
      <c r="K29" s="5">
        <v>8</v>
      </c>
      <c r="L29" s="3" t="s">
        <v>108</v>
      </c>
      <c r="N29" s="5">
        <v>8</v>
      </c>
      <c r="O29" s="3" t="s">
        <v>48</v>
      </c>
    </row>
    <row r="30" spans="2:15" ht="11.25" customHeight="1" x14ac:dyDescent="0.35">
      <c r="B30" s="5">
        <v>29</v>
      </c>
      <c r="C30" s="3" t="s">
        <v>102</v>
      </c>
      <c r="E30" s="5">
        <v>29</v>
      </c>
      <c r="F30" s="3" t="s">
        <v>87</v>
      </c>
      <c r="H30" s="5">
        <v>29</v>
      </c>
      <c r="I30" s="3" t="s">
        <v>98</v>
      </c>
      <c r="K30" s="5">
        <v>9</v>
      </c>
      <c r="L30" s="3" t="s">
        <v>68</v>
      </c>
      <c r="N30" s="5">
        <v>9</v>
      </c>
      <c r="O30" s="3" t="s">
        <v>49</v>
      </c>
    </row>
    <row r="31" spans="2:15" ht="11.25" customHeight="1" x14ac:dyDescent="0.35">
      <c r="B31" s="5">
        <v>30</v>
      </c>
      <c r="C31" s="3" t="s">
        <v>103</v>
      </c>
      <c r="E31" s="5">
        <v>30</v>
      </c>
      <c r="F31" s="3" t="s">
        <v>111</v>
      </c>
      <c r="H31" s="5">
        <v>30</v>
      </c>
      <c r="I31" s="3" t="s">
        <v>28</v>
      </c>
      <c r="K31" s="5"/>
      <c r="L31" s="3"/>
      <c r="N31" s="5">
        <v>10</v>
      </c>
      <c r="O31" s="3" t="s">
        <v>50</v>
      </c>
    </row>
    <row r="32" spans="2:15" ht="11.25" customHeight="1" thickBot="1" x14ac:dyDescent="0.4">
      <c r="B32" s="5">
        <v>31</v>
      </c>
      <c r="C32" s="3" t="s">
        <v>104</v>
      </c>
      <c r="E32" s="5">
        <v>31</v>
      </c>
      <c r="F32" s="3" t="s">
        <v>112</v>
      </c>
      <c r="H32" s="5">
        <v>31</v>
      </c>
      <c r="I32" s="3" t="s">
        <v>29</v>
      </c>
      <c r="K32" s="6" t="s">
        <v>147</v>
      </c>
      <c r="L32" s="7" t="s">
        <v>144</v>
      </c>
      <c r="N32" s="5">
        <v>11</v>
      </c>
      <c r="O32" s="3" t="s">
        <v>51</v>
      </c>
    </row>
    <row r="33" spans="2:17" ht="11.25" customHeight="1" thickTop="1" x14ac:dyDescent="0.35">
      <c r="B33" s="5">
        <v>32</v>
      </c>
      <c r="C33" s="3" t="s">
        <v>105</v>
      </c>
      <c r="E33" s="5">
        <v>32</v>
      </c>
      <c r="F33" s="3" t="s">
        <v>113</v>
      </c>
      <c r="H33" s="5">
        <v>32</v>
      </c>
      <c r="I33" s="3" t="s">
        <v>30</v>
      </c>
      <c r="K33" s="5">
        <v>1</v>
      </c>
      <c r="L33" s="3" t="s">
        <v>101</v>
      </c>
      <c r="N33" s="5">
        <v>12</v>
      </c>
      <c r="O33" s="3" t="s">
        <v>52</v>
      </c>
      <c r="Q33" s="5"/>
    </row>
    <row r="34" spans="2:17" ht="11.25" customHeight="1" x14ac:dyDescent="0.35">
      <c r="B34" s="5">
        <v>33</v>
      </c>
      <c r="C34" s="3" t="s">
        <v>106</v>
      </c>
      <c r="E34" s="5">
        <v>33</v>
      </c>
      <c r="F34" s="3" t="s">
        <v>114</v>
      </c>
      <c r="H34" s="5">
        <v>33</v>
      </c>
      <c r="I34" s="3" t="s">
        <v>31</v>
      </c>
      <c r="K34" s="5">
        <v>2</v>
      </c>
      <c r="L34" s="3" t="s">
        <v>140</v>
      </c>
      <c r="N34" s="5">
        <v>13</v>
      </c>
      <c r="O34" s="3" t="s">
        <v>53</v>
      </c>
      <c r="Q34" s="5"/>
    </row>
    <row r="35" spans="2:17" ht="11.25" customHeight="1" x14ac:dyDescent="0.35">
      <c r="B35" s="5">
        <v>34</v>
      </c>
      <c r="C35" s="3" t="s">
        <v>22</v>
      </c>
      <c r="E35" s="5">
        <v>34</v>
      </c>
      <c r="F35" s="3" t="s">
        <v>115</v>
      </c>
      <c r="H35" s="5">
        <v>34</v>
      </c>
      <c r="I35" s="3" t="s">
        <v>32</v>
      </c>
      <c r="K35" s="5">
        <v>3</v>
      </c>
      <c r="L35" s="3" t="s">
        <v>139</v>
      </c>
      <c r="N35" s="5">
        <v>14</v>
      </c>
      <c r="O35" s="3" t="s">
        <v>54</v>
      </c>
      <c r="Q35" s="5"/>
    </row>
    <row r="36" spans="2:17" ht="11.25" customHeight="1" x14ac:dyDescent="0.35">
      <c r="B36" s="5">
        <v>35</v>
      </c>
      <c r="C36" s="3" t="s">
        <v>23</v>
      </c>
      <c r="E36" s="5">
        <v>35</v>
      </c>
      <c r="F36" s="3" t="s">
        <v>116</v>
      </c>
      <c r="H36" s="5">
        <v>35</v>
      </c>
      <c r="I36" s="3" t="s">
        <v>33</v>
      </c>
      <c r="K36" s="5">
        <v>4</v>
      </c>
      <c r="L36" s="3" t="s">
        <v>119</v>
      </c>
      <c r="N36" s="5">
        <v>15</v>
      </c>
      <c r="O36" s="3" t="s">
        <v>55</v>
      </c>
      <c r="Q36" s="5"/>
    </row>
    <row r="37" spans="2:17" ht="11.25" customHeight="1" x14ac:dyDescent="0.35">
      <c r="B37" s="5">
        <v>36</v>
      </c>
      <c r="C37" s="3" t="s">
        <v>24</v>
      </c>
      <c r="E37" s="5">
        <v>36</v>
      </c>
      <c r="F37" s="3" t="s">
        <v>117</v>
      </c>
      <c r="H37" s="5">
        <v>36</v>
      </c>
      <c r="I37" s="3" t="s">
        <v>34</v>
      </c>
      <c r="N37" s="5">
        <v>16</v>
      </c>
      <c r="O37" s="3" t="s">
        <v>56</v>
      </c>
      <c r="Q37" s="5"/>
    </row>
    <row r="38" spans="2:17" ht="11.25" customHeight="1" thickBot="1" x14ac:dyDescent="0.4">
      <c r="B38" s="5">
        <v>37</v>
      </c>
      <c r="C38" s="3" t="s">
        <v>28</v>
      </c>
      <c r="E38" s="5">
        <v>37</v>
      </c>
      <c r="F38" s="3" t="s">
        <v>118</v>
      </c>
      <c r="H38" s="5">
        <v>37</v>
      </c>
      <c r="I38" s="3" t="s">
        <v>35</v>
      </c>
      <c r="K38" s="6" t="s">
        <v>147</v>
      </c>
      <c r="L38" s="7" t="s">
        <v>150</v>
      </c>
      <c r="N38" s="5"/>
      <c r="O38" s="3" t="s">
        <v>146</v>
      </c>
      <c r="Q38" s="5"/>
    </row>
    <row r="39" spans="2:17" ht="11.25" customHeight="1" thickTop="1" x14ac:dyDescent="0.35">
      <c r="B39" s="5">
        <v>38</v>
      </c>
      <c r="C39" s="3" t="s">
        <v>29</v>
      </c>
      <c r="E39" s="5">
        <v>38</v>
      </c>
      <c r="F39" s="3" t="s">
        <v>42</v>
      </c>
      <c r="H39" s="5">
        <v>38</v>
      </c>
      <c r="I39" s="3" t="s">
        <v>36</v>
      </c>
      <c r="K39" s="5">
        <v>1</v>
      </c>
      <c r="L39" s="3" t="s">
        <v>101</v>
      </c>
      <c r="N39" s="5">
        <v>25</v>
      </c>
      <c r="O39" s="3" t="s">
        <v>57</v>
      </c>
      <c r="Q39" s="5"/>
    </row>
    <row r="40" spans="2:17" ht="11.25" customHeight="1" x14ac:dyDescent="0.35">
      <c r="B40" s="5">
        <v>39</v>
      </c>
      <c r="C40" s="3" t="s">
        <v>30</v>
      </c>
      <c r="E40" s="5"/>
      <c r="F40" s="3" t="s">
        <v>146</v>
      </c>
      <c r="H40" s="5">
        <v>39</v>
      </c>
      <c r="I40" s="3" t="s">
        <v>37</v>
      </c>
      <c r="K40" s="5">
        <v>2</v>
      </c>
      <c r="L40" s="3" t="s">
        <v>140</v>
      </c>
      <c r="N40" s="5">
        <v>26</v>
      </c>
      <c r="O40" s="3" t="s">
        <v>58</v>
      </c>
      <c r="Q40" s="5"/>
    </row>
    <row r="41" spans="2:17" ht="11.25" customHeight="1" x14ac:dyDescent="0.35">
      <c r="B41" s="5">
        <v>40</v>
      </c>
      <c r="C41" s="3" t="s">
        <v>31</v>
      </c>
      <c r="E41" s="5">
        <v>47</v>
      </c>
      <c r="F41" s="3" t="s">
        <v>43</v>
      </c>
      <c r="H41" s="5">
        <v>40</v>
      </c>
      <c r="I41" s="3" t="s">
        <v>38</v>
      </c>
      <c r="K41" s="5">
        <v>3</v>
      </c>
      <c r="L41" s="3" t="s">
        <v>139</v>
      </c>
      <c r="N41" s="5"/>
      <c r="O41" s="3" t="s">
        <v>146</v>
      </c>
      <c r="Q41" s="5"/>
    </row>
    <row r="42" spans="2:17" ht="11.25" customHeight="1" x14ac:dyDescent="0.35">
      <c r="B42" s="5">
        <v>41</v>
      </c>
      <c r="C42" s="3" t="s">
        <v>32</v>
      </c>
      <c r="E42" s="5"/>
      <c r="F42" s="3"/>
      <c r="H42" s="5">
        <v>41</v>
      </c>
      <c r="I42" s="3" t="s">
        <v>39</v>
      </c>
      <c r="K42" s="5">
        <v>4</v>
      </c>
      <c r="L42" s="3" t="s">
        <v>83</v>
      </c>
      <c r="N42" s="5">
        <v>45</v>
      </c>
      <c r="O42" s="3" t="s">
        <v>59</v>
      </c>
      <c r="Q42" s="5"/>
    </row>
    <row r="43" spans="2:17" ht="11.25" customHeight="1" x14ac:dyDescent="0.35">
      <c r="B43" s="5">
        <v>42</v>
      </c>
      <c r="C43" s="3" t="s">
        <v>38</v>
      </c>
      <c r="H43" s="5">
        <v>42</v>
      </c>
      <c r="I43" s="3" t="s">
        <v>40</v>
      </c>
      <c r="K43" s="5">
        <v>5</v>
      </c>
      <c r="L43" s="17" t="s">
        <v>26</v>
      </c>
      <c r="N43" s="5">
        <v>46</v>
      </c>
      <c r="O43" s="3" t="s">
        <v>60</v>
      </c>
      <c r="Q43" s="5"/>
    </row>
    <row r="44" spans="2:17" ht="11.25" customHeight="1" x14ac:dyDescent="0.35">
      <c r="B44" s="5">
        <v>43</v>
      </c>
      <c r="C44" s="3" t="s">
        <v>33</v>
      </c>
      <c r="H44" s="5">
        <v>43</v>
      </c>
      <c r="I44" s="3" t="s">
        <v>41</v>
      </c>
      <c r="K44" s="5">
        <v>6</v>
      </c>
      <c r="L44" s="17" t="s">
        <v>25</v>
      </c>
      <c r="N44" s="5"/>
      <c r="O44" s="3" t="s">
        <v>146</v>
      </c>
      <c r="Q44" s="5"/>
    </row>
    <row r="45" spans="2:17" ht="11.25" customHeight="1" x14ac:dyDescent="0.35">
      <c r="B45" s="5">
        <v>44</v>
      </c>
      <c r="C45" s="3" t="s">
        <v>34</v>
      </c>
      <c r="H45" s="5">
        <v>44</v>
      </c>
      <c r="I45" s="3" t="s">
        <v>151</v>
      </c>
      <c r="K45" s="5">
        <v>7</v>
      </c>
      <c r="L45" s="17" t="s">
        <v>72</v>
      </c>
      <c r="N45" s="5">
        <v>65</v>
      </c>
      <c r="O45" s="3" t="s">
        <v>61</v>
      </c>
      <c r="Q45" s="5"/>
    </row>
    <row r="46" spans="2:17" ht="11.25" customHeight="1" x14ac:dyDescent="0.35">
      <c r="B46" s="5">
        <v>45</v>
      </c>
      <c r="C46" s="3" t="s">
        <v>35</v>
      </c>
      <c r="H46" s="5">
        <v>45</v>
      </c>
      <c r="I46" s="3" t="s">
        <v>127</v>
      </c>
      <c r="K46" s="5">
        <v>8</v>
      </c>
      <c r="L46" s="17" t="s">
        <v>148</v>
      </c>
      <c r="N46" s="5">
        <v>66</v>
      </c>
      <c r="O46" s="3" t="s">
        <v>62</v>
      </c>
      <c r="Q46" s="5"/>
    </row>
    <row r="47" spans="2:17" ht="11.25" customHeight="1" x14ac:dyDescent="0.35">
      <c r="B47" s="5">
        <v>46</v>
      </c>
      <c r="C47" s="3" t="s">
        <v>36</v>
      </c>
      <c r="H47" s="5">
        <v>46</v>
      </c>
      <c r="I47" s="3" t="s">
        <v>128</v>
      </c>
      <c r="K47" s="5"/>
      <c r="L47" s="18" t="s">
        <v>146</v>
      </c>
      <c r="N47" s="5"/>
      <c r="O47" s="3" t="s">
        <v>146</v>
      </c>
      <c r="Q47" s="5"/>
    </row>
    <row r="48" spans="2:17" ht="11.25" customHeight="1" x14ac:dyDescent="0.35">
      <c r="B48" s="5">
        <v>47</v>
      </c>
      <c r="C48" s="3" t="s">
        <v>37</v>
      </c>
      <c r="H48" s="5">
        <v>47</v>
      </c>
      <c r="I48" s="3" t="s">
        <v>129</v>
      </c>
      <c r="K48" s="5">
        <v>37</v>
      </c>
      <c r="L48" s="3" t="s">
        <v>149</v>
      </c>
      <c r="N48" s="5">
        <v>85</v>
      </c>
      <c r="O48" s="3" t="s">
        <v>63</v>
      </c>
      <c r="Q48" s="5"/>
    </row>
    <row r="49" spans="2:17" ht="11.25" customHeight="1" thickBot="1" x14ac:dyDescent="0.4">
      <c r="B49" s="5">
        <v>48</v>
      </c>
      <c r="C49" s="3" t="s">
        <v>39</v>
      </c>
      <c r="H49" s="5">
        <v>48</v>
      </c>
      <c r="I49" s="3" t="s">
        <v>130</v>
      </c>
      <c r="K49" s="5"/>
      <c r="L49" s="3"/>
      <c r="N49" s="5">
        <v>86</v>
      </c>
      <c r="O49" s="3" t="s">
        <v>64</v>
      </c>
      <c r="Q49" s="5"/>
    </row>
    <row r="50" spans="2:17" ht="11.25" customHeight="1" x14ac:dyDescent="0.35">
      <c r="B50" s="5">
        <v>49</v>
      </c>
      <c r="C50" s="3" t="s">
        <v>40</v>
      </c>
      <c r="E50" s="9">
        <v>54</v>
      </c>
      <c r="F50" s="10" t="s">
        <v>136</v>
      </c>
      <c r="G50" s="10"/>
      <c r="H50" s="5">
        <v>49</v>
      </c>
      <c r="I50" s="3" t="s">
        <v>131</v>
      </c>
      <c r="N50" s="5"/>
      <c r="O50" s="3" t="s">
        <v>146</v>
      </c>
      <c r="Q50" s="5"/>
    </row>
    <row r="51" spans="2:17" ht="11.25" customHeight="1" x14ac:dyDescent="0.35">
      <c r="B51" s="5">
        <v>50</v>
      </c>
      <c r="C51" s="3" t="s">
        <v>41</v>
      </c>
      <c r="E51" s="11">
        <v>55</v>
      </c>
      <c r="F51" s="3" t="s">
        <v>137</v>
      </c>
      <c r="G51" s="12"/>
      <c r="H51" s="5">
        <v>50</v>
      </c>
      <c r="I51" s="3" t="s">
        <v>132</v>
      </c>
      <c r="N51" s="5">
        <v>95</v>
      </c>
      <c r="O51" s="3" t="s">
        <v>65</v>
      </c>
      <c r="Q51" s="5"/>
    </row>
    <row r="52" spans="2:17" ht="11.25" customHeight="1" x14ac:dyDescent="0.35">
      <c r="B52" s="5">
        <v>51</v>
      </c>
      <c r="C52" s="3" t="s">
        <v>42</v>
      </c>
      <c r="E52" s="13">
        <v>56</v>
      </c>
      <c r="F52" s="8" t="s">
        <v>42</v>
      </c>
      <c r="G52" s="8"/>
      <c r="H52" s="5">
        <v>51</v>
      </c>
      <c r="I52" s="3" t="s">
        <v>133</v>
      </c>
    </row>
    <row r="53" spans="2:17" ht="11.25" customHeight="1" x14ac:dyDescent="0.35">
      <c r="B53" s="5"/>
      <c r="C53" s="3" t="s">
        <v>146</v>
      </c>
      <c r="E53" s="14"/>
      <c r="F53" s="3" t="s">
        <v>146</v>
      </c>
      <c r="G53" s="12"/>
      <c r="H53" s="5">
        <v>52</v>
      </c>
      <c r="I53" s="3" t="s">
        <v>134</v>
      </c>
    </row>
    <row r="54" spans="2:17" ht="11.25" customHeight="1" thickBot="1" x14ac:dyDescent="0.4">
      <c r="B54" s="5">
        <v>60</v>
      </c>
      <c r="C54" s="3" t="s">
        <v>43</v>
      </c>
      <c r="E54" s="15">
        <v>65</v>
      </c>
      <c r="F54" s="16" t="s">
        <v>43</v>
      </c>
      <c r="G54" s="16"/>
      <c r="H54" s="5">
        <v>53</v>
      </c>
      <c r="I54" s="3" t="s">
        <v>135</v>
      </c>
    </row>
  </sheetData>
  <pageMargins left="0.25" right="0.25" top="0" bottom="0" header="0" footer="0"/>
  <pageSetup scale="99" fitToWidth="0" orientation="landscape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850</vt:lpstr>
      <vt:lpstr>Fill in OrderInformation</vt:lpstr>
      <vt:lpstr>ediout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Perez</dc:creator>
  <cp:lastModifiedBy>Bruce Larson</cp:lastModifiedBy>
  <cp:lastPrinted>2015-07-13T20:46:43Z</cp:lastPrinted>
  <dcterms:created xsi:type="dcterms:W3CDTF">2008-09-17T21:55:41Z</dcterms:created>
  <dcterms:modified xsi:type="dcterms:W3CDTF">2017-08-11T02:11:02Z</dcterms:modified>
</cp:coreProperties>
</file>