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lder Stepa\"/>
    </mc:Choice>
  </mc:AlternateContent>
  <xr:revisionPtr revIDLastSave="0" documentId="13_ncr:1_{3C7B09A3-A8C3-4342-9C68-BFC6AA8F09B7}" xr6:coauthVersionLast="47" xr6:coauthVersionMax="47" xr10:uidLastSave="{00000000-0000-0000-0000-000000000000}"/>
  <bookViews>
    <workbookView xWindow="-108" yWindow="-108" windowWidth="30936" windowHeight="16776" firstSheet="1" activeTab="1" xr2:uid="{97AE2104-2C8A-4ACC-80DF-AB1F6C1A1044}"/>
  </bookViews>
  <sheets>
    <sheet name="Однопараметрическая" sheetId="1" r:id="rId1"/>
    <sheet name="Трёхпараметрическая" sheetId="2" r:id="rId2"/>
    <sheet name="Двухпараметрическая" sheetId="3" r:id="rId3"/>
    <sheet name="Оптимальное" sheetId="5" r:id="rId4"/>
    <sheet name="Мин время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6" l="1"/>
  <c r="F3" i="6"/>
  <c r="F4" i="6"/>
  <c r="F5" i="6"/>
  <c r="F6" i="6"/>
  <c r="F7" i="6"/>
  <c r="F8" i="6"/>
  <c r="F9" i="6"/>
  <c r="F10" i="6"/>
  <c r="F11" i="6"/>
  <c r="F12" i="6"/>
  <c r="F13" i="6"/>
  <c r="F2" i="6"/>
  <c r="D3" i="6"/>
  <c r="D4" i="6"/>
  <c r="D5" i="6"/>
  <c r="D6" i="6"/>
  <c r="D7" i="6"/>
  <c r="D8" i="6"/>
  <c r="D9" i="6"/>
  <c r="D10" i="6"/>
  <c r="D11" i="6"/>
  <c r="D12" i="6"/>
  <c r="D13" i="6"/>
  <c r="D2" i="6"/>
  <c r="K28" i="6"/>
  <c r="J27" i="6"/>
  <c r="L27" i="6" s="1"/>
  <c r="I27" i="6"/>
  <c r="K27" i="6" s="1"/>
  <c r="C31" i="6"/>
  <c r="C28" i="6"/>
  <c r="C27" i="6"/>
  <c r="K19" i="6"/>
  <c r="K20" i="6" s="1"/>
  <c r="K18" i="6"/>
  <c r="C29" i="6" s="1"/>
  <c r="C28" i="5"/>
  <c r="C27" i="5"/>
  <c r="K19" i="5"/>
  <c r="K18" i="5"/>
  <c r="C31" i="5" s="1"/>
  <c r="K9" i="3"/>
  <c r="L9" i="3" s="1"/>
  <c r="L9" i="2"/>
  <c r="K9" i="2"/>
  <c r="I2" i="3"/>
  <c r="J2" i="3" s="1"/>
  <c r="K5" i="2"/>
  <c r="K4" i="2"/>
  <c r="J2" i="2"/>
  <c r="I2" i="2"/>
  <c r="B27" i="3"/>
  <c r="B28" i="3"/>
  <c r="B29" i="3"/>
  <c r="B30" i="3"/>
  <c r="B31" i="3"/>
  <c r="B32" i="3"/>
  <c r="B33" i="3"/>
  <c r="B34" i="3"/>
  <c r="B35" i="3"/>
  <c r="B36" i="3"/>
  <c r="B37" i="3"/>
  <c r="B38" i="3"/>
  <c r="H23" i="3"/>
  <c r="H22" i="3"/>
  <c r="G22" i="3"/>
  <c r="H21" i="3"/>
  <c r="F21" i="3"/>
  <c r="F20" i="3"/>
  <c r="G19" i="3"/>
  <c r="D19" i="3"/>
  <c r="E18" i="3"/>
  <c r="D18" i="3"/>
  <c r="C17" i="3"/>
  <c r="B17" i="3"/>
  <c r="C28" i="3"/>
  <c r="C27" i="3"/>
  <c r="F13" i="3"/>
  <c r="E13" i="3"/>
  <c r="D13" i="3"/>
  <c r="F12" i="3"/>
  <c r="E12" i="3"/>
  <c r="D12" i="3"/>
  <c r="F11" i="3"/>
  <c r="E11" i="3"/>
  <c r="D11" i="3"/>
  <c r="J33" i="3" s="1"/>
  <c r="F10" i="3"/>
  <c r="E10" i="3"/>
  <c r="D10" i="3"/>
  <c r="F9" i="3"/>
  <c r="E9" i="3"/>
  <c r="D9" i="3"/>
  <c r="F8" i="3"/>
  <c r="E8" i="3"/>
  <c r="D8" i="3"/>
  <c r="F7" i="3"/>
  <c r="E7" i="3"/>
  <c r="D7" i="3"/>
  <c r="F6" i="3"/>
  <c r="E6" i="3"/>
  <c r="D6" i="3"/>
  <c r="F5" i="3"/>
  <c r="E5" i="3"/>
  <c r="D5" i="3"/>
  <c r="F4" i="3"/>
  <c r="E4" i="3"/>
  <c r="D4" i="3"/>
  <c r="F3" i="3"/>
  <c r="E3" i="3"/>
  <c r="D3" i="3"/>
  <c r="K19" i="3" s="1"/>
  <c r="F2" i="3"/>
  <c r="E2" i="3"/>
  <c r="D2" i="3"/>
  <c r="D3" i="2"/>
  <c r="D4" i="2"/>
  <c r="D5" i="2"/>
  <c r="D6" i="2"/>
  <c r="D7" i="2"/>
  <c r="F20" i="2" s="1"/>
  <c r="D8" i="2"/>
  <c r="D9" i="2"/>
  <c r="D10" i="2"/>
  <c r="G22" i="2" s="1"/>
  <c r="D11" i="2"/>
  <c r="H21" i="2" s="1"/>
  <c r="D12" i="2"/>
  <c r="B37" i="2" s="1"/>
  <c r="J32" i="2" s="1"/>
  <c r="D13" i="2"/>
  <c r="B38" i="2" s="1"/>
  <c r="D2" i="2"/>
  <c r="B27" i="2" s="1"/>
  <c r="B28" i="2"/>
  <c r="B29" i="2"/>
  <c r="B30" i="2"/>
  <c r="B31" i="2"/>
  <c r="B32" i="2"/>
  <c r="B33" i="2"/>
  <c r="J30" i="2" s="1"/>
  <c r="B34" i="2"/>
  <c r="J28" i="2" s="1"/>
  <c r="B35" i="2"/>
  <c r="B36" i="2"/>
  <c r="J33" i="2" s="1"/>
  <c r="I29" i="2"/>
  <c r="F21" i="2"/>
  <c r="B17" i="2"/>
  <c r="K18" i="2" s="1"/>
  <c r="C29" i="2" s="1"/>
  <c r="G19" i="2"/>
  <c r="D19" i="2"/>
  <c r="E18" i="2"/>
  <c r="D18" i="2"/>
  <c r="C17" i="2"/>
  <c r="K19" i="2" s="1"/>
  <c r="C33" i="2" s="1"/>
  <c r="C28" i="2"/>
  <c r="C27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  <c r="L28" i="1"/>
  <c r="L29" i="1"/>
  <c r="L30" i="1"/>
  <c r="L31" i="1"/>
  <c r="L32" i="1"/>
  <c r="L33" i="1"/>
  <c r="L27" i="1"/>
  <c r="K28" i="1"/>
  <c r="K29" i="1"/>
  <c r="K30" i="1"/>
  <c r="K31" i="1"/>
  <c r="K32" i="1"/>
  <c r="K33" i="1"/>
  <c r="K27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F39" i="1"/>
  <c r="E39" i="1"/>
  <c r="D39" i="1"/>
  <c r="C39" i="1"/>
  <c r="F38" i="1"/>
  <c r="F37" i="1"/>
  <c r="F36" i="1"/>
  <c r="F35" i="1"/>
  <c r="F34" i="1"/>
  <c r="F33" i="1"/>
  <c r="F32" i="1"/>
  <c r="F31" i="1"/>
  <c r="F30" i="1"/>
  <c r="F29" i="1"/>
  <c r="F28" i="1"/>
  <c r="F27" i="1"/>
  <c r="E28" i="1"/>
  <c r="E29" i="1"/>
  <c r="E30" i="1"/>
  <c r="E31" i="1"/>
  <c r="E32" i="1"/>
  <c r="E33" i="1"/>
  <c r="E34" i="1"/>
  <c r="E35" i="1"/>
  <c r="E36" i="1"/>
  <c r="E37" i="1"/>
  <c r="E38" i="1"/>
  <c r="E27" i="1"/>
  <c r="D35" i="1"/>
  <c r="D29" i="1"/>
  <c r="D30" i="1"/>
  <c r="D31" i="1"/>
  <c r="D32" i="1"/>
  <c r="D33" i="1"/>
  <c r="D34" i="1"/>
  <c r="D36" i="1"/>
  <c r="D37" i="1"/>
  <c r="D38" i="1"/>
  <c r="D28" i="1"/>
  <c r="D27" i="1"/>
  <c r="C38" i="1"/>
  <c r="C37" i="1"/>
  <c r="C36" i="1"/>
  <c r="C35" i="1"/>
  <c r="C34" i="1"/>
  <c r="C33" i="1"/>
  <c r="C32" i="1"/>
  <c r="C31" i="1"/>
  <c r="C30" i="1"/>
  <c r="C29" i="1"/>
  <c r="C28" i="1"/>
  <c r="C27" i="1"/>
  <c r="M18" i="1"/>
  <c r="M19" i="1"/>
  <c r="M20" i="1"/>
  <c r="M21" i="1"/>
  <c r="M22" i="1"/>
  <c r="M23" i="1"/>
  <c r="M24" i="1"/>
  <c r="M17" i="1"/>
  <c r="L23" i="1"/>
  <c r="L24" i="1"/>
  <c r="K19" i="1"/>
  <c r="K18" i="1"/>
  <c r="F3" i="1"/>
  <c r="F4" i="1"/>
  <c r="F5" i="1"/>
  <c r="F6" i="1"/>
  <c r="F7" i="1"/>
  <c r="F8" i="1"/>
  <c r="F9" i="1"/>
  <c r="F10" i="1"/>
  <c r="F11" i="1"/>
  <c r="F12" i="1"/>
  <c r="F13" i="1"/>
  <c r="F2" i="1"/>
  <c r="E3" i="1"/>
  <c r="E4" i="1"/>
  <c r="E5" i="1"/>
  <c r="E6" i="1"/>
  <c r="E7" i="1"/>
  <c r="E8" i="1"/>
  <c r="E9" i="1"/>
  <c r="E10" i="1"/>
  <c r="E11" i="1"/>
  <c r="E12" i="1"/>
  <c r="E13" i="1"/>
  <c r="E2" i="1"/>
  <c r="D3" i="1"/>
  <c r="D4" i="1"/>
  <c r="D5" i="1"/>
  <c r="D6" i="1"/>
  <c r="D7" i="1"/>
  <c r="D8" i="1"/>
  <c r="D9" i="1"/>
  <c r="D10" i="1"/>
  <c r="D11" i="1"/>
  <c r="D12" i="1"/>
  <c r="D13" i="1"/>
  <c r="D2" i="1"/>
  <c r="C30" i="6" l="1"/>
  <c r="C33" i="6"/>
  <c r="C32" i="6"/>
  <c r="C39" i="6"/>
  <c r="K21" i="6"/>
  <c r="K22" i="6" s="1"/>
  <c r="K20" i="5"/>
  <c r="C29" i="5"/>
  <c r="C33" i="5"/>
  <c r="C30" i="5"/>
  <c r="K4" i="3"/>
  <c r="K5" i="3"/>
  <c r="J32" i="3"/>
  <c r="K18" i="3"/>
  <c r="I28" i="3"/>
  <c r="C33" i="3"/>
  <c r="C30" i="3"/>
  <c r="J27" i="3"/>
  <c r="I33" i="3"/>
  <c r="K33" i="3" s="1"/>
  <c r="J30" i="3"/>
  <c r="I29" i="3"/>
  <c r="I32" i="3"/>
  <c r="J29" i="3"/>
  <c r="L29" i="3" s="1"/>
  <c r="I32" i="2"/>
  <c r="H23" i="2"/>
  <c r="I33" i="2"/>
  <c r="H22" i="2"/>
  <c r="I30" i="2"/>
  <c r="K30" i="2" s="1"/>
  <c r="J29" i="2"/>
  <c r="K29" i="2" s="1"/>
  <c r="I31" i="2"/>
  <c r="K32" i="2"/>
  <c r="I28" i="2"/>
  <c r="K28" i="2" s="1"/>
  <c r="J27" i="2"/>
  <c r="I27" i="2"/>
  <c r="K27" i="2" s="1"/>
  <c r="L29" i="2"/>
  <c r="L32" i="2"/>
  <c r="K33" i="2"/>
  <c r="L33" i="2"/>
  <c r="J31" i="2"/>
  <c r="C30" i="2"/>
  <c r="K20" i="2"/>
  <c r="K21" i="2" s="1"/>
  <c r="C34" i="2" s="1"/>
  <c r="C31" i="2"/>
  <c r="L22" i="1"/>
  <c r="K20" i="1"/>
  <c r="K21" i="1"/>
  <c r="C35" i="6" l="1"/>
  <c r="C37" i="6"/>
  <c r="K23" i="6"/>
  <c r="K24" i="6" s="1"/>
  <c r="C36" i="6"/>
  <c r="C34" i="6"/>
  <c r="K21" i="5"/>
  <c r="C32" i="5"/>
  <c r="C39" i="5"/>
  <c r="K32" i="3"/>
  <c r="L32" i="3"/>
  <c r="K29" i="3"/>
  <c r="J31" i="3"/>
  <c r="J28" i="3"/>
  <c r="L28" i="3" s="1"/>
  <c r="I31" i="3"/>
  <c r="K31" i="3" s="1"/>
  <c r="L33" i="3"/>
  <c r="I27" i="3"/>
  <c r="K27" i="3" s="1"/>
  <c r="I30" i="3"/>
  <c r="K30" i="3" s="1"/>
  <c r="C29" i="3"/>
  <c r="K20" i="3"/>
  <c r="C31" i="3"/>
  <c r="L31" i="2"/>
  <c r="L30" i="2"/>
  <c r="L28" i="2"/>
  <c r="L27" i="2"/>
  <c r="K31" i="2"/>
  <c r="C39" i="2"/>
  <c r="C36" i="2"/>
  <c r="C32" i="2"/>
  <c r="K22" i="2"/>
  <c r="C35" i="2" s="1"/>
  <c r="L21" i="1"/>
  <c r="K22" i="1"/>
  <c r="K23" i="1" s="1"/>
  <c r="L24" i="6" l="1"/>
  <c r="C38" i="6"/>
  <c r="K22" i="5"/>
  <c r="K23" i="5" s="1"/>
  <c r="K24" i="5" s="1"/>
  <c r="C36" i="5"/>
  <c r="C34" i="5"/>
  <c r="L30" i="3"/>
  <c r="K28" i="3"/>
  <c r="L31" i="3"/>
  <c r="L27" i="3"/>
  <c r="C39" i="3"/>
  <c r="C32" i="3"/>
  <c r="K21" i="3"/>
  <c r="K23" i="2"/>
  <c r="K24" i="2" s="1"/>
  <c r="C37" i="2"/>
  <c r="L24" i="2"/>
  <c r="C38" i="2"/>
  <c r="L20" i="1"/>
  <c r="L19" i="1" s="1"/>
  <c r="K24" i="1"/>
  <c r="L23" i="6" l="1"/>
  <c r="L22" i="6" s="1"/>
  <c r="L21" i="6" s="1"/>
  <c r="D36" i="6"/>
  <c r="E36" i="6" s="1"/>
  <c r="D38" i="6"/>
  <c r="E38" i="6" s="1"/>
  <c r="M24" i="6"/>
  <c r="D37" i="6"/>
  <c r="E37" i="6" s="1"/>
  <c r="L24" i="5"/>
  <c r="K27" i="5"/>
  <c r="C35" i="5"/>
  <c r="C37" i="5"/>
  <c r="C38" i="5"/>
  <c r="L23" i="5"/>
  <c r="L22" i="5" s="1"/>
  <c r="L21" i="5" s="1"/>
  <c r="D36" i="5"/>
  <c r="E36" i="5" s="1"/>
  <c r="D37" i="5"/>
  <c r="E37" i="5" s="1"/>
  <c r="D38" i="5"/>
  <c r="E38" i="5" s="1"/>
  <c r="M24" i="5"/>
  <c r="C34" i="3"/>
  <c r="C36" i="3"/>
  <c r="K22" i="3"/>
  <c r="L23" i="2"/>
  <c r="L22" i="2" s="1"/>
  <c r="D38" i="2"/>
  <c r="E38" i="2" s="1"/>
  <c r="D36" i="2"/>
  <c r="E36" i="2" s="1"/>
  <c r="M24" i="2"/>
  <c r="D37" i="2"/>
  <c r="E37" i="2" s="1"/>
  <c r="L18" i="1"/>
  <c r="L17" i="1" s="1"/>
  <c r="D39" i="6" l="1"/>
  <c r="E39" i="6" s="1"/>
  <c r="M21" i="6"/>
  <c r="D31" i="6"/>
  <c r="E31" i="6" s="1"/>
  <c r="F34" i="6"/>
  <c r="F36" i="6"/>
  <c r="D32" i="6"/>
  <c r="E32" i="6" s="1"/>
  <c r="M22" i="6"/>
  <c r="L20" i="6"/>
  <c r="D34" i="6"/>
  <c r="E34" i="6" s="1"/>
  <c r="F37" i="6"/>
  <c r="F35" i="6"/>
  <c r="D33" i="6"/>
  <c r="E33" i="6" s="1"/>
  <c r="D35" i="6"/>
  <c r="E35" i="6" s="1"/>
  <c r="M23" i="6"/>
  <c r="F38" i="6"/>
  <c r="D39" i="5"/>
  <c r="E39" i="5" s="1"/>
  <c r="D31" i="5"/>
  <c r="E31" i="5" s="1"/>
  <c r="M21" i="5"/>
  <c r="F34" i="5"/>
  <c r="F36" i="5"/>
  <c r="D32" i="5"/>
  <c r="E32" i="5" s="1"/>
  <c r="M22" i="5"/>
  <c r="D34" i="5"/>
  <c r="E34" i="5" s="1"/>
  <c r="L20" i="5"/>
  <c r="F37" i="5"/>
  <c r="F35" i="5"/>
  <c r="D35" i="5"/>
  <c r="E35" i="5" s="1"/>
  <c r="D33" i="5"/>
  <c r="E33" i="5" s="1"/>
  <c r="M23" i="5"/>
  <c r="F38" i="5"/>
  <c r="C37" i="3"/>
  <c r="C35" i="3"/>
  <c r="K23" i="3"/>
  <c r="K24" i="3" s="1"/>
  <c r="D32" i="2"/>
  <c r="E32" i="2" s="1"/>
  <c r="M22" i="2"/>
  <c r="D34" i="2"/>
  <c r="E34" i="2" s="1"/>
  <c r="F37" i="2"/>
  <c r="F35" i="2"/>
  <c r="L21" i="2"/>
  <c r="D33" i="2"/>
  <c r="E33" i="2" s="1"/>
  <c r="M23" i="2"/>
  <c r="D35" i="2"/>
  <c r="E35" i="2" s="1"/>
  <c r="F38" i="2"/>
  <c r="D29" i="6" l="1"/>
  <c r="E29" i="6" s="1"/>
  <c r="M20" i="6"/>
  <c r="D30" i="6"/>
  <c r="E30" i="6" s="1"/>
  <c r="F32" i="6"/>
  <c r="F39" i="6"/>
  <c r="L18" i="6"/>
  <c r="L19" i="6"/>
  <c r="D29" i="5"/>
  <c r="E29" i="5" s="1"/>
  <c r="D30" i="5"/>
  <c r="E30" i="5" s="1"/>
  <c r="M20" i="5"/>
  <c r="F32" i="5"/>
  <c r="F39" i="5"/>
  <c r="L18" i="5"/>
  <c r="L19" i="5"/>
  <c r="L24" i="3"/>
  <c r="C38" i="3"/>
  <c r="M21" i="2"/>
  <c r="D39" i="2"/>
  <c r="E39" i="2" s="1"/>
  <c r="D31" i="2"/>
  <c r="E31" i="2" s="1"/>
  <c r="F34" i="2"/>
  <c r="F36" i="2"/>
  <c r="L20" i="2"/>
  <c r="L18" i="2" s="1"/>
  <c r="L17" i="6" l="1"/>
  <c r="D28" i="6"/>
  <c r="E28" i="6" s="1"/>
  <c r="M19" i="6"/>
  <c r="F30" i="6"/>
  <c r="F33" i="6"/>
  <c r="M18" i="6"/>
  <c r="D27" i="6"/>
  <c r="E27" i="6" s="1"/>
  <c r="F29" i="6"/>
  <c r="F31" i="6"/>
  <c r="D28" i="5"/>
  <c r="E28" i="5" s="1"/>
  <c r="L17" i="5"/>
  <c r="M19" i="5"/>
  <c r="F30" i="5"/>
  <c r="F33" i="5"/>
  <c r="F29" i="5"/>
  <c r="M18" i="5"/>
  <c r="D27" i="5"/>
  <c r="E27" i="5" s="1"/>
  <c r="F31" i="5"/>
  <c r="L23" i="3"/>
  <c r="L22" i="3" s="1"/>
  <c r="D36" i="3"/>
  <c r="E36" i="3" s="1"/>
  <c r="D37" i="3"/>
  <c r="E37" i="3" s="1"/>
  <c r="D38" i="3"/>
  <c r="E38" i="3" s="1"/>
  <c r="M24" i="3"/>
  <c r="D27" i="2"/>
  <c r="E27" i="2" s="1"/>
  <c r="M18" i="2"/>
  <c r="F31" i="2"/>
  <c r="F29" i="2"/>
  <c r="M20" i="2"/>
  <c r="D29" i="2"/>
  <c r="E29" i="2" s="1"/>
  <c r="D30" i="2"/>
  <c r="E30" i="2" s="1"/>
  <c r="F39" i="2"/>
  <c r="F32" i="2"/>
  <c r="L19" i="2"/>
  <c r="F28" i="6" l="1"/>
  <c r="M17" i="6"/>
  <c r="F27" i="6"/>
  <c r="M17" i="5"/>
  <c r="F27" i="5"/>
  <c r="F28" i="5"/>
  <c r="D34" i="3"/>
  <c r="E34" i="3" s="1"/>
  <c r="M22" i="3"/>
  <c r="D32" i="3"/>
  <c r="E32" i="3" s="1"/>
  <c r="F37" i="3"/>
  <c r="F35" i="3"/>
  <c r="L21" i="3"/>
  <c r="L20" i="3" s="1"/>
  <c r="D33" i="3"/>
  <c r="E33" i="3" s="1"/>
  <c r="M23" i="3"/>
  <c r="D35" i="3"/>
  <c r="E35" i="3" s="1"/>
  <c r="F38" i="3"/>
  <c r="D28" i="2"/>
  <c r="E28" i="2" s="1"/>
  <c r="M19" i="2"/>
  <c r="L17" i="2"/>
  <c r="F30" i="2"/>
  <c r="F33" i="2"/>
  <c r="M20" i="3" l="1"/>
  <c r="D30" i="3"/>
  <c r="E30" i="3" s="1"/>
  <c r="D29" i="3"/>
  <c r="E29" i="3" s="1"/>
  <c r="F39" i="3"/>
  <c r="F32" i="3"/>
  <c r="L19" i="3"/>
  <c r="L18" i="3"/>
  <c r="D39" i="3"/>
  <c r="E39" i="3" s="1"/>
  <c r="D31" i="3"/>
  <c r="E31" i="3" s="1"/>
  <c r="M21" i="3"/>
  <c r="F34" i="3"/>
  <c r="F36" i="3"/>
  <c r="M17" i="2"/>
  <c r="F28" i="2"/>
  <c r="F27" i="2"/>
  <c r="D27" i="3" l="1"/>
  <c r="E27" i="3" s="1"/>
  <c r="M18" i="3"/>
  <c r="F29" i="3"/>
  <c r="F31" i="3"/>
  <c r="L17" i="3"/>
  <c r="M19" i="3"/>
  <c r="D28" i="3"/>
  <c r="E28" i="3" s="1"/>
  <c r="F30" i="3"/>
  <c r="F33" i="3"/>
  <c r="M17" i="3" l="1"/>
  <c r="F28" i="3"/>
  <c r="F27" i="3"/>
</calcChain>
</file>

<file path=xl/sharedStrings.xml><?xml version="1.0" encoding="utf-8"?>
<sst xmlns="http://schemas.openxmlformats.org/spreadsheetml/2006/main" count="200" uniqueCount="55">
  <si>
    <t>t ож</t>
  </si>
  <si>
    <t>t* ож</t>
  </si>
  <si>
    <t>t</t>
  </si>
  <si>
    <t>t пес</t>
  </si>
  <si>
    <t>t вер</t>
  </si>
  <si>
    <t>t опт</t>
  </si>
  <si>
    <t>Дисперсия</t>
  </si>
  <si>
    <t>R(i)</t>
  </si>
  <si>
    <t>Tп(i)</t>
  </si>
  <si>
    <t>Tр(i)</t>
  </si>
  <si>
    <t>Работа</t>
  </si>
  <si>
    <t>Sр</t>
  </si>
  <si>
    <t>Eп</t>
  </si>
  <si>
    <t>rп</t>
  </si>
  <si>
    <t>rн</t>
  </si>
  <si>
    <t>1=(0,1)</t>
  </si>
  <si>
    <t>2=(0,2)</t>
  </si>
  <si>
    <t>3=(1,3)</t>
  </si>
  <si>
    <t>4=(2,3)</t>
  </si>
  <si>
    <t>5=(1,4)</t>
  </si>
  <si>
    <t>6=(3,5)</t>
  </si>
  <si>
    <t>7=(2,6)</t>
  </si>
  <si>
    <t>8=(4,5)</t>
  </si>
  <si>
    <t>9=(5,6)</t>
  </si>
  <si>
    <t>10=(4,7)</t>
  </si>
  <si>
    <t>11=(5,7)</t>
  </si>
  <si>
    <t>12=(6,7)</t>
  </si>
  <si>
    <t>(3,4)</t>
  </si>
  <si>
    <t>Дуга</t>
  </si>
  <si>
    <t>(0,2,3)</t>
  </si>
  <si>
    <t>(1,4,5)</t>
  </si>
  <si>
    <t>(3,4,5)</t>
  </si>
  <si>
    <t>(0,2,6)</t>
  </si>
  <si>
    <t>(1,4,7)</t>
  </si>
  <si>
    <t>(5,7)</t>
  </si>
  <si>
    <t>(3,4,7)</t>
  </si>
  <si>
    <t>a</t>
  </si>
  <si>
    <t>b</t>
  </si>
  <si>
    <t>R(b)</t>
  </si>
  <si>
    <t>N(b)</t>
  </si>
  <si>
    <t>Дисперсия критического пути</t>
  </si>
  <si>
    <t>Среднеквадратическое отклонение критического пути</t>
  </si>
  <si>
    <t>Шанс успеть в срок</t>
  </si>
  <si>
    <t>Гарантированный интервал</t>
  </si>
  <si>
    <t>Период для 0.9 шанса:</t>
  </si>
  <si>
    <t>17.82 -- 23.52</t>
  </si>
  <si>
    <t>21.35 -- 27.05</t>
  </si>
  <si>
    <t>Самая напряжённая дуга - (1,4,5)</t>
  </si>
  <si>
    <t>Её дисперия</t>
  </si>
  <si>
    <t>t max</t>
  </si>
  <si>
    <t>t min</t>
  </si>
  <si>
    <t>(4,7)</t>
  </si>
  <si>
    <t>Дельта</t>
  </si>
  <si>
    <t>S</t>
  </si>
  <si>
    <t>Полная макс 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</si>
</sst>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D4631-5D13-44ED-80D0-C65ABA738D54}">
  <dimension ref="A1:M39"/>
  <sheetViews>
    <sheetView workbookViewId="0">
      <selection sqref="A1:M39"/>
    </sheetView>
  </sheetViews>
  <sheetFormatPr defaultRowHeight="14.4" x14ac:dyDescent="0.3"/>
  <sheetData>
    <row r="1" spans="1:13" x14ac:dyDescent="0.3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6</v>
      </c>
    </row>
    <row r="2" spans="1:13" x14ac:dyDescent="0.3">
      <c r="A2">
        <v>10</v>
      </c>
      <c r="B2">
        <v>5</v>
      </c>
      <c r="C2">
        <v>3</v>
      </c>
      <c r="D2" s="1">
        <f>(A2+4*B2+C2)/6</f>
        <v>5.5</v>
      </c>
      <c r="E2" s="1">
        <f>(3*A2+2*C2)/5</f>
        <v>7.2</v>
      </c>
      <c r="F2" s="2">
        <f>POWER((A2-C2)/6, 2)</f>
        <v>1.3611111111111114</v>
      </c>
    </row>
    <row r="3" spans="1:13" x14ac:dyDescent="0.3">
      <c r="A3">
        <v>7</v>
      </c>
      <c r="B3">
        <v>6</v>
      </c>
      <c r="C3">
        <v>4</v>
      </c>
      <c r="D3" s="1">
        <f t="shared" ref="D3:D13" si="0">(A3+4*B3+C3)/6</f>
        <v>5.833333333333333</v>
      </c>
      <c r="E3" s="1">
        <f t="shared" ref="E3:E13" si="1">(3*A3+2*C3)/5</f>
        <v>5.8</v>
      </c>
      <c r="F3" s="2">
        <f t="shared" ref="F3:F13" si="2">POWER((A3-C3)/6, 2)</f>
        <v>0.25</v>
      </c>
    </row>
    <row r="4" spans="1:13" x14ac:dyDescent="0.3">
      <c r="A4">
        <v>5</v>
      </c>
      <c r="B4">
        <v>4</v>
      </c>
      <c r="C4">
        <v>2</v>
      </c>
      <c r="D4" s="1">
        <f t="shared" si="0"/>
        <v>3.8333333333333335</v>
      </c>
      <c r="E4" s="1">
        <f t="shared" si="1"/>
        <v>3.8</v>
      </c>
      <c r="F4" s="2">
        <f t="shared" si="2"/>
        <v>0.25</v>
      </c>
    </row>
    <row r="5" spans="1:13" x14ac:dyDescent="0.3">
      <c r="A5">
        <v>2</v>
      </c>
      <c r="B5">
        <v>2</v>
      </c>
      <c r="C5">
        <v>1</v>
      </c>
      <c r="D5" s="1">
        <f t="shared" si="0"/>
        <v>1.8333333333333333</v>
      </c>
      <c r="E5" s="1">
        <f t="shared" si="1"/>
        <v>1.6</v>
      </c>
      <c r="F5" s="2">
        <f t="shared" si="2"/>
        <v>2.7777777777777776E-2</v>
      </c>
    </row>
    <row r="6" spans="1:13" x14ac:dyDescent="0.3">
      <c r="A6">
        <v>6</v>
      </c>
      <c r="B6">
        <v>4</v>
      </c>
      <c r="C6">
        <v>2</v>
      </c>
      <c r="D6" s="1">
        <f t="shared" si="0"/>
        <v>4</v>
      </c>
      <c r="E6" s="1">
        <f t="shared" si="1"/>
        <v>4.4000000000000004</v>
      </c>
      <c r="F6" s="2">
        <f t="shared" si="2"/>
        <v>0.44444444444444442</v>
      </c>
    </row>
    <row r="7" spans="1:13" x14ac:dyDescent="0.3">
      <c r="A7">
        <v>6</v>
      </c>
      <c r="B7">
        <v>3</v>
      </c>
      <c r="C7">
        <v>1</v>
      </c>
      <c r="D7" s="1">
        <f t="shared" si="0"/>
        <v>3.1666666666666665</v>
      </c>
      <c r="E7" s="1">
        <f t="shared" si="1"/>
        <v>4</v>
      </c>
      <c r="F7" s="2">
        <f t="shared" si="2"/>
        <v>0.69444444444444453</v>
      </c>
    </row>
    <row r="8" spans="1:13" x14ac:dyDescent="0.3">
      <c r="A8">
        <v>9</v>
      </c>
      <c r="B8">
        <v>6</v>
      </c>
      <c r="C8">
        <v>3</v>
      </c>
      <c r="D8" s="1">
        <f t="shared" si="0"/>
        <v>6</v>
      </c>
      <c r="E8" s="1">
        <f t="shared" si="1"/>
        <v>6.6</v>
      </c>
      <c r="F8" s="2">
        <f t="shared" si="2"/>
        <v>1</v>
      </c>
    </row>
    <row r="9" spans="1:13" x14ac:dyDescent="0.3">
      <c r="A9">
        <v>3</v>
      </c>
      <c r="B9">
        <v>2</v>
      </c>
      <c r="C9">
        <v>1</v>
      </c>
      <c r="D9" s="1">
        <f t="shared" si="0"/>
        <v>2</v>
      </c>
      <c r="E9" s="1">
        <f t="shared" si="1"/>
        <v>2.2000000000000002</v>
      </c>
      <c r="F9" s="2">
        <f t="shared" si="2"/>
        <v>0.1111111111111111</v>
      </c>
    </row>
    <row r="10" spans="1:13" x14ac:dyDescent="0.3">
      <c r="A10">
        <v>4</v>
      </c>
      <c r="B10">
        <v>2</v>
      </c>
      <c r="C10">
        <v>1</v>
      </c>
      <c r="D10" s="1">
        <f t="shared" si="0"/>
        <v>2.1666666666666665</v>
      </c>
      <c r="E10" s="1">
        <f t="shared" si="1"/>
        <v>2.8</v>
      </c>
      <c r="F10" s="2">
        <f t="shared" si="2"/>
        <v>0.25</v>
      </c>
    </row>
    <row r="11" spans="1:13" x14ac:dyDescent="0.3">
      <c r="A11">
        <v>11</v>
      </c>
      <c r="B11">
        <v>8</v>
      </c>
      <c r="C11">
        <v>3</v>
      </c>
      <c r="D11" s="1">
        <f t="shared" si="0"/>
        <v>7.666666666666667</v>
      </c>
      <c r="E11" s="1">
        <f t="shared" si="1"/>
        <v>7.8</v>
      </c>
      <c r="F11" s="2">
        <f t="shared" si="2"/>
        <v>1.7777777777777777</v>
      </c>
    </row>
    <row r="12" spans="1:13" x14ac:dyDescent="0.3">
      <c r="A12">
        <v>9</v>
      </c>
      <c r="B12">
        <v>5</v>
      </c>
      <c r="C12">
        <v>2</v>
      </c>
      <c r="D12" s="1">
        <f t="shared" si="0"/>
        <v>5.166666666666667</v>
      </c>
      <c r="E12" s="1">
        <f t="shared" si="1"/>
        <v>6.2</v>
      </c>
      <c r="F12" s="2">
        <f t="shared" si="2"/>
        <v>1.3611111111111114</v>
      </c>
    </row>
    <row r="13" spans="1:13" x14ac:dyDescent="0.3">
      <c r="A13">
        <v>8</v>
      </c>
      <c r="B13">
        <v>6</v>
      </c>
      <c r="C13">
        <v>4</v>
      </c>
      <c r="D13" s="1">
        <f t="shared" si="0"/>
        <v>6</v>
      </c>
      <c r="E13" s="1">
        <f t="shared" si="1"/>
        <v>6.4</v>
      </c>
      <c r="F13" s="2">
        <f t="shared" si="2"/>
        <v>0.44444444444444442</v>
      </c>
    </row>
    <row r="16" spans="1:13" x14ac:dyDescent="0.3"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K16" t="s">
        <v>9</v>
      </c>
      <c r="L16" t="s">
        <v>8</v>
      </c>
      <c r="M16" t="s">
        <v>7</v>
      </c>
    </row>
    <row r="17" spans="1:13" x14ac:dyDescent="0.3">
      <c r="A17">
        <v>0</v>
      </c>
      <c r="B17">
        <v>10</v>
      </c>
      <c r="C17">
        <v>7</v>
      </c>
      <c r="J17">
        <v>0</v>
      </c>
      <c r="K17">
        <v>0</v>
      </c>
      <c r="L17">
        <f>MIN(L19-C17, L18-B17)</f>
        <v>0</v>
      </c>
      <c r="M17">
        <f>L17-K17</f>
        <v>0</v>
      </c>
    </row>
    <row r="18" spans="1:13" x14ac:dyDescent="0.3">
      <c r="A18">
        <v>1</v>
      </c>
      <c r="D18">
        <v>5</v>
      </c>
      <c r="E18">
        <v>6</v>
      </c>
      <c r="J18">
        <v>1</v>
      </c>
      <c r="K18">
        <f>MAX(K17+B17)</f>
        <v>10</v>
      </c>
      <c r="L18">
        <f>MIN(L21-E18, L20-D18)</f>
        <v>10</v>
      </c>
      <c r="M18">
        <f t="shared" ref="M18:M24" si="3">L18-K18</f>
        <v>0</v>
      </c>
    </row>
    <row r="19" spans="1:13" x14ac:dyDescent="0.3">
      <c r="A19">
        <v>2</v>
      </c>
      <c r="D19">
        <v>2</v>
      </c>
      <c r="G19">
        <v>9</v>
      </c>
      <c r="J19">
        <v>2</v>
      </c>
      <c r="K19">
        <f>MAX(K17+C17)</f>
        <v>7</v>
      </c>
      <c r="L19">
        <f>MIN(L23-G19, L20-D19)</f>
        <v>13</v>
      </c>
      <c r="M19">
        <f t="shared" si="3"/>
        <v>6</v>
      </c>
    </row>
    <row r="20" spans="1:13" x14ac:dyDescent="0.3">
      <c r="A20">
        <v>3</v>
      </c>
      <c r="E20">
        <v>0</v>
      </c>
      <c r="F20">
        <v>6</v>
      </c>
      <c r="J20">
        <v>3</v>
      </c>
      <c r="K20">
        <f>MAX(K18+D18, K19+D19)</f>
        <v>15</v>
      </c>
      <c r="L20">
        <f>MIN(L22-F20, L21-E20)</f>
        <v>15</v>
      </c>
      <c r="M20">
        <f t="shared" si="3"/>
        <v>0</v>
      </c>
    </row>
    <row r="21" spans="1:13" x14ac:dyDescent="0.3">
      <c r="A21">
        <v>4</v>
      </c>
      <c r="F21">
        <v>3</v>
      </c>
      <c r="H21">
        <v>11</v>
      </c>
      <c r="J21">
        <v>4</v>
      </c>
      <c r="K21">
        <f>MAX(B17+E18, K20+E20)</f>
        <v>16</v>
      </c>
      <c r="L21">
        <f>MIN(L24-H21, L22-F21)</f>
        <v>18</v>
      </c>
      <c r="M21">
        <f t="shared" si="3"/>
        <v>2</v>
      </c>
    </row>
    <row r="22" spans="1:13" x14ac:dyDescent="0.3">
      <c r="A22">
        <v>5</v>
      </c>
      <c r="G22">
        <v>4</v>
      </c>
      <c r="H22">
        <v>9</v>
      </c>
      <c r="J22">
        <v>5</v>
      </c>
      <c r="K22">
        <f>MAX(K20+F20, K21+F21)</f>
        <v>21</v>
      </c>
      <c r="L22">
        <f>MIN(L24-H22, L23-G22)</f>
        <v>21</v>
      </c>
      <c r="M22">
        <f t="shared" si="3"/>
        <v>0</v>
      </c>
    </row>
    <row r="23" spans="1:13" x14ac:dyDescent="0.3">
      <c r="A23">
        <v>6</v>
      </c>
      <c r="H23">
        <v>8</v>
      </c>
      <c r="J23">
        <v>6</v>
      </c>
      <c r="K23">
        <f>MAX(K19+G19, K22+G22)</f>
        <v>25</v>
      </c>
      <c r="L23">
        <f>MIN(L24-H23)</f>
        <v>25</v>
      </c>
      <c r="M23">
        <f t="shared" si="3"/>
        <v>0</v>
      </c>
    </row>
    <row r="24" spans="1:13" x14ac:dyDescent="0.3">
      <c r="J24">
        <v>7</v>
      </c>
      <c r="K24">
        <f>MAX(K21+H21, K22+H22, K23+H23)</f>
        <v>33</v>
      </c>
      <c r="L24">
        <f>K24</f>
        <v>33</v>
      </c>
      <c r="M24">
        <f t="shared" si="3"/>
        <v>0</v>
      </c>
    </row>
    <row r="26" spans="1:13" x14ac:dyDescent="0.3">
      <c r="A26" t="s">
        <v>10</v>
      </c>
      <c r="B26" t="s">
        <v>2</v>
      </c>
      <c r="C26" t="s">
        <v>11</v>
      </c>
      <c r="D26" t="s">
        <v>12</v>
      </c>
      <c r="E26" t="s">
        <v>13</v>
      </c>
      <c r="F26" t="s">
        <v>14</v>
      </c>
      <c r="H26" t="s">
        <v>28</v>
      </c>
      <c r="I26" t="s">
        <v>36</v>
      </c>
      <c r="J26" t="s">
        <v>37</v>
      </c>
      <c r="K26" t="s">
        <v>38</v>
      </c>
      <c r="L26" t="s">
        <v>39</v>
      </c>
    </row>
    <row r="27" spans="1:13" x14ac:dyDescent="0.3">
      <c r="A27" t="s">
        <v>15</v>
      </c>
      <c r="B27">
        <v>10</v>
      </c>
      <c r="C27">
        <f>K17</f>
        <v>0</v>
      </c>
      <c r="D27">
        <f>L18</f>
        <v>10</v>
      </c>
      <c r="E27">
        <f>D27-C27-B27</f>
        <v>0</v>
      </c>
      <c r="F27">
        <f>K18-L17-B27</f>
        <v>0</v>
      </c>
      <c r="H27" t="s">
        <v>29</v>
      </c>
      <c r="I27">
        <f>B27+B29</f>
        <v>15</v>
      </c>
      <c r="J27">
        <f>B28+B30</f>
        <v>9</v>
      </c>
      <c r="K27">
        <f>I27-J27</f>
        <v>6</v>
      </c>
      <c r="L27" s="2">
        <f>J27/I27</f>
        <v>0.6</v>
      </c>
    </row>
    <row r="28" spans="1:13" x14ac:dyDescent="0.3">
      <c r="A28" t="s">
        <v>16</v>
      </c>
      <c r="B28">
        <v>7</v>
      </c>
      <c r="C28">
        <f>K17</f>
        <v>0</v>
      </c>
      <c r="D28">
        <f>L19</f>
        <v>13</v>
      </c>
      <c r="E28">
        <f t="shared" ref="E28:E39" si="4">D28-C28-B28</f>
        <v>6</v>
      </c>
      <c r="F28">
        <f>K19-L17-B28</f>
        <v>0</v>
      </c>
      <c r="H28" t="s">
        <v>30</v>
      </c>
      <c r="I28">
        <f>B29+B32</f>
        <v>11</v>
      </c>
      <c r="J28">
        <f>B31+B34</f>
        <v>9</v>
      </c>
      <c r="K28">
        <f t="shared" ref="K28:K33" si="5">I28-J28</f>
        <v>2</v>
      </c>
      <c r="L28" s="2">
        <f t="shared" ref="L28:L33" si="6">J28/I28</f>
        <v>0.81818181818181823</v>
      </c>
    </row>
    <row r="29" spans="1:13" x14ac:dyDescent="0.3">
      <c r="A29" t="s">
        <v>17</v>
      </c>
      <c r="B29">
        <v>5</v>
      </c>
      <c r="C29">
        <f>K18</f>
        <v>10</v>
      </c>
      <c r="D29">
        <f>L20</f>
        <v>15</v>
      </c>
      <c r="E29">
        <f t="shared" si="4"/>
        <v>0</v>
      </c>
      <c r="F29">
        <f>K20-L18-B29</f>
        <v>0</v>
      </c>
      <c r="H29" t="s">
        <v>31</v>
      </c>
      <c r="I29">
        <f>B32</f>
        <v>6</v>
      </c>
      <c r="J29">
        <f>B39+B34</f>
        <v>3</v>
      </c>
      <c r="K29">
        <f t="shared" si="5"/>
        <v>3</v>
      </c>
      <c r="L29" s="2">
        <f t="shared" si="6"/>
        <v>0.5</v>
      </c>
    </row>
    <row r="30" spans="1:13" x14ac:dyDescent="0.3">
      <c r="A30" t="s">
        <v>18</v>
      </c>
      <c r="B30">
        <v>2</v>
      </c>
      <c r="C30">
        <f>K19</f>
        <v>7</v>
      </c>
      <c r="D30">
        <f>L20</f>
        <v>15</v>
      </c>
      <c r="E30">
        <f t="shared" si="4"/>
        <v>6</v>
      </c>
      <c r="F30">
        <f>K20-L19-B30</f>
        <v>0</v>
      </c>
      <c r="H30" t="s">
        <v>32</v>
      </c>
      <c r="I30">
        <f>B27+B29+B32+B35</f>
        <v>25</v>
      </c>
      <c r="J30">
        <f>B28+B33</f>
        <v>16</v>
      </c>
      <c r="K30">
        <f t="shared" si="5"/>
        <v>9</v>
      </c>
      <c r="L30" s="2">
        <f t="shared" si="6"/>
        <v>0.64</v>
      </c>
    </row>
    <row r="31" spans="1:13" x14ac:dyDescent="0.3">
      <c r="A31" t="s">
        <v>19</v>
      </c>
      <c r="B31">
        <v>6</v>
      </c>
      <c r="C31">
        <f>K18</f>
        <v>10</v>
      </c>
      <c r="D31">
        <f>L21</f>
        <v>18</v>
      </c>
      <c r="E31">
        <f t="shared" si="4"/>
        <v>2</v>
      </c>
      <c r="F31">
        <f>K21-L18-B31</f>
        <v>0</v>
      </c>
      <c r="H31" t="s">
        <v>33</v>
      </c>
      <c r="I31">
        <f>B29+B32+B35+B38</f>
        <v>23</v>
      </c>
      <c r="J31">
        <f>B31+B36</f>
        <v>17</v>
      </c>
      <c r="K31">
        <f t="shared" si="5"/>
        <v>6</v>
      </c>
      <c r="L31" s="2">
        <f t="shared" si="6"/>
        <v>0.73913043478260865</v>
      </c>
    </row>
    <row r="32" spans="1:13" x14ac:dyDescent="0.3">
      <c r="A32" t="s">
        <v>20</v>
      </c>
      <c r="B32">
        <v>6</v>
      </c>
      <c r="C32">
        <f>K20</f>
        <v>15</v>
      </c>
      <c r="D32">
        <f>L22</f>
        <v>21</v>
      </c>
      <c r="E32">
        <f t="shared" si="4"/>
        <v>0</v>
      </c>
      <c r="F32">
        <f>K22-L20-B32</f>
        <v>0</v>
      </c>
      <c r="H32" t="s">
        <v>34</v>
      </c>
      <c r="I32">
        <f>B35+B38</f>
        <v>12</v>
      </c>
      <c r="J32">
        <f>B37</f>
        <v>9</v>
      </c>
      <c r="K32">
        <f t="shared" si="5"/>
        <v>3</v>
      </c>
      <c r="L32" s="2">
        <f t="shared" si="6"/>
        <v>0.75</v>
      </c>
    </row>
    <row r="33" spans="1:12" x14ac:dyDescent="0.3">
      <c r="A33" t="s">
        <v>21</v>
      </c>
      <c r="B33">
        <v>9</v>
      </c>
      <c r="C33">
        <f>K19</f>
        <v>7</v>
      </c>
      <c r="D33">
        <f>L23</f>
        <v>25</v>
      </c>
      <c r="E33">
        <f t="shared" si="4"/>
        <v>9</v>
      </c>
      <c r="F33">
        <f>K23-L19-B33</f>
        <v>3</v>
      </c>
      <c r="H33" t="s">
        <v>35</v>
      </c>
      <c r="I33">
        <f>B32+B35+B38</f>
        <v>18</v>
      </c>
      <c r="J33">
        <f>B39+B36</f>
        <v>11</v>
      </c>
      <c r="K33">
        <f t="shared" si="5"/>
        <v>7</v>
      </c>
      <c r="L33" s="2">
        <f t="shared" si="6"/>
        <v>0.61111111111111116</v>
      </c>
    </row>
    <row r="34" spans="1:12" x14ac:dyDescent="0.3">
      <c r="A34" t="s">
        <v>22</v>
      </c>
      <c r="B34">
        <v>3</v>
      </c>
      <c r="C34">
        <f>K21</f>
        <v>16</v>
      </c>
      <c r="D34">
        <f>L22</f>
        <v>21</v>
      </c>
      <c r="E34">
        <f t="shared" si="4"/>
        <v>2</v>
      </c>
      <c r="F34">
        <f>K22-L21-B34</f>
        <v>0</v>
      </c>
    </row>
    <row r="35" spans="1:12" x14ac:dyDescent="0.3">
      <c r="A35" t="s">
        <v>23</v>
      </c>
      <c r="B35">
        <v>4</v>
      </c>
      <c r="C35">
        <f>K22</f>
        <v>21</v>
      </c>
      <c r="D35">
        <f>L23</f>
        <v>25</v>
      </c>
      <c r="E35">
        <f t="shared" si="4"/>
        <v>0</v>
      </c>
      <c r="F35">
        <f>K23-L22-B35</f>
        <v>0</v>
      </c>
    </row>
    <row r="36" spans="1:12" x14ac:dyDescent="0.3">
      <c r="A36" t="s">
        <v>24</v>
      </c>
      <c r="B36">
        <v>11</v>
      </c>
      <c r="C36">
        <f>K21</f>
        <v>16</v>
      </c>
      <c r="D36">
        <f>L24</f>
        <v>33</v>
      </c>
      <c r="E36">
        <f t="shared" si="4"/>
        <v>6</v>
      </c>
      <c r="F36">
        <f>K24-L21-B36</f>
        <v>4</v>
      </c>
    </row>
    <row r="37" spans="1:12" x14ac:dyDescent="0.3">
      <c r="A37" t="s">
        <v>25</v>
      </c>
      <c r="B37">
        <v>9</v>
      </c>
      <c r="C37">
        <f>K22</f>
        <v>21</v>
      </c>
      <c r="D37">
        <f>L24</f>
        <v>33</v>
      </c>
      <c r="E37">
        <f t="shared" si="4"/>
        <v>3</v>
      </c>
      <c r="F37">
        <f>K24-L22-B37</f>
        <v>3</v>
      </c>
    </row>
    <row r="38" spans="1:12" x14ac:dyDescent="0.3">
      <c r="A38" t="s">
        <v>26</v>
      </c>
      <c r="B38">
        <v>8</v>
      </c>
      <c r="C38">
        <f>K23</f>
        <v>25</v>
      </c>
      <c r="D38">
        <f>L24</f>
        <v>33</v>
      </c>
      <c r="E38">
        <f t="shared" si="4"/>
        <v>0</v>
      </c>
      <c r="F38">
        <f>K24-L23-B38</f>
        <v>0</v>
      </c>
    </row>
    <row r="39" spans="1:12" x14ac:dyDescent="0.3">
      <c r="A39" t="s">
        <v>27</v>
      </c>
      <c r="B39">
        <v>0</v>
      </c>
      <c r="C39">
        <f>K20</f>
        <v>15</v>
      </c>
      <c r="D39">
        <f>L21</f>
        <v>18</v>
      </c>
      <c r="E39">
        <f t="shared" si="4"/>
        <v>3</v>
      </c>
      <c r="F39">
        <f>K21-L20-B39</f>
        <v>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A518C-D5A2-4EE9-A1FF-9EF6F7897621}">
  <dimension ref="A1:M39"/>
  <sheetViews>
    <sheetView tabSelected="1" workbookViewId="0">
      <selection activeCell="S15" sqref="S15"/>
    </sheetView>
  </sheetViews>
  <sheetFormatPr defaultRowHeight="14.4" x14ac:dyDescent="0.3"/>
  <cols>
    <col min="11" max="13" width="8.88671875" customWidth="1"/>
  </cols>
  <sheetData>
    <row r="1" spans="1:13" x14ac:dyDescent="0.3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6</v>
      </c>
      <c r="I1" t="s">
        <v>40</v>
      </c>
      <c r="J1" t="s">
        <v>41</v>
      </c>
    </row>
    <row r="2" spans="1:13" x14ac:dyDescent="0.3">
      <c r="A2">
        <v>10</v>
      </c>
      <c r="B2">
        <v>5</v>
      </c>
      <c r="C2">
        <v>3</v>
      </c>
      <c r="D2" s="2">
        <f>(A2+4*B2+C2)/6</f>
        <v>5.5</v>
      </c>
      <c r="E2" s="2">
        <f>(3*A2+2*C2)/5</f>
        <v>7.2</v>
      </c>
      <c r="F2" s="2">
        <f>POWER((A2-C2)/6, 2)</f>
        <v>1.3611111111111114</v>
      </c>
      <c r="I2" s="2">
        <f>F2+F4+F7+F10+F13</f>
        <v>3</v>
      </c>
      <c r="J2">
        <f>SQRT(I2)</f>
        <v>1.7320508075688772</v>
      </c>
    </row>
    <row r="3" spans="1:13" x14ac:dyDescent="0.3">
      <c r="A3">
        <v>7</v>
      </c>
      <c r="B3">
        <v>6</v>
      </c>
      <c r="C3">
        <v>4</v>
      </c>
      <c r="D3" s="2">
        <f t="shared" ref="D3:D13" si="0">(A3+4*B3+C3)/6</f>
        <v>5.833333333333333</v>
      </c>
      <c r="E3" s="2">
        <f t="shared" ref="E3:E13" si="1">(3*A3+2*C3)/5</f>
        <v>5.8</v>
      </c>
      <c r="F3" s="2">
        <f t="shared" ref="F3:F13" si="2">POWER((A3-C3)/6, 2)</f>
        <v>0.25</v>
      </c>
    </row>
    <row r="4" spans="1:13" x14ac:dyDescent="0.3">
      <c r="A4">
        <v>5</v>
      </c>
      <c r="B4">
        <v>4</v>
      </c>
      <c r="C4">
        <v>2</v>
      </c>
      <c r="D4" s="2">
        <f t="shared" si="0"/>
        <v>3.8333333333333335</v>
      </c>
      <c r="E4" s="2">
        <f t="shared" si="1"/>
        <v>3.8</v>
      </c>
      <c r="F4" s="2">
        <f t="shared" si="2"/>
        <v>0.25</v>
      </c>
      <c r="I4" t="s">
        <v>42</v>
      </c>
      <c r="K4">
        <f>_xlfn.NORM.S.DIST((22-K24)/J2, TRUE)</f>
        <v>0.77929083660897358</v>
      </c>
    </row>
    <row r="5" spans="1:13" x14ac:dyDescent="0.3">
      <c r="A5">
        <v>2</v>
      </c>
      <c r="B5">
        <v>2</v>
      </c>
      <c r="C5">
        <v>1</v>
      </c>
      <c r="D5" s="2">
        <f t="shared" si="0"/>
        <v>1.8333333333333333</v>
      </c>
      <c r="E5" s="2">
        <f t="shared" si="1"/>
        <v>1.6</v>
      </c>
      <c r="F5" s="2">
        <f t="shared" si="2"/>
        <v>2.7777777777777776E-2</v>
      </c>
      <c r="I5" t="s">
        <v>43</v>
      </c>
      <c r="K5">
        <f>3*J2</f>
        <v>5.196152422706632</v>
      </c>
    </row>
    <row r="6" spans="1:13" x14ac:dyDescent="0.3">
      <c r="A6">
        <v>6</v>
      </c>
      <c r="B6">
        <v>4</v>
      </c>
      <c r="C6">
        <v>2</v>
      </c>
      <c r="D6" s="2">
        <f t="shared" si="0"/>
        <v>4</v>
      </c>
      <c r="E6" s="2">
        <f t="shared" si="1"/>
        <v>4.4000000000000004</v>
      </c>
      <c r="F6" s="2">
        <f t="shared" si="2"/>
        <v>0.44444444444444442</v>
      </c>
      <c r="I6" t="s">
        <v>44</v>
      </c>
      <c r="K6" t="s">
        <v>45</v>
      </c>
    </row>
    <row r="7" spans="1:13" x14ac:dyDescent="0.3">
      <c r="A7">
        <v>6</v>
      </c>
      <c r="B7">
        <v>3</v>
      </c>
      <c r="C7">
        <v>1</v>
      </c>
      <c r="D7" s="2">
        <f t="shared" si="0"/>
        <v>3.1666666666666665</v>
      </c>
      <c r="E7" s="2">
        <f t="shared" si="1"/>
        <v>4</v>
      </c>
      <c r="F7" s="2">
        <f t="shared" si="2"/>
        <v>0.69444444444444453</v>
      </c>
    </row>
    <row r="8" spans="1:13" x14ac:dyDescent="0.3">
      <c r="A8">
        <v>9</v>
      </c>
      <c r="B8">
        <v>6</v>
      </c>
      <c r="C8">
        <v>3</v>
      </c>
      <c r="D8" s="2">
        <f t="shared" si="0"/>
        <v>6</v>
      </c>
      <c r="E8" s="2">
        <f t="shared" si="1"/>
        <v>6.6</v>
      </c>
      <c r="F8" s="2">
        <f t="shared" si="2"/>
        <v>1</v>
      </c>
      <c r="I8" t="s">
        <v>47</v>
      </c>
    </row>
    <row r="9" spans="1:13" x14ac:dyDescent="0.3">
      <c r="A9">
        <v>3</v>
      </c>
      <c r="B9">
        <v>2</v>
      </c>
      <c r="C9">
        <v>1</v>
      </c>
      <c r="D9" s="2">
        <f t="shared" si="0"/>
        <v>2</v>
      </c>
      <c r="E9" s="2">
        <f t="shared" si="1"/>
        <v>2.2000000000000002</v>
      </c>
      <c r="F9" s="2">
        <f t="shared" si="2"/>
        <v>0.1111111111111111</v>
      </c>
      <c r="I9" t="s">
        <v>48</v>
      </c>
      <c r="K9" s="2">
        <f>F6+F9</f>
        <v>0.55555555555555558</v>
      </c>
      <c r="L9">
        <f>SQRT(K9)</f>
        <v>0.7453559924999299</v>
      </c>
    </row>
    <row r="10" spans="1:13" x14ac:dyDescent="0.3">
      <c r="A10">
        <v>4</v>
      </c>
      <c r="B10">
        <v>2</v>
      </c>
      <c r="C10">
        <v>1</v>
      </c>
      <c r="D10" s="2">
        <f t="shared" si="0"/>
        <v>2.1666666666666665</v>
      </c>
      <c r="E10" s="2">
        <f t="shared" si="1"/>
        <v>2.8</v>
      </c>
      <c r="F10" s="2">
        <f t="shared" si="2"/>
        <v>0.25</v>
      </c>
      <c r="I10" s="2"/>
    </row>
    <row r="11" spans="1:13" x14ac:dyDescent="0.3">
      <c r="A11">
        <v>11</v>
      </c>
      <c r="B11">
        <v>8</v>
      </c>
      <c r="C11">
        <v>3</v>
      </c>
      <c r="D11" s="2">
        <f t="shared" si="0"/>
        <v>7.666666666666667</v>
      </c>
      <c r="E11" s="2">
        <f t="shared" si="1"/>
        <v>7.8</v>
      </c>
      <c r="F11" s="2">
        <f t="shared" si="2"/>
        <v>1.7777777777777777</v>
      </c>
      <c r="I11" s="2"/>
    </row>
    <row r="12" spans="1:13" x14ac:dyDescent="0.3">
      <c r="A12">
        <v>9</v>
      </c>
      <c r="B12">
        <v>5</v>
      </c>
      <c r="C12">
        <v>2</v>
      </c>
      <c r="D12" s="2">
        <f t="shared" si="0"/>
        <v>5.166666666666667</v>
      </c>
      <c r="E12" s="2">
        <f t="shared" si="1"/>
        <v>6.2</v>
      </c>
      <c r="F12" s="2">
        <f t="shared" si="2"/>
        <v>1.3611111111111114</v>
      </c>
      <c r="I12" s="2"/>
    </row>
    <row r="13" spans="1:13" x14ac:dyDescent="0.3">
      <c r="A13">
        <v>8</v>
      </c>
      <c r="B13">
        <v>6</v>
      </c>
      <c r="C13">
        <v>4</v>
      </c>
      <c r="D13" s="2">
        <f t="shared" si="0"/>
        <v>6</v>
      </c>
      <c r="E13" s="2">
        <f t="shared" si="1"/>
        <v>6.4</v>
      </c>
      <c r="F13" s="2">
        <f t="shared" si="2"/>
        <v>0.44444444444444442</v>
      </c>
    </row>
    <row r="16" spans="1:13" x14ac:dyDescent="0.3"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K16" t="s">
        <v>9</v>
      </c>
      <c r="L16" t="s">
        <v>8</v>
      </c>
      <c r="M16" t="s">
        <v>7</v>
      </c>
    </row>
    <row r="17" spans="1:13" x14ac:dyDescent="0.3">
      <c r="A17">
        <v>0</v>
      </c>
      <c r="B17" s="1">
        <f>D2</f>
        <v>5.5</v>
      </c>
      <c r="C17" s="1">
        <f>D3</f>
        <v>5.833333333333333</v>
      </c>
      <c r="J17">
        <v>0</v>
      </c>
      <c r="K17" s="2">
        <v>0</v>
      </c>
      <c r="L17" s="2">
        <f>MIN(L19-C17, L18-B17)</f>
        <v>-1.7763568394002505E-15</v>
      </c>
      <c r="M17" s="2">
        <f>L17-K17</f>
        <v>-1.7763568394002505E-15</v>
      </c>
    </row>
    <row r="18" spans="1:13" x14ac:dyDescent="0.3">
      <c r="A18">
        <v>1</v>
      </c>
      <c r="D18" s="1">
        <f>D4</f>
        <v>3.8333333333333335</v>
      </c>
      <c r="E18" s="1">
        <f>D6</f>
        <v>4</v>
      </c>
      <c r="J18">
        <v>1</v>
      </c>
      <c r="K18" s="2">
        <f>MAX(K17+B17)</f>
        <v>5.5</v>
      </c>
      <c r="L18" s="2">
        <f>MIN(L21-E18, L20-D18)</f>
        <v>5.4999999999999982</v>
      </c>
      <c r="M18" s="2">
        <f t="shared" ref="M18:M24" si="3">L18-K18</f>
        <v>0</v>
      </c>
    </row>
    <row r="19" spans="1:13" x14ac:dyDescent="0.3">
      <c r="A19">
        <v>2</v>
      </c>
      <c r="D19" s="1">
        <f>D5</f>
        <v>1.8333333333333333</v>
      </c>
      <c r="G19" s="1">
        <f>D8</f>
        <v>6</v>
      </c>
      <c r="J19">
        <v>2</v>
      </c>
      <c r="K19" s="2">
        <f>MAX(K17+C17)</f>
        <v>5.833333333333333</v>
      </c>
      <c r="L19" s="2">
        <f>MIN(L23-G19, L20-D19)</f>
        <v>7.4999999999999991</v>
      </c>
      <c r="M19" s="2">
        <f t="shared" si="3"/>
        <v>1.6666666666666661</v>
      </c>
    </row>
    <row r="20" spans="1:13" x14ac:dyDescent="0.3">
      <c r="A20">
        <v>3</v>
      </c>
      <c r="E20">
        <v>0</v>
      </c>
      <c r="F20" s="1">
        <f>D7</f>
        <v>3.1666666666666665</v>
      </c>
      <c r="J20">
        <v>3</v>
      </c>
      <c r="K20" s="2">
        <f>MAX(K18+D18, K19+D19)</f>
        <v>9.3333333333333339</v>
      </c>
      <c r="L20" s="2">
        <f>MIN(L22-F20, L21-E20)</f>
        <v>9.3333333333333321</v>
      </c>
      <c r="M20" s="2">
        <f t="shared" si="3"/>
        <v>0</v>
      </c>
    </row>
    <row r="21" spans="1:13" x14ac:dyDescent="0.3">
      <c r="A21">
        <v>4</v>
      </c>
      <c r="F21" s="1">
        <f>D9</f>
        <v>2</v>
      </c>
      <c r="H21" s="1">
        <f>D11</f>
        <v>7.666666666666667</v>
      </c>
      <c r="J21">
        <v>4</v>
      </c>
      <c r="K21" s="2">
        <f>MAX(B17+E18, K20+E20)</f>
        <v>9.5</v>
      </c>
      <c r="L21" s="2">
        <f>MIN(L24-H21, L22-F21)</f>
        <v>10.499999999999998</v>
      </c>
      <c r="M21" s="2">
        <f t="shared" si="3"/>
        <v>0.99999999999999822</v>
      </c>
    </row>
    <row r="22" spans="1:13" x14ac:dyDescent="0.3">
      <c r="A22">
        <v>5</v>
      </c>
      <c r="G22" s="1">
        <f>D10</f>
        <v>2.1666666666666665</v>
      </c>
      <c r="H22" s="1">
        <f>D12</f>
        <v>5.166666666666667</v>
      </c>
      <c r="J22">
        <v>5</v>
      </c>
      <c r="K22" s="2">
        <f>MAX(K20+F20, K21+F21)</f>
        <v>12.5</v>
      </c>
      <c r="L22" s="2">
        <f>MIN(L24-H22, L23-G22)</f>
        <v>12.499999999999998</v>
      </c>
      <c r="M22" s="2">
        <f t="shared" si="3"/>
        <v>0</v>
      </c>
    </row>
    <row r="23" spans="1:13" x14ac:dyDescent="0.3">
      <c r="A23">
        <v>6</v>
      </c>
      <c r="H23" s="1">
        <f>D13</f>
        <v>6</v>
      </c>
      <c r="J23">
        <v>6</v>
      </c>
      <c r="K23" s="2">
        <f>MAX(K19+G19, K22+G22)</f>
        <v>14.666666666666666</v>
      </c>
      <c r="L23" s="2">
        <f>MIN(L24-H23)</f>
        <v>14.666666666666664</v>
      </c>
      <c r="M23" s="2">
        <f t="shared" si="3"/>
        <v>0</v>
      </c>
    </row>
    <row r="24" spans="1:13" x14ac:dyDescent="0.3">
      <c r="J24">
        <v>7</v>
      </c>
      <c r="K24" s="2">
        <f>MAX(K21+H21, K22+H22, K23+H23)</f>
        <v>20.666666666666664</v>
      </c>
      <c r="L24" s="2">
        <f>K24</f>
        <v>20.666666666666664</v>
      </c>
      <c r="M24" s="2">
        <f t="shared" si="3"/>
        <v>0</v>
      </c>
    </row>
    <row r="26" spans="1:13" x14ac:dyDescent="0.3">
      <c r="A26" t="s">
        <v>10</v>
      </c>
      <c r="B26" t="s">
        <v>2</v>
      </c>
      <c r="C26" t="s">
        <v>11</v>
      </c>
      <c r="D26" t="s">
        <v>12</v>
      </c>
      <c r="E26" t="s">
        <v>13</v>
      </c>
      <c r="F26" t="s">
        <v>14</v>
      </c>
      <c r="H26" t="s">
        <v>28</v>
      </c>
      <c r="I26" t="s">
        <v>36</v>
      </c>
      <c r="J26" t="s">
        <v>37</v>
      </c>
      <c r="K26" t="s">
        <v>38</v>
      </c>
      <c r="L26" t="s">
        <v>39</v>
      </c>
    </row>
    <row r="27" spans="1:13" x14ac:dyDescent="0.3">
      <c r="A27" t="s">
        <v>15</v>
      </c>
      <c r="B27" s="2">
        <f t="shared" ref="B27:B38" si="4">D2</f>
        <v>5.5</v>
      </c>
      <c r="C27" s="2">
        <f>K17</f>
        <v>0</v>
      </c>
      <c r="D27" s="2">
        <f>L18</f>
        <v>5.4999999999999982</v>
      </c>
      <c r="E27" s="2">
        <f>D27-C27-B27</f>
        <v>0</v>
      </c>
      <c r="F27" s="2">
        <f>K18-L17-B27</f>
        <v>0</v>
      </c>
      <c r="H27" t="s">
        <v>29</v>
      </c>
      <c r="I27" s="2">
        <f>B27+B29</f>
        <v>9.3333333333333339</v>
      </c>
      <c r="J27" s="2">
        <f>B28+B30</f>
        <v>7.6666666666666661</v>
      </c>
      <c r="K27" s="2">
        <f>I27-J27</f>
        <v>1.6666666666666679</v>
      </c>
      <c r="L27" s="2">
        <f>J27/I27</f>
        <v>0.82142857142857129</v>
      </c>
    </row>
    <row r="28" spans="1:13" x14ac:dyDescent="0.3">
      <c r="A28" t="s">
        <v>16</v>
      </c>
      <c r="B28" s="2">
        <f t="shared" si="4"/>
        <v>5.833333333333333</v>
      </c>
      <c r="C28" s="2">
        <f>K17</f>
        <v>0</v>
      </c>
      <c r="D28" s="2">
        <f>L19</f>
        <v>7.4999999999999991</v>
      </c>
      <c r="E28" s="2">
        <f t="shared" ref="E28:E39" si="5">D28-C28-B28</f>
        <v>1.6666666666666661</v>
      </c>
      <c r="F28" s="2">
        <f>K19-L17-B28</f>
        <v>0</v>
      </c>
      <c r="H28" t="s">
        <v>30</v>
      </c>
      <c r="I28" s="2">
        <f>B29+B32</f>
        <v>7</v>
      </c>
      <c r="J28" s="2">
        <f>B31+B34</f>
        <v>6</v>
      </c>
      <c r="K28" s="2">
        <f t="shared" ref="K28:K33" si="6">I28-J28</f>
        <v>1</v>
      </c>
      <c r="L28" s="2">
        <f t="shared" ref="L28:L33" si="7">J28/I28</f>
        <v>0.8571428571428571</v>
      </c>
    </row>
    <row r="29" spans="1:13" x14ac:dyDescent="0.3">
      <c r="A29" t="s">
        <v>17</v>
      </c>
      <c r="B29" s="2">
        <f t="shared" si="4"/>
        <v>3.8333333333333335</v>
      </c>
      <c r="C29" s="2">
        <f>K18</f>
        <v>5.5</v>
      </c>
      <c r="D29" s="2">
        <f>L20</f>
        <v>9.3333333333333321</v>
      </c>
      <c r="E29" s="2">
        <f t="shared" si="5"/>
        <v>0</v>
      </c>
      <c r="F29" s="2">
        <f>K20-L18-B29</f>
        <v>0</v>
      </c>
      <c r="H29" t="s">
        <v>31</v>
      </c>
      <c r="I29" s="2">
        <f>B32</f>
        <v>3.1666666666666665</v>
      </c>
      <c r="J29" s="2">
        <f>B39+B34</f>
        <v>2</v>
      </c>
      <c r="K29" s="2">
        <f t="shared" si="6"/>
        <v>1.1666666666666665</v>
      </c>
      <c r="L29" s="2">
        <f t="shared" si="7"/>
        <v>0.63157894736842113</v>
      </c>
    </row>
    <row r="30" spans="1:13" x14ac:dyDescent="0.3">
      <c r="A30" t="s">
        <v>18</v>
      </c>
      <c r="B30" s="2">
        <f t="shared" si="4"/>
        <v>1.8333333333333333</v>
      </c>
      <c r="C30" s="2">
        <f>K19</f>
        <v>5.833333333333333</v>
      </c>
      <c r="D30" s="2">
        <f>L20</f>
        <v>9.3333333333333321</v>
      </c>
      <c r="E30" s="2">
        <f t="shared" si="5"/>
        <v>1.6666666666666659</v>
      </c>
      <c r="F30" s="2">
        <f>K20-L19-B30</f>
        <v>0</v>
      </c>
      <c r="H30" t="s">
        <v>32</v>
      </c>
      <c r="I30" s="2">
        <f>B27+B29+B32+B35</f>
        <v>14.666666666666666</v>
      </c>
      <c r="J30" s="2">
        <f>B28+B33</f>
        <v>11.833333333333332</v>
      </c>
      <c r="K30" s="2">
        <f t="shared" si="6"/>
        <v>2.8333333333333339</v>
      </c>
      <c r="L30" s="2">
        <f t="shared" si="7"/>
        <v>0.80681818181818177</v>
      </c>
    </row>
    <row r="31" spans="1:13" x14ac:dyDescent="0.3">
      <c r="A31" t="s">
        <v>19</v>
      </c>
      <c r="B31" s="2">
        <f t="shared" si="4"/>
        <v>4</v>
      </c>
      <c r="C31" s="2">
        <f>K18</f>
        <v>5.5</v>
      </c>
      <c r="D31" s="2">
        <f>L21</f>
        <v>10.499999999999998</v>
      </c>
      <c r="E31" s="2">
        <f t="shared" si="5"/>
        <v>0.99999999999999822</v>
      </c>
      <c r="F31" s="2">
        <f>K21-L18-B31</f>
        <v>0</v>
      </c>
      <c r="H31" t="s">
        <v>33</v>
      </c>
      <c r="I31" s="2">
        <f>B29+B32+B35+B38</f>
        <v>15.166666666666666</v>
      </c>
      <c r="J31" s="2">
        <f>B31+B36</f>
        <v>11.666666666666668</v>
      </c>
      <c r="K31" s="2">
        <f t="shared" si="6"/>
        <v>3.4999999999999982</v>
      </c>
      <c r="L31" s="2">
        <f t="shared" si="7"/>
        <v>0.76923076923076938</v>
      </c>
    </row>
    <row r="32" spans="1:13" x14ac:dyDescent="0.3">
      <c r="A32" t="s">
        <v>20</v>
      </c>
      <c r="B32" s="2">
        <f t="shared" si="4"/>
        <v>3.1666666666666665</v>
      </c>
      <c r="C32" s="2">
        <f>K20</f>
        <v>9.3333333333333339</v>
      </c>
      <c r="D32" s="2">
        <f>L22</f>
        <v>12.499999999999998</v>
      </c>
      <c r="E32" s="2">
        <f t="shared" si="5"/>
        <v>0</v>
      </c>
      <c r="F32" s="2">
        <f>K22-L20-B32</f>
        <v>0</v>
      </c>
      <c r="H32" t="s">
        <v>34</v>
      </c>
      <c r="I32" s="2">
        <f>B35+B38</f>
        <v>8.1666666666666661</v>
      </c>
      <c r="J32" s="2">
        <f>B37</f>
        <v>5.166666666666667</v>
      </c>
      <c r="K32" s="2">
        <f t="shared" si="6"/>
        <v>2.9999999999999991</v>
      </c>
      <c r="L32" s="2">
        <f t="shared" si="7"/>
        <v>0.63265306122448983</v>
      </c>
    </row>
    <row r="33" spans="1:12" x14ac:dyDescent="0.3">
      <c r="A33" t="s">
        <v>21</v>
      </c>
      <c r="B33" s="2">
        <f t="shared" si="4"/>
        <v>6</v>
      </c>
      <c r="C33" s="2">
        <f>K19</f>
        <v>5.833333333333333</v>
      </c>
      <c r="D33" s="2">
        <f>L23</f>
        <v>14.666666666666664</v>
      </c>
      <c r="E33" s="2">
        <f t="shared" si="5"/>
        <v>2.8333333333333321</v>
      </c>
      <c r="F33" s="2">
        <f>K23-L19-B33</f>
        <v>1.166666666666667</v>
      </c>
      <c r="H33" t="s">
        <v>35</v>
      </c>
      <c r="I33" s="2">
        <f>B32+B35+B38</f>
        <v>11.333333333333332</v>
      </c>
      <c r="J33" s="2">
        <f>B39+B36</f>
        <v>7.666666666666667</v>
      </c>
      <c r="K33" s="2">
        <f t="shared" si="6"/>
        <v>3.6666666666666652</v>
      </c>
      <c r="L33" s="2">
        <f t="shared" si="7"/>
        <v>0.67647058823529427</v>
      </c>
    </row>
    <row r="34" spans="1:12" x14ac:dyDescent="0.3">
      <c r="A34" t="s">
        <v>22</v>
      </c>
      <c r="B34" s="2">
        <f t="shared" si="4"/>
        <v>2</v>
      </c>
      <c r="C34" s="2">
        <f>K21</f>
        <v>9.5</v>
      </c>
      <c r="D34" s="2">
        <f>L22</f>
        <v>12.499999999999998</v>
      </c>
      <c r="E34" s="2">
        <f t="shared" si="5"/>
        <v>0.99999999999999822</v>
      </c>
      <c r="F34" s="2">
        <f>K22-L21-B34</f>
        <v>0</v>
      </c>
    </row>
    <row r="35" spans="1:12" x14ac:dyDescent="0.3">
      <c r="A35" t="s">
        <v>23</v>
      </c>
      <c r="B35" s="2">
        <f t="shared" si="4"/>
        <v>2.1666666666666665</v>
      </c>
      <c r="C35" s="2">
        <f>K22</f>
        <v>12.5</v>
      </c>
      <c r="D35" s="2">
        <f>L23</f>
        <v>14.666666666666664</v>
      </c>
      <c r="E35" s="2">
        <f t="shared" si="5"/>
        <v>0</v>
      </c>
      <c r="F35" s="2">
        <f>K23-L22-B35</f>
        <v>0</v>
      </c>
    </row>
    <row r="36" spans="1:12" x14ac:dyDescent="0.3">
      <c r="A36" t="s">
        <v>24</v>
      </c>
      <c r="B36" s="2">
        <f t="shared" si="4"/>
        <v>7.666666666666667</v>
      </c>
      <c r="C36" s="2">
        <f>K21</f>
        <v>9.5</v>
      </c>
      <c r="D36" s="2">
        <f>L24</f>
        <v>20.666666666666664</v>
      </c>
      <c r="E36" s="2">
        <f t="shared" si="5"/>
        <v>3.4999999999999973</v>
      </c>
      <c r="F36" s="2">
        <f>K24-L21-B36</f>
        <v>2.4999999999999991</v>
      </c>
    </row>
    <row r="37" spans="1:12" x14ac:dyDescent="0.3">
      <c r="A37" t="s">
        <v>25</v>
      </c>
      <c r="B37" s="2">
        <f t="shared" si="4"/>
        <v>5.166666666666667</v>
      </c>
      <c r="C37" s="2">
        <f>K22</f>
        <v>12.5</v>
      </c>
      <c r="D37" s="2">
        <f>L24</f>
        <v>20.666666666666664</v>
      </c>
      <c r="E37" s="2">
        <f t="shared" si="5"/>
        <v>2.9999999999999973</v>
      </c>
      <c r="F37" s="2">
        <f>K24-L22-B37</f>
        <v>2.9999999999999991</v>
      </c>
    </row>
    <row r="38" spans="1:12" x14ac:dyDescent="0.3">
      <c r="A38" t="s">
        <v>26</v>
      </c>
      <c r="B38" s="2">
        <f t="shared" si="4"/>
        <v>6</v>
      </c>
      <c r="C38" s="2">
        <f>K23</f>
        <v>14.666666666666666</v>
      </c>
      <c r="D38" s="2">
        <f>L24</f>
        <v>20.666666666666664</v>
      </c>
      <c r="E38" s="2">
        <f t="shared" si="5"/>
        <v>0</v>
      </c>
      <c r="F38" s="2">
        <f>K24-L23-B38</f>
        <v>0</v>
      </c>
    </row>
    <row r="39" spans="1:12" x14ac:dyDescent="0.3">
      <c r="A39" t="s">
        <v>27</v>
      </c>
      <c r="B39">
        <v>0</v>
      </c>
      <c r="C39" s="2">
        <f>K20</f>
        <v>9.3333333333333339</v>
      </c>
      <c r="D39" s="2">
        <f>L21</f>
        <v>10.499999999999998</v>
      </c>
      <c r="E39" s="2">
        <f t="shared" si="5"/>
        <v>1.1666666666666643</v>
      </c>
      <c r="F39" s="2">
        <f>K21-L20-B39</f>
        <v>0.16666666666666785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BDA10-863F-43C2-8229-52ADA59D0B69}">
  <dimension ref="A1:M39"/>
  <sheetViews>
    <sheetView workbookViewId="0">
      <selection activeCell="L9" sqref="L9"/>
    </sheetView>
  </sheetViews>
  <sheetFormatPr defaultRowHeight="14.4" x14ac:dyDescent="0.3"/>
  <sheetData>
    <row r="1" spans="1:13" x14ac:dyDescent="0.3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6</v>
      </c>
      <c r="I1" t="s">
        <v>40</v>
      </c>
      <c r="J1" t="s">
        <v>41</v>
      </c>
    </row>
    <row r="2" spans="1:13" x14ac:dyDescent="0.3">
      <c r="A2">
        <v>10</v>
      </c>
      <c r="B2">
        <v>5</v>
      </c>
      <c r="C2">
        <v>3</v>
      </c>
      <c r="D2" s="2">
        <f>(A2+4*B2+C2)/6</f>
        <v>5.5</v>
      </c>
      <c r="E2" s="2">
        <f>(3*A2+2*C2)/5</f>
        <v>7.2</v>
      </c>
      <c r="F2" s="2">
        <f>POWER((A2-C2)/6, 2)</f>
        <v>1.3611111111111114</v>
      </c>
      <c r="I2" s="2">
        <f>F2+F4+F7+F10+F13</f>
        <v>3</v>
      </c>
      <c r="J2">
        <f>SQRT(I2)</f>
        <v>1.7320508075688772</v>
      </c>
    </row>
    <row r="3" spans="1:13" x14ac:dyDescent="0.3">
      <c r="A3">
        <v>7</v>
      </c>
      <c r="B3">
        <v>6</v>
      </c>
      <c r="C3">
        <v>4</v>
      </c>
      <c r="D3" s="2">
        <f t="shared" ref="D3:D13" si="0">(A3+4*B3+C3)/6</f>
        <v>5.833333333333333</v>
      </c>
      <c r="E3" s="2">
        <f t="shared" ref="E3:E13" si="1">(3*A3+2*C3)/5</f>
        <v>5.8</v>
      </c>
      <c r="F3" s="2">
        <f t="shared" ref="F3:F13" si="2">POWER((A3-C3)/6, 2)</f>
        <v>0.25</v>
      </c>
    </row>
    <row r="4" spans="1:13" x14ac:dyDescent="0.3">
      <c r="A4">
        <v>5</v>
      </c>
      <c r="B4">
        <v>4</v>
      </c>
      <c r="C4">
        <v>2</v>
      </c>
      <c r="D4" s="2">
        <f t="shared" si="0"/>
        <v>3.8333333333333335</v>
      </c>
      <c r="E4" s="2">
        <f t="shared" si="1"/>
        <v>3.8</v>
      </c>
      <c r="F4" s="2">
        <f t="shared" si="2"/>
        <v>0.25</v>
      </c>
      <c r="I4" t="s">
        <v>42</v>
      </c>
      <c r="K4">
        <f>_xlfn.NORM.S.DIST((22-K24)/J2, TRUE)</f>
        <v>0.10201193523721798</v>
      </c>
    </row>
    <row r="5" spans="1:13" x14ac:dyDescent="0.3">
      <c r="A5">
        <v>2</v>
      </c>
      <c r="B5">
        <v>2</v>
      </c>
      <c r="C5">
        <v>1</v>
      </c>
      <c r="D5" s="2">
        <f t="shared" si="0"/>
        <v>1.8333333333333333</v>
      </c>
      <c r="E5" s="2">
        <f t="shared" si="1"/>
        <v>1.6</v>
      </c>
      <c r="F5" s="2">
        <f t="shared" si="2"/>
        <v>2.7777777777777776E-2</v>
      </c>
      <c r="I5" t="s">
        <v>43</v>
      </c>
      <c r="K5">
        <f>3*J2</f>
        <v>5.196152422706632</v>
      </c>
    </row>
    <row r="6" spans="1:13" x14ac:dyDescent="0.3">
      <c r="A6">
        <v>6</v>
      </c>
      <c r="B6">
        <v>4</v>
      </c>
      <c r="C6">
        <v>2</v>
      </c>
      <c r="D6" s="2">
        <f t="shared" si="0"/>
        <v>4</v>
      </c>
      <c r="E6" s="2">
        <f t="shared" si="1"/>
        <v>4.4000000000000004</v>
      </c>
      <c r="F6" s="2">
        <f t="shared" si="2"/>
        <v>0.44444444444444442</v>
      </c>
      <c r="I6" t="s">
        <v>44</v>
      </c>
      <c r="K6" t="s">
        <v>46</v>
      </c>
    </row>
    <row r="7" spans="1:13" x14ac:dyDescent="0.3">
      <c r="A7">
        <v>6</v>
      </c>
      <c r="B7">
        <v>3</v>
      </c>
      <c r="C7">
        <v>1</v>
      </c>
      <c r="D7" s="2">
        <f t="shared" si="0"/>
        <v>3.1666666666666665</v>
      </c>
      <c r="E7" s="2">
        <f t="shared" si="1"/>
        <v>4</v>
      </c>
      <c r="F7" s="2">
        <f t="shared" si="2"/>
        <v>0.69444444444444453</v>
      </c>
    </row>
    <row r="8" spans="1:13" x14ac:dyDescent="0.3">
      <c r="A8">
        <v>9</v>
      </c>
      <c r="B8">
        <v>6</v>
      </c>
      <c r="C8">
        <v>3</v>
      </c>
      <c r="D8" s="2">
        <f t="shared" si="0"/>
        <v>6</v>
      </c>
      <c r="E8" s="2">
        <f t="shared" si="1"/>
        <v>6.6</v>
      </c>
      <c r="F8" s="2">
        <f t="shared" si="2"/>
        <v>1</v>
      </c>
      <c r="I8" t="s">
        <v>47</v>
      </c>
    </row>
    <row r="9" spans="1:13" x14ac:dyDescent="0.3">
      <c r="A9">
        <v>3</v>
      </c>
      <c r="B9">
        <v>2</v>
      </c>
      <c r="C9">
        <v>1</v>
      </c>
      <c r="D9" s="2">
        <f t="shared" si="0"/>
        <v>2</v>
      </c>
      <c r="E9" s="2">
        <f t="shared" si="1"/>
        <v>2.2000000000000002</v>
      </c>
      <c r="F9" s="2">
        <f t="shared" si="2"/>
        <v>0.1111111111111111</v>
      </c>
      <c r="I9" t="s">
        <v>48</v>
      </c>
      <c r="K9" s="2">
        <f>F6+F9</f>
        <v>0.55555555555555558</v>
      </c>
      <c r="L9">
        <f>SQRT(K9)</f>
        <v>0.7453559924999299</v>
      </c>
    </row>
    <row r="10" spans="1:13" x14ac:dyDescent="0.3">
      <c r="A10">
        <v>4</v>
      </c>
      <c r="B10">
        <v>2</v>
      </c>
      <c r="C10">
        <v>1</v>
      </c>
      <c r="D10" s="2">
        <f t="shared" si="0"/>
        <v>2.1666666666666665</v>
      </c>
      <c r="E10" s="2">
        <f t="shared" si="1"/>
        <v>2.8</v>
      </c>
      <c r="F10" s="2">
        <f t="shared" si="2"/>
        <v>0.25</v>
      </c>
    </row>
    <row r="11" spans="1:13" x14ac:dyDescent="0.3">
      <c r="A11">
        <v>11</v>
      </c>
      <c r="B11">
        <v>8</v>
      </c>
      <c r="C11">
        <v>3</v>
      </c>
      <c r="D11" s="2">
        <f t="shared" si="0"/>
        <v>7.666666666666667</v>
      </c>
      <c r="E11" s="2">
        <f t="shared" si="1"/>
        <v>7.8</v>
      </c>
      <c r="F11" s="2">
        <f t="shared" si="2"/>
        <v>1.7777777777777777</v>
      </c>
    </row>
    <row r="12" spans="1:13" x14ac:dyDescent="0.3">
      <c r="A12">
        <v>9</v>
      </c>
      <c r="B12">
        <v>5</v>
      </c>
      <c r="C12">
        <v>2</v>
      </c>
      <c r="D12" s="2">
        <f t="shared" si="0"/>
        <v>5.166666666666667</v>
      </c>
      <c r="E12" s="2">
        <f t="shared" si="1"/>
        <v>6.2</v>
      </c>
      <c r="F12" s="2">
        <f t="shared" si="2"/>
        <v>1.3611111111111114</v>
      </c>
    </row>
    <row r="13" spans="1:13" x14ac:dyDescent="0.3">
      <c r="A13">
        <v>8</v>
      </c>
      <c r="B13">
        <v>6</v>
      </c>
      <c r="C13">
        <v>4</v>
      </c>
      <c r="D13" s="2">
        <f t="shared" si="0"/>
        <v>6</v>
      </c>
      <c r="E13" s="2">
        <f t="shared" si="1"/>
        <v>6.4</v>
      </c>
      <c r="F13" s="2">
        <f t="shared" si="2"/>
        <v>0.44444444444444442</v>
      </c>
    </row>
    <row r="16" spans="1:13" x14ac:dyDescent="0.3"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K16" t="s">
        <v>9</v>
      </c>
      <c r="L16" t="s">
        <v>8</v>
      </c>
      <c r="M16" t="s">
        <v>7</v>
      </c>
    </row>
    <row r="17" spans="1:13" x14ac:dyDescent="0.3">
      <c r="A17">
        <v>0</v>
      </c>
      <c r="B17" s="1">
        <f>E2</f>
        <v>7.2</v>
      </c>
      <c r="C17" s="1">
        <f>E3</f>
        <v>5.8</v>
      </c>
      <c r="J17">
        <v>0</v>
      </c>
      <c r="K17" s="2">
        <v>0</v>
      </c>
      <c r="L17" s="2">
        <f>MIN(L19-C17, L18-B17)</f>
        <v>3.5527136788005009E-15</v>
      </c>
      <c r="M17" s="2">
        <f>L17-K17</f>
        <v>3.5527136788005009E-15</v>
      </c>
    </row>
    <row r="18" spans="1:13" x14ac:dyDescent="0.3">
      <c r="A18">
        <v>1</v>
      </c>
      <c r="D18" s="1">
        <f>E4</f>
        <v>3.8</v>
      </c>
      <c r="E18" s="1">
        <f>E6</f>
        <v>4.4000000000000004</v>
      </c>
      <c r="J18">
        <v>1</v>
      </c>
      <c r="K18" s="2">
        <f>MAX(K17+B17)</f>
        <v>7.2</v>
      </c>
      <c r="L18" s="2">
        <f>MIN(L21-E18, L20-D18)</f>
        <v>7.2000000000000037</v>
      </c>
      <c r="M18" s="2">
        <f t="shared" ref="M18:M24" si="3">L18-K18</f>
        <v>0</v>
      </c>
    </row>
    <row r="19" spans="1:13" x14ac:dyDescent="0.3">
      <c r="A19">
        <v>2</v>
      </c>
      <c r="D19" s="1">
        <f>E5</f>
        <v>1.6</v>
      </c>
      <c r="G19" s="1">
        <f>E8</f>
        <v>6.6</v>
      </c>
      <c r="J19">
        <v>2</v>
      </c>
      <c r="K19" s="2">
        <f>MAX(K17+C17)</f>
        <v>5.8</v>
      </c>
      <c r="L19" s="2">
        <f>MIN(L23-G19, L20-D19)</f>
        <v>9.4000000000000039</v>
      </c>
      <c r="M19" s="2">
        <f t="shared" si="3"/>
        <v>3.6000000000000041</v>
      </c>
    </row>
    <row r="20" spans="1:13" x14ac:dyDescent="0.3">
      <c r="A20">
        <v>3</v>
      </c>
      <c r="E20">
        <v>0</v>
      </c>
      <c r="F20" s="1">
        <f>E7</f>
        <v>4</v>
      </c>
      <c r="J20">
        <v>3</v>
      </c>
      <c r="K20" s="2">
        <f>MAX(K18+D18, K19+D19)</f>
        <v>11</v>
      </c>
      <c r="L20" s="2">
        <f>MIN(L22-F20, L21-E20)</f>
        <v>11.000000000000004</v>
      </c>
      <c r="M20" s="2">
        <f t="shared" si="3"/>
        <v>0</v>
      </c>
    </row>
    <row r="21" spans="1:13" x14ac:dyDescent="0.3">
      <c r="A21">
        <v>4</v>
      </c>
      <c r="F21" s="1">
        <f>E9</f>
        <v>2.2000000000000002</v>
      </c>
      <c r="H21" s="1">
        <f>E11</f>
        <v>7.8</v>
      </c>
      <c r="J21">
        <v>4</v>
      </c>
      <c r="K21" s="2">
        <f>MAX(B17+E18, K20+E20)</f>
        <v>11.600000000000001</v>
      </c>
      <c r="L21" s="2">
        <f>MIN(L24-H21, L22-F21)</f>
        <v>12.800000000000004</v>
      </c>
      <c r="M21" s="2">
        <f t="shared" si="3"/>
        <v>1.2000000000000028</v>
      </c>
    </row>
    <row r="22" spans="1:13" x14ac:dyDescent="0.3">
      <c r="A22">
        <v>5</v>
      </c>
      <c r="G22" s="1">
        <f>E10</f>
        <v>2.8</v>
      </c>
      <c r="H22" s="1">
        <f>E12</f>
        <v>6.2</v>
      </c>
      <c r="J22">
        <v>5</v>
      </c>
      <c r="K22" s="2">
        <f>MAX(K20+F20, K21+F21)</f>
        <v>15</v>
      </c>
      <c r="L22" s="2">
        <f>MIN(L24-H22, L23-G22)</f>
        <v>15.000000000000004</v>
      </c>
      <c r="M22" s="2">
        <f t="shared" si="3"/>
        <v>0</v>
      </c>
    </row>
    <row r="23" spans="1:13" x14ac:dyDescent="0.3">
      <c r="A23">
        <v>6</v>
      </c>
      <c r="H23" s="1">
        <f>E13</f>
        <v>6.4</v>
      </c>
      <c r="J23">
        <v>6</v>
      </c>
      <c r="K23" s="2">
        <f>MAX(K19+G19, K22+G22)</f>
        <v>17.8</v>
      </c>
      <c r="L23" s="2">
        <f>MIN(L24-H23)</f>
        <v>17.800000000000004</v>
      </c>
      <c r="M23" s="2">
        <f t="shared" si="3"/>
        <v>0</v>
      </c>
    </row>
    <row r="24" spans="1:13" x14ac:dyDescent="0.3">
      <c r="J24">
        <v>7</v>
      </c>
      <c r="K24" s="2">
        <f>MAX(K21+H21, K22+H22, K23+H23)</f>
        <v>24.200000000000003</v>
      </c>
      <c r="L24" s="2">
        <f>K24</f>
        <v>24.200000000000003</v>
      </c>
      <c r="M24" s="2">
        <f t="shared" si="3"/>
        <v>0</v>
      </c>
    </row>
    <row r="26" spans="1:13" x14ac:dyDescent="0.3">
      <c r="A26" t="s">
        <v>10</v>
      </c>
      <c r="B26" t="s">
        <v>2</v>
      </c>
      <c r="C26" t="s">
        <v>11</v>
      </c>
      <c r="D26" t="s">
        <v>12</v>
      </c>
      <c r="E26" t="s">
        <v>13</v>
      </c>
      <c r="F26" t="s">
        <v>14</v>
      </c>
      <c r="H26" t="s">
        <v>28</v>
      </c>
      <c r="I26" t="s">
        <v>36</v>
      </c>
      <c r="J26" t="s">
        <v>37</v>
      </c>
      <c r="K26" t="s">
        <v>38</v>
      </c>
      <c r="L26" t="s">
        <v>39</v>
      </c>
    </row>
    <row r="27" spans="1:13" x14ac:dyDescent="0.3">
      <c r="A27" t="s">
        <v>15</v>
      </c>
      <c r="B27" s="2">
        <f t="shared" ref="B27:B38" si="4">E2</f>
        <v>7.2</v>
      </c>
      <c r="C27" s="2">
        <f>K17</f>
        <v>0</v>
      </c>
      <c r="D27" s="2">
        <f>L18</f>
        <v>7.2000000000000037</v>
      </c>
      <c r="E27" s="2">
        <f>D27-C27-B27</f>
        <v>0</v>
      </c>
      <c r="F27" s="2">
        <f>K18-L17-B27</f>
        <v>0</v>
      </c>
      <c r="H27" t="s">
        <v>29</v>
      </c>
      <c r="I27" s="2">
        <f>B27+B29</f>
        <v>11</v>
      </c>
      <c r="J27" s="2">
        <f>B28+B30</f>
        <v>7.4</v>
      </c>
      <c r="K27" s="2">
        <f>I27-J27</f>
        <v>3.5999999999999996</v>
      </c>
      <c r="L27" s="2">
        <f>J27/I27</f>
        <v>0.67272727272727273</v>
      </c>
    </row>
    <row r="28" spans="1:13" x14ac:dyDescent="0.3">
      <c r="A28" t="s">
        <v>16</v>
      </c>
      <c r="B28" s="2">
        <f t="shared" si="4"/>
        <v>5.8</v>
      </c>
      <c r="C28" s="2">
        <f>K17</f>
        <v>0</v>
      </c>
      <c r="D28" s="2">
        <f>L19</f>
        <v>9.4000000000000039</v>
      </c>
      <c r="E28" s="2">
        <f t="shared" ref="E28:E39" si="5">D28-C28-B28</f>
        <v>3.6000000000000041</v>
      </c>
      <c r="F28" s="2">
        <f>K19-L17-B28</f>
        <v>0</v>
      </c>
      <c r="H28" t="s">
        <v>30</v>
      </c>
      <c r="I28" s="2">
        <f>B29+B32</f>
        <v>7.8</v>
      </c>
      <c r="J28" s="2">
        <f>B31+B34</f>
        <v>6.6000000000000005</v>
      </c>
      <c r="K28" s="2">
        <f t="shared" ref="K28:K33" si="6">I28-J28</f>
        <v>1.1999999999999993</v>
      </c>
      <c r="L28" s="2">
        <f t="shared" ref="L28:L33" si="7">J28/I28</f>
        <v>0.84615384615384626</v>
      </c>
    </row>
    <row r="29" spans="1:13" x14ac:dyDescent="0.3">
      <c r="A29" t="s">
        <v>17</v>
      </c>
      <c r="B29" s="2">
        <f t="shared" si="4"/>
        <v>3.8</v>
      </c>
      <c r="C29" s="2">
        <f>K18</f>
        <v>7.2</v>
      </c>
      <c r="D29" s="2">
        <f>L20</f>
        <v>11.000000000000004</v>
      </c>
      <c r="E29" s="2">
        <f t="shared" si="5"/>
        <v>3.5527136788005009E-15</v>
      </c>
      <c r="F29" s="2">
        <f>K20-L18-B29</f>
        <v>-3.5527136788005009E-15</v>
      </c>
      <c r="H29" t="s">
        <v>31</v>
      </c>
      <c r="I29" s="2">
        <f>B32</f>
        <v>4</v>
      </c>
      <c r="J29" s="2">
        <f>B39+B34</f>
        <v>2.2000000000000002</v>
      </c>
      <c r="K29" s="2">
        <f t="shared" si="6"/>
        <v>1.7999999999999998</v>
      </c>
      <c r="L29" s="2">
        <f t="shared" si="7"/>
        <v>0.55000000000000004</v>
      </c>
    </row>
    <row r="30" spans="1:13" x14ac:dyDescent="0.3">
      <c r="A30" t="s">
        <v>18</v>
      </c>
      <c r="B30" s="2">
        <f t="shared" si="4"/>
        <v>1.6</v>
      </c>
      <c r="C30" s="2">
        <f>K19</f>
        <v>5.8</v>
      </c>
      <c r="D30" s="2">
        <f>L20</f>
        <v>11.000000000000004</v>
      </c>
      <c r="E30" s="2">
        <f t="shared" si="5"/>
        <v>3.6000000000000036</v>
      </c>
      <c r="F30" s="2">
        <f>K20-L19-B30</f>
        <v>-3.9968028886505635E-15</v>
      </c>
      <c r="H30" t="s">
        <v>32</v>
      </c>
      <c r="I30" s="2">
        <f>B27+B29+B32+B35</f>
        <v>17.8</v>
      </c>
      <c r="J30" s="2">
        <f>B28+B33</f>
        <v>12.399999999999999</v>
      </c>
      <c r="K30" s="2">
        <f t="shared" si="6"/>
        <v>5.4000000000000021</v>
      </c>
      <c r="L30" s="2">
        <f t="shared" si="7"/>
        <v>0.69662921348314599</v>
      </c>
    </row>
    <row r="31" spans="1:13" x14ac:dyDescent="0.3">
      <c r="A31" t="s">
        <v>19</v>
      </c>
      <c r="B31" s="2">
        <f t="shared" si="4"/>
        <v>4.4000000000000004</v>
      </c>
      <c r="C31" s="2">
        <f>K18</f>
        <v>7.2</v>
      </c>
      <c r="D31" s="2">
        <f>L21</f>
        <v>12.800000000000004</v>
      </c>
      <c r="E31" s="2">
        <f t="shared" si="5"/>
        <v>1.2000000000000037</v>
      </c>
      <c r="F31" s="2">
        <f>K21-L18-B31</f>
        <v>0</v>
      </c>
      <c r="H31" t="s">
        <v>33</v>
      </c>
      <c r="I31" s="2">
        <f>B29+B32+B35+B38</f>
        <v>17</v>
      </c>
      <c r="J31" s="2">
        <f>B31+B36</f>
        <v>12.2</v>
      </c>
      <c r="K31" s="2">
        <f t="shared" si="6"/>
        <v>4.8000000000000007</v>
      </c>
      <c r="L31" s="2">
        <f t="shared" si="7"/>
        <v>0.71764705882352942</v>
      </c>
    </row>
    <row r="32" spans="1:13" x14ac:dyDescent="0.3">
      <c r="A32" t="s">
        <v>20</v>
      </c>
      <c r="B32" s="2">
        <f t="shared" si="4"/>
        <v>4</v>
      </c>
      <c r="C32" s="2">
        <f>K20</f>
        <v>11</v>
      </c>
      <c r="D32" s="2">
        <f>L22</f>
        <v>15.000000000000004</v>
      </c>
      <c r="E32" s="2">
        <f t="shared" si="5"/>
        <v>0</v>
      </c>
      <c r="F32" s="2">
        <f>K22-L20-B32</f>
        <v>-3.5527136788005009E-15</v>
      </c>
      <c r="H32" t="s">
        <v>34</v>
      </c>
      <c r="I32" s="2">
        <f>B35+B38</f>
        <v>9.1999999999999993</v>
      </c>
      <c r="J32" s="2">
        <f>B37</f>
        <v>6.2</v>
      </c>
      <c r="K32" s="2">
        <f t="shared" si="6"/>
        <v>2.9999999999999991</v>
      </c>
      <c r="L32" s="2">
        <f t="shared" si="7"/>
        <v>0.67391304347826098</v>
      </c>
    </row>
    <row r="33" spans="1:12" x14ac:dyDescent="0.3">
      <c r="A33" t="s">
        <v>21</v>
      </c>
      <c r="B33" s="2">
        <f t="shared" si="4"/>
        <v>6.6</v>
      </c>
      <c r="C33" s="2">
        <f>K19</f>
        <v>5.8</v>
      </c>
      <c r="D33" s="2">
        <f>L23</f>
        <v>17.800000000000004</v>
      </c>
      <c r="E33" s="2">
        <f t="shared" si="5"/>
        <v>5.4000000000000039</v>
      </c>
      <c r="F33" s="2">
        <f>K23-L19-B33</f>
        <v>1.7999999999999972</v>
      </c>
      <c r="H33" t="s">
        <v>35</v>
      </c>
      <c r="I33" s="2">
        <f>B32+B35+B38</f>
        <v>13.2</v>
      </c>
      <c r="J33" s="2">
        <f>B39+B36</f>
        <v>7.8</v>
      </c>
      <c r="K33" s="2">
        <f t="shared" si="6"/>
        <v>5.3999999999999995</v>
      </c>
      <c r="L33" s="2">
        <f t="shared" si="7"/>
        <v>0.59090909090909094</v>
      </c>
    </row>
    <row r="34" spans="1:12" x14ac:dyDescent="0.3">
      <c r="A34" t="s">
        <v>22</v>
      </c>
      <c r="B34" s="2">
        <f t="shared" si="4"/>
        <v>2.2000000000000002</v>
      </c>
      <c r="C34" s="2">
        <f>K21</f>
        <v>11.600000000000001</v>
      </c>
      <c r="D34" s="2">
        <f>L22</f>
        <v>15.000000000000004</v>
      </c>
      <c r="E34" s="2">
        <f t="shared" si="5"/>
        <v>1.200000000000002</v>
      </c>
      <c r="F34" s="2">
        <f>K22-L21-B34</f>
        <v>-4.4408920985006262E-15</v>
      </c>
    </row>
    <row r="35" spans="1:12" x14ac:dyDescent="0.3">
      <c r="A35" t="s">
        <v>23</v>
      </c>
      <c r="B35" s="2">
        <f t="shared" si="4"/>
        <v>2.8</v>
      </c>
      <c r="C35" s="2">
        <f>K22</f>
        <v>15</v>
      </c>
      <c r="D35" s="2">
        <f>L23</f>
        <v>17.800000000000004</v>
      </c>
      <c r="E35" s="2">
        <f t="shared" si="5"/>
        <v>4.4408920985006262E-15</v>
      </c>
      <c r="F35" s="2">
        <f>K23-L22-B35</f>
        <v>0</v>
      </c>
    </row>
    <row r="36" spans="1:12" x14ac:dyDescent="0.3">
      <c r="A36" t="s">
        <v>24</v>
      </c>
      <c r="B36" s="2">
        <f t="shared" si="4"/>
        <v>7.8</v>
      </c>
      <c r="C36" s="2">
        <f>K21</f>
        <v>11.600000000000001</v>
      </c>
      <c r="D36" s="2">
        <f>L24</f>
        <v>24.200000000000003</v>
      </c>
      <c r="E36" s="2">
        <f t="shared" si="5"/>
        <v>4.8000000000000016</v>
      </c>
      <c r="F36" s="2">
        <f>K24-L21-B36</f>
        <v>3.5999999999999988</v>
      </c>
    </row>
    <row r="37" spans="1:12" x14ac:dyDescent="0.3">
      <c r="A37" t="s">
        <v>25</v>
      </c>
      <c r="B37" s="2">
        <f t="shared" si="4"/>
        <v>6.2</v>
      </c>
      <c r="C37" s="2">
        <f>K22</f>
        <v>15</v>
      </c>
      <c r="D37" s="2">
        <f>L24</f>
        <v>24.200000000000003</v>
      </c>
      <c r="E37" s="2">
        <f t="shared" si="5"/>
        <v>3.0000000000000027</v>
      </c>
      <c r="F37" s="2">
        <f>K24-L22-B37</f>
        <v>2.9999999999999991</v>
      </c>
    </row>
    <row r="38" spans="1:12" x14ac:dyDescent="0.3">
      <c r="A38" t="s">
        <v>26</v>
      </c>
      <c r="B38" s="2">
        <f t="shared" si="4"/>
        <v>6.4</v>
      </c>
      <c r="C38" s="2">
        <f>K23</f>
        <v>17.8</v>
      </c>
      <c r="D38" s="2">
        <f>L24</f>
        <v>24.200000000000003</v>
      </c>
      <c r="E38" s="2">
        <f t="shared" si="5"/>
        <v>0</v>
      </c>
      <c r="F38" s="2">
        <f>K24-L23-B38</f>
        <v>0</v>
      </c>
    </row>
    <row r="39" spans="1:12" x14ac:dyDescent="0.3">
      <c r="A39" t="s">
        <v>27</v>
      </c>
      <c r="B39">
        <v>0</v>
      </c>
      <c r="C39" s="2">
        <f>K20</f>
        <v>11</v>
      </c>
      <c r="D39" s="2">
        <f>L21</f>
        <v>12.800000000000004</v>
      </c>
      <c r="E39" s="2">
        <f t="shared" si="5"/>
        <v>1.8000000000000043</v>
      </c>
      <c r="F39" s="2">
        <f>K21-L20-B39</f>
        <v>0.59999999999999787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C3704-6A47-419E-8F18-5CE3435566EA}">
  <dimension ref="A1:M39"/>
  <sheetViews>
    <sheetView workbookViewId="0">
      <selection activeCell="I30" sqref="I30"/>
    </sheetView>
  </sheetViews>
  <sheetFormatPr defaultRowHeight="14.4" x14ac:dyDescent="0.3"/>
  <sheetData>
    <row r="1" spans="1:13" x14ac:dyDescent="0.3">
      <c r="A1" t="s">
        <v>49</v>
      </c>
      <c r="C1" t="s">
        <v>50</v>
      </c>
    </row>
    <row r="2" spans="1:13" x14ac:dyDescent="0.3">
      <c r="A2">
        <v>10</v>
      </c>
      <c r="C2">
        <v>3</v>
      </c>
      <c r="D2" s="1"/>
      <c r="E2" s="1"/>
      <c r="F2" s="2"/>
    </row>
    <row r="3" spans="1:13" x14ac:dyDescent="0.3">
      <c r="A3">
        <v>7</v>
      </c>
      <c r="C3">
        <v>4</v>
      </c>
      <c r="D3" s="1"/>
      <c r="E3" s="1"/>
      <c r="F3" s="2"/>
    </row>
    <row r="4" spans="1:13" x14ac:dyDescent="0.3">
      <c r="A4">
        <v>5</v>
      </c>
      <c r="C4">
        <v>2</v>
      </c>
      <c r="D4" s="1"/>
      <c r="E4" s="1"/>
      <c r="F4" s="2"/>
    </row>
    <row r="5" spans="1:13" x14ac:dyDescent="0.3">
      <c r="A5">
        <v>2</v>
      </c>
      <c r="C5">
        <v>1</v>
      </c>
      <c r="D5" s="1"/>
      <c r="E5" s="1"/>
      <c r="F5" s="2"/>
    </row>
    <row r="6" spans="1:13" x14ac:dyDescent="0.3">
      <c r="A6">
        <v>6</v>
      </c>
      <c r="C6">
        <v>2</v>
      </c>
      <c r="D6" s="1"/>
      <c r="E6" s="1"/>
      <c r="F6" s="2"/>
    </row>
    <row r="7" spans="1:13" x14ac:dyDescent="0.3">
      <c r="A7">
        <v>6</v>
      </c>
      <c r="C7">
        <v>1</v>
      </c>
      <c r="D7" s="1"/>
      <c r="E7" s="1"/>
      <c r="F7" s="2"/>
    </row>
    <row r="8" spans="1:13" x14ac:dyDescent="0.3">
      <c r="A8">
        <v>9</v>
      </c>
      <c r="C8">
        <v>3</v>
      </c>
      <c r="D8" s="1"/>
      <c r="E8" s="1"/>
      <c r="F8" s="2"/>
    </row>
    <row r="9" spans="1:13" x14ac:dyDescent="0.3">
      <c r="A9">
        <v>3</v>
      </c>
      <c r="C9">
        <v>1</v>
      </c>
      <c r="D9" s="1"/>
      <c r="E9" s="1"/>
      <c r="F9" s="2"/>
    </row>
    <row r="10" spans="1:13" x14ac:dyDescent="0.3">
      <c r="A10">
        <v>4</v>
      </c>
      <c r="C10">
        <v>1</v>
      </c>
      <c r="D10" s="1"/>
      <c r="E10" s="1"/>
      <c r="F10" s="2"/>
    </row>
    <row r="11" spans="1:13" x14ac:dyDescent="0.3">
      <c r="A11">
        <v>11</v>
      </c>
      <c r="C11">
        <v>3</v>
      </c>
      <c r="D11" s="1"/>
      <c r="E11" s="1"/>
      <c r="F11" s="2"/>
    </row>
    <row r="12" spans="1:13" x14ac:dyDescent="0.3">
      <c r="A12">
        <v>9</v>
      </c>
      <c r="C12">
        <v>2</v>
      </c>
      <c r="D12" s="1"/>
      <c r="E12" s="1"/>
      <c r="F12" s="2"/>
    </row>
    <row r="13" spans="1:13" x14ac:dyDescent="0.3">
      <c r="A13">
        <v>8</v>
      </c>
      <c r="C13">
        <v>4</v>
      </c>
      <c r="D13" s="1"/>
      <c r="E13" s="1"/>
      <c r="F13" s="2"/>
    </row>
    <row r="16" spans="1:13" x14ac:dyDescent="0.3"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K16" t="s">
        <v>9</v>
      </c>
      <c r="L16" t="s">
        <v>8</v>
      </c>
      <c r="M16" t="s">
        <v>7</v>
      </c>
    </row>
    <row r="17" spans="1:13" x14ac:dyDescent="0.3">
      <c r="A17">
        <v>0</v>
      </c>
      <c r="B17">
        <v>7</v>
      </c>
      <c r="C17">
        <v>7</v>
      </c>
      <c r="J17">
        <v>0</v>
      </c>
      <c r="K17">
        <v>0</v>
      </c>
      <c r="L17">
        <f>MIN(L19-C17, L18-B17)</f>
        <v>0</v>
      </c>
      <c r="M17">
        <f>L17-K17</f>
        <v>0</v>
      </c>
    </row>
    <row r="18" spans="1:13" x14ac:dyDescent="0.3">
      <c r="A18">
        <v>1</v>
      </c>
      <c r="D18">
        <v>2</v>
      </c>
      <c r="E18">
        <v>2</v>
      </c>
      <c r="J18">
        <v>1</v>
      </c>
      <c r="K18">
        <f>MAX(K17+B17)</f>
        <v>7</v>
      </c>
      <c r="L18">
        <f>MIN(L21-E18, L20-D18)</f>
        <v>7</v>
      </c>
      <c r="M18">
        <f t="shared" ref="M18:M24" si="0">L18-K18</f>
        <v>0</v>
      </c>
    </row>
    <row r="19" spans="1:13" x14ac:dyDescent="0.3">
      <c r="A19">
        <v>2</v>
      </c>
      <c r="D19">
        <v>2</v>
      </c>
      <c r="G19">
        <v>6</v>
      </c>
      <c r="J19">
        <v>2</v>
      </c>
      <c r="K19">
        <f>MAX(K17+C17)</f>
        <v>7</v>
      </c>
      <c r="L19">
        <f>MIN(L23-G19, L20-D19)</f>
        <v>7</v>
      </c>
      <c r="M19">
        <f t="shared" si="0"/>
        <v>0</v>
      </c>
    </row>
    <row r="20" spans="1:13" x14ac:dyDescent="0.3">
      <c r="A20">
        <v>3</v>
      </c>
      <c r="E20">
        <v>0</v>
      </c>
      <c r="F20">
        <v>3</v>
      </c>
      <c r="J20">
        <v>3</v>
      </c>
      <c r="K20">
        <f>MAX(K18+D18, K19+D19)</f>
        <v>9</v>
      </c>
      <c r="L20">
        <f>MIN(L22-F20, L21-E20)</f>
        <v>9</v>
      </c>
      <c r="M20">
        <f t="shared" si="0"/>
        <v>0</v>
      </c>
    </row>
    <row r="21" spans="1:13" x14ac:dyDescent="0.3">
      <c r="A21">
        <v>4</v>
      </c>
      <c r="F21">
        <v>3</v>
      </c>
      <c r="H21">
        <v>11</v>
      </c>
      <c r="J21">
        <v>4</v>
      </c>
      <c r="K21">
        <f>MAX(B17+E18, K20+E20)</f>
        <v>9</v>
      </c>
      <c r="L21">
        <f>MIN(L24-H21, L22-F21)</f>
        <v>9</v>
      </c>
      <c r="M21">
        <f t="shared" si="0"/>
        <v>0</v>
      </c>
    </row>
    <row r="22" spans="1:13" x14ac:dyDescent="0.3">
      <c r="A22">
        <v>5</v>
      </c>
      <c r="G22">
        <v>1</v>
      </c>
      <c r="H22">
        <v>9</v>
      </c>
      <c r="J22">
        <v>5</v>
      </c>
      <c r="K22">
        <f>MAX(K20+F20, K21+F21)</f>
        <v>12</v>
      </c>
      <c r="L22">
        <f>MIN(L24-H22, L23-G22)</f>
        <v>12</v>
      </c>
      <c r="M22">
        <f t="shared" si="0"/>
        <v>0</v>
      </c>
    </row>
    <row r="23" spans="1:13" x14ac:dyDescent="0.3">
      <c r="A23">
        <v>6</v>
      </c>
      <c r="H23">
        <v>8</v>
      </c>
      <c r="J23">
        <v>6</v>
      </c>
      <c r="K23">
        <f>MAX(K19+G19, K22+G22)</f>
        <v>13</v>
      </c>
      <c r="L23">
        <f>MIN(L24-H23)</f>
        <v>13</v>
      </c>
      <c r="M23">
        <f t="shared" si="0"/>
        <v>0</v>
      </c>
    </row>
    <row r="24" spans="1:13" x14ac:dyDescent="0.3">
      <c r="J24">
        <v>7</v>
      </c>
      <c r="K24">
        <f>MAX(K21+H21, K22+H22, K23+H23)</f>
        <v>21</v>
      </c>
      <c r="L24">
        <f>K24</f>
        <v>21</v>
      </c>
      <c r="M24">
        <f t="shared" si="0"/>
        <v>0</v>
      </c>
    </row>
    <row r="26" spans="1:13" x14ac:dyDescent="0.3">
      <c r="A26" t="s">
        <v>10</v>
      </c>
      <c r="B26" t="s">
        <v>2</v>
      </c>
      <c r="C26" t="s">
        <v>11</v>
      </c>
      <c r="D26" t="s">
        <v>12</v>
      </c>
      <c r="E26" t="s">
        <v>13</v>
      </c>
      <c r="F26" t="s">
        <v>14</v>
      </c>
      <c r="H26" t="s">
        <v>28</v>
      </c>
      <c r="I26" t="s">
        <v>36</v>
      </c>
      <c r="J26" t="s">
        <v>37</v>
      </c>
      <c r="K26" t="s">
        <v>38</v>
      </c>
      <c r="L26" t="s">
        <v>39</v>
      </c>
    </row>
    <row r="27" spans="1:13" x14ac:dyDescent="0.3">
      <c r="A27" t="s">
        <v>15</v>
      </c>
      <c r="B27">
        <v>7</v>
      </c>
      <c r="C27">
        <f>K17</f>
        <v>0</v>
      </c>
      <c r="D27">
        <f>L18</f>
        <v>7</v>
      </c>
      <c r="E27">
        <f>D27-C27-B27</f>
        <v>0</v>
      </c>
      <c r="F27">
        <f>K18-L17-B27</f>
        <v>0</v>
      </c>
      <c r="H27" t="s">
        <v>51</v>
      </c>
      <c r="K27">
        <f>K24-K21-11</f>
        <v>1</v>
      </c>
      <c r="L27" s="2"/>
    </row>
    <row r="28" spans="1:13" x14ac:dyDescent="0.3">
      <c r="A28" t="s">
        <v>16</v>
      </c>
      <c r="B28">
        <v>7</v>
      </c>
      <c r="C28">
        <f>K17</f>
        <v>0</v>
      </c>
      <c r="D28">
        <f>L19</f>
        <v>7</v>
      </c>
      <c r="E28">
        <f t="shared" ref="E28:E39" si="1">D28-C28-B28</f>
        <v>0</v>
      </c>
      <c r="F28">
        <f>K19-L17-B28</f>
        <v>0</v>
      </c>
      <c r="L28" s="2"/>
    </row>
    <row r="29" spans="1:13" x14ac:dyDescent="0.3">
      <c r="A29" t="s">
        <v>17</v>
      </c>
      <c r="B29">
        <v>2</v>
      </c>
      <c r="C29">
        <f>K18</f>
        <v>7</v>
      </c>
      <c r="D29">
        <f>L20</f>
        <v>9</v>
      </c>
      <c r="E29">
        <f t="shared" si="1"/>
        <v>0</v>
      </c>
      <c r="F29">
        <f>K20-L18-B29</f>
        <v>0</v>
      </c>
    </row>
    <row r="30" spans="1:13" x14ac:dyDescent="0.3">
      <c r="A30" t="s">
        <v>18</v>
      </c>
      <c r="B30">
        <v>2</v>
      </c>
      <c r="C30">
        <f>K19</f>
        <v>7</v>
      </c>
      <c r="D30">
        <f>L20</f>
        <v>9</v>
      </c>
      <c r="E30">
        <f t="shared" si="1"/>
        <v>0</v>
      </c>
      <c r="F30">
        <f>K20-L19-B30</f>
        <v>0</v>
      </c>
    </row>
    <row r="31" spans="1:13" x14ac:dyDescent="0.3">
      <c r="A31" t="s">
        <v>19</v>
      </c>
      <c r="B31">
        <v>2</v>
      </c>
      <c r="C31">
        <f>K18</f>
        <v>7</v>
      </c>
      <c r="D31">
        <f>L21</f>
        <v>9</v>
      </c>
      <c r="E31">
        <f t="shared" si="1"/>
        <v>0</v>
      </c>
      <c r="F31">
        <f>K21-L18-B31</f>
        <v>0</v>
      </c>
      <c r="L31" s="2"/>
    </row>
    <row r="32" spans="1:13" x14ac:dyDescent="0.3">
      <c r="A32" t="s">
        <v>20</v>
      </c>
      <c r="B32">
        <v>3</v>
      </c>
      <c r="C32">
        <f>K20</f>
        <v>9</v>
      </c>
      <c r="D32">
        <f>L22</f>
        <v>12</v>
      </c>
      <c r="E32">
        <f t="shared" si="1"/>
        <v>0</v>
      </c>
      <c r="F32">
        <f>K22-L20-B32</f>
        <v>0</v>
      </c>
    </row>
    <row r="33" spans="1:12" x14ac:dyDescent="0.3">
      <c r="A33" t="s">
        <v>21</v>
      </c>
      <c r="B33">
        <v>6</v>
      </c>
      <c r="C33">
        <f>K19</f>
        <v>7</v>
      </c>
      <c r="D33">
        <f>L23</f>
        <v>13</v>
      </c>
      <c r="E33">
        <f t="shared" si="1"/>
        <v>0</v>
      </c>
      <c r="F33">
        <f>K23-L19-B33</f>
        <v>0</v>
      </c>
      <c r="L33" s="2"/>
    </row>
    <row r="34" spans="1:12" x14ac:dyDescent="0.3">
      <c r="A34" t="s">
        <v>22</v>
      </c>
      <c r="B34">
        <v>3</v>
      </c>
      <c r="C34">
        <f>K21</f>
        <v>9</v>
      </c>
      <c r="D34">
        <f>L22</f>
        <v>12</v>
      </c>
      <c r="E34">
        <f t="shared" si="1"/>
        <v>0</v>
      </c>
      <c r="F34">
        <f>K22-L21-B34</f>
        <v>0</v>
      </c>
    </row>
    <row r="35" spans="1:12" x14ac:dyDescent="0.3">
      <c r="A35" t="s">
        <v>23</v>
      </c>
      <c r="B35">
        <v>1</v>
      </c>
      <c r="C35">
        <f>K22</f>
        <v>12</v>
      </c>
      <c r="D35">
        <f>L23</f>
        <v>13</v>
      </c>
      <c r="E35">
        <f t="shared" si="1"/>
        <v>0</v>
      </c>
      <c r="F35">
        <f>K23-L22-B35</f>
        <v>0</v>
      </c>
    </row>
    <row r="36" spans="1:12" x14ac:dyDescent="0.3">
      <c r="A36" t="s">
        <v>24</v>
      </c>
      <c r="B36">
        <v>11</v>
      </c>
      <c r="C36">
        <f>K21</f>
        <v>9</v>
      </c>
      <c r="D36">
        <f>L24</f>
        <v>21</v>
      </c>
      <c r="E36">
        <f t="shared" si="1"/>
        <v>1</v>
      </c>
      <c r="F36">
        <f>K24-L21-B36</f>
        <v>1</v>
      </c>
    </row>
    <row r="37" spans="1:12" x14ac:dyDescent="0.3">
      <c r="A37" t="s">
        <v>25</v>
      </c>
      <c r="B37">
        <v>9</v>
      </c>
      <c r="C37">
        <f>K22</f>
        <v>12</v>
      </c>
      <c r="D37">
        <f>L24</f>
        <v>21</v>
      </c>
      <c r="E37">
        <f t="shared" si="1"/>
        <v>0</v>
      </c>
      <c r="F37">
        <f>K24-L22-B37</f>
        <v>0</v>
      </c>
    </row>
    <row r="38" spans="1:12" x14ac:dyDescent="0.3">
      <c r="A38" t="s">
        <v>26</v>
      </c>
      <c r="B38">
        <v>8</v>
      </c>
      <c r="C38">
        <f>K23</f>
        <v>13</v>
      </c>
      <c r="D38">
        <f>L24</f>
        <v>21</v>
      </c>
      <c r="E38">
        <f t="shared" si="1"/>
        <v>0</v>
      </c>
      <c r="F38">
        <f>K24-L23-B38</f>
        <v>0</v>
      </c>
    </row>
    <row r="39" spans="1:12" x14ac:dyDescent="0.3">
      <c r="A39" t="s">
        <v>27</v>
      </c>
      <c r="B39">
        <v>0</v>
      </c>
      <c r="C39">
        <f>K20</f>
        <v>9</v>
      </c>
      <c r="D39">
        <f>L21</f>
        <v>9</v>
      </c>
      <c r="E39">
        <f t="shared" si="1"/>
        <v>0</v>
      </c>
      <c r="F39">
        <f>K21-L20-B39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FED6B-EFB3-4206-9AFA-2F31BD6497A9}">
  <dimension ref="A1:M39"/>
  <sheetViews>
    <sheetView workbookViewId="0">
      <selection activeCell="J31" sqref="J31"/>
    </sheetView>
  </sheetViews>
  <sheetFormatPr defaultRowHeight="14.4" x14ac:dyDescent="0.3"/>
  <sheetData>
    <row r="1" spans="1:13" x14ac:dyDescent="0.3">
      <c r="A1" t="s">
        <v>3</v>
      </c>
      <c r="C1" t="s">
        <v>5</v>
      </c>
      <c r="D1" t="s">
        <v>52</v>
      </c>
      <c r="E1" t="s">
        <v>53</v>
      </c>
    </row>
    <row r="2" spans="1:13" x14ac:dyDescent="0.3">
      <c r="A2">
        <v>10</v>
      </c>
      <c r="C2">
        <v>3</v>
      </c>
      <c r="D2" s="1">
        <f>A2-C2</f>
        <v>7</v>
      </c>
      <c r="E2" s="1">
        <v>6</v>
      </c>
      <c r="F2" s="2">
        <f>E2*D2</f>
        <v>42</v>
      </c>
    </row>
    <row r="3" spans="1:13" x14ac:dyDescent="0.3">
      <c r="A3">
        <v>7</v>
      </c>
      <c r="C3">
        <v>4</v>
      </c>
      <c r="D3" s="1">
        <f t="shared" ref="D3:D13" si="0">A3-C3</f>
        <v>3</v>
      </c>
      <c r="E3" s="1">
        <v>8</v>
      </c>
      <c r="F3" s="2">
        <f t="shared" ref="F3:F13" si="1">E3*D3</f>
        <v>24</v>
      </c>
    </row>
    <row r="4" spans="1:13" x14ac:dyDescent="0.3">
      <c r="A4">
        <v>5</v>
      </c>
      <c r="C4">
        <v>2</v>
      </c>
      <c r="D4" s="1">
        <f t="shared" si="0"/>
        <v>3</v>
      </c>
      <c r="E4" s="1">
        <v>4</v>
      </c>
      <c r="F4" s="2">
        <f t="shared" si="1"/>
        <v>12</v>
      </c>
    </row>
    <row r="5" spans="1:13" x14ac:dyDescent="0.3">
      <c r="A5">
        <v>2</v>
      </c>
      <c r="C5">
        <v>1</v>
      </c>
      <c r="D5" s="1">
        <f t="shared" si="0"/>
        <v>1</v>
      </c>
      <c r="E5" s="1">
        <v>6</v>
      </c>
      <c r="F5" s="2">
        <f t="shared" si="1"/>
        <v>6</v>
      </c>
    </row>
    <row r="6" spans="1:13" x14ac:dyDescent="0.3">
      <c r="A6">
        <v>6</v>
      </c>
      <c r="C6">
        <v>2</v>
      </c>
      <c r="D6" s="1">
        <f t="shared" si="0"/>
        <v>4</v>
      </c>
      <c r="E6" s="1">
        <v>7</v>
      </c>
      <c r="F6" s="2">
        <f t="shared" si="1"/>
        <v>28</v>
      </c>
    </row>
    <row r="7" spans="1:13" x14ac:dyDescent="0.3">
      <c r="A7">
        <v>6</v>
      </c>
      <c r="C7">
        <v>1</v>
      </c>
      <c r="D7" s="1">
        <f t="shared" si="0"/>
        <v>5</v>
      </c>
      <c r="E7" s="1">
        <v>4</v>
      </c>
      <c r="F7" s="2">
        <f t="shared" si="1"/>
        <v>20</v>
      </c>
    </row>
    <row r="8" spans="1:13" x14ac:dyDescent="0.3">
      <c r="A8">
        <v>9</v>
      </c>
      <c r="C8">
        <v>3</v>
      </c>
      <c r="D8" s="1">
        <f t="shared" si="0"/>
        <v>6</v>
      </c>
      <c r="E8" s="1">
        <v>5</v>
      </c>
      <c r="F8" s="2">
        <f t="shared" si="1"/>
        <v>30</v>
      </c>
    </row>
    <row r="9" spans="1:13" x14ac:dyDescent="0.3">
      <c r="A9">
        <v>3</v>
      </c>
      <c r="C9">
        <v>1</v>
      </c>
      <c r="D9" s="1">
        <f t="shared" si="0"/>
        <v>2</v>
      </c>
      <c r="E9" s="1">
        <v>9</v>
      </c>
      <c r="F9" s="2">
        <f t="shared" si="1"/>
        <v>18</v>
      </c>
    </row>
    <row r="10" spans="1:13" x14ac:dyDescent="0.3">
      <c r="A10">
        <v>4</v>
      </c>
      <c r="C10">
        <v>1</v>
      </c>
      <c r="D10" s="1">
        <f t="shared" si="0"/>
        <v>3</v>
      </c>
      <c r="E10" s="1">
        <v>5</v>
      </c>
      <c r="F10" s="2">
        <f t="shared" si="1"/>
        <v>15</v>
      </c>
    </row>
    <row r="11" spans="1:13" x14ac:dyDescent="0.3">
      <c r="A11">
        <v>11</v>
      </c>
      <c r="C11">
        <v>3</v>
      </c>
      <c r="D11" s="1">
        <f t="shared" si="0"/>
        <v>8</v>
      </c>
      <c r="E11" s="1">
        <v>10</v>
      </c>
      <c r="F11" s="2">
        <f t="shared" si="1"/>
        <v>80</v>
      </c>
    </row>
    <row r="12" spans="1:13" x14ac:dyDescent="0.3">
      <c r="A12">
        <v>9</v>
      </c>
      <c r="C12">
        <v>2</v>
      </c>
      <c r="D12" s="1">
        <f t="shared" si="0"/>
        <v>7</v>
      </c>
      <c r="E12" s="1">
        <v>7</v>
      </c>
      <c r="F12" s="2">
        <f t="shared" si="1"/>
        <v>49</v>
      </c>
    </row>
    <row r="13" spans="1:13" x14ac:dyDescent="0.3">
      <c r="A13">
        <v>8</v>
      </c>
      <c r="C13">
        <v>4</v>
      </c>
      <c r="D13" s="1">
        <f t="shared" si="0"/>
        <v>4</v>
      </c>
      <c r="E13" s="1">
        <v>8</v>
      </c>
      <c r="F13" s="2">
        <f t="shared" si="1"/>
        <v>32</v>
      </c>
    </row>
    <row r="16" spans="1:13" x14ac:dyDescent="0.3"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K16" t="s">
        <v>9</v>
      </c>
      <c r="L16" t="s">
        <v>8</v>
      </c>
      <c r="M16" t="s">
        <v>7</v>
      </c>
    </row>
    <row r="17" spans="1:13" x14ac:dyDescent="0.3">
      <c r="A17">
        <v>0</v>
      </c>
      <c r="B17">
        <v>3</v>
      </c>
      <c r="C17">
        <v>4</v>
      </c>
      <c r="J17">
        <v>0</v>
      </c>
      <c r="K17">
        <v>0</v>
      </c>
      <c r="L17">
        <f>MIN(L19-C17, L18-B17)</f>
        <v>0</v>
      </c>
      <c r="M17">
        <f>L17-K17</f>
        <v>0</v>
      </c>
    </row>
    <row r="18" spans="1:13" x14ac:dyDescent="0.3">
      <c r="A18">
        <v>1</v>
      </c>
      <c r="D18">
        <v>2</v>
      </c>
      <c r="E18">
        <v>2</v>
      </c>
      <c r="J18">
        <v>1</v>
      </c>
      <c r="K18">
        <f>MAX(K17+B17)</f>
        <v>3</v>
      </c>
      <c r="L18">
        <f>MIN(L21-E18, L20-D18)</f>
        <v>3</v>
      </c>
      <c r="M18">
        <f t="shared" ref="M18:M24" si="2">L18-K18</f>
        <v>0</v>
      </c>
    </row>
    <row r="19" spans="1:13" x14ac:dyDescent="0.3">
      <c r="A19">
        <v>2</v>
      </c>
      <c r="D19">
        <v>1</v>
      </c>
      <c r="G19">
        <v>3</v>
      </c>
      <c r="J19">
        <v>2</v>
      </c>
      <c r="K19">
        <f>MAX(K17+C17)</f>
        <v>4</v>
      </c>
      <c r="L19">
        <f>MIN(L23-G19, L20-D19)</f>
        <v>4</v>
      </c>
      <c r="M19">
        <f t="shared" si="2"/>
        <v>0</v>
      </c>
    </row>
    <row r="20" spans="1:13" x14ac:dyDescent="0.3">
      <c r="A20">
        <v>3</v>
      </c>
      <c r="E20">
        <v>0</v>
      </c>
      <c r="F20">
        <v>1</v>
      </c>
      <c r="J20">
        <v>3</v>
      </c>
      <c r="K20">
        <f>MAX(K18+D18, K19+D19)</f>
        <v>5</v>
      </c>
      <c r="L20">
        <f>MIN(L22-F20, L21-E20)</f>
        <v>5</v>
      </c>
      <c r="M20">
        <f t="shared" si="2"/>
        <v>0</v>
      </c>
    </row>
    <row r="21" spans="1:13" x14ac:dyDescent="0.3">
      <c r="A21">
        <v>4</v>
      </c>
      <c r="F21">
        <v>1</v>
      </c>
      <c r="H21">
        <v>3</v>
      </c>
      <c r="J21">
        <v>4</v>
      </c>
      <c r="K21">
        <f>MAX(B17+E18, K20+E20)</f>
        <v>5</v>
      </c>
      <c r="L21">
        <f>MIN(L24-H21, L22-F21)</f>
        <v>5</v>
      </c>
      <c r="M21">
        <f t="shared" si="2"/>
        <v>0</v>
      </c>
    </row>
    <row r="22" spans="1:13" x14ac:dyDescent="0.3">
      <c r="A22">
        <v>5</v>
      </c>
      <c r="G22">
        <v>1</v>
      </c>
      <c r="H22">
        <v>2</v>
      </c>
      <c r="J22">
        <v>5</v>
      </c>
      <c r="K22">
        <f>MAX(K20+F20, K21+F21)</f>
        <v>6</v>
      </c>
      <c r="L22">
        <f>MIN(L24-H22, L23-G22)</f>
        <v>6</v>
      </c>
      <c r="M22">
        <f t="shared" si="2"/>
        <v>0</v>
      </c>
    </row>
    <row r="23" spans="1:13" x14ac:dyDescent="0.3">
      <c r="A23">
        <v>6</v>
      </c>
      <c r="H23">
        <v>4</v>
      </c>
      <c r="J23">
        <v>6</v>
      </c>
      <c r="K23">
        <f>MAX(K19+G19, K22+G22)</f>
        <v>7</v>
      </c>
      <c r="L23">
        <f>MIN(L24-H23)</f>
        <v>7</v>
      </c>
      <c r="M23">
        <f t="shared" si="2"/>
        <v>0</v>
      </c>
    </row>
    <row r="24" spans="1:13" x14ac:dyDescent="0.3">
      <c r="J24">
        <v>7</v>
      </c>
      <c r="K24">
        <f>MAX(K21+H21, K22+H22, K23+H23)</f>
        <v>11</v>
      </c>
      <c r="L24">
        <f>K24</f>
        <v>11</v>
      </c>
      <c r="M24">
        <f t="shared" si="2"/>
        <v>0</v>
      </c>
    </row>
    <row r="26" spans="1:13" x14ac:dyDescent="0.3">
      <c r="A26" t="s">
        <v>10</v>
      </c>
      <c r="B26" t="s">
        <v>2</v>
      </c>
      <c r="C26" t="s">
        <v>11</v>
      </c>
      <c r="D26" t="s">
        <v>12</v>
      </c>
      <c r="E26" t="s">
        <v>13</v>
      </c>
      <c r="F26" t="s">
        <v>14</v>
      </c>
      <c r="H26" t="s">
        <v>28</v>
      </c>
      <c r="I26" t="s">
        <v>36</v>
      </c>
      <c r="J26" t="s">
        <v>37</v>
      </c>
      <c r="K26" t="s">
        <v>38</v>
      </c>
      <c r="L26" t="s">
        <v>39</v>
      </c>
    </row>
    <row r="27" spans="1:13" x14ac:dyDescent="0.3">
      <c r="A27" t="s">
        <v>15</v>
      </c>
      <c r="B27">
        <v>3</v>
      </c>
      <c r="C27">
        <f>K17</f>
        <v>0</v>
      </c>
      <c r="D27">
        <f>L18</f>
        <v>3</v>
      </c>
      <c r="E27">
        <f>D27-C27-B27</f>
        <v>0</v>
      </c>
      <c r="F27">
        <f>K18-L17-B27</f>
        <v>0</v>
      </c>
      <c r="H27" t="s">
        <v>34</v>
      </c>
      <c r="I27">
        <f>B35+B38</f>
        <v>5</v>
      </c>
      <c r="J27">
        <f>B37</f>
        <v>2</v>
      </c>
      <c r="K27">
        <f>I27-J27</f>
        <v>3</v>
      </c>
      <c r="L27" s="2">
        <f>J27/I27</f>
        <v>0.4</v>
      </c>
    </row>
    <row r="28" spans="1:13" x14ac:dyDescent="0.3">
      <c r="A28" t="s">
        <v>16</v>
      </c>
      <c r="B28">
        <v>4</v>
      </c>
      <c r="C28">
        <f>K17</f>
        <v>0</v>
      </c>
      <c r="D28">
        <f>L19</f>
        <v>4</v>
      </c>
      <c r="E28">
        <f t="shared" ref="E28:E39" si="3">D28-C28-B28</f>
        <v>0</v>
      </c>
      <c r="F28">
        <f>K19-L17-B28</f>
        <v>0</v>
      </c>
      <c r="H28" t="s">
        <v>51</v>
      </c>
      <c r="K28">
        <f>K24-K21-B36</f>
        <v>3</v>
      </c>
      <c r="L28" s="2"/>
    </row>
    <row r="29" spans="1:13" x14ac:dyDescent="0.3">
      <c r="A29" t="s">
        <v>17</v>
      </c>
      <c r="B29">
        <v>2</v>
      </c>
      <c r="C29">
        <f>K18</f>
        <v>3</v>
      </c>
      <c r="D29">
        <f>L20</f>
        <v>5</v>
      </c>
      <c r="E29">
        <f t="shared" si="3"/>
        <v>0</v>
      </c>
      <c r="F29">
        <f>K20-L18-B29</f>
        <v>0</v>
      </c>
      <c r="L29" s="2"/>
    </row>
    <row r="30" spans="1:13" x14ac:dyDescent="0.3">
      <c r="A30" t="s">
        <v>18</v>
      </c>
      <c r="B30">
        <v>1</v>
      </c>
      <c r="C30">
        <f>K19</f>
        <v>4</v>
      </c>
      <c r="D30">
        <f>L20</f>
        <v>5</v>
      </c>
      <c r="E30">
        <f t="shared" si="3"/>
        <v>0</v>
      </c>
      <c r="F30">
        <f>K20-L19-B30</f>
        <v>0</v>
      </c>
      <c r="L30" s="2"/>
    </row>
    <row r="31" spans="1:13" x14ac:dyDescent="0.3">
      <c r="A31" t="s">
        <v>19</v>
      </c>
      <c r="B31">
        <v>2</v>
      </c>
      <c r="C31">
        <f>K18</f>
        <v>3</v>
      </c>
      <c r="D31">
        <f>L21</f>
        <v>5</v>
      </c>
      <c r="E31">
        <f t="shared" si="3"/>
        <v>0</v>
      </c>
      <c r="F31">
        <f>K21-L18-B31</f>
        <v>0</v>
      </c>
      <c r="H31" t="s">
        <v>54</v>
      </c>
      <c r="J31" s="2">
        <f>SUM(F2:F13)+12*K24</f>
        <v>488</v>
      </c>
      <c r="L31" s="2"/>
    </row>
    <row r="32" spans="1:13" x14ac:dyDescent="0.3">
      <c r="A32" t="s">
        <v>20</v>
      </c>
      <c r="B32">
        <v>1</v>
      </c>
      <c r="C32">
        <f>K20</f>
        <v>5</v>
      </c>
      <c r="D32">
        <f>L22</f>
        <v>6</v>
      </c>
      <c r="E32">
        <f t="shared" si="3"/>
        <v>0</v>
      </c>
      <c r="F32">
        <f>K22-L20-B32</f>
        <v>0</v>
      </c>
    </row>
    <row r="33" spans="1:12" x14ac:dyDescent="0.3">
      <c r="A33" t="s">
        <v>21</v>
      </c>
      <c r="B33">
        <v>3</v>
      </c>
      <c r="C33">
        <f>K19</f>
        <v>4</v>
      </c>
      <c r="D33">
        <f>L23</f>
        <v>7</v>
      </c>
      <c r="E33">
        <f t="shared" si="3"/>
        <v>0</v>
      </c>
      <c r="F33">
        <f>K23-L19-B33</f>
        <v>0</v>
      </c>
      <c r="L33" s="2"/>
    </row>
    <row r="34" spans="1:12" x14ac:dyDescent="0.3">
      <c r="A34" t="s">
        <v>22</v>
      </c>
      <c r="B34">
        <v>1</v>
      </c>
      <c r="C34">
        <f>K21</f>
        <v>5</v>
      </c>
      <c r="D34">
        <f>L22</f>
        <v>6</v>
      </c>
      <c r="E34">
        <f t="shared" si="3"/>
        <v>0</v>
      </c>
      <c r="F34">
        <f>K22-L21-B34</f>
        <v>0</v>
      </c>
    </row>
    <row r="35" spans="1:12" x14ac:dyDescent="0.3">
      <c r="A35" t="s">
        <v>23</v>
      </c>
      <c r="B35">
        <v>1</v>
      </c>
      <c r="C35">
        <f>K22</f>
        <v>6</v>
      </c>
      <c r="D35">
        <f>L23</f>
        <v>7</v>
      </c>
      <c r="E35">
        <f t="shared" si="3"/>
        <v>0</v>
      </c>
      <c r="F35">
        <f>K23-L22-B35</f>
        <v>0</v>
      </c>
    </row>
    <row r="36" spans="1:12" x14ac:dyDescent="0.3">
      <c r="A36" t="s">
        <v>24</v>
      </c>
      <c r="B36">
        <v>3</v>
      </c>
      <c r="C36">
        <f>K21</f>
        <v>5</v>
      </c>
      <c r="D36">
        <f>L24</f>
        <v>11</v>
      </c>
      <c r="E36">
        <f t="shared" si="3"/>
        <v>3</v>
      </c>
      <c r="F36">
        <f>K24-L21-B36</f>
        <v>3</v>
      </c>
    </row>
    <row r="37" spans="1:12" x14ac:dyDescent="0.3">
      <c r="A37" t="s">
        <v>25</v>
      </c>
      <c r="B37">
        <v>2</v>
      </c>
      <c r="C37">
        <f>K22</f>
        <v>6</v>
      </c>
      <c r="D37">
        <f>L24</f>
        <v>11</v>
      </c>
      <c r="E37">
        <f t="shared" si="3"/>
        <v>3</v>
      </c>
      <c r="F37">
        <f>K24-L22-B37</f>
        <v>3</v>
      </c>
    </row>
    <row r="38" spans="1:12" x14ac:dyDescent="0.3">
      <c r="A38" t="s">
        <v>26</v>
      </c>
      <c r="B38">
        <v>4</v>
      </c>
      <c r="C38">
        <f>K23</f>
        <v>7</v>
      </c>
      <c r="D38">
        <f>L24</f>
        <v>11</v>
      </c>
      <c r="E38">
        <f t="shared" si="3"/>
        <v>0</v>
      </c>
      <c r="F38">
        <f>K24-L23-B38</f>
        <v>0</v>
      </c>
    </row>
    <row r="39" spans="1:12" x14ac:dyDescent="0.3">
      <c r="A39" t="s">
        <v>27</v>
      </c>
      <c r="B39">
        <v>0</v>
      </c>
      <c r="C39">
        <f>K20</f>
        <v>5</v>
      </c>
      <c r="D39">
        <f>L21</f>
        <v>5</v>
      </c>
      <c r="E39">
        <f t="shared" si="3"/>
        <v>0</v>
      </c>
      <c r="F39">
        <f>K21-L20-B39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Однопараметрическая</vt:lpstr>
      <vt:lpstr>Трёхпараметрическая</vt:lpstr>
      <vt:lpstr>Двухпараметрическая</vt:lpstr>
      <vt:lpstr>Оптимальное</vt:lpstr>
      <vt:lpstr>Мин время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Lasagnya .</dc:creator>
  <cp:lastModifiedBy>Lasagnya .</cp:lastModifiedBy>
  <dcterms:created xsi:type="dcterms:W3CDTF">2023-05-08T19:13:29Z</dcterms:created>
  <dcterms:modified xsi:type="dcterms:W3CDTF">2023-05-09T16:29:47Z</dcterms:modified>
</cp:coreProperties>
</file>