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tabRatio="861" activeTab="20"/>
  </bookViews>
  <sheets>
    <sheet name="Bornette-1" sheetId="1" r:id="rId1"/>
    <sheet name="Bornette" sheetId="2" r:id="rId2"/>
    <sheet name="Bornette3" sheetId="18" r:id="rId3"/>
    <sheet name="duigan" sheetId="12" r:id="rId4"/>
    <sheet name="Edvarsen" sheetId="3" r:id="rId5"/>
    <sheet name="Edvardsen" sheetId="19" r:id="rId6"/>
    <sheet name="Heegaard" sheetId="5" r:id="rId7"/>
    <sheet name="Palmer" sheetId="7" r:id="rId8"/>
    <sheet name="Toivonen" sheetId="20" r:id="rId9"/>
    <sheet name="Toivonen2" sheetId="21" r:id="rId10"/>
    <sheet name="Toivonen3" sheetId="23" r:id="rId11"/>
    <sheet name="Trei_Pall" sheetId="6" r:id="rId12"/>
    <sheet name="van_zuidman" sheetId="9" r:id="rId13"/>
    <sheet name="van_zuidman-1" sheetId="10" r:id="rId14"/>
    <sheet name="Vestergaard" sheetId="4" r:id="rId15"/>
    <sheet name="CT" sheetId="15" r:id="rId16"/>
    <sheet name="WA" sheetId="14" r:id="rId17"/>
    <sheet name="summary4" sheetId="17" r:id="rId18"/>
    <sheet name="summary" sheetId="8" r:id="rId19"/>
    <sheet name="summary2" sheetId="11" r:id="rId20"/>
    <sheet name="summary3" sheetId="16" r:id="rId21"/>
  </sheets>
  <calcPr calcId="145621"/>
</workbook>
</file>

<file path=xl/calcChain.xml><?xml version="1.0" encoding="utf-8"?>
<calcChain xmlns="http://schemas.openxmlformats.org/spreadsheetml/2006/main">
  <c r="F3" i="16" l="1"/>
  <c r="J4" i="8" l="1"/>
  <c r="G4" i="8"/>
  <c r="C7" i="19" l="1"/>
  <c r="C6" i="19"/>
  <c r="C5" i="19"/>
  <c r="C4" i="19"/>
  <c r="C3" i="19"/>
  <c r="C2" i="19"/>
  <c r="Y5" i="18" l="1"/>
  <c r="Y4" i="18"/>
  <c r="Y3" i="18"/>
  <c r="Y2" i="18"/>
  <c r="C71" i="17" l="1"/>
  <c r="J50" i="8"/>
  <c r="J49" i="8"/>
  <c r="J48" i="8"/>
  <c r="J47" i="8"/>
  <c r="J46" i="8"/>
  <c r="J45" i="8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5" i="14"/>
  <c r="D74" i="14"/>
  <c r="D73" i="14"/>
  <c r="D72" i="14"/>
  <c r="D71" i="14"/>
  <c r="D70" i="14"/>
  <c r="D69" i="14"/>
  <c r="D68" i="14"/>
  <c r="D67" i="14"/>
  <c r="D66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38" i="14"/>
  <c r="D110" i="14"/>
  <c r="D91" i="14"/>
  <c r="D76" i="14"/>
  <c r="D65" i="14"/>
  <c r="D42" i="14"/>
  <c r="G50" i="8"/>
  <c r="G49" i="8"/>
  <c r="G48" i="8"/>
  <c r="G47" i="8"/>
  <c r="G46" i="8"/>
  <c r="G45" i="8"/>
  <c r="C60" i="17"/>
  <c r="C50" i="17"/>
  <c r="C27" i="17"/>
  <c r="C32" i="17"/>
  <c r="C21" i="17"/>
  <c r="C2" i="17"/>
  <c r="G10" i="11" l="1"/>
  <c r="J44" i="8" l="1"/>
  <c r="J43" i="8"/>
  <c r="J42" i="8"/>
  <c r="J41" i="8"/>
  <c r="J40" i="8"/>
  <c r="J39" i="8"/>
  <c r="J38" i="8"/>
  <c r="J37" i="8"/>
  <c r="J35" i="8"/>
  <c r="J34" i="8"/>
  <c r="J33" i="8"/>
  <c r="J32" i="8"/>
  <c r="J31" i="8"/>
  <c r="J30" i="8"/>
  <c r="J29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9" i="11" l="1"/>
  <c r="F9" i="11"/>
  <c r="G8" i="11"/>
  <c r="G4" i="11"/>
  <c r="G3" i="11"/>
  <c r="G2" i="11"/>
  <c r="J28" i="8" l="1"/>
  <c r="J27" i="8"/>
  <c r="J26" i="8"/>
  <c r="J25" i="8"/>
  <c r="J24" i="8"/>
  <c r="J23" i="8"/>
  <c r="J22" i="8"/>
  <c r="G28" i="8"/>
  <c r="G27" i="8"/>
  <c r="G26" i="8"/>
  <c r="G25" i="8"/>
  <c r="G24" i="8"/>
  <c r="G23" i="8"/>
  <c r="G22" i="8"/>
  <c r="D2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0" i="9"/>
  <c r="D28" i="9"/>
  <c r="D27" i="9"/>
  <c r="D26" i="9"/>
  <c r="D25" i="9"/>
  <c r="D24" i="9"/>
  <c r="D23" i="9"/>
  <c r="D22" i="9"/>
  <c r="D21" i="9"/>
  <c r="D20" i="9"/>
  <c r="D17" i="9"/>
  <c r="D16" i="9"/>
  <c r="D15" i="9"/>
  <c r="D14" i="9"/>
  <c r="D13" i="9"/>
  <c r="D12" i="9"/>
  <c r="D11" i="9"/>
  <c r="D10" i="9"/>
  <c r="D9" i="9"/>
  <c r="D8" i="9"/>
  <c r="D6" i="9"/>
  <c r="D4" i="9"/>
  <c r="D29" i="9"/>
  <c r="D31" i="9"/>
  <c r="D18" i="9"/>
  <c r="D19" i="9"/>
  <c r="D7" i="9"/>
  <c r="D5" i="9"/>
  <c r="D3" i="9"/>
  <c r="F103" i="4"/>
  <c r="F104" i="4"/>
  <c r="F102" i="4"/>
  <c r="F101" i="4"/>
  <c r="F99" i="4"/>
  <c r="F98" i="4"/>
  <c r="F91" i="4"/>
  <c r="F90" i="4"/>
  <c r="F100" i="4"/>
  <c r="F97" i="4"/>
  <c r="F96" i="4"/>
  <c r="F95" i="4"/>
  <c r="F94" i="4"/>
  <c r="F93" i="4"/>
  <c r="F92" i="4"/>
  <c r="F89" i="4"/>
  <c r="F88" i="4"/>
  <c r="F86" i="4"/>
  <c r="F85" i="4"/>
  <c r="F84" i="4"/>
  <c r="F81" i="4"/>
  <c r="F87" i="4"/>
  <c r="F83" i="4"/>
  <c r="F82" i="4"/>
  <c r="F77" i="4"/>
  <c r="F76" i="4"/>
  <c r="F75" i="4"/>
  <c r="F74" i="4"/>
  <c r="F79" i="4"/>
  <c r="F80" i="4"/>
  <c r="F78" i="4"/>
  <c r="F72" i="4"/>
  <c r="F69" i="4"/>
  <c r="F70" i="4"/>
  <c r="F64" i="4"/>
  <c r="F63" i="4"/>
  <c r="F62" i="4"/>
  <c r="F73" i="4"/>
  <c r="F68" i="4"/>
  <c r="F67" i="4"/>
  <c r="F66" i="4"/>
  <c r="F65" i="4"/>
  <c r="F71" i="4"/>
  <c r="F60" i="4"/>
  <c r="F61" i="4"/>
  <c r="F56" i="4"/>
  <c r="F55" i="4"/>
  <c r="F59" i="4"/>
  <c r="F58" i="4"/>
  <c r="F57" i="4"/>
  <c r="F54" i="4"/>
  <c r="F53" i="4"/>
  <c r="F52" i="4"/>
  <c r="F51" i="4"/>
  <c r="F50" i="4"/>
  <c r="F49" i="4"/>
  <c r="F45" i="4"/>
  <c r="F48" i="4"/>
  <c r="F46" i="4"/>
  <c r="F44" i="4"/>
  <c r="F43" i="4"/>
  <c r="F47" i="4"/>
  <c r="F42" i="4"/>
  <c r="F41" i="4"/>
  <c r="F40" i="4"/>
  <c r="F39" i="4"/>
  <c r="F37" i="4"/>
  <c r="F38" i="4"/>
  <c r="F35" i="4"/>
  <c r="F36" i="4"/>
  <c r="F34" i="4"/>
  <c r="F32" i="4"/>
  <c r="F33" i="4"/>
  <c r="F31" i="4"/>
  <c r="F28" i="4"/>
  <c r="F29" i="4"/>
  <c r="F30" i="4"/>
  <c r="F25" i="4"/>
  <c r="F26" i="4"/>
  <c r="F24" i="4"/>
  <c r="F27" i="4"/>
  <c r="F22" i="4"/>
  <c r="F23" i="4"/>
  <c r="F21" i="4"/>
  <c r="F19" i="4"/>
  <c r="F18" i="4"/>
  <c r="F20" i="4"/>
  <c r="F17" i="4"/>
  <c r="F16" i="4"/>
  <c r="F15" i="4"/>
  <c r="F14" i="4"/>
  <c r="F13" i="4"/>
  <c r="F12" i="4"/>
  <c r="F11" i="4"/>
  <c r="F7" i="4"/>
  <c r="F6" i="4"/>
  <c r="F10" i="4"/>
  <c r="F9" i="4"/>
  <c r="F8" i="4"/>
  <c r="F5" i="4"/>
  <c r="F4" i="4"/>
  <c r="F3" i="4"/>
  <c r="F2" i="4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81" i="2"/>
  <c r="E78" i="2"/>
  <c r="E77" i="2"/>
  <c r="E71" i="2"/>
  <c r="E84" i="2"/>
  <c r="E83" i="2"/>
  <c r="E82" i="2"/>
  <c r="E80" i="2"/>
  <c r="E79" i="2"/>
  <c r="E76" i="2"/>
  <c r="E75" i="2"/>
  <c r="E74" i="2"/>
  <c r="E73" i="2"/>
  <c r="E72" i="2"/>
  <c r="E70" i="2"/>
  <c r="E63" i="2"/>
  <c r="E62" i="2"/>
  <c r="E61" i="2"/>
  <c r="E60" i="2"/>
  <c r="E58" i="2"/>
  <c r="E56" i="2"/>
  <c r="E55" i="2"/>
  <c r="E69" i="2"/>
  <c r="E68" i="2"/>
  <c r="E67" i="2"/>
  <c r="E66" i="2"/>
  <c r="E65" i="2"/>
  <c r="E64" i="2"/>
  <c r="E59" i="2"/>
  <c r="E57" i="2"/>
  <c r="E54" i="2"/>
  <c r="E52" i="2"/>
  <c r="E51" i="2"/>
  <c r="E53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4" i="2"/>
  <c r="E33" i="2"/>
  <c r="E31" i="2"/>
  <c r="E37" i="2"/>
  <c r="E36" i="2"/>
  <c r="E35" i="2"/>
  <c r="E32" i="2"/>
  <c r="E29" i="2"/>
  <c r="E28" i="2"/>
  <c r="E27" i="2"/>
  <c r="E26" i="2"/>
  <c r="E30" i="2"/>
  <c r="E25" i="2"/>
  <c r="E24" i="2"/>
  <c r="E23" i="2"/>
  <c r="E22" i="2"/>
  <c r="E21" i="2"/>
  <c r="E17" i="2"/>
  <c r="E16" i="2"/>
  <c r="E20" i="2"/>
  <c r="E19" i="2"/>
  <c r="E18" i="2"/>
  <c r="E15" i="2"/>
  <c r="E14" i="2"/>
  <c r="E13" i="2"/>
  <c r="E12" i="2"/>
  <c r="E11" i="2"/>
  <c r="E10" i="2"/>
  <c r="E9" i="2"/>
  <c r="E8" i="2"/>
  <c r="E6" i="2"/>
  <c r="E5" i="2"/>
  <c r="E4" i="2"/>
  <c r="E7" i="2"/>
  <c r="E3" i="2"/>
  <c r="E2" i="2"/>
  <c r="J21" i="8" l="1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3" i="8"/>
  <c r="J2" i="8"/>
  <c r="G10" i="8"/>
  <c r="G9" i="8"/>
  <c r="G7" i="8"/>
  <c r="G6" i="8"/>
  <c r="G8" i="8"/>
  <c r="G5" i="8"/>
  <c r="G18" i="8"/>
  <c r="G17" i="8"/>
  <c r="G20" i="8"/>
  <c r="G19" i="8"/>
  <c r="G16" i="8"/>
  <c r="G15" i="8"/>
  <c r="G14" i="8"/>
  <c r="G21" i="8"/>
  <c r="G13" i="8"/>
  <c r="G12" i="8"/>
  <c r="G11" i="8"/>
  <c r="G3" i="8"/>
  <c r="G2" i="8"/>
  <c r="G10" i="6" l="1"/>
  <c r="G33" i="6"/>
  <c r="G24" i="6"/>
  <c r="G2" i="6"/>
  <c r="G7" i="6"/>
  <c r="G20" i="6"/>
  <c r="G25" i="6"/>
  <c r="G12" i="6"/>
  <c r="G29" i="6"/>
  <c r="G17" i="6"/>
  <c r="G32" i="6"/>
  <c r="G28" i="6"/>
  <c r="G11" i="6"/>
  <c r="G6" i="6"/>
  <c r="G14" i="6"/>
  <c r="C10" i="6"/>
  <c r="C33" i="6"/>
  <c r="C24" i="6"/>
  <c r="C2" i="6"/>
  <c r="C7" i="6"/>
  <c r="C20" i="6"/>
  <c r="C25" i="6"/>
  <c r="C12" i="6"/>
  <c r="C29" i="6"/>
  <c r="C17" i="6"/>
  <c r="C32" i="6"/>
  <c r="C28" i="6"/>
  <c r="C11" i="6"/>
  <c r="C6" i="6"/>
  <c r="C14" i="6"/>
  <c r="G18" i="6"/>
  <c r="G9" i="6"/>
  <c r="G5" i="6"/>
  <c r="G8" i="6"/>
  <c r="G16" i="6"/>
  <c r="G4" i="6"/>
  <c r="G22" i="6"/>
  <c r="G21" i="6"/>
  <c r="G15" i="6"/>
  <c r="G19" i="6"/>
  <c r="G3" i="6"/>
  <c r="G31" i="6"/>
  <c r="G26" i="6"/>
  <c r="G23" i="6"/>
  <c r="G30" i="6"/>
  <c r="G13" i="6"/>
  <c r="G27" i="6"/>
  <c r="C48" i="6"/>
  <c r="C47" i="6"/>
  <c r="C46" i="6"/>
  <c r="C39" i="6"/>
  <c r="C37" i="6"/>
  <c r="C36" i="6"/>
  <c r="C34" i="6"/>
  <c r="C45" i="6"/>
  <c r="C44" i="6"/>
  <c r="C43" i="6"/>
  <c r="C42" i="6"/>
  <c r="C41" i="6"/>
  <c r="C40" i="6"/>
  <c r="C38" i="6"/>
  <c r="C35" i="6"/>
  <c r="C18" i="6"/>
  <c r="C9" i="6"/>
  <c r="C5" i="6"/>
  <c r="C8" i="6"/>
  <c r="C16" i="6"/>
  <c r="C4" i="6"/>
  <c r="C22" i="6"/>
  <c r="C21" i="6"/>
  <c r="C15" i="6"/>
  <c r="C19" i="6"/>
  <c r="C3" i="6"/>
  <c r="C31" i="6"/>
  <c r="C26" i="6"/>
  <c r="C23" i="6"/>
  <c r="C30" i="6"/>
  <c r="C13" i="6"/>
  <c r="C27" i="6"/>
  <c r="I27" i="6" s="1"/>
  <c r="I13" i="6" l="1"/>
  <c r="I23" i="6"/>
  <c r="I31" i="6"/>
  <c r="I19" i="6"/>
  <c r="I21" i="6"/>
  <c r="I4" i="6"/>
  <c r="I8" i="6"/>
  <c r="I9" i="6"/>
  <c r="I35" i="6"/>
  <c r="I40" i="6"/>
  <c r="I42" i="6"/>
  <c r="I44" i="6"/>
  <c r="I34" i="6"/>
  <c r="I37" i="6"/>
  <c r="I46" i="6"/>
  <c r="I48" i="6"/>
  <c r="I14" i="6"/>
  <c r="I11" i="6"/>
  <c r="I32" i="6"/>
  <c r="I29" i="6"/>
  <c r="I25" i="6"/>
  <c r="I7" i="6"/>
  <c r="I24" i="6"/>
  <c r="I10" i="6"/>
  <c r="I30" i="6"/>
  <c r="I26" i="6"/>
  <c r="I3" i="6"/>
  <c r="I15" i="6"/>
  <c r="I22" i="6"/>
  <c r="I16" i="6"/>
  <c r="I5" i="6"/>
  <c r="I18" i="6"/>
  <c r="I38" i="6"/>
  <c r="I41" i="6"/>
  <c r="I43" i="6"/>
  <c r="I45" i="6"/>
  <c r="I36" i="6"/>
  <c r="I39" i="6"/>
  <c r="I47" i="6"/>
  <c r="I6" i="6"/>
  <c r="I28" i="6"/>
  <c r="I17" i="6"/>
  <c r="I12" i="6"/>
  <c r="I20" i="6"/>
  <c r="I2" i="6"/>
  <c r="I33" i="6"/>
</calcChain>
</file>

<file path=xl/sharedStrings.xml><?xml version="1.0" encoding="utf-8"?>
<sst xmlns="http://schemas.openxmlformats.org/spreadsheetml/2006/main" count="3854" uniqueCount="1244">
  <si>
    <t>FP richness</t>
  </si>
  <si>
    <t>Frequency</t>
  </si>
  <si>
    <t>Lemnid</t>
  </si>
  <si>
    <t>Isoetid</t>
  </si>
  <si>
    <t>Nymphaeid</t>
  </si>
  <si>
    <t>Elodeid</t>
  </si>
  <si>
    <t>Helophyte</t>
  </si>
  <si>
    <t>Lemna minor</t>
  </si>
  <si>
    <t>Spirodela polyrhiza</t>
  </si>
  <si>
    <t>Lemna trisulca</t>
  </si>
  <si>
    <t>Ranunculus reptans</t>
  </si>
  <si>
    <t>Alopecurus aequalis</t>
  </si>
  <si>
    <t>Persicaria amphibia</t>
  </si>
  <si>
    <t>Nymphaea alba</t>
  </si>
  <si>
    <t>Nuphar lutea</t>
  </si>
  <si>
    <t>Potamogeton natans</t>
  </si>
  <si>
    <t>Sparganium emersum</t>
  </si>
  <si>
    <t>Sparganium natans</t>
  </si>
  <si>
    <t>Ranunculus aquatilis</t>
  </si>
  <si>
    <t>Hippuris vulgaris</t>
  </si>
  <si>
    <t>Callitriche cophocarpa</t>
  </si>
  <si>
    <t>Callitriche palustris</t>
  </si>
  <si>
    <t>Callitriche hamulata</t>
  </si>
  <si>
    <t>Utricularia minor</t>
  </si>
  <si>
    <t>Utricularia vulgaris</t>
  </si>
  <si>
    <t>Potamogeton alpinus</t>
  </si>
  <si>
    <t>Potamogeton berchtoldii</t>
  </si>
  <si>
    <t>Potamogeton pusillus</t>
  </si>
  <si>
    <t>Potamogeton perfoliatus</t>
  </si>
  <si>
    <t>Equisetum fluviatile</t>
  </si>
  <si>
    <t>Cicuta virosa</t>
  </si>
  <si>
    <t>Lysimachia thyrsiflora</t>
  </si>
  <si>
    <t>Menyanthes trifoliata</t>
  </si>
  <si>
    <t>Bidens tripartita</t>
  </si>
  <si>
    <t>Bidens cernua</t>
  </si>
  <si>
    <t>Alisma plantago-aquatica</t>
  </si>
  <si>
    <t>Typha latifolia</t>
  </si>
  <si>
    <t>Typha angustifolia</t>
  </si>
  <si>
    <t>Sparganium erectum</t>
  </si>
  <si>
    <t>Sparganium glomeratum</t>
  </si>
  <si>
    <t>Acorus calmus</t>
  </si>
  <si>
    <t>Calla palustris</t>
  </si>
  <si>
    <t>Iris pseudacorus</t>
  </si>
  <si>
    <t>Glyceria fluitans</t>
  </si>
  <si>
    <t>Phragmites australis</t>
  </si>
  <si>
    <t>Eleocharis mamillata</t>
  </si>
  <si>
    <t>Eleocharis palustris</t>
  </si>
  <si>
    <t>Schoenoplectus lacustris</t>
  </si>
  <si>
    <t>Carex vesicaria</t>
  </si>
  <si>
    <t>Carex rostrata</t>
  </si>
  <si>
    <t>Carex pseudocyperus</t>
  </si>
  <si>
    <t>Carex nigra</t>
  </si>
  <si>
    <t>Carex aquatilis</t>
  </si>
  <si>
    <t>Carex acuta</t>
  </si>
  <si>
    <t>Group</t>
  </si>
  <si>
    <t>Species</t>
  </si>
  <si>
    <t>Callitriche hermaphroditica</t>
  </si>
  <si>
    <t>Callitriche stagnalis</t>
  </si>
  <si>
    <t>Elodea canadensis</t>
  </si>
  <si>
    <t>Isoetes lacustris</t>
  </si>
  <si>
    <t>Spirodela polyrrhiza</t>
  </si>
  <si>
    <t>Littorella uniflora</t>
  </si>
  <si>
    <t>Lobelia dortmanna</t>
  </si>
  <si>
    <t>Myriophyllum alterniflorum</t>
  </si>
  <si>
    <t>Myriophyllum spicatum</t>
  </si>
  <si>
    <t>Ranunculus peltatus</t>
  </si>
  <si>
    <t>Sparganium angustifolium</t>
  </si>
  <si>
    <t>Zannichellia palustris</t>
  </si>
  <si>
    <t>Potamogeton crispus</t>
  </si>
  <si>
    <t>Potamogeton gramineus</t>
  </si>
  <si>
    <t>Potamogeton lucens</t>
  </si>
  <si>
    <t>Potamogeton obtusifolius</t>
  </si>
  <si>
    <t>Potamogeton pectinatus</t>
  </si>
  <si>
    <t>Potamogeton polygonifolius</t>
  </si>
  <si>
    <t>Potamogeton praelongus</t>
  </si>
  <si>
    <t>Alnus glutinosa</t>
  </si>
  <si>
    <t>Alopecurus aequaliz</t>
  </si>
  <si>
    <t>Berula erecta</t>
  </si>
  <si>
    <t>Callitriche platycarpa</t>
  </si>
  <si>
    <t>Calystegia sepium</t>
  </si>
  <si>
    <t>Carex acutiformis</t>
  </si>
  <si>
    <t>Carex elata</t>
  </si>
  <si>
    <t>Chara vulgaris</t>
  </si>
  <si>
    <t>Chara major</t>
  </si>
  <si>
    <t>Cladium mariscus</t>
  </si>
  <si>
    <t>Eleocharis acicularis</t>
  </si>
  <si>
    <t>Epilobium sp.</t>
  </si>
  <si>
    <t>Fontinalis antipyretica</t>
  </si>
  <si>
    <t>Frangula alnus</t>
  </si>
  <si>
    <t>Galium palustre</t>
  </si>
  <si>
    <t>Groenlandia densa</t>
  </si>
  <si>
    <t>Hottonia palustris</t>
  </si>
  <si>
    <t>Humulus lupulus</t>
  </si>
  <si>
    <t>Hydrocharis morsus-ranae</t>
  </si>
  <si>
    <t>Juncus articulatus</t>
  </si>
  <si>
    <t>Juncus effusus</t>
  </si>
  <si>
    <t>Juncus subnodulosus</t>
  </si>
  <si>
    <t>Luronium natans</t>
  </si>
  <si>
    <t>Lycopus europaeus</t>
  </si>
  <si>
    <t>Lysimachia nummularia</t>
  </si>
  <si>
    <t>Lysimachia vulgaris</t>
  </si>
  <si>
    <t>Lythrum salicaria</t>
  </si>
  <si>
    <t>Mentha aquatica</t>
  </si>
  <si>
    <t>Myriophyllum verticillatum</t>
  </si>
  <si>
    <t>Najas marina</t>
  </si>
  <si>
    <t>Nasturtium officinale</t>
  </si>
  <si>
    <t>Nitella confervacea</t>
  </si>
  <si>
    <t>Nymphea alba</t>
  </si>
  <si>
    <t>Phalaris arundinacea</t>
  </si>
  <si>
    <t>Polygonum hydropiper</t>
  </si>
  <si>
    <t>Potamogeton coloratus</t>
  </si>
  <si>
    <t>Potamogeton compressus</t>
  </si>
  <si>
    <t>Potamogeton friesii</t>
  </si>
  <si>
    <t>Potamogeton nodosus</t>
  </si>
  <si>
    <t>Potamogeton trichoides</t>
  </si>
  <si>
    <t>Ranunculus circinatus</t>
  </si>
  <si>
    <t>Ranunculus lingua</t>
  </si>
  <si>
    <t>Ranunculus trichophyllus</t>
  </si>
  <si>
    <t>Riccia fluitans</t>
  </si>
  <si>
    <t>Rorippa amphibia</t>
  </si>
  <si>
    <t>Rubus fructicosus</t>
  </si>
  <si>
    <t>Sagittaria sagittifolia</t>
  </si>
  <si>
    <t>Salix cinerea</t>
  </si>
  <si>
    <t>Scirpus lacustris</t>
  </si>
  <si>
    <t>Scrophularia auriculata</t>
  </si>
  <si>
    <t>Scutellaria galericulata</t>
  </si>
  <si>
    <t>Senecio aquaticus</t>
  </si>
  <si>
    <t>Solanum dulcamara</t>
  </si>
  <si>
    <t>Thelypteris palustris</t>
  </si>
  <si>
    <t>Urtica dioica</t>
  </si>
  <si>
    <t>Veronica beccabunga</t>
  </si>
  <si>
    <t>Elodea canadensis Michaux</t>
  </si>
  <si>
    <t>Myosotis scorpioıdes</t>
  </si>
  <si>
    <t>Obligate water plant</t>
  </si>
  <si>
    <t>Amphibious plant</t>
  </si>
  <si>
    <t>Myosotis scorpioides</t>
  </si>
  <si>
    <t>Sparganium spp.</t>
  </si>
  <si>
    <t>Veronica anagallis-aquatica</t>
  </si>
  <si>
    <t>Potamogeton filiformis</t>
  </si>
  <si>
    <t>Callitriche spp.</t>
  </si>
  <si>
    <t>Oenanthe aquatica</t>
  </si>
  <si>
    <t>Cardamine amara</t>
  </si>
  <si>
    <t>Sium latifolium</t>
  </si>
  <si>
    <t>Polygonum amphibium</t>
  </si>
  <si>
    <t>Schoenoplectus tabernaemontanii</t>
  </si>
  <si>
    <t>Veronica spp.</t>
  </si>
  <si>
    <t>NA</t>
  </si>
  <si>
    <t>Frequency_Saaremaa</t>
  </si>
  <si>
    <t>Perc_Saaremaa</t>
  </si>
  <si>
    <t>Perc_mainland</t>
  </si>
  <si>
    <t>Perc_Domination_Saaremaa</t>
  </si>
  <si>
    <t>Freq_Domination_Saaremaa</t>
  </si>
  <si>
    <t xml:space="preserve">Elodea canadensis </t>
  </si>
  <si>
    <t xml:space="preserve">Potamogeton obtusifolius </t>
  </si>
  <si>
    <t>Ceratophyllum dermersum</t>
  </si>
  <si>
    <t xml:space="preserve">Lemna trisulca </t>
  </si>
  <si>
    <t xml:space="preserve">Zannichellia repens </t>
  </si>
  <si>
    <t xml:space="preserve">Helosciadium inundatum </t>
  </si>
  <si>
    <t xml:space="preserve">Potamogeton gramineus </t>
  </si>
  <si>
    <t xml:space="preserve">Hottonia palustris </t>
  </si>
  <si>
    <t>Batrachium aquatile</t>
  </si>
  <si>
    <t xml:space="preserve">Potamogeton filiformis </t>
  </si>
  <si>
    <t xml:space="preserve">Potamogeton praelongus </t>
  </si>
  <si>
    <t xml:space="preserve">Sparganium minimum </t>
  </si>
  <si>
    <t>Batrachium baudotti</t>
  </si>
  <si>
    <t xml:space="preserve">Batrachium peltatum </t>
  </si>
  <si>
    <t>Zannichellia pedunculata</t>
  </si>
  <si>
    <t xml:space="preserve">Utricularia australis </t>
  </si>
  <si>
    <t xml:space="preserve">Callitriche hermaphroditica </t>
  </si>
  <si>
    <t xml:space="preserve">Potamogeton zosterifolius </t>
  </si>
  <si>
    <t>Batrachium trichophyllum</t>
  </si>
  <si>
    <t xml:space="preserve">Callitriche stagnalis </t>
  </si>
  <si>
    <t>Zannichellia major</t>
  </si>
  <si>
    <t>Batrachium hederaceum</t>
  </si>
  <si>
    <t>Batrachium sp.</t>
  </si>
  <si>
    <t>Ceratophyllum submersum</t>
  </si>
  <si>
    <t>Potamogeton x nitens</t>
  </si>
  <si>
    <t>Najas flexilis</t>
  </si>
  <si>
    <t xml:space="preserve">Potamogeton acutifolius </t>
  </si>
  <si>
    <t xml:space="preserve">Sagittaria sagittifolia </t>
  </si>
  <si>
    <t xml:space="preserve">Scirpus fluitains </t>
  </si>
  <si>
    <t xml:space="preserve">Utricularia vulgaris </t>
  </si>
  <si>
    <t xml:space="preserve">Callitriche pendunculata </t>
  </si>
  <si>
    <t>Callitriche sp.</t>
  </si>
  <si>
    <t>Potamogeton x zizii</t>
  </si>
  <si>
    <t>Ruppia aloides</t>
  </si>
  <si>
    <t>Utricularia ochroleuca</t>
  </si>
  <si>
    <t>Characean</t>
  </si>
  <si>
    <t>Nitella flexilis</t>
  </si>
  <si>
    <t>Chara sp.</t>
  </si>
  <si>
    <t>Chara aspera</t>
  </si>
  <si>
    <t>Chara globularis Thuillier</t>
  </si>
  <si>
    <t>Chara globularis Thuill.</t>
  </si>
  <si>
    <t>Chara vulgaris v. papillata</t>
  </si>
  <si>
    <t>Nitella sp.</t>
  </si>
  <si>
    <t>Nitellopsis obtusa</t>
  </si>
  <si>
    <t>Chara canescens</t>
  </si>
  <si>
    <t>Chara tomentosa</t>
  </si>
  <si>
    <t xml:space="preserve">Chara vulgarus </t>
  </si>
  <si>
    <t>Chara vulgarus v. contraria</t>
  </si>
  <si>
    <t xml:space="preserve">Tolypella nidifica </t>
  </si>
  <si>
    <t xml:space="preserve">Chara contraria </t>
  </si>
  <si>
    <t>Chara globularis v. virgata</t>
  </si>
  <si>
    <t>Chara hispida</t>
  </si>
  <si>
    <t>Chara vulgaris v. longibracteata</t>
  </si>
  <si>
    <t>Nitella tenuissimia</t>
  </si>
  <si>
    <t>Nitella translucens</t>
  </si>
  <si>
    <t xml:space="preserve">Tolypella glomerata </t>
  </si>
  <si>
    <t xml:space="preserve">Chara connivens </t>
  </si>
  <si>
    <t>Chara denudata</t>
  </si>
  <si>
    <t>Chara fragilis</t>
  </si>
  <si>
    <t>Chara rudis</t>
  </si>
  <si>
    <t xml:space="preserve">Chara vulgaris v. denundata </t>
  </si>
  <si>
    <t>Lamprothamnium papulosum</t>
  </si>
  <si>
    <t>Nitella mucronata</t>
  </si>
  <si>
    <t xml:space="preserve">Juncus bulbosus </t>
  </si>
  <si>
    <t xml:space="preserve">Lobelia lacustris </t>
  </si>
  <si>
    <t>Ranunculus flammula</t>
  </si>
  <si>
    <t>Isoetes echinospora</t>
  </si>
  <si>
    <t>Elatine hexanrda</t>
  </si>
  <si>
    <t>Pilularia globulifera</t>
  </si>
  <si>
    <t>Elatine hydropiber</t>
  </si>
  <si>
    <t>Scirpus parvulus</t>
  </si>
  <si>
    <t>Subularia aquatica</t>
  </si>
  <si>
    <t>Sphagnum subsecundum</t>
  </si>
  <si>
    <t>Drepanocladus sp.</t>
  </si>
  <si>
    <t>Sphagnum sp.</t>
  </si>
  <si>
    <t>Riccardia sinuata</t>
  </si>
  <si>
    <t xml:space="preserve">Chiloscyphus fragilis </t>
  </si>
  <si>
    <t>Drepanocladus exannulatus</t>
  </si>
  <si>
    <t>Depanocladus fluitans</t>
  </si>
  <si>
    <t>Litorella dortmanna</t>
  </si>
  <si>
    <t>Batrachium circinatum</t>
  </si>
  <si>
    <t>Terrestrial plant</t>
  </si>
  <si>
    <t>–</t>
  </si>
  <si>
    <t>Agrostis stolonifera</t>
  </si>
  <si>
    <t>Caltha palustris</t>
  </si>
  <si>
    <t>Carex spp.</t>
  </si>
  <si>
    <t>Epilobium hirsutum</t>
  </si>
  <si>
    <t>Rumex spp.</t>
  </si>
  <si>
    <t>Equisetum palustre</t>
  </si>
  <si>
    <t>Equisetum arvense</t>
  </si>
  <si>
    <t>Equisetum pratense</t>
  </si>
  <si>
    <t>Equisetum sylvaticum</t>
  </si>
  <si>
    <t>Pteridium aquilinum</t>
  </si>
  <si>
    <t>Athyrium filix-femina</t>
  </si>
  <si>
    <t>Phegopteris connectilis</t>
  </si>
  <si>
    <t>Dryopteris filix-mas</t>
  </si>
  <si>
    <t>Dryopteris carthusiana</t>
  </si>
  <si>
    <t>Dryopteris expansa</t>
  </si>
  <si>
    <t>Gymnocarpium dryopteris</t>
  </si>
  <si>
    <t>Picea abies</t>
  </si>
  <si>
    <t>Juniperus communis</t>
  </si>
  <si>
    <t>Pinus sylvestris</t>
  </si>
  <si>
    <t>Salix pentrandra</t>
  </si>
  <si>
    <t>Salix lapponum</t>
  </si>
  <si>
    <t>Salix myrsinifolia</t>
  </si>
  <si>
    <t>Salix aurita</t>
  </si>
  <si>
    <t>Salix caprea</t>
  </si>
  <si>
    <t>Populus tremula</t>
  </si>
  <si>
    <t>Betula pendula</t>
  </si>
  <si>
    <t>Betula pubescens</t>
  </si>
  <si>
    <t>Alnus incana</t>
  </si>
  <si>
    <t>Corylus avellana</t>
  </si>
  <si>
    <t>Quercus robur</t>
  </si>
  <si>
    <t>Polygonum aviculare</t>
  </si>
  <si>
    <t>Bistorta vivipara</t>
  </si>
  <si>
    <t>Persicaria maculosa</t>
  </si>
  <si>
    <t>Persicaria hydropiper</t>
  </si>
  <si>
    <t>Fallopia convolvulus</t>
  </si>
  <si>
    <t>Rumex aquaticus</t>
  </si>
  <si>
    <t>Rumex longifolius</t>
  </si>
  <si>
    <t>Rumex acetosa</t>
  </si>
  <si>
    <t>Rumex acetosella</t>
  </si>
  <si>
    <t>Chenopodium album</t>
  </si>
  <si>
    <t>Atriplex patula</t>
  </si>
  <si>
    <t>Montia fontana</t>
  </si>
  <si>
    <t>Stellaria nemorum</t>
  </si>
  <si>
    <t>Stellaria media</t>
  </si>
  <si>
    <t>Stellaria alsine</t>
  </si>
  <si>
    <t>Stellaria graminea</t>
  </si>
  <si>
    <t>Cerastium fontanum</t>
  </si>
  <si>
    <t>Sagina procumbens</t>
  </si>
  <si>
    <t>Spergula arvensis</t>
  </si>
  <si>
    <t>Lychnis flos-cuculi</t>
  </si>
  <si>
    <t>Silene latifolia</t>
  </si>
  <si>
    <t>Aquilegia vulgaris</t>
  </si>
  <si>
    <t>Aconitum septentrionale</t>
  </si>
  <si>
    <t>Anemone nemorosa</t>
  </si>
  <si>
    <t>Ranunculus acris</t>
  </si>
  <si>
    <t>Ranunculus repens</t>
  </si>
  <si>
    <t>Ranunculus sceleratus</t>
  </si>
  <si>
    <t>Fumaria officinalis</t>
  </si>
  <si>
    <t>Erysimum cheiranthoides</t>
  </si>
  <si>
    <t>Rorippa palustris</t>
  </si>
  <si>
    <t>Barbarea vulgaris</t>
  </si>
  <si>
    <t>Cardamine pratensis</t>
  </si>
  <si>
    <t>Capsella bursa-pastoris</t>
  </si>
  <si>
    <t>Thlaspi arvense</t>
  </si>
  <si>
    <t>Sedum telephium</t>
  </si>
  <si>
    <t>Sedum spurium</t>
  </si>
  <si>
    <t>Chrysosplenium alternifolium</t>
  </si>
  <si>
    <t>Ribes spicatum</t>
  </si>
  <si>
    <t>Ribes rubrum</t>
  </si>
  <si>
    <t>Ribes nigrum</t>
  </si>
  <si>
    <t>Aruncus dioicus</t>
  </si>
  <si>
    <t>Rubus saxatilis</t>
  </si>
  <si>
    <t>Filipendula ulmaria</t>
  </si>
  <si>
    <t>Rubus ideaus</t>
  </si>
  <si>
    <t>Rubus spp.</t>
  </si>
  <si>
    <t>Rosa villosa</t>
  </si>
  <si>
    <t>Rosa subcollina</t>
  </si>
  <si>
    <t>Agrimonia eupatoria</t>
  </si>
  <si>
    <t>Geum rivale</t>
  </si>
  <si>
    <t>Geum urbanum</t>
  </si>
  <si>
    <t>Potentilla erecta</t>
  </si>
  <si>
    <t>Potentilla anserina</t>
  </si>
  <si>
    <t>Potentilla palustris</t>
  </si>
  <si>
    <t>Fragaria vesca</t>
  </si>
  <si>
    <t>Alchemilla monticola</t>
  </si>
  <si>
    <t>Alchemilla glabra</t>
  </si>
  <si>
    <t>Alchemilla subcrenata</t>
  </si>
  <si>
    <t>Alchemilla gracilis</t>
  </si>
  <si>
    <t>Alchemilla filicaulis</t>
  </si>
  <si>
    <t>Alchemilla wichurae</t>
  </si>
  <si>
    <t>Sorbus aucuparia</t>
  </si>
  <si>
    <t>Sorbus intermedia</t>
  </si>
  <si>
    <t>Cotoneaster lucidus</t>
  </si>
  <si>
    <t>Prunus avium</t>
  </si>
  <si>
    <t>Prunus cerasus</t>
  </si>
  <si>
    <t>Amelanchier spicata</t>
  </si>
  <si>
    <t>Prunus padus</t>
  </si>
  <si>
    <t>Lupinus polyphyllus</t>
  </si>
  <si>
    <t>Vicia cracca</t>
  </si>
  <si>
    <t>Vicia sylvatica</t>
  </si>
  <si>
    <t>Vicia sepium</t>
  </si>
  <si>
    <t>Lathyrus linifolius</t>
  </si>
  <si>
    <t>Lathyrus pratensis</t>
  </si>
  <si>
    <t>Trifolium repens</t>
  </si>
  <si>
    <t>Trifolium hybridum</t>
  </si>
  <si>
    <t>Trifolium medium</t>
  </si>
  <si>
    <t>Trifolium pratense</t>
  </si>
  <si>
    <t>Lotus corniculatus</t>
  </si>
  <si>
    <t>Medicago lupulina</t>
  </si>
  <si>
    <t>Anthyllis vulneraria</t>
  </si>
  <si>
    <t>Oxalis acetosella</t>
  </si>
  <si>
    <t>Geranium sylvaticum</t>
  </si>
  <si>
    <t>Geranium robertianum</t>
  </si>
  <si>
    <t>Erodium cicutarium</t>
  </si>
  <si>
    <t>Linum catharticum</t>
  </si>
  <si>
    <t>Polygala amarella</t>
  </si>
  <si>
    <t>Acer platanoides</t>
  </si>
  <si>
    <t>Acer pseudoplatanus</t>
  </si>
  <si>
    <t>Impatiens noli-tangere</t>
  </si>
  <si>
    <t>Impatiens glandulifera</t>
  </si>
  <si>
    <t>Hypericum maculatum</t>
  </si>
  <si>
    <t>Viola palustris</t>
  </si>
  <si>
    <t>Viola riviniana</t>
  </si>
  <si>
    <t>Viola canina</t>
  </si>
  <si>
    <t>Viola mirabilis</t>
  </si>
  <si>
    <t>Viola tricolor</t>
  </si>
  <si>
    <t>Viola arvensis</t>
  </si>
  <si>
    <t>Epilobium montanum</t>
  </si>
  <si>
    <t>Epilobium palustre</t>
  </si>
  <si>
    <t>Epilobium angustifolium</t>
  </si>
  <si>
    <t>Epilobium watsonii</t>
  </si>
  <si>
    <t>Cornus sanguinea</t>
  </si>
  <si>
    <t>Anthriscus sylvestris</t>
  </si>
  <si>
    <t>Aegopodium podagraria</t>
  </si>
  <si>
    <t>Heracleum sibiricum</t>
  </si>
  <si>
    <t>Carum carvi</t>
  </si>
  <si>
    <t>Peucedanum palustre</t>
  </si>
  <si>
    <t>Angelica sylvestris</t>
  </si>
  <si>
    <t>Monotropa hypopitys</t>
  </si>
  <si>
    <t>Calluna vulgaris</t>
  </si>
  <si>
    <t>Vaccinium vitis-idaea</t>
  </si>
  <si>
    <t>Vaccinium myrtillus</t>
  </si>
  <si>
    <t>Vaccinium uliginosum</t>
  </si>
  <si>
    <t>Trientalis europaea</t>
  </si>
  <si>
    <t>Galium boreale</t>
  </si>
  <si>
    <t>Galium uliginosum</t>
  </si>
  <si>
    <t>Galium album</t>
  </si>
  <si>
    <t>Fraxinus excelsior</t>
  </si>
  <si>
    <t>Convolvolus arvensis</t>
  </si>
  <si>
    <t>Myosotis laxa</t>
  </si>
  <si>
    <t>Myosotis arvensis</t>
  </si>
  <si>
    <t>Galeopsis speciosa</t>
  </si>
  <si>
    <t>Galeopsis tetrahit</t>
  </si>
  <si>
    <t>Galeopsis bifida</t>
  </si>
  <si>
    <t>Stachys palustris</t>
  </si>
  <si>
    <t>Stachys sylvatica</t>
  </si>
  <si>
    <t>Glechoma hederacea</t>
  </si>
  <si>
    <t>Prunella vulgaris</t>
  </si>
  <si>
    <t>Ajuga pyramidalis</t>
  </si>
  <si>
    <t>Mentha arvensis</t>
  </si>
  <si>
    <t>Origanum vulgare</t>
  </si>
  <si>
    <t>Scrophularia nodosa</t>
  </si>
  <si>
    <t>Linaria vulgaris</t>
  </si>
  <si>
    <t>Veronica chamaedrys</t>
  </si>
  <si>
    <t>Veronica serpyllifolia</t>
  </si>
  <si>
    <t>Veronica scutellata</t>
  </si>
  <si>
    <t>Veronica officinalis</t>
  </si>
  <si>
    <t>Melampyrum pratense</t>
  </si>
  <si>
    <t>Melampyrum sylvaticum</t>
  </si>
  <si>
    <t>Euphrasia nemorosa</t>
  </si>
  <si>
    <t>Plantago major</t>
  </si>
  <si>
    <t>Sambucus racemosa</t>
  </si>
  <si>
    <t>Viburnum opulus</t>
  </si>
  <si>
    <t>Valeriana sambucifolia</t>
  </si>
  <si>
    <t>Knautia arvensis</t>
  </si>
  <si>
    <t>Campanula patula</t>
  </si>
  <si>
    <t>Campanula rotundifolia</t>
  </si>
  <si>
    <t>Campanula persicifolia</t>
  </si>
  <si>
    <t>Campanula rapunculoides</t>
  </si>
  <si>
    <t>Solidago virgaurea</t>
  </si>
  <si>
    <t>Solidago Canadensis</t>
  </si>
  <si>
    <t>Omalotheca sylvatica</t>
  </si>
  <si>
    <t>Filaginella uliginosa</t>
  </si>
  <si>
    <t>Achillea ptarmica</t>
  </si>
  <si>
    <t>Achillea millefolium</t>
  </si>
  <si>
    <t>Matricaria perforata</t>
  </si>
  <si>
    <t>Chamomilla suaveolens</t>
  </si>
  <si>
    <t>Leucanthemum vulgare</t>
  </si>
  <si>
    <t>Tanacetum vulgare</t>
  </si>
  <si>
    <t>Artemisia vulgaris</t>
  </si>
  <si>
    <t>Tussilago farfara</t>
  </si>
  <si>
    <t>Senecio viscosus</t>
  </si>
  <si>
    <t>Senecio vulgaris</t>
  </si>
  <si>
    <t>Arctium spp.</t>
  </si>
  <si>
    <t>Cirsium arvense</t>
  </si>
  <si>
    <t>Cirsium vulgare</t>
  </si>
  <si>
    <t>Carduus crispus</t>
  </si>
  <si>
    <t>Cirsium palustre</t>
  </si>
  <si>
    <t>Cirsium helenioides</t>
  </si>
  <si>
    <t>Centaurea jacea</t>
  </si>
  <si>
    <t>Leontodon autumnalis</t>
  </si>
  <si>
    <t>Tragopogon pratensis</t>
  </si>
  <si>
    <t>Sonchus arvensis</t>
  </si>
  <si>
    <t>Sonchus oleraceus</t>
  </si>
  <si>
    <t>Sonchus asper</t>
  </si>
  <si>
    <t>Taraxacum spp.</t>
  </si>
  <si>
    <t>Mycelis muralis</t>
  </si>
  <si>
    <t>Lapsana communis</t>
  </si>
  <si>
    <t>Crepis paludosa</t>
  </si>
  <si>
    <t>Hieracium foliosa</t>
  </si>
  <si>
    <t>Hieracium vulgata</t>
  </si>
  <si>
    <t>Hieracium rigida</t>
  </si>
  <si>
    <t>Senecio jacobaea</t>
  </si>
  <si>
    <t>Paris quadrifolia</t>
  </si>
  <si>
    <t>Hosta spp.</t>
  </si>
  <si>
    <t>Convallaria majalis</t>
  </si>
  <si>
    <t>Maianthemum bifolium</t>
  </si>
  <si>
    <t>Dactylorhiza fuchsii</t>
  </si>
  <si>
    <t>Juncus filiformis</t>
  </si>
  <si>
    <t>Juncus conglomeratus</t>
  </si>
  <si>
    <t>Juncus bufonius</t>
  </si>
  <si>
    <t>Juncus supinus</t>
  </si>
  <si>
    <t>Juncus alpinoarticulatus</t>
  </si>
  <si>
    <t>Luzula multiflora</t>
  </si>
  <si>
    <t>Luzula pilosa</t>
  </si>
  <si>
    <t>Festuca rubra</t>
  </si>
  <si>
    <t>Festuca pratensis</t>
  </si>
  <si>
    <t>Lolium perenne</t>
  </si>
  <si>
    <t>Lolium multiflorum</t>
  </si>
  <si>
    <t>Poa annua</t>
  </si>
  <si>
    <t>Poa trivialis</t>
  </si>
  <si>
    <t>Poa palustris</t>
  </si>
  <si>
    <t>Poa pratensis</t>
  </si>
  <si>
    <t>Poa nemoralis</t>
  </si>
  <si>
    <t>Dactylis glomerata</t>
  </si>
  <si>
    <t>Melica nutans</t>
  </si>
  <si>
    <t>Bromus inermis</t>
  </si>
  <si>
    <t>Elymus repens</t>
  </si>
  <si>
    <t>Avena sativa</t>
  </si>
  <si>
    <t>Deschampsia cespitosa</t>
  </si>
  <si>
    <t>Deschampsia flexuosa</t>
  </si>
  <si>
    <t>Agrostis capillaris</t>
  </si>
  <si>
    <t>Agrostis gigantea</t>
  </si>
  <si>
    <t>Calamagrostis arundinacea</t>
  </si>
  <si>
    <t>Calamagrostis purpurea</t>
  </si>
  <si>
    <t>Calamagrostis canescens</t>
  </si>
  <si>
    <t>Phleum pratense</t>
  </si>
  <si>
    <t>Alopecurus pratensis</t>
  </si>
  <si>
    <t>Alopecurus geniculatus</t>
  </si>
  <si>
    <t>Anthoxanthum odoratum</t>
  </si>
  <si>
    <t>Scirpus sylvaticus</t>
  </si>
  <si>
    <t>Carex panicea</t>
  </si>
  <si>
    <t>Carex echinata</t>
  </si>
  <si>
    <t>Carex ovalis</t>
  </si>
  <si>
    <t>Carex canescens</t>
  </si>
  <si>
    <t>Carex flava</t>
  </si>
  <si>
    <t>Carex pallescens</t>
  </si>
  <si>
    <t>Carex elongata</t>
  </si>
  <si>
    <t>Carex diandra</t>
  </si>
  <si>
    <t>Salix alba x fragilis</t>
  </si>
  <si>
    <t>Percent</t>
  </si>
  <si>
    <t>Ceratophyllum demersum</t>
  </si>
  <si>
    <t>Not strictly aquatic</t>
  </si>
  <si>
    <t>Bryophyte</t>
  </si>
  <si>
    <t>Aquatic</t>
  </si>
  <si>
    <t>Label</t>
  </si>
  <si>
    <t>*</t>
  </si>
  <si>
    <t>Sphagnum spp.</t>
  </si>
  <si>
    <t>Potamogeton poiygonifolius</t>
  </si>
  <si>
    <t>Sparganium angustifoiium</t>
  </si>
  <si>
    <t>Juncus buibosus</t>
  </si>
  <si>
    <t>Scirpus jluitans</t>
  </si>
  <si>
    <t>Utricuiaria minor</t>
  </si>
  <si>
    <t>Utricularia intermedia</t>
  </si>
  <si>
    <t>Isoetes iacusrris</t>
  </si>
  <si>
    <t>Callitriche hamuiata</t>
  </si>
  <si>
    <t>Myriophyiium aiternijlorum</t>
  </si>
  <si>
    <t>Niteila spp.</t>
  </si>
  <si>
    <t>Utricuiaria vulgaris agg.</t>
  </si>
  <si>
    <t>Sparganium minimum</t>
  </si>
  <si>
    <t>Nuphar pumiia</t>
  </si>
  <si>
    <t>Eiatine hexandra</t>
  </si>
  <si>
    <t>Glyceria jluirans</t>
  </si>
  <si>
    <t>Littoreila unifrora</t>
  </si>
  <si>
    <t>Nymphaea aiba</t>
  </si>
  <si>
    <t>Apium inundatum</t>
  </si>
  <si>
    <t>Potamogeton obtusvolius</t>
  </si>
  <si>
    <t>Potamogeton praeiongus</t>
  </si>
  <si>
    <t>Chara spp.</t>
  </si>
  <si>
    <t>Ranuncuius trichophyllus</t>
  </si>
  <si>
    <t>Ranunculus hederaceus</t>
  </si>
  <si>
    <t>Callitriche obtusangula</t>
  </si>
  <si>
    <t>Elodea nuttallii</t>
  </si>
  <si>
    <t>Potamogeton jlliYormis</t>
  </si>
  <si>
    <t>Ranunculus baudotii</t>
  </si>
  <si>
    <t>Potamoneton trichoides</t>
  </si>
  <si>
    <t>Citation</t>
  </si>
  <si>
    <t>Location</t>
  </si>
  <si>
    <t># Water bodies</t>
  </si>
  <si>
    <t>Bornette et al.</t>
  </si>
  <si>
    <t>France</t>
  </si>
  <si>
    <r>
      <t>Spatial extent (km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</si>
  <si>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Edvardsen &amp; Okland</t>
  </si>
  <si>
    <t>Norway</t>
  </si>
  <si>
    <t>Vestergaard &amp; Sand-Jensen</t>
  </si>
  <si>
    <t>Denmark</t>
  </si>
  <si>
    <t xml:space="preserve">Heegaard et al. </t>
  </si>
  <si>
    <t>N. Ireland</t>
  </si>
  <si>
    <t>Trei &amp; Pall</t>
  </si>
  <si>
    <t>Saaremaa Island (Estonia)</t>
  </si>
  <si>
    <t>Palmer</t>
  </si>
  <si>
    <t>Great Britain</t>
  </si>
  <si>
    <t>CAES / this study</t>
  </si>
  <si>
    <t xml:space="preserve">Connecticut, USA </t>
  </si>
  <si>
    <r>
      <t xml:space="preserve">Azolla </t>
    </r>
    <r>
      <rPr>
        <sz val="10"/>
        <color theme="1"/>
        <rFont val="Arial"/>
        <family val="2"/>
      </rPr>
      <t>sp.</t>
    </r>
  </si>
  <si>
    <r>
      <t xml:space="preserve">Wolffia </t>
    </r>
    <r>
      <rPr>
        <sz val="10"/>
        <color theme="1"/>
        <rFont val="Arial"/>
        <family val="2"/>
      </rPr>
      <t xml:space="preserve">sp. </t>
    </r>
  </si>
  <si>
    <t xml:space="preserve">Eicchornia sp. </t>
  </si>
  <si>
    <t xml:space="preserve">Rank </t>
  </si>
  <si>
    <t>Total</t>
  </si>
  <si>
    <t># Occurrences</t>
  </si>
  <si>
    <t>Prop. Occurrence</t>
  </si>
  <si>
    <t>Lemna minuta</t>
  </si>
  <si>
    <t>Lemna gibba</t>
  </si>
  <si>
    <t>Wolffia arrhiza</t>
  </si>
  <si>
    <t>Algae, floating</t>
  </si>
  <si>
    <t>Algae, submerged</t>
  </si>
  <si>
    <t>Alisma sp.</t>
  </si>
  <si>
    <t>Butomus umbellatus</t>
  </si>
  <si>
    <t>Carex sp.</t>
  </si>
  <si>
    <t>Chara</t>
  </si>
  <si>
    <t>Glyceria maxima</t>
  </si>
  <si>
    <t>Glyceria sp.</t>
  </si>
  <si>
    <t>Juncus acutifolius</t>
  </si>
  <si>
    <t>Nitella</t>
  </si>
  <si>
    <t>Nymphoides peltata</t>
  </si>
  <si>
    <t>Oenanthe fistulosa</t>
  </si>
  <si>
    <t>Ranunculus spp.</t>
  </si>
  <si>
    <t>Rorippa sp.</t>
  </si>
  <si>
    <t>Rumex hydrolapathum</t>
  </si>
  <si>
    <t>Utricularia sp.</t>
  </si>
  <si>
    <t>van Zuidman et al. 2011</t>
  </si>
  <si>
    <t>Netherlands</t>
  </si>
  <si>
    <t>Rank</t>
  </si>
  <si>
    <t xml:space="preserve">NEED TO KNOW IF/HOW THEY COUNTED EMERGENT VEGETATION </t>
  </si>
  <si>
    <t xml:space="preserve">NEED TO RE-COUNT CAES IF I LUMP SPECIES </t>
  </si>
  <si>
    <t>Prop. water bodies w/o FP</t>
  </si>
  <si>
    <t># water bodies w/o FP</t>
  </si>
  <si>
    <t>Rank Percentile</t>
  </si>
  <si>
    <t>Frequency_1989</t>
  </si>
  <si>
    <t>Rank_1989</t>
  </si>
  <si>
    <t>Frequency_2004</t>
  </si>
  <si>
    <t>Rank_2004</t>
  </si>
  <si>
    <t>Juncus bulbosus</t>
  </si>
  <si>
    <t>Sphagnum</t>
  </si>
  <si>
    <t>Nitella spp.</t>
  </si>
  <si>
    <t>Eleogiton fluitans</t>
  </si>
  <si>
    <t>Utricularia intermedia sens .lat</t>
  </si>
  <si>
    <t>Utricularia vulgaris sens. Lat.</t>
  </si>
  <si>
    <t>Potamogeton gramineus x perfoliatus</t>
  </si>
  <si>
    <t>Elatine hexandra</t>
  </si>
  <si>
    <t>Ranunculus aquatilis sens. Str.</t>
  </si>
  <si>
    <t>Enteromorpha spp.</t>
  </si>
  <si>
    <t>Nuphar pumila</t>
  </si>
  <si>
    <t>Eriocaulon aquaticum</t>
  </si>
  <si>
    <t>Ruppia maritima</t>
  </si>
  <si>
    <t>Potamogeton gramineus x lucens</t>
  </si>
  <si>
    <t>Ranunculus omiophyllus</t>
  </si>
  <si>
    <t>Elatine hydropiper</t>
  </si>
  <si>
    <t>Nuphar lutea x pumila</t>
  </si>
  <si>
    <t>Fucoid algae</t>
  </si>
  <si>
    <t>Potamogeton rutilus</t>
  </si>
  <si>
    <t>Glyceria notata</t>
  </si>
  <si>
    <t>Potamogeton gramineus x natans</t>
  </si>
  <si>
    <t>Ruppia cirrhosa</t>
  </si>
  <si>
    <t>Lagarosipon major</t>
  </si>
  <si>
    <t>Potamogeton gramineus x nitens</t>
  </si>
  <si>
    <t>Crassula helmsii</t>
  </si>
  <si>
    <t>Callitriche truncata</t>
  </si>
  <si>
    <t>Azolla filiculoides</t>
  </si>
  <si>
    <t>Alisma gramineum</t>
  </si>
  <si>
    <t>Ranunculus penicillatus spp. pseudofluitans</t>
  </si>
  <si>
    <t>Vallisneria spiralis</t>
  </si>
  <si>
    <t>Potamogeton epihydrus</t>
  </si>
  <si>
    <t>Potamogeton natans x polygonifolius</t>
  </si>
  <si>
    <t>Potamogeton alpinus x praelongus</t>
  </si>
  <si>
    <t>Ruppia spp.</t>
  </si>
  <si>
    <t>Glyceria declinata</t>
  </si>
  <si>
    <t>Drepanocladus spp.</t>
  </si>
  <si>
    <t>Stratiotes aloides</t>
  </si>
  <si>
    <t>Oenanthe fluviatilis</t>
  </si>
  <si>
    <t>Ricciocarpos natans</t>
  </si>
  <si>
    <t>Catabrosa aquatica</t>
  </si>
  <si>
    <t>Fontinalis squamosa</t>
  </si>
  <si>
    <t>Potamogeton x lintonii</t>
  </si>
  <si>
    <t>Ranunculus fluitans</t>
  </si>
  <si>
    <t>Great Britain - 1989</t>
  </si>
  <si>
    <t>Great Britain - 2004</t>
  </si>
  <si>
    <t>e-mailed (Duigan) for data 7/22/2014 - response 7/24 - replied 7/26 - Duigan out until 9/7</t>
  </si>
  <si>
    <t>Washington State</t>
  </si>
  <si>
    <t>Washington, USA</t>
  </si>
  <si>
    <t>e-mailed for data 7/21/2014 - replied 7/22 - re-emailed 8/6/2014</t>
  </si>
  <si>
    <t>Communication notes</t>
  </si>
  <si>
    <t>e-mailed for Pall data 7/21/2014 - re-e-mail Trei &amp; Pall 8/15/2014</t>
  </si>
  <si>
    <t>species</t>
  </si>
  <si>
    <t>frequency</t>
  </si>
  <si>
    <t>label</t>
  </si>
  <si>
    <t>Alisma</t>
  </si>
  <si>
    <t>Alisma triviale</t>
  </si>
  <si>
    <t>Alismatales</t>
  </si>
  <si>
    <t>Amorpha fruticosa</t>
  </si>
  <si>
    <t>Amphiscirpus nevadensis</t>
  </si>
  <si>
    <t>Angelica</t>
  </si>
  <si>
    <t>Angiospermae</t>
  </si>
  <si>
    <t>Azolla</t>
  </si>
  <si>
    <t>Bidens</t>
  </si>
  <si>
    <t>Bidens beckii</t>
  </si>
  <si>
    <t>Bolboschoenus fluviatilis</t>
  </si>
  <si>
    <t>Bolboschoenus maritimus</t>
  </si>
  <si>
    <t>Brasenia schreberi</t>
  </si>
  <si>
    <t>Bryophyta</t>
  </si>
  <si>
    <t>Buddleja davidii</t>
  </si>
  <si>
    <t>Cabomba caroliniana</t>
  </si>
  <si>
    <t>Callitriche</t>
  </si>
  <si>
    <t>Carex</t>
  </si>
  <si>
    <t>Carex comosa</t>
  </si>
  <si>
    <t>Carex leptalea</t>
  </si>
  <si>
    <t>Carex obnupta</t>
  </si>
  <si>
    <t>Carex retrorsa</t>
  </si>
  <si>
    <t>Ceratophyllum</t>
  </si>
  <si>
    <t>Ceratophyllum echinatum</t>
  </si>
  <si>
    <t>Cicuta bulbifera</t>
  </si>
  <si>
    <t>Cicuta douglasii</t>
  </si>
  <si>
    <t>Comarum palustre</t>
  </si>
  <si>
    <t>Crassula aquatica</t>
  </si>
  <si>
    <t>Cyperaceae</t>
  </si>
  <si>
    <t>Cyperus</t>
  </si>
  <si>
    <t>Cyperus erythrorhizos</t>
  </si>
  <si>
    <t>Dipsacus fullonum</t>
  </si>
  <si>
    <t>Drosera</t>
  </si>
  <si>
    <t>Dulichium arundinaceum</t>
  </si>
  <si>
    <t>Echinochloa crus-galli</t>
  </si>
  <si>
    <t>Egeria densa</t>
  </si>
  <si>
    <t>Elaeagnus angustifolia</t>
  </si>
  <si>
    <t>Elatine</t>
  </si>
  <si>
    <t>Eleocharis</t>
  </si>
  <si>
    <t>Elodea</t>
  </si>
  <si>
    <t>Epilobium</t>
  </si>
  <si>
    <t>Equisetum</t>
  </si>
  <si>
    <t>Eriophorum chamissonis</t>
  </si>
  <si>
    <t>Fallopia japonica</t>
  </si>
  <si>
    <t>Fontinalaceae</t>
  </si>
  <si>
    <t>Fontinalis</t>
  </si>
  <si>
    <t>Glyceria</t>
  </si>
  <si>
    <t>Glyceria borealis</t>
  </si>
  <si>
    <t>Gratiola neglecta</t>
  </si>
  <si>
    <t>Heteranthera dubia</t>
  </si>
  <si>
    <t>Hibiscus moscheutos</t>
  </si>
  <si>
    <t>Hydrilla verticillata</t>
  </si>
  <si>
    <t>Hydrocotyle</t>
  </si>
  <si>
    <t>Hydrocotyle ranunculoides</t>
  </si>
  <si>
    <t>Impatiens</t>
  </si>
  <si>
    <t>Isoetes</t>
  </si>
  <si>
    <t>Juncus</t>
  </si>
  <si>
    <t>Juncus balticus</t>
  </si>
  <si>
    <t>Juncus supiniformis</t>
  </si>
  <si>
    <t>Lemna</t>
  </si>
  <si>
    <t>Lilaeopsis occidentalis</t>
  </si>
  <si>
    <t>Limosella</t>
  </si>
  <si>
    <t>Limosella aquatica</t>
  </si>
  <si>
    <t>Ludwigia hexapetala</t>
  </si>
  <si>
    <t>Ludwigia palustris</t>
  </si>
  <si>
    <t>Lycopus americanus</t>
  </si>
  <si>
    <t>Lycopus asper</t>
  </si>
  <si>
    <t>Lysichiton americanum</t>
  </si>
  <si>
    <t>Lysimachia punctata</t>
  </si>
  <si>
    <t>Marsilea mutica</t>
  </si>
  <si>
    <t>Mentha</t>
  </si>
  <si>
    <t>Mentha X piperita</t>
  </si>
  <si>
    <t>Mimulus</t>
  </si>
  <si>
    <t>Myosotis</t>
  </si>
  <si>
    <t>Myriophyllum</t>
  </si>
  <si>
    <t>Myriophyllum aquaticum</t>
  </si>
  <si>
    <t>Myriophyllum heterophyllum</t>
  </si>
  <si>
    <t>Myriophyllum hippuroides</t>
  </si>
  <si>
    <t>Myriophyllum sibiricum</t>
  </si>
  <si>
    <t>Myriophyllum spicatum X Myriophyllum sibiricum</t>
  </si>
  <si>
    <t>Najas</t>
  </si>
  <si>
    <t>Najas guadalupensis</t>
  </si>
  <si>
    <t>Nelumbo</t>
  </si>
  <si>
    <t>Nuphar</t>
  </si>
  <si>
    <t>Nuphar polysepala</t>
  </si>
  <si>
    <t>Nymphaea odorata</t>
  </si>
  <si>
    <t>Nymphaeaceae</t>
  </si>
  <si>
    <t>Persicaria</t>
  </si>
  <si>
    <t>Persicaria hydropiperoides</t>
  </si>
  <si>
    <t>Poaceae</t>
  </si>
  <si>
    <t>Poales</t>
  </si>
  <si>
    <t>Polygonum</t>
  </si>
  <si>
    <t>Pontederia cordata</t>
  </si>
  <si>
    <t>Potamogeton</t>
  </si>
  <si>
    <t>Potamogeton amplifolius</t>
  </si>
  <si>
    <t>Potamogeton foliosus</t>
  </si>
  <si>
    <t>Potamogeton illinoensis</t>
  </si>
  <si>
    <t>Potamogeton richardsonii</t>
  </si>
  <si>
    <t>Potamogeton robbinsii</t>
  </si>
  <si>
    <t>Potamogeton strictifolius</t>
  </si>
  <si>
    <t>Potamogeton zosteriformis</t>
  </si>
  <si>
    <t>Ranunculus</t>
  </si>
  <si>
    <t>Rhododendron</t>
  </si>
  <si>
    <t>Rhododendron groenlandicum</t>
  </si>
  <si>
    <t>Rumex</t>
  </si>
  <si>
    <t>Sagittaria</t>
  </si>
  <si>
    <t>Sagittaria cuneata</t>
  </si>
  <si>
    <t>Sagittaria graminea</t>
  </si>
  <si>
    <t>Sagittaria latifolia</t>
  </si>
  <si>
    <t>Sagittaria platyphylla</t>
  </si>
  <si>
    <t>Sagittaria rigida</t>
  </si>
  <si>
    <t>Salix</t>
  </si>
  <si>
    <t>Sarracenia purpurea</t>
  </si>
  <si>
    <t>Schoenoplectus</t>
  </si>
  <si>
    <t>Schoenoplectus acutus</t>
  </si>
  <si>
    <t>Schoenoplectus americanus</t>
  </si>
  <si>
    <t>Schoenoplectus pungens</t>
  </si>
  <si>
    <t>Schoenoplectus subterminalis</t>
  </si>
  <si>
    <t>Schoenoplectus tabernaemontani</t>
  </si>
  <si>
    <t>Scirpus</t>
  </si>
  <si>
    <t>Scirpus cyperinus</t>
  </si>
  <si>
    <t>Scirpus microcarpus</t>
  </si>
  <si>
    <t>Sium sauve</t>
  </si>
  <si>
    <t>Solanum</t>
  </si>
  <si>
    <t>Sparganium</t>
  </si>
  <si>
    <t>Sparganium eurycarpum</t>
  </si>
  <si>
    <t>Sparganium fluctuans</t>
  </si>
  <si>
    <t>Spiraea</t>
  </si>
  <si>
    <t>Spiraea douglasii</t>
  </si>
  <si>
    <t>Stuckenia</t>
  </si>
  <si>
    <t>Stuckenia filiformis</t>
  </si>
  <si>
    <t>Stuckenia pectinata</t>
  </si>
  <si>
    <t>Stuckenia vaginata</t>
  </si>
  <si>
    <t>Tolypella intricata</t>
  </si>
  <si>
    <t>Typha</t>
  </si>
  <si>
    <t>Typha domingensis</t>
  </si>
  <si>
    <t>Typha X glauca</t>
  </si>
  <si>
    <t>Utricularia</t>
  </si>
  <si>
    <t>Utricularia gibba</t>
  </si>
  <si>
    <t>Utricularia inflata</t>
  </si>
  <si>
    <t>Utricularia vulgaris ssp. macrorhiza</t>
  </si>
  <si>
    <t>Vallisneria americana</t>
  </si>
  <si>
    <t>Veronica</t>
  </si>
  <si>
    <t>Wolffia</t>
  </si>
  <si>
    <t>Zantedeschia aethiopica</t>
  </si>
  <si>
    <t>Zizania aquatica</t>
  </si>
  <si>
    <t>~384</t>
  </si>
  <si>
    <t xml:space="preserve">e-mailed for most recent version - 8/14/2014 - received same day - can download from WA EIM website </t>
  </si>
  <si>
    <t xml:space="preserve">Other possibilities </t>
  </si>
  <si>
    <t xml:space="preserve">Mikulyuk et al. </t>
  </si>
  <si>
    <t>Wisconsin</t>
  </si>
  <si>
    <t>e-mailed 8/15/2014</t>
  </si>
  <si>
    <t xml:space="preserve">Viana et al. </t>
  </si>
  <si>
    <t>e-mailed 8/20/2014</t>
  </si>
  <si>
    <t>?</t>
  </si>
  <si>
    <t>Spain, Italy, Netherlands, Scotland, Norway</t>
  </si>
  <si>
    <t>Duigan et al. 2006</t>
  </si>
  <si>
    <t>rank</t>
  </si>
  <si>
    <t>washington</t>
  </si>
  <si>
    <r>
      <t xml:space="preserve">Wolffia </t>
    </r>
    <r>
      <rPr>
        <sz val="16"/>
        <color theme="1"/>
        <rFont val="Arial"/>
        <family val="2"/>
      </rPr>
      <t xml:space="preserve">sp. </t>
    </r>
  </si>
  <si>
    <r>
      <t xml:space="preserve">Azolla </t>
    </r>
    <r>
      <rPr>
        <sz val="16"/>
        <color theme="1"/>
        <rFont val="Arial"/>
        <family val="2"/>
      </rPr>
      <t>sp.</t>
    </r>
  </si>
  <si>
    <t>% Occurr.</t>
  </si>
  <si>
    <t>group</t>
  </si>
  <si>
    <t>emergent</t>
  </si>
  <si>
    <t>submerged</t>
  </si>
  <si>
    <t>lily</t>
  </si>
  <si>
    <t>floating</t>
  </si>
  <si>
    <t>terrestrial</t>
  </si>
  <si>
    <t xml:space="preserve">floating </t>
  </si>
  <si>
    <t>ACH</t>
  </si>
  <si>
    <t>ARD</t>
  </si>
  <si>
    <t>ARG</t>
  </si>
  <si>
    <t>EMC</t>
  </si>
  <si>
    <t>GG1</t>
  </si>
  <si>
    <t>GG2</t>
  </si>
  <si>
    <t>GG3</t>
  </si>
  <si>
    <t>LAU</t>
  </si>
  <si>
    <t>LP1</t>
  </si>
  <si>
    <t>LP2</t>
  </si>
  <si>
    <t>LP3</t>
  </si>
  <si>
    <t>ME1</t>
  </si>
  <si>
    <t>ME2</t>
  </si>
  <si>
    <t>ME3</t>
  </si>
  <si>
    <t>MO1</t>
  </si>
  <si>
    <t>MO2</t>
  </si>
  <si>
    <t>MO3</t>
  </si>
  <si>
    <t>MO4</t>
  </si>
  <si>
    <t>SAU</t>
  </si>
  <si>
    <t>RO3</t>
  </si>
  <si>
    <t>RO2</t>
  </si>
  <si>
    <t>RO1</t>
  </si>
  <si>
    <t>VLO</t>
  </si>
  <si>
    <t xml:space="preserve">submerged </t>
  </si>
  <si>
    <t xml:space="preserve">% water bodies without </t>
  </si>
  <si>
    <t>lemnids</t>
  </si>
  <si>
    <t xml:space="preserve">isoetids </t>
  </si>
  <si>
    <t>nymphaeids</t>
  </si>
  <si>
    <t>elodeids</t>
  </si>
  <si>
    <t>helophytes</t>
  </si>
  <si>
    <t>freq. rich=0</t>
  </si>
  <si>
    <t>% waterbodies without</t>
  </si>
  <si>
    <t>FLOATING</t>
  </si>
  <si>
    <t>LILY</t>
  </si>
  <si>
    <t>EMERGENT</t>
  </si>
  <si>
    <t>SUBMERGED</t>
  </si>
  <si>
    <t>Waterbody</t>
  </si>
  <si>
    <t>Richness</t>
  </si>
  <si>
    <t xml:space="preserve">SAU </t>
  </si>
  <si>
    <t>Phal arun</t>
  </si>
  <si>
    <t>Scol fest</t>
  </si>
  <si>
    <t>Acor cala</t>
  </si>
  <si>
    <t>Elat alsi</t>
  </si>
  <si>
    <t>Glyc maxi</t>
  </si>
  <si>
    <t>Pepl port</t>
  </si>
  <si>
    <t>Rori amph</t>
  </si>
  <si>
    <t>Rume hydr</t>
  </si>
  <si>
    <t>Typh angu</t>
  </si>
  <si>
    <t>Buto umbe</t>
  </si>
  <si>
    <t>Ranu ling</t>
  </si>
  <si>
    <t>Care pseu</t>
  </si>
  <si>
    <t>Typh hybr</t>
  </si>
  <si>
    <t>Spar erec</t>
  </si>
  <si>
    <t>Care aqua</t>
  </si>
  <si>
    <t>Scho lacu</t>
  </si>
  <si>
    <t>Poly amph</t>
  </si>
  <si>
    <t>Care vesi</t>
  </si>
  <si>
    <t>Eleo palu</t>
  </si>
  <si>
    <t>Glyc flui</t>
  </si>
  <si>
    <t>Care elat</t>
  </si>
  <si>
    <t>Care acut</t>
  </si>
  <si>
    <t>Care dian</t>
  </si>
  <si>
    <t>Typh lati</t>
  </si>
  <si>
    <t>Sagi sagi</t>
  </si>
  <si>
    <t>Alop aequ</t>
  </si>
  <si>
    <t>Alis plan</t>
  </si>
  <si>
    <t>Eleo mami</t>
  </si>
  <si>
    <t>Iris preu</t>
  </si>
  <si>
    <t>Pota nata</t>
  </si>
  <si>
    <t>Spar gram</t>
  </si>
  <si>
    <t>Care rost</t>
  </si>
  <si>
    <t>Phra aust</t>
  </si>
  <si>
    <t>Nuph lute</t>
  </si>
  <si>
    <t>Equi fluv</t>
  </si>
  <si>
    <t>Nymp cand</t>
  </si>
  <si>
    <t>Care lasi</t>
  </si>
  <si>
    <t>Lysi thyr</t>
  </si>
  <si>
    <t>Spar angu</t>
  </si>
  <si>
    <t>Hydr mors</t>
  </si>
  <si>
    <t>Pota cris</t>
  </si>
  <si>
    <t>Myri vert</t>
  </si>
  <si>
    <t>Limo aqua</t>
  </si>
  <si>
    <t>Stra aloi</t>
  </si>
  <si>
    <t>Cera deme</t>
  </si>
  <si>
    <t>Spir poly</t>
  </si>
  <si>
    <t>Ricc nata</t>
  </si>
  <si>
    <t>Elod cana</t>
  </si>
  <si>
    <t>Nite spp.</t>
  </si>
  <si>
    <t>Ricc flui</t>
  </si>
  <si>
    <t xml:space="preserve">Pota obtu </t>
  </si>
  <si>
    <t>Lemn mino</t>
  </si>
  <si>
    <t>Pota prae</t>
  </si>
  <si>
    <t>Pota gram</t>
  </si>
  <si>
    <t>Pota perf</t>
  </si>
  <si>
    <t>Ranu rept</t>
  </si>
  <si>
    <t>Elat hydr</t>
  </si>
  <si>
    <t>Eleo acic</t>
  </si>
  <si>
    <t>Call cusp</t>
  </si>
  <si>
    <t>Drep capi</t>
  </si>
  <si>
    <t>Elat tria</t>
  </si>
  <si>
    <t>Lemn tris</t>
  </si>
  <si>
    <t>Call herm</t>
  </si>
  <si>
    <t>Char frag</t>
  </si>
  <si>
    <t>Subu aqua</t>
  </si>
  <si>
    <t xml:space="preserve">Cras aqua </t>
  </si>
  <si>
    <t>Rhyn ripa</t>
  </si>
  <si>
    <t xml:space="preserve">Fiss font </t>
  </si>
  <si>
    <t>Ranu pelt</t>
  </si>
  <si>
    <t>Drep tenu</t>
  </si>
  <si>
    <t>Font hypn</t>
  </si>
  <si>
    <t>Pota berc</t>
  </si>
  <si>
    <t>Call spp.</t>
  </si>
  <si>
    <t xml:space="preserve">Lept ripa </t>
  </si>
  <si>
    <t>Pota alpi</t>
  </si>
  <si>
    <t>Utri inte</t>
  </si>
  <si>
    <t>Utri vulg</t>
  </si>
  <si>
    <t>Myri alte</t>
  </si>
  <si>
    <t>Isoe lacu</t>
  </si>
  <si>
    <t>Lobe dort</t>
  </si>
  <si>
    <t>Call mega</t>
  </si>
  <si>
    <t>Scor scor</t>
  </si>
  <si>
    <t>Utri mino</t>
  </si>
  <si>
    <t xml:space="preserve">Warn proc </t>
  </si>
  <si>
    <t xml:space="preserve">Warn tric </t>
  </si>
  <si>
    <t>Junc bulb</t>
  </si>
  <si>
    <t>Font anti</t>
  </si>
  <si>
    <t>Font dich</t>
  </si>
  <si>
    <t>Lysimachia thyrsiflora L.</t>
  </si>
  <si>
    <t>Equisetum fluviatile L.</t>
  </si>
  <si>
    <t>Phragmites australis ( Cav. ) Trin. ex Steudel</t>
  </si>
  <si>
    <t>Alisma plantago-aquatica L.</t>
  </si>
  <si>
    <t>Typha latifolia L.</t>
  </si>
  <si>
    <t>Iris pseudacorus L.</t>
  </si>
  <si>
    <t>Eleocharis mamillata (H. Lindb. ) H. Lindb. ex D0rfler 10</t>
  </si>
  <si>
    <t>Alopecurus aequalis Sobol.</t>
  </si>
  <si>
    <t>Sagittaria sagittifolia L.</t>
  </si>
  <si>
    <t>Glyceriafluitans (L.) R. Br.</t>
  </si>
  <si>
    <t>Schoenoplectus lacustris (L.) Palla</t>
  </si>
  <si>
    <t>Sparganium emersum Rehman a</t>
  </si>
  <si>
    <t>Eleocharis palustris (L.) Roemer &amp; Schultes</t>
  </si>
  <si>
    <t>Phalaris arundinaea L.</t>
  </si>
  <si>
    <t>Hippuris vulgaris L. a</t>
  </si>
  <si>
    <t>Butomus umbellatus L.</t>
  </si>
  <si>
    <t>Typha angustifolia L.</t>
  </si>
  <si>
    <t>Sparganium minimum Wallr. a</t>
  </si>
  <si>
    <t>Sparganium erectum L.</t>
  </si>
  <si>
    <t>Ranunculus lingua L.</t>
  </si>
  <si>
    <t>Glyceria maxima (Hartm.) Holmberg</t>
  </si>
  <si>
    <t>Rorippa amphibia (L.) Besser</t>
  </si>
  <si>
    <t>Scolochloafestucacea (Willd.) Link</t>
  </si>
  <si>
    <t>Typha angustiJblia × T. latifolia</t>
  </si>
  <si>
    <t>Acorus calamus L.</t>
  </si>
  <si>
    <t>Elatine alsinastrum L.</t>
  </si>
  <si>
    <t>Peplis portula L.</t>
  </si>
  <si>
    <t>Rumex hydrolapathum Hudson</t>
  </si>
  <si>
    <t>Nuphar-luteum (L.) Sibth. &amp; Sm.</t>
  </si>
  <si>
    <t>Nymphaea candida C. Presl.</t>
  </si>
  <si>
    <t>Potamogeton natans L.</t>
  </si>
  <si>
    <t>Sparganium gramineum Georgi</t>
  </si>
  <si>
    <t>Polygonum amphibium L.</t>
  </si>
  <si>
    <t>Sparganium angustiJblium Michx.</t>
  </si>
  <si>
    <t>Callitriche palustris L. + Callitriche cophocarpa Sendtner</t>
  </si>
  <si>
    <t>Potamogeton alpinus Balbis</t>
  </si>
  <si>
    <t>Potamogeton obtusifolius Mert. &amp; Koch</t>
  </si>
  <si>
    <t>Potamogeton berchtoldii Fieb,</t>
  </si>
  <si>
    <t>Potamogeton perfoliatus L.</t>
  </si>
  <si>
    <t>Elodea canadensis Michx.</t>
  </si>
  <si>
    <t>Myriophyllum alterniflorum DC.</t>
  </si>
  <si>
    <t>Nitella flexilis Thuill. + Nitella wahlbergiana Wallman</t>
  </si>
  <si>
    <t>Potamogeton gramineus L.</t>
  </si>
  <si>
    <t>Ranunculus peltatus Schrank</t>
  </si>
  <si>
    <t>Myriophyllum verticillatum L.</t>
  </si>
  <si>
    <t>Potamogeton crispus L.</t>
  </si>
  <si>
    <t>Potamogeton praelongus Wulfen</t>
  </si>
  <si>
    <t>Callitriche hermaphroditica L.</t>
  </si>
  <si>
    <t>Chara J~agilis Thuill.</t>
  </si>
  <si>
    <t>Juncus bulbosus L.</t>
  </si>
  <si>
    <t>Elecharis acicularis (L.) Roemer &amp; Schultes b</t>
  </si>
  <si>
    <t>Ranunculus reptans L. b</t>
  </si>
  <si>
    <t>lsoetes lacustris L.</t>
  </si>
  <si>
    <t>Elatine hydropiper L. s. lato</t>
  </si>
  <si>
    <t>Elatine triandra Schkuhr</t>
  </si>
  <si>
    <t>Subularia aquatica L.</t>
  </si>
  <si>
    <t>Lobelia dortmanna L.</t>
  </si>
  <si>
    <t>Crassula aquatica (L.) Sch6nl.</t>
  </si>
  <si>
    <t>Limosella aquatica L</t>
  </si>
  <si>
    <t>Utricularia vulgaris L.</t>
  </si>
  <si>
    <t>Utricularia intermedia Hayne</t>
  </si>
  <si>
    <t>Utricularia minor L,</t>
  </si>
  <si>
    <t>Ceratophyllum demersum L.</t>
  </si>
  <si>
    <t>Lemna trisulca L.</t>
  </si>
  <si>
    <t>Stratiotes aloides L.</t>
  </si>
  <si>
    <t>Lemna minor L.</t>
  </si>
  <si>
    <t>Hydrocharis morsus-ranae L.</t>
  </si>
  <si>
    <t>Riccia fluitans L.</t>
  </si>
  <si>
    <t>Spirodela polyrhiza (L.) Schleiden</t>
  </si>
  <si>
    <t>Ricciocarpus natans (L.) Corda</t>
  </si>
  <si>
    <t>Fissidensfontanus (B, Pyl.) Steud.</t>
  </si>
  <si>
    <t>Sedge</t>
  </si>
  <si>
    <t>Reed/herb</t>
  </si>
  <si>
    <t>Rhizophytic hydrophyte</t>
  </si>
  <si>
    <t>floating-leaved</t>
  </si>
  <si>
    <t>Elodeids s. lato</t>
  </si>
  <si>
    <t>Isoetids</t>
  </si>
  <si>
    <t>Pleustophytes</t>
  </si>
  <si>
    <t>Ceratophyllids s. lato</t>
  </si>
  <si>
    <t>Lemnids s. lato</t>
  </si>
  <si>
    <t>Submerged bryophytes</t>
  </si>
  <si>
    <t>Carex rostrata Stokes</t>
  </si>
  <si>
    <t xml:space="preserve">Carex lasiocarpa Ehrh. </t>
  </si>
  <si>
    <t xml:space="preserve">Carex acuta L. </t>
  </si>
  <si>
    <t>Carex vesicaria L.</t>
  </si>
  <si>
    <t>Carex diandra Schrank</t>
  </si>
  <si>
    <t>Carex aquatilis Wahlenb.</t>
  </si>
  <si>
    <t>Carex elata All.</t>
  </si>
  <si>
    <t>Carex pseudocyperus L.</t>
  </si>
  <si>
    <t>Warnstorfia procera (Ren. &amp; H. Am.) Tuom. &amp; T. Kop.</t>
  </si>
  <si>
    <t>Calliergon megalophyllum Mikut.</t>
  </si>
  <si>
    <t>Fontinalis antipyretica Hedw.</t>
  </si>
  <si>
    <t>Drepanocladus tenuinervis T. Kop.</t>
  </si>
  <si>
    <t>Warnstorfia trichophylla (Warnst.) Tuom. &amp; T. Kop.</t>
  </si>
  <si>
    <t>Calliergonella cuspidata (Hedw.) Loeske</t>
  </si>
  <si>
    <t>Drepanocladus capillifolius (Warnst.) Warnst.</t>
  </si>
  <si>
    <t>Fontinalis dichelymoides Lindb</t>
  </si>
  <si>
    <t>Fontinalis hypnoides Hartm.</t>
  </si>
  <si>
    <t>Scorpidium scorpioides (Hedw.) Limpr</t>
  </si>
  <si>
    <t>Leptodictyum riparium (Hedw.) Warnst</t>
  </si>
  <si>
    <t>Rhynchostegium riparioides (Hedw.) Card</t>
  </si>
  <si>
    <t>code</t>
  </si>
  <si>
    <t>Hipp vulg</t>
  </si>
  <si>
    <t>Spar emer</t>
  </si>
  <si>
    <t>Spar mini</t>
  </si>
  <si>
    <t>grouping1</t>
  </si>
  <si>
    <t>grouping2</t>
  </si>
  <si>
    <t>Kirkkoj~rvi</t>
  </si>
  <si>
    <t>L-Nu</t>
  </si>
  <si>
    <t>Taivallampi</t>
  </si>
  <si>
    <t>Kyl~ij~vi</t>
  </si>
  <si>
    <t>Sakk01~injarvi</t>
  </si>
  <si>
    <t>Iidesj~vi</t>
  </si>
  <si>
    <t>Suoramanj~vi</t>
  </si>
  <si>
    <t>T-A</t>
  </si>
  <si>
    <t>Ahuli</t>
  </si>
  <si>
    <t>Nuorronj~rvi</t>
  </si>
  <si>
    <t>Alasenj~vi</t>
  </si>
  <si>
    <t>V~h~tj~irvi</t>
  </si>
  <si>
    <t>Isolammi</t>
  </si>
  <si>
    <t>V~h~llammi</t>
  </si>
  <si>
    <t>Miiyh~ijarvi</t>
  </si>
  <si>
    <t>Ahtialanj~rvi</t>
  </si>
  <si>
    <t>Savij~vi</t>
  </si>
  <si>
    <t>Hautalammi</t>
  </si>
  <si>
    <t>Ahvenisto</t>
  </si>
  <si>
    <t>Kaukajiirvi</t>
  </si>
  <si>
    <t>m-eEl</t>
  </si>
  <si>
    <t>Tohloppi</t>
  </si>
  <si>
    <t>Pitkajarvi</t>
  </si>
  <si>
    <t>Myr</t>
  </si>
  <si>
    <t>S~;Sksj~'vi</t>
  </si>
  <si>
    <t>E-P</t>
  </si>
  <si>
    <t>Peltolammi</t>
  </si>
  <si>
    <t>Keskisenj~rvi</t>
  </si>
  <si>
    <t>Koivistonjiirvi</t>
  </si>
  <si>
    <t>Keskinenj~-vi</t>
  </si>
  <si>
    <t>Kotojarvi</t>
  </si>
  <si>
    <t>Ahostenj~.rvi</t>
  </si>
  <si>
    <t>Suolij~rvi</t>
  </si>
  <si>
    <t>Kyl~ilammi</t>
  </si>
  <si>
    <t>Iso-Kausj~vi</t>
  </si>
  <si>
    <t>Kokoj~-vi</t>
  </si>
  <si>
    <t>-</t>
  </si>
  <si>
    <t>Syv~ijarvi</t>
  </si>
  <si>
    <t>Lahnaj~rvi</t>
  </si>
  <si>
    <t>Pulkajfirvi</t>
  </si>
  <si>
    <t>Vuoreslammi</t>
  </si>
  <si>
    <t>Hervantaj~.rvi</t>
  </si>
  <si>
    <t>Yr~iysjfirvi</t>
  </si>
  <si>
    <t>Kirveysjarvi</t>
  </si>
  <si>
    <t>Tervajfirvi</t>
  </si>
  <si>
    <t>Rutajfirvi</t>
  </si>
  <si>
    <t>VS.hfi-Riutta</t>
  </si>
  <si>
    <t>I0</t>
  </si>
  <si>
    <t>cNu</t>
  </si>
  <si>
    <t>Kaitaj~a'vi</t>
  </si>
  <si>
    <t>Nu</t>
  </si>
  <si>
    <t>Ylinenjfirvi</t>
  </si>
  <si>
    <t>E-Nu</t>
  </si>
  <si>
    <t>Korkeajfirvi</t>
  </si>
  <si>
    <t>Ahvenj~vi</t>
  </si>
  <si>
    <t>Haapajfirvi</t>
  </si>
  <si>
    <t>Helvetinjarvi</t>
  </si>
  <si>
    <t>Salmusjfirvi</t>
  </si>
  <si>
    <t>lso-Riutta</t>
  </si>
  <si>
    <t>Lammasjfirvi</t>
  </si>
  <si>
    <t>Sfirkijfirvi</t>
  </si>
  <si>
    <t>lso-Salmus</t>
  </si>
  <si>
    <t>Vfihfi-Salmus</t>
  </si>
  <si>
    <t>Lampinen</t>
  </si>
  <si>
    <t>Nelijfirvi</t>
  </si>
  <si>
    <t>Name</t>
  </si>
  <si>
    <t>#</t>
  </si>
  <si>
    <t>alt_m</t>
  </si>
  <si>
    <t>area_ha</t>
  </si>
  <si>
    <t>depth_max_m</t>
  </si>
  <si>
    <t>cond_us_cm</t>
  </si>
  <si>
    <t>secchi_m</t>
  </si>
  <si>
    <t>col_mg_pt_l</t>
  </si>
  <si>
    <t>bot_type</t>
  </si>
  <si>
    <t>numb_he</t>
  </si>
  <si>
    <t>numb_hy</t>
  </si>
  <si>
    <t>numb_all</t>
  </si>
  <si>
    <t>Hautalammi 2</t>
  </si>
  <si>
    <t>Kuohunlahti 1</t>
  </si>
  <si>
    <t>pH_summ</t>
  </si>
  <si>
    <t>pH_fall</t>
  </si>
  <si>
    <t>lake_type</t>
  </si>
  <si>
    <t>Hypertrophic</t>
  </si>
  <si>
    <t>Eutrophic</t>
  </si>
  <si>
    <t>Clear-water meso-eutrophic</t>
  </si>
  <si>
    <t>Mesotrophic</t>
  </si>
  <si>
    <t>Clear-water oligotrophic</t>
  </si>
  <si>
    <t>Brown-water oligotrophic</t>
  </si>
  <si>
    <t>emerg_richness</t>
  </si>
  <si>
    <t>floating_richness</t>
  </si>
  <si>
    <t>lily_richness</t>
  </si>
  <si>
    <t>subm_richness</t>
  </si>
  <si>
    <t>emergent richness</t>
  </si>
  <si>
    <t>floating richness</t>
  </si>
  <si>
    <t>lily richness</t>
  </si>
  <si>
    <t>submerged richness</t>
  </si>
  <si>
    <t>FP</t>
  </si>
  <si>
    <t>FP?</t>
  </si>
  <si>
    <t>notFP</t>
  </si>
  <si>
    <t>Total aquatic plant richness</t>
  </si>
  <si>
    <r>
      <t xml:space="preserve">France </t>
    </r>
    <r>
      <rPr>
        <vertAlign val="superscript"/>
        <sz val="10"/>
        <color theme="1"/>
        <rFont val="Arial"/>
        <family val="2"/>
      </rPr>
      <t>1</t>
    </r>
  </si>
  <si>
    <r>
      <t>Finland</t>
    </r>
    <r>
      <rPr>
        <vertAlign val="superscript"/>
        <sz val="10"/>
        <color theme="1"/>
        <rFont val="Arial"/>
        <family val="2"/>
      </rPr>
      <t xml:space="preserve"> 2</t>
    </r>
  </si>
  <si>
    <r>
      <t>Saaremaa Island (Estonia)</t>
    </r>
    <r>
      <rPr>
        <vertAlign val="superscript"/>
        <sz val="10"/>
        <color theme="1"/>
        <rFont val="Arial"/>
        <family val="2"/>
      </rPr>
      <t xml:space="preserve"> 3</t>
    </r>
  </si>
  <si>
    <r>
      <t>Connecticut, USA</t>
    </r>
    <r>
      <rPr>
        <vertAlign val="superscript"/>
        <sz val="10"/>
        <color theme="1"/>
        <rFont val="Arial"/>
        <family val="2"/>
      </rPr>
      <t xml:space="preserve"> 4</t>
    </r>
  </si>
  <si>
    <r>
      <t>N. Ireland</t>
    </r>
    <r>
      <rPr>
        <vertAlign val="superscript"/>
        <sz val="10"/>
        <color theme="1"/>
        <rFont val="Arial"/>
        <family val="2"/>
      </rPr>
      <t xml:space="preserve"> 5</t>
    </r>
  </si>
  <si>
    <r>
      <t>Norway</t>
    </r>
    <r>
      <rPr>
        <vertAlign val="superscript"/>
        <sz val="10"/>
        <color theme="1"/>
        <rFont val="Arial"/>
        <family val="2"/>
      </rPr>
      <t xml:space="preserve"> 6</t>
    </r>
  </si>
  <si>
    <r>
      <t>Denmark</t>
    </r>
    <r>
      <rPr>
        <vertAlign val="superscript"/>
        <sz val="10"/>
        <color theme="1"/>
        <rFont val="Arial"/>
        <family val="2"/>
      </rPr>
      <t xml:space="preserve"> 7</t>
    </r>
  </si>
  <si>
    <r>
      <t>Great Britain, 1989</t>
    </r>
    <r>
      <rPr>
        <vertAlign val="superscript"/>
        <sz val="10"/>
        <color theme="1"/>
        <rFont val="Arial"/>
        <family val="2"/>
      </rPr>
      <t xml:space="preserve"> 8</t>
    </r>
  </si>
  <si>
    <r>
      <t>Great Britain, 2004</t>
    </r>
    <r>
      <rPr>
        <vertAlign val="superscript"/>
        <sz val="10"/>
        <color theme="1"/>
        <rFont val="Arial"/>
        <family val="2"/>
      </rPr>
      <t xml:space="preserve"> 8</t>
    </r>
  </si>
  <si>
    <r>
      <t>Washington, USA</t>
    </r>
    <r>
      <rPr>
        <vertAlign val="superscript"/>
        <sz val="10"/>
        <color theme="1"/>
        <rFont val="Arial"/>
        <family val="2"/>
      </rPr>
      <t xml:space="preserve"> 9</t>
    </r>
  </si>
  <si>
    <t>This study</t>
  </si>
  <si>
    <t>Toivonen &amp; Huttunen 1995</t>
  </si>
  <si>
    <t>Washington State Department of Ecology</t>
  </si>
  <si>
    <t>Bornette et al. 1998</t>
  </si>
  <si>
    <t>Trei &amp; Pall 2004</t>
  </si>
  <si>
    <t>Heegaard et al. 2001</t>
  </si>
  <si>
    <t>Edvardsen &amp; Okland 2006</t>
  </si>
  <si>
    <t>Vestergaard &amp; Sand-Jensen 2000</t>
  </si>
  <si>
    <t>Floating plant richness</t>
  </si>
  <si>
    <t>% water bodies without floating plants</t>
  </si>
  <si>
    <t>Spatial extent of survey (km2)</t>
  </si>
  <si>
    <t># water bodies surveyed</t>
  </si>
  <si>
    <t>Taxa #</t>
  </si>
  <si>
    <t>Taxa</t>
  </si>
  <si>
    <t>Functional group</t>
  </si>
  <si>
    <t>Nymphaeae odorata</t>
  </si>
  <si>
    <t>Lily</t>
  </si>
  <si>
    <t>Nuphar variegata</t>
  </si>
  <si>
    <t>Potamogeton biculpulatus</t>
  </si>
  <si>
    <t>Submerged</t>
  </si>
  <si>
    <t>Emergent</t>
  </si>
  <si>
    <t>Eleocharis sp.</t>
  </si>
  <si>
    <t>Sagittaria sp.</t>
  </si>
  <si>
    <t>Floating</t>
  </si>
  <si>
    <t>Utricularia purpurea</t>
  </si>
  <si>
    <t>Gratiola aurea</t>
  </si>
  <si>
    <t>Utricularia radiata</t>
  </si>
  <si>
    <t xml:space="preserve">Vallisneria americana </t>
  </si>
  <si>
    <t>Sparganium sp.</t>
  </si>
  <si>
    <t>Elatine sp.</t>
  </si>
  <si>
    <t>Najas minor</t>
  </si>
  <si>
    <t>Isoetes sp.</t>
  </si>
  <si>
    <t>Elatine minima</t>
  </si>
  <si>
    <t xml:space="preserve">Ludwigia palustris </t>
  </si>
  <si>
    <t>Potamogeton pulcher</t>
  </si>
  <si>
    <t>Myriophyllum humile</t>
  </si>
  <si>
    <t>Charaphyte</t>
  </si>
  <si>
    <t xml:space="preserve">Sedge </t>
  </si>
  <si>
    <t>Typha sp.</t>
  </si>
  <si>
    <t>Ludwigia sp.</t>
  </si>
  <si>
    <t>Wolffia sp.</t>
  </si>
  <si>
    <t>Najas gaudalupensis</t>
  </si>
  <si>
    <t>Utricularia macrorhiza (FKA vulgaris)</t>
  </si>
  <si>
    <t>Nymphoides cordata</t>
  </si>
  <si>
    <t>Glossostigma cleistanthum</t>
  </si>
  <si>
    <t>Myriophyllum tenellum</t>
  </si>
  <si>
    <t>Proserpinaca palustris</t>
  </si>
  <si>
    <t>Stuckenia pectinatus</t>
  </si>
  <si>
    <t>Najas gracillima</t>
  </si>
  <si>
    <t>Decadon verticillatus</t>
  </si>
  <si>
    <t>Filamentous algae</t>
  </si>
  <si>
    <t>Peltandra virginica</t>
  </si>
  <si>
    <t>Ranunculus longirostris</t>
  </si>
  <si>
    <t>Callitriche heterophylla</t>
  </si>
  <si>
    <t>Juncus pelocarpus</t>
  </si>
  <si>
    <t>Zosterella dubia</t>
  </si>
  <si>
    <t>Juncus sp.</t>
  </si>
  <si>
    <t>Polygonum sp.</t>
  </si>
  <si>
    <t>Potamogeton spirillus</t>
  </si>
  <si>
    <t>Utricularia geminiscapa</t>
  </si>
  <si>
    <t>Azolla sp.</t>
  </si>
  <si>
    <t>Isoetes engelmannii</t>
  </si>
  <si>
    <t>Isoetes tuckermannii</t>
  </si>
  <si>
    <t>Potamogeton ilinoensis</t>
  </si>
  <si>
    <t>Potamogeton oakesianus</t>
  </si>
  <si>
    <t>Potamogeton sp.</t>
  </si>
  <si>
    <t>Cardamine sp.</t>
  </si>
  <si>
    <t>Myriophyllum heterophyllum x laxum</t>
  </si>
  <si>
    <t>Potamogeton palustris</t>
  </si>
  <si>
    <t>Alisma subcordatum</t>
  </si>
  <si>
    <t>Eicchornia crassipes</t>
  </si>
  <si>
    <t>Elatine americana</t>
  </si>
  <si>
    <t>Eleocharis elliptica</t>
  </si>
  <si>
    <t>Isoetes acadiensis</t>
  </si>
  <si>
    <t>Isoetes x eatonii</t>
  </si>
  <si>
    <t>Marsilea drummondii</t>
  </si>
  <si>
    <t>Megalondonta beckii</t>
  </si>
  <si>
    <t xml:space="preserve">Myosotis scorpiodes </t>
  </si>
  <si>
    <t>Myriophyllum sp.</t>
  </si>
  <si>
    <t>Nasturtium sp.</t>
  </si>
  <si>
    <t>Nelumbo lutea</t>
  </si>
  <si>
    <t>Nymphaeae odorata spp. tuberosa</t>
  </si>
  <si>
    <t>Nymphoides sp.</t>
  </si>
  <si>
    <t>Polygonum hydropiperoides</t>
  </si>
  <si>
    <t>Potamogeton confervoides</t>
  </si>
  <si>
    <t>Potamogeton ilinoensis hybrid</t>
  </si>
  <si>
    <t>Sparganium americanum</t>
  </si>
  <si>
    <t>Trapa natans</t>
  </si>
  <si>
    <t>Utricularia minima</t>
  </si>
  <si>
    <t>Utricularia subulata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</si>
</sst>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b/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theme="1"/>
      <name val="Arial"/>
      <family val="2"/>
    </font>
    <font>
      <vertAlign val="superscript"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5" applyNumberFormat="0" applyAlignment="0" applyProtection="0"/>
    <xf numFmtId="0" fontId="17" fillId="6" borderId="6" applyNumberFormat="0" applyAlignment="0" applyProtection="0"/>
    <xf numFmtId="0" fontId="18" fillId="6" borderId="5" applyNumberFormat="0" applyAlignment="0" applyProtection="0"/>
    <xf numFmtId="0" fontId="19" fillId="0" borderId="7" applyNumberFormat="0" applyFill="0" applyAlignment="0" applyProtection="0"/>
    <xf numFmtId="0" fontId="20" fillId="7" borderId="8" applyNumberFormat="0" applyAlignment="0" applyProtection="0"/>
    <xf numFmtId="0" fontId="21" fillId="0" borderId="0" applyNumberFormat="0" applyFill="0" applyBorder="0" applyAlignment="0" applyProtection="0"/>
    <xf numFmtId="0" fontId="8" fillId="8" borderId="9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3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1" fillId="0" borderId="1" xfId="0" applyFont="1" applyBorder="1"/>
    <xf numFmtId="0" fontId="0" fillId="0" borderId="0" xfId="0" applyFont="1" applyFill="1"/>
    <xf numFmtId="0" fontId="1" fillId="0" borderId="1" xfId="0" applyFont="1" applyFill="1" applyBorder="1"/>
    <xf numFmtId="2" fontId="0" fillId="0" borderId="0" xfId="0" applyNumberFormat="1"/>
    <xf numFmtId="165" fontId="0" fillId="0" borderId="0" xfId="0" applyNumberFormat="1"/>
    <xf numFmtId="0" fontId="7" fillId="0" borderId="0" xfId="0" applyFont="1" applyFill="1" applyBorder="1"/>
    <xf numFmtId="0" fontId="0" fillId="0" borderId="0" xfId="0"/>
    <xf numFmtId="0" fontId="7" fillId="0" borderId="0" xfId="0" applyFont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4" fillId="0" borderId="11" xfId="0" applyFont="1" applyBorder="1"/>
    <xf numFmtId="0" fontId="24" fillId="0" borderId="11" xfId="0" applyFont="1" applyBorder="1" applyAlignment="1">
      <alignment horizontal="center" wrapText="1"/>
    </xf>
    <xf numFmtId="0" fontId="25" fillId="0" borderId="11" xfId="0" applyFont="1" applyBorder="1"/>
    <xf numFmtId="2" fontId="26" fillId="0" borderId="11" xfId="0" applyNumberFormat="1" applyFont="1" applyBorder="1" applyAlignment="1">
      <alignment horizontal="center" wrapText="1"/>
    </xf>
    <xf numFmtId="0" fontId="25" fillId="0" borderId="0" xfId="0" applyFont="1"/>
    <xf numFmtId="2" fontId="26" fillId="0" borderId="0" xfId="0" applyNumberFormat="1" applyFont="1" applyAlignment="1">
      <alignment horizontal="center" wrapText="1"/>
    </xf>
    <xf numFmtId="0" fontId="26" fillId="0" borderId="0" xfId="0" applyFont="1"/>
    <xf numFmtId="164" fontId="26" fillId="0" borderId="0" xfId="0" applyNumberFormat="1" applyFont="1" applyAlignment="1">
      <alignment horizontal="center"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center" wrapText="1"/>
    </xf>
    <xf numFmtId="0" fontId="0" fillId="0" borderId="0" xfId="0"/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33" borderId="0" xfId="0" applyFill="1"/>
    <xf numFmtId="0" fontId="0" fillId="33" borderId="0" xfId="0" applyFill="1" applyBorder="1"/>
    <xf numFmtId="0" fontId="1" fillId="0" borderId="11" xfId="0" applyFont="1" applyBorder="1"/>
    <xf numFmtId="0" fontId="0" fillId="0" borderId="11" xfId="0" applyBorder="1"/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te" xfId="17" builtinId="10" customBuiltin="1"/>
    <cellStyle name="Output" xfId="12" builtinId="21" customBuiltin="1"/>
    <cellStyle name="Standaard_Blad1" xfId="2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'Bornette-1'!$A$2:$A$5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'Bornette-1'!$B$2:$B$5</c:f>
              <c:numCache>
                <c:formatCode>General</c:formatCode>
                <c:ptCount val="4"/>
                <c:pt idx="0">
                  <c:v>17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138135040"/>
        <c:axId val="105484224"/>
      </c:barChart>
      <c:catAx>
        <c:axId val="13813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 species richness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484224"/>
        <c:crosses val="autoZero"/>
        <c:auto val="1"/>
        <c:lblAlgn val="ctr"/>
        <c:lblOffset val="100"/>
        <c:noMultiLvlLbl val="0"/>
      </c:catAx>
      <c:valAx>
        <c:axId val="105484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35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'van_zuidman-1'!$A$2:$A$8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'van_zuidman-1'!$B$2:$B$8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33504"/>
        <c:axId val="105485952"/>
      </c:barChart>
      <c:catAx>
        <c:axId val="13813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 species richness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485952"/>
        <c:crosses val="autoZero"/>
        <c:auto val="1"/>
        <c:lblAlgn val="ctr"/>
        <c:lblOffset val="100"/>
        <c:noMultiLvlLbl val="0"/>
      </c:catAx>
      <c:valAx>
        <c:axId val="105485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33504"/>
        <c:crosses val="autoZero"/>
        <c:crossBetween val="between"/>
        <c:majorUnit val="1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33337</xdr:rowOff>
    </xdr:from>
    <xdr:to>
      <xdr:col>6</xdr:col>
      <xdr:colOff>419100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0</xdr:row>
      <xdr:rowOff>157162</xdr:rowOff>
    </xdr:from>
    <xdr:to>
      <xdr:col>10</xdr:col>
      <xdr:colOff>52387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6" sqref="I16"/>
    </sheetView>
  </sheetViews>
  <sheetFormatPr defaultRowHeight="12.75" x14ac:dyDescent="0.2"/>
  <cols>
    <col min="1" max="1" width="11.42578125" bestFit="1" customWidth="1"/>
    <col min="2" max="2" width="10.5703125" bestFit="1" customWidth="1"/>
  </cols>
  <sheetData>
    <row r="1" spans="1:10" s="1" customFormat="1" x14ac:dyDescent="0.2">
      <c r="A1" s="1" t="s">
        <v>0</v>
      </c>
      <c r="B1" s="1" t="s">
        <v>1</v>
      </c>
      <c r="I1" s="1" t="s">
        <v>846</v>
      </c>
      <c r="J1" s="1" t="s">
        <v>847</v>
      </c>
    </row>
    <row r="2" spans="1:10" x14ac:dyDescent="0.2">
      <c r="A2">
        <v>0</v>
      </c>
      <c r="B2">
        <v>17</v>
      </c>
      <c r="I2" t="s">
        <v>813</v>
      </c>
      <c r="J2">
        <v>2</v>
      </c>
    </row>
    <row r="3" spans="1:10" x14ac:dyDescent="0.2">
      <c r="A3">
        <v>1</v>
      </c>
      <c r="B3">
        <v>1</v>
      </c>
      <c r="I3" t="s">
        <v>825</v>
      </c>
      <c r="J3">
        <v>3</v>
      </c>
    </row>
    <row r="4" spans="1:10" x14ac:dyDescent="0.2">
      <c r="A4">
        <v>2</v>
      </c>
      <c r="B4">
        <v>4</v>
      </c>
      <c r="I4" t="s">
        <v>826</v>
      </c>
      <c r="J4">
        <v>1</v>
      </c>
    </row>
    <row r="5" spans="1:10" x14ac:dyDescent="0.2">
      <c r="A5">
        <v>3</v>
      </c>
      <c r="B5">
        <v>1</v>
      </c>
      <c r="I5" t="s">
        <v>827</v>
      </c>
      <c r="J5">
        <v>2</v>
      </c>
    </row>
    <row r="6" spans="1:10" x14ac:dyDescent="0.2">
      <c r="I6" t="s">
        <v>848</v>
      </c>
      <c r="J6">
        <v>2</v>
      </c>
    </row>
    <row r="7" spans="1:10" x14ac:dyDescent="0.2">
      <c r="I7" t="s">
        <v>832</v>
      </c>
      <c r="J7">
        <v>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pane ySplit="1" topLeftCell="A2" activePane="bottomLeft" state="frozen"/>
      <selection pane="bottomLeft" activeCell="D92" sqref="D2:D92"/>
    </sheetView>
  </sheetViews>
  <sheetFormatPr defaultRowHeight="12.75" x14ac:dyDescent="0.2"/>
  <cols>
    <col min="1" max="1" width="10.140625" style="32" bestFit="1" customWidth="1"/>
    <col min="2" max="2" width="21.85546875" style="32" bestFit="1" customWidth="1"/>
    <col min="3" max="3" width="18.7109375" style="32" bestFit="1" customWidth="1"/>
    <col min="4" max="4" width="48.7109375" bestFit="1" customWidth="1"/>
    <col min="6" max="6" width="10.5703125" bestFit="1" customWidth="1"/>
    <col min="7" max="7" width="5.5703125" bestFit="1" customWidth="1"/>
  </cols>
  <sheetData>
    <row r="1" spans="1:9" s="1" customFormat="1" x14ac:dyDescent="0.2">
      <c r="A1" s="1" t="s">
        <v>803</v>
      </c>
      <c r="B1" s="1" t="s">
        <v>1042</v>
      </c>
      <c r="C1" s="1" t="s">
        <v>1043</v>
      </c>
      <c r="D1" s="1" t="s">
        <v>55</v>
      </c>
      <c r="E1" s="1" t="s">
        <v>1038</v>
      </c>
      <c r="F1" s="1" t="s">
        <v>1</v>
      </c>
      <c r="G1" s="1" t="s">
        <v>577</v>
      </c>
      <c r="H1" s="1" t="s">
        <v>500</v>
      </c>
      <c r="I1" s="1" t="s">
        <v>1141</v>
      </c>
    </row>
    <row r="2" spans="1:9" x14ac:dyDescent="0.2">
      <c r="A2" s="32" t="s">
        <v>804</v>
      </c>
      <c r="B2" s="32" t="s">
        <v>6</v>
      </c>
      <c r="C2" s="32" t="s">
        <v>1009</v>
      </c>
      <c r="D2" t="s">
        <v>961</v>
      </c>
      <c r="E2" s="34" t="s">
        <v>851</v>
      </c>
      <c r="F2">
        <v>1</v>
      </c>
      <c r="G2">
        <v>82</v>
      </c>
      <c r="I2" s="32" t="s">
        <v>1142</v>
      </c>
    </row>
    <row r="3" spans="1:9" x14ac:dyDescent="0.2">
      <c r="A3" s="32" t="s">
        <v>804</v>
      </c>
      <c r="B3" s="32" t="s">
        <v>6</v>
      </c>
      <c r="C3" s="32" t="s">
        <v>1009</v>
      </c>
      <c r="D3" t="s">
        <v>940</v>
      </c>
      <c r="E3" s="34" t="s">
        <v>875</v>
      </c>
      <c r="F3">
        <v>34</v>
      </c>
      <c r="G3" s="32">
        <v>16</v>
      </c>
      <c r="I3" s="32" t="s">
        <v>1142</v>
      </c>
    </row>
    <row r="4" spans="1:9" x14ac:dyDescent="0.2">
      <c r="A4" s="32" t="s">
        <v>804</v>
      </c>
      <c r="B4" s="32" t="s">
        <v>6</v>
      </c>
      <c r="C4" s="32" t="s">
        <v>1009</v>
      </c>
      <c r="D4" t="s">
        <v>944</v>
      </c>
      <c r="E4" s="34" t="s">
        <v>874</v>
      </c>
      <c r="F4">
        <v>25</v>
      </c>
      <c r="G4" s="32">
        <v>25</v>
      </c>
      <c r="I4" s="32" t="s">
        <v>1142</v>
      </c>
    </row>
    <row r="5" spans="1:9" x14ac:dyDescent="0.2">
      <c r="A5" s="32" t="s">
        <v>804</v>
      </c>
      <c r="B5" s="32" t="s">
        <v>6</v>
      </c>
      <c r="C5" s="32" t="s">
        <v>1009</v>
      </c>
      <c r="D5" t="s">
        <v>952</v>
      </c>
      <c r="E5" s="34" t="s">
        <v>858</v>
      </c>
      <c r="F5">
        <v>9</v>
      </c>
      <c r="G5" s="32">
        <v>59</v>
      </c>
      <c r="I5" s="32" t="s">
        <v>1142</v>
      </c>
    </row>
    <row r="6" spans="1:9" x14ac:dyDescent="0.2">
      <c r="A6" s="32" t="s">
        <v>804</v>
      </c>
      <c r="B6" s="32" t="s">
        <v>6</v>
      </c>
      <c r="C6" s="32" t="s">
        <v>1008</v>
      </c>
      <c r="D6" s="32" t="s">
        <v>1020</v>
      </c>
      <c r="E6" s="34" t="s">
        <v>870</v>
      </c>
      <c r="F6" s="32">
        <v>32</v>
      </c>
      <c r="G6" s="32">
        <v>19</v>
      </c>
      <c r="I6" s="32" t="s">
        <v>1142</v>
      </c>
    </row>
    <row r="7" spans="1:9" x14ac:dyDescent="0.2">
      <c r="A7" s="32" t="s">
        <v>804</v>
      </c>
      <c r="B7" s="32" t="s">
        <v>6</v>
      </c>
      <c r="C7" s="32" t="s">
        <v>1008</v>
      </c>
      <c r="D7" t="s">
        <v>1023</v>
      </c>
      <c r="E7" s="34" t="s">
        <v>863</v>
      </c>
      <c r="F7">
        <v>12</v>
      </c>
      <c r="G7" s="32">
        <v>45</v>
      </c>
      <c r="I7" s="32" t="s">
        <v>1142</v>
      </c>
    </row>
    <row r="8" spans="1:9" x14ac:dyDescent="0.2">
      <c r="A8" s="32" t="s">
        <v>804</v>
      </c>
      <c r="B8" s="32" t="s">
        <v>6</v>
      </c>
      <c r="C8" s="32" t="s">
        <v>1008</v>
      </c>
      <c r="D8" t="s">
        <v>1022</v>
      </c>
      <c r="E8" s="34" t="s">
        <v>871</v>
      </c>
      <c r="F8">
        <v>20</v>
      </c>
      <c r="G8" s="32">
        <v>35</v>
      </c>
      <c r="I8" s="32" t="s">
        <v>1142</v>
      </c>
    </row>
    <row r="9" spans="1:9" x14ac:dyDescent="0.2">
      <c r="A9" s="32" t="s">
        <v>804</v>
      </c>
      <c r="B9" s="32" t="s">
        <v>6</v>
      </c>
      <c r="C9" s="32" t="s">
        <v>1008</v>
      </c>
      <c r="D9" t="s">
        <v>1024</v>
      </c>
      <c r="E9" s="34" t="s">
        <v>869</v>
      </c>
      <c r="F9">
        <v>10</v>
      </c>
      <c r="G9" s="32">
        <v>54</v>
      </c>
      <c r="I9" s="32" t="s">
        <v>1142</v>
      </c>
    </row>
    <row r="10" spans="1:9" x14ac:dyDescent="0.2">
      <c r="A10" s="32" t="s">
        <v>804</v>
      </c>
      <c r="B10" s="32" t="s">
        <v>6</v>
      </c>
      <c r="C10" s="32" t="s">
        <v>1008</v>
      </c>
      <c r="D10" s="32" t="s">
        <v>1019</v>
      </c>
      <c r="E10" s="34" t="s">
        <v>885</v>
      </c>
      <c r="F10" s="32">
        <v>43</v>
      </c>
      <c r="G10" s="32">
        <v>8</v>
      </c>
      <c r="I10" s="32" t="s">
        <v>1142</v>
      </c>
    </row>
    <row r="11" spans="1:9" x14ac:dyDescent="0.2">
      <c r="A11" s="32" t="s">
        <v>804</v>
      </c>
      <c r="B11" s="32" t="s">
        <v>6</v>
      </c>
      <c r="C11" s="32" t="s">
        <v>1008</v>
      </c>
      <c r="D11" t="s">
        <v>1025</v>
      </c>
      <c r="E11" s="34" t="s">
        <v>860</v>
      </c>
      <c r="F11">
        <v>5</v>
      </c>
      <c r="G11" s="32">
        <v>69</v>
      </c>
      <c r="I11" s="32" t="s">
        <v>1142</v>
      </c>
    </row>
    <row r="12" spans="1:9" x14ac:dyDescent="0.2">
      <c r="A12" s="32" t="s">
        <v>804</v>
      </c>
      <c r="B12" s="32" t="s">
        <v>6</v>
      </c>
      <c r="C12" s="32" t="s">
        <v>1008</v>
      </c>
      <c r="D12" t="s">
        <v>1018</v>
      </c>
      <c r="E12" s="34" t="s">
        <v>880</v>
      </c>
      <c r="F12">
        <v>54</v>
      </c>
      <c r="G12" s="32">
        <v>4</v>
      </c>
      <c r="I12" s="32" t="s">
        <v>1142</v>
      </c>
    </row>
    <row r="13" spans="1:9" x14ac:dyDescent="0.2">
      <c r="A13" s="32" t="s">
        <v>804</v>
      </c>
      <c r="B13" s="32" t="s">
        <v>6</v>
      </c>
      <c r="C13" s="32" t="s">
        <v>1008</v>
      </c>
      <c r="D13" t="s">
        <v>1021</v>
      </c>
      <c r="E13" s="34" t="s">
        <v>866</v>
      </c>
      <c r="F13">
        <v>23</v>
      </c>
      <c r="G13" s="32">
        <v>29</v>
      </c>
      <c r="I13" s="32" t="s">
        <v>1142</v>
      </c>
    </row>
    <row r="14" spans="1:9" x14ac:dyDescent="0.2">
      <c r="A14" s="32" t="s">
        <v>804</v>
      </c>
      <c r="B14" s="32" t="s">
        <v>6</v>
      </c>
      <c r="C14" s="32" t="s">
        <v>1009</v>
      </c>
      <c r="D14" t="s">
        <v>962</v>
      </c>
      <c r="E14" s="34" t="s">
        <v>852</v>
      </c>
      <c r="F14">
        <v>1</v>
      </c>
      <c r="G14" s="32">
        <v>82</v>
      </c>
      <c r="I14" s="32" t="s">
        <v>1142</v>
      </c>
    </row>
    <row r="15" spans="1:9" x14ac:dyDescent="0.2">
      <c r="A15" s="32" t="s">
        <v>804</v>
      </c>
      <c r="B15" s="32" t="s">
        <v>6</v>
      </c>
      <c r="C15" s="32" t="s">
        <v>1009</v>
      </c>
      <c r="D15" t="s">
        <v>943</v>
      </c>
      <c r="E15" s="34" t="s">
        <v>876</v>
      </c>
      <c r="F15">
        <v>26</v>
      </c>
      <c r="G15" s="32">
        <v>24</v>
      </c>
      <c r="I15" s="32" t="s">
        <v>1142</v>
      </c>
    </row>
    <row r="16" spans="1:9" x14ac:dyDescent="0.2">
      <c r="A16" s="32" t="s">
        <v>804</v>
      </c>
      <c r="B16" s="32" t="s">
        <v>6</v>
      </c>
      <c r="C16" s="32" t="s">
        <v>1009</v>
      </c>
      <c r="D16" t="s">
        <v>949</v>
      </c>
      <c r="E16" s="34" t="s">
        <v>867</v>
      </c>
      <c r="F16">
        <v>16</v>
      </c>
      <c r="G16" s="32">
        <v>39</v>
      </c>
      <c r="I16" s="32" t="s">
        <v>1142</v>
      </c>
    </row>
    <row r="17" spans="1:9" x14ac:dyDescent="0.2">
      <c r="A17" s="32" t="s">
        <v>804</v>
      </c>
      <c r="B17" s="32" t="s">
        <v>6</v>
      </c>
      <c r="C17" s="32" t="s">
        <v>1009</v>
      </c>
      <c r="D17" t="s">
        <v>938</v>
      </c>
      <c r="E17" s="34" t="s">
        <v>883</v>
      </c>
      <c r="F17">
        <v>55</v>
      </c>
      <c r="G17" s="32">
        <v>3</v>
      </c>
      <c r="I17" s="32" t="s">
        <v>1142</v>
      </c>
    </row>
    <row r="18" spans="1:9" x14ac:dyDescent="0.2">
      <c r="A18" s="32" t="s">
        <v>804</v>
      </c>
      <c r="B18" s="32" t="s">
        <v>6</v>
      </c>
      <c r="C18" s="32" t="s">
        <v>1009</v>
      </c>
      <c r="D18" t="s">
        <v>957</v>
      </c>
      <c r="E18" s="34" t="s">
        <v>853</v>
      </c>
      <c r="F18">
        <v>2</v>
      </c>
      <c r="G18" s="32">
        <v>75</v>
      </c>
      <c r="I18" s="32" t="s">
        <v>1142</v>
      </c>
    </row>
    <row r="19" spans="1:9" x14ac:dyDescent="0.2">
      <c r="A19" s="32" t="s">
        <v>804</v>
      </c>
      <c r="B19" s="32" t="s">
        <v>6</v>
      </c>
      <c r="C19" s="32" t="s">
        <v>1009</v>
      </c>
      <c r="D19" t="s">
        <v>946</v>
      </c>
      <c r="E19" s="34" t="s">
        <v>868</v>
      </c>
      <c r="F19">
        <v>22</v>
      </c>
      <c r="G19" s="32">
        <v>32</v>
      </c>
      <c r="I19" s="32" t="s">
        <v>1142</v>
      </c>
    </row>
    <row r="20" spans="1:9" x14ac:dyDescent="0.2">
      <c r="A20" s="36" t="s">
        <v>804</v>
      </c>
      <c r="B20" s="36" t="s">
        <v>6</v>
      </c>
      <c r="C20" s="36" t="s">
        <v>1009</v>
      </c>
      <c r="D20" s="36" t="s">
        <v>951</v>
      </c>
      <c r="E20" s="37" t="s">
        <v>1039</v>
      </c>
      <c r="F20" s="36">
        <v>11</v>
      </c>
      <c r="G20" s="32">
        <v>48</v>
      </c>
      <c r="I20" s="32" t="s">
        <v>1142</v>
      </c>
    </row>
    <row r="21" spans="1:9" x14ac:dyDescent="0.2">
      <c r="A21" s="32" t="s">
        <v>804</v>
      </c>
      <c r="B21" s="32" t="s">
        <v>6</v>
      </c>
      <c r="C21" s="32" t="s">
        <v>1009</v>
      </c>
      <c r="D21" t="s">
        <v>942</v>
      </c>
      <c r="E21" s="34" t="s">
        <v>877</v>
      </c>
      <c r="F21">
        <v>31</v>
      </c>
      <c r="G21" s="32">
        <v>21</v>
      </c>
      <c r="I21" s="32" t="s">
        <v>1142</v>
      </c>
    </row>
    <row r="22" spans="1:9" x14ac:dyDescent="0.2">
      <c r="A22" s="32" t="s">
        <v>804</v>
      </c>
      <c r="B22" s="32" t="s">
        <v>6</v>
      </c>
      <c r="C22" s="32" t="s">
        <v>1009</v>
      </c>
      <c r="D22" t="s">
        <v>937</v>
      </c>
      <c r="E22" s="34" t="s">
        <v>886</v>
      </c>
      <c r="F22">
        <v>57</v>
      </c>
      <c r="G22" s="32">
        <v>1</v>
      </c>
      <c r="I22" s="32" t="s">
        <v>1142</v>
      </c>
    </row>
    <row r="23" spans="1:9" x14ac:dyDescent="0.2">
      <c r="A23" s="32" t="s">
        <v>804</v>
      </c>
      <c r="B23" s="32" t="s">
        <v>6</v>
      </c>
      <c r="C23" s="32" t="s">
        <v>1009</v>
      </c>
      <c r="D23" t="s">
        <v>963</v>
      </c>
      <c r="E23" s="34" t="s">
        <v>854</v>
      </c>
      <c r="F23">
        <v>1</v>
      </c>
      <c r="G23" s="32">
        <v>82</v>
      </c>
      <c r="I23" s="32" t="s">
        <v>1142</v>
      </c>
    </row>
    <row r="24" spans="1:9" x14ac:dyDescent="0.2">
      <c r="A24" s="32" t="s">
        <v>804</v>
      </c>
      <c r="B24" s="32" t="s">
        <v>6</v>
      </c>
      <c r="C24" s="32" t="s">
        <v>1009</v>
      </c>
      <c r="D24" t="s">
        <v>950</v>
      </c>
      <c r="E24" s="34" t="s">
        <v>849</v>
      </c>
      <c r="F24">
        <v>11</v>
      </c>
      <c r="G24" s="32">
        <v>48</v>
      </c>
      <c r="I24" s="32" t="s">
        <v>1142</v>
      </c>
    </row>
    <row r="25" spans="1:9" x14ac:dyDescent="0.2">
      <c r="A25" s="32" t="s">
        <v>804</v>
      </c>
      <c r="B25" s="32" t="s">
        <v>6</v>
      </c>
      <c r="C25" s="32" t="s">
        <v>1009</v>
      </c>
      <c r="D25" t="s">
        <v>939</v>
      </c>
      <c r="E25" s="34" t="s">
        <v>881</v>
      </c>
      <c r="F25">
        <v>53</v>
      </c>
      <c r="G25" s="32">
        <v>6</v>
      </c>
      <c r="I25" s="32" t="s">
        <v>1142</v>
      </c>
    </row>
    <row r="26" spans="1:9" x14ac:dyDescent="0.2">
      <c r="A26" s="32" t="s">
        <v>804</v>
      </c>
      <c r="B26" s="32" t="s">
        <v>6</v>
      </c>
      <c r="C26" s="32" t="s">
        <v>1009</v>
      </c>
      <c r="D26" t="s">
        <v>956</v>
      </c>
      <c r="E26" s="34" t="s">
        <v>859</v>
      </c>
      <c r="F26">
        <v>6</v>
      </c>
      <c r="G26" s="32">
        <v>67</v>
      </c>
      <c r="I26" s="32" t="s">
        <v>1142</v>
      </c>
    </row>
    <row r="27" spans="1:9" x14ac:dyDescent="0.2">
      <c r="A27" s="32" t="s">
        <v>804</v>
      </c>
      <c r="B27" s="32" t="s">
        <v>6</v>
      </c>
      <c r="C27" s="32" t="s">
        <v>1009</v>
      </c>
      <c r="D27" t="s">
        <v>958</v>
      </c>
      <c r="E27" s="34" t="s">
        <v>855</v>
      </c>
      <c r="F27">
        <v>2</v>
      </c>
      <c r="G27" s="32">
        <v>75</v>
      </c>
      <c r="I27" s="32" t="s">
        <v>1142</v>
      </c>
    </row>
    <row r="28" spans="1:9" x14ac:dyDescent="0.2">
      <c r="A28" s="32" t="s">
        <v>804</v>
      </c>
      <c r="B28" s="32" t="s">
        <v>6</v>
      </c>
      <c r="C28" s="32" t="s">
        <v>1009</v>
      </c>
      <c r="D28" t="s">
        <v>964</v>
      </c>
      <c r="E28" s="34" t="s">
        <v>856</v>
      </c>
      <c r="F28">
        <v>1</v>
      </c>
      <c r="G28" s="32">
        <v>82</v>
      </c>
      <c r="I28" s="32" t="s">
        <v>1142</v>
      </c>
    </row>
    <row r="29" spans="1:9" x14ac:dyDescent="0.2">
      <c r="A29" s="32" t="s">
        <v>804</v>
      </c>
      <c r="B29" s="32" t="s">
        <v>6</v>
      </c>
      <c r="C29" s="32" t="s">
        <v>1009</v>
      </c>
      <c r="D29" t="s">
        <v>945</v>
      </c>
      <c r="E29" s="34" t="s">
        <v>873</v>
      </c>
      <c r="F29">
        <v>24</v>
      </c>
      <c r="G29" s="32">
        <v>26</v>
      </c>
      <c r="I29" s="32" t="s">
        <v>1142</v>
      </c>
    </row>
    <row r="30" spans="1:9" x14ac:dyDescent="0.2">
      <c r="A30" s="32" t="s">
        <v>804</v>
      </c>
      <c r="B30" s="32" t="s">
        <v>6</v>
      </c>
      <c r="C30" s="32" t="s">
        <v>1009</v>
      </c>
      <c r="D30" t="s">
        <v>947</v>
      </c>
      <c r="E30" s="34" t="s">
        <v>864</v>
      </c>
      <c r="F30">
        <v>19</v>
      </c>
      <c r="G30" s="32">
        <v>36</v>
      </c>
      <c r="I30" s="32" t="s">
        <v>1142</v>
      </c>
    </row>
    <row r="31" spans="1:9" x14ac:dyDescent="0.2">
      <c r="A31" s="32" t="s">
        <v>804</v>
      </c>
      <c r="B31" s="32" t="s">
        <v>6</v>
      </c>
      <c r="C31" s="32" t="s">
        <v>1009</v>
      </c>
      <c r="D31" t="s">
        <v>959</v>
      </c>
      <c r="E31" s="34" t="s">
        <v>850</v>
      </c>
      <c r="F31">
        <v>2</v>
      </c>
      <c r="G31" s="32">
        <v>75</v>
      </c>
      <c r="I31" s="32" t="s">
        <v>1142</v>
      </c>
    </row>
    <row r="32" spans="1:9" x14ac:dyDescent="0.2">
      <c r="A32" s="32" t="s">
        <v>804</v>
      </c>
      <c r="B32" s="32" t="s">
        <v>1010</v>
      </c>
      <c r="C32" s="32" t="s">
        <v>1011</v>
      </c>
      <c r="D32" t="s">
        <v>970</v>
      </c>
      <c r="E32" s="34" t="s">
        <v>887</v>
      </c>
      <c r="F32">
        <v>2</v>
      </c>
      <c r="G32" s="32">
        <v>75</v>
      </c>
      <c r="I32" s="32" t="s">
        <v>1142</v>
      </c>
    </row>
    <row r="33" spans="1:9" x14ac:dyDescent="0.2">
      <c r="A33" s="36" t="s">
        <v>804</v>
      </c>
      <c r="B33" s="36" t="s">
        <v>6</v>
      </c>
      <c r="C33" s="36" t="s">
        <v>1009</v>
      </c>
      <c r="D33" s="36" t="s">
        <v>948</v>
      </c>
      <c r="E33" s="37" t="s">
        <v>1040</v>
      </c>
      <c r="F33" s="36">
        <v>54</v>
      </c>
      <c r="G33" s="32">
        <v>4</v>
      </c>
      <c r="I33" s="32" t="s">
        <v>1142</v>
      </c>
    </row>
    <row r="34" spans="1:9" x14ac:dyDescent="0.2">
      <c r="A34" s="32" t="s">
        <v>804</v>
      </c>
      <c r="B34" s="32" t="s">
        <v>6</v>
      </c>
      <c r="C34" s="32" t="s">
        <v>1009</v>
      </c>
      <c r="D34" t="s">
        <v>955</v>
      </c>
      <c r="E34" s="34" t="s">
        <v>862</v>
      </c>
      <c r="F34">
        <v>7</v>
      </c>
      <c r="G34" s="32">
        <v>65</v>
      </c>
      <c r="I34" s="32" t="s">
        <v>1142</v>
      </c>
    </row>
    <row r="35" spans="1:9" x14ac:dyDescent="0.2">
      <c r="A35" s="36" t="s">
        <v>804</v>
      </c>
      <c r="B35" s="36" t="s">
        <v>6</v>
      </c>
      <c r="C35" s="36" t="s">
        <v>1009</v>
      </c>
      <c r="D35" s="36" t="s">
        <v>954</v>
      </c>
      <c r="E35" s="37" t="s">
        <v>1041</v>
      </c>
      <c r="F35" s="36">
        <v>42</v>
      </c>
      <c r="G35" s="32">
        <v>9</v>
      </c>
      <c r="I35" s="32" t="s">
        <v>1142</v>
      </c>
    </row>
    <row r="36" spans="1:9" x14ac:dyDescent="0.2">
      <c r="A36" s="32" t="s">
        <v>804</v>
      </c>
      <c r="B36" s="32" t="s">
        <v>1014</v>
      </c>
      <c r="C36" s="32" t="s">
        <v>1015</v>
      </c>
      <c r="D36" t="s">
        <v>1001</v>
      </c>
      <c r="E36" s="34" t="s">
        <v>892</v>
      </c>
      <c r="F36">
        <v>1</v>
      </c>
      <c r="G36" s="32">
        <v>82</v>
      </c>
      <c r="I36" s="32" t="s">
        <v>1142</v>
      </c>
    </row>
    <row r="37" spans="1:9" s="32" customFormat="1" x14ac:dyDescent="0.2">
      <c r="A37" s="32" t="s">
        <v>804</v>
      </c>
      <c r="B37" s="32" t="s">
        <v>6</v>
      </c>
      <c r="C37" s="32" t="s">
        <v>1009</v>
      </c>
      <c r="D37" s="32" t="s">
        <v>953</v>
      </c>
      <c r="E37" s="34" t="s">
        <v>857</v>
      </c>
      <c r="F37" s="32">
        <v>9</v>
      </c>
      <c r="G37" s="32">
        <v>59</v>
      </c>
      <c r="I37" s="32" t="s">
        <v>1142</v>
      </c>
    </row>
    <row r="38" spans="1:9" x14ac:dyDescent="0.2">
      <c r="A38" s="32" t="s">
        <v>804</v>
      </c>
      <c r="B38" s="32" t="s">
        <v>6</v>
      </c>
      <c r="C38" s="32" t="s">
        <v>1009</v>
      </c>
      <c r="D38" t="s">
        <v>960</v>
      </c>
      <c r="E38" s="34" t="s">
        <v>861</v>
      </c>
      <c r="F38">
        <v>2</v>
      </c>
      <c r="G38" s="32">
        <v>75</v>
      </c>
      <c r="I38" s="32" t="s">
        <v>1142</v>
      </c>
    </row>
    <row r="39" spans="1:9" x14ac:dyDescent="0.2">
      <c r="A39" s="32" t="s">
        <v>804</v>
      </c>
      <c r="B39" s="32" t="s">
        <v>6</v>
      </c>
      <c r="C39" s="32" t="s">
        <v>1009</v>
      </c>
      <c r="D39" t="s">
        <v>941</v>
      </c>
      <c r="E39" s="34" t="s">
        <v>872</v>
      </c>
      <c r="F39">
        <v>34</v>
      </c>
      <c r="G39" s="32">
        <v>16</v>
      </c>
      <c r="I39" t="s">
        <v>1142</v>
      </c>
    </row>
    <row r="40" spans="1:9" x14ac:dyDescent="0.2">
      <c r="A40" s="32" t="s">
        <v>807</v>
      </c>
      <c r="B40" s="32" t="s">
        <v>1014</v>
      </c>
      <c r="C40" s="32" t="s">
        <v>1016</v>
      </c>
      <c r="D40" t="s">
        <v>1003</v>
      </c>
      <c r="E40" s="34" t="s">
        <v>888</v>
      </c>
      <c r="F40">
        <v>16</v>
      </c>
      <c r="G40" s="32">
        <v>39</v>
      </c>
      <c r="H40" t="s">
        <v>501</v>
      </c>
      <c r="I40" t="s">
        <v>1140</v>
      </c>
    </row>
    <row r="41" spans="1:9" x14ac:dyDescent="0.2">
      <c r="A41" s="32" t="s">
        <v>807</v>
      </c>
      <c r="B41" s="32" t="s">
        <v>1014</v>
      </c>
      <c r="C41" s="32" t="s">
        <v>1016</v>
      </c>
      <c r="D41" t="s">
        <v>1002</v>
      </c>
      <c r="E41" s="34" t="s">
        <v>900</v>
      </c>
      <c r="F41">
        <v>32</v>
      </c>
      <c r="G41" s="32">
        <v>19</v>
      </c>
      <c r="H41" s="32" t="s">
        <v>501</v>
      </c>
      <c r="I41" s="32" t="s">
        <v>1140</v>
      </c>
    </row>
    <row r="42" spans="1:9" x14ac:dyDescent="0.2">
      <c r="A42" s="32" t="s">
        <v>807</v>
      </c>
      <c r="B42" s="32" t="s">
        <v>1014</v>
      </c>
      <c r="C42" s="32" t="s">
        <v>1015</v>
      </c>
      <c r="D42" t="s">
        <v>1000</v>
      </c>
      <c r="E42" s="34" t="s">
        <v>910</v>
      </c>
      <c r="F42">
        <v>2</v>
      </c>
      <c r="G42" s="32">
        <v>75</v>
      </c>
      <c r="H42" s="32" t="s">
        <v>501</v>
      </c>
      <c r="I42" s="32" t="s">
        <v>1140</v>
      </c>
    </row>
    <row r="43" spans="1:9" x14ac:dyDescent="0.2">
      <c r="A43" s="32" t="s">
        <v>807</v>
      </c>
      <c r="B43" s="32" t="s">
        <v>1014</v>
      </c>
      <c r="C43" s="32" t="s">
        <v>1016</v>
      </c>
      <c r="D43" t="s">
        <v>1004</v>
      </c>
      <c r="E43" s="34" t="s">
        <v>898</v>
      </c>
      <c r="F43">
        <v>14</v>
      </c>
      <c r="G43" s="32">
        <v>43</v>
      </c>
      <c r="H43" s="32" t="s">
        <v>501</v>
      </c>
      <c r="I43" s="32" t="s">
        <v>1140</v>
      </c>
    </row>
    <row r="44" spans="1:9" x14ac:dyDescent="0.2">
      <c r="A44" s="32" t="s">
        <v>807</v>
      </c>
      <c r="B44" s="32" t="s">
        <v>1014</v>
      </c>
      <c r="C44" s="32" t="s">
        <v>1016</v>
      </c>
      <c r="D44" t="s">
        <v>1006</v>
      </c>
      <c r="E44" s="34" t="s">
        <v>895</v>
      </c>
      <c r="F44">
        <v>10</v>
      </c>
      <c r="G44" s="32">
        <v>54</v>
      </c>
      <c r="H44" s="32" t="s">
        <v>501</v>
      </c>
      <c r="I44" s="32" t="s">
        <v>1140</v>
      </c>
    </row>
    <row r="45" spans="1:9" x14ac:dyDescent="0.2">
      <c r="A45" s="32" t="s">
        <v>807</v>
      </c>
      <c r="B45" s="32" t="s">
        <v>1014</v>
      </c>
      <c r="C45" s="32" t="s">
        <v>1016</v>
      </c>
      <c r="D45" t="s">
        <v>1005</v>
      </c>
      <c r="E45" s="34" t="s">
        <v>894</v>
      </c>
      <c r="F45">
        <v>11</v>
      </c>
      <c r="G45" s="32">
        <v>48</v>
      </c>
      <c r="H45" s="32" t="s">
        <v>501</v>
      </c>
      <c r="I45" s="32" t="s">
        <v>1140</v>
      </c>
    </row>
    <row r="46" spans="1:9" x14ac:dyDescent="0.2">
      <c r="A46" s="32" t="s">
        <v>806</v>
      </c>
      <c r="B46" s="32" t="s">
        <v>1010</v>
      </c>
      <c r="C46" s="32" t="s">
        <v>1011</v>
      </c>
      <c r="D46" t="s">
        <v>965</v>
      </c>
      <c r="E46" s="34" t="s">
        <v>882</v>
      </c>
      <c r="F46">
        <v>57</v>
      </c>
      <c r="G46" s="32">
        <v>1</v>
      </c>
      <c r="I46" s="32" t="s">
        <v>1142</v>
      </c>
    </row>
    <row r="47" spans="1:9" x14ac:dyDescent="0.2">
      <c r="A47" s="32" t="s">
        <v>806</v>
      </c>
      <c r="B47" s="32" t="s">
        <v>1010</v>
      </c>
      <c r="C47" s="32" t="s">
        <v>1011</v>
      </c>
      <c r="D47" t="s">
        <v>966</v>
      </c>
      <c r="E47" s="34" t="s">
        <v>884</v>
      </c>
      <c r="F47">
        <v>46</v>
      </c>
      <c r="G47" s="32">
        <v>7</v>
      </c>
      <c r="I47" s="32" t="s">
        <v>1142</v>
      </c>
    </row>
    <row r="48" spans="1:9" x14ac:dyDescent="0.2">
      <c r="A48" s="32" t="s">
        <v>805</v>
      </c>
      <c r="B48" s="32" t="s">
        <v>1017</v>
      </c>
      <c r="C48" s="32" t="s">
        <v>1017</v>
      </c>
      <c r="D48" t="s">
        <v>1027</v>
      </c>
      <c r="E48" s="34" t="s">
        <v>929</v>
      </c>
      <c r="F48">
        <v>35</v>
      </c>
      <c r="G48" s="32">
        <v>14</v>
      </c>
      <c r="I48" s="32" t="s">
        <v>1142</v>
      </c>
    </row>
    <row r="49" spans="1:9" x14ac:dyDescent="0.2">
      <c r="A49" s="32" t="s">
        <v>805</v>
      </c>
      <c r="B49" s="32" t="s">
        <v>1017</v>
      </c>
      <c r="C49" s="32" t="s">
        <v>1017</v>
      </c>
      <c r="D49" t="s">
        <v>1031</v>
      </c>
      <c r="E49" s="34" t="s">
        <v>907</v>
      </c>
      <c r="F49">
        <v>11</v>
      </c>
      <c r="G49" s="32">
        <v>48</v>
      </c>
      <c r="I49" s="32" t="s">
        <v>1142</v>
      </c>
    </row>
    <row r="50" spans="1:9" x14ac:dyDescent="0.2">
      <c r="A50" s="32" t="s">
        <v>805</v>
      </c>
      <c r="B50" s="32" t="s">
        <v>1010</v>
      </c>
      <c r="C50" s="32" t="s">
        <v>1012</v>
      </c>
      <c r="D50" t="s">
        <v>984</v>
      </c>
      <c r="E50" s="34" t="s">
        <v>911</v>
      </c>
      <c r="F50">
        <v>1</v>
      </c>
      <c r="G50" s="32">
        <v>82</v>
      </c>
      <c r="I50" s="32" t="s">
        <v>1142</v>
      </c>
    </row>
    <row r="51" spans="1:9" x14ac:dyDescent="0.2">
      <c r="A51" s="32" t="s">
        <v>805</v>
      </c>
      <c r="B51" s="32" t="s">
        <v>1010</v>
      </c>
      <c r="C51" s="32" t="s">
        <v>1012</v>
      </c>
      <c r="D51" s="32" t="s">
        <v>971</v>
      </c>
      <c r="E51" s="34" t="s">
        <v>921</v>
      </c>
      <c r="F51" s="32">
        <v>41</v>
      </c>
      <c r="G51" s="32">
        <v>10</v>
      </c>
      <c r="I51" s="32" t="s">
        <v>1142</v>
      </c>
    </row>
    <row r="52" spans="1:9" x14ac:dyDescent="0.2">
      <c r="A52" s="32" t="s">
        <v>805</v>
      </c>
      <c r="B52" s="32" t="s">
        <v>1014</v>
      </c>
      <c r="C52" s="32" t="s">
        <v>1015</v>
      </c>
      <c r="D52" t="s">
        <v>999</v>
      </c>
      <c r="E52" s="34" t="s">
        <v>893</v>
      </c>
      <c r="F52">
        <v>12</v>
      </c>
      <c r="G52" s="32">
        <v>45</v>
      </c>
      <c r="I52" s="32" t="s">
        <v>1142</v>
      </c>
    </row>
    <row r="53" spans="1:9" x14ac:dyDescent="0.2">
      <c r="A53" s="32" t="s">
        <v>805</v>
      </c>
      <c r="B53" s="32" t="s">
        <v>1010</v>
      </c>
      <c r="C53" s="32" t="s">
        <v>1012</v>
      </c>
      <c r="D53" t="s">
        <v>985</v>
      </c>
      <c r="E53" s="34" t="s">
        <v>912</v>
      </c>
      <c r="F53">
        <v>1</v>
      </c>
      <c r="G53" s="32">
        <v>82</v>
      </c>
      <c r="I53" s="32" t="s">
        <v>1142</v>
      </c>
    </row>
    <row r="54" spans="1:9" x14ac:dyDescent="0.2">
      <c r="A54" s="32" t="s">
        <v>805</v>
      </c>
      <c r="B54" s="32" t="s">
        <v>1010</v>
      </c>
      <c r="C54" s="32" t="s">
        <v>1013</v>
      </c>
      <c r="D54" t="s">
        <v>994</v>
      </c>
      <c r="E54" s="34" t="s">
        <v>914</v>
      </c>
      <c r="F54">
        <v>3</v>
      </c>
      <c r="G54" s="32">
        <v>73</v>
      </c>
      <c r="I54" s="32" t="s">
        <v>1142</v>
      </c>
    </row>
    <row r="55" spans="1:9" x14ac:dyDescent="0.2">
      <c r="A55" s="32" t="s">
        <v>805</v>
      </c>
      <c r="B55" s="32" t="s">
        <v>1017</v>
      </c>
      <c r="C55" s="32" t="s">
        <v>1017</v>
      </c>
      <c r="D55" t="s">
        <v>1032</v>
      </c>
      <c r="E55" s="34" t="s">
        <v>908</v>
      </c>
      <c r="F55">
        <v>10</v>
      </c>
      <c r="G55" s="32">
        <v>54</v>
      </c>
      <c r="I55" s="32" t="s">
        <v>1142</v>
      </c>
    </row>
    <row r="56" spans="1:9" x14ac:dyDescent="0.2">
      <c r="A56" s="32" t="s">
        <v>805</v>
      </c>
      <c r="B56" s="32" t="s">
        <v>1017</v>
      </c>
      <c r="C56" s="32" t="s">
        <v>1017</v>
      </c>
      <c r="D56" t="s">
        <v>1029</v>
      </c>
      <c r="E56" s="34" t="s">
        <v>918</v>
      </c>
      <c r="F56">
        <v>21</v>
      </c>
      <c r="G56" s="32">
        <v>33</v>
      </c>
      <c r="I56" s="32" t="s">
        <v>1142</v>
      </c>
    </row>
    <row r="57" spans="1:9" x14ac:dyDescent="0.2">
      <c r="A57" s="32" t="s">
        <v>805</v>
      </c>
      <c r="B57" s="32" t="s">
        <v>1010</v>
      </c>
      <c r="C57" s="32" t="s">
        <v>1013</v>
      </c>
      <c r="D57" t="s">
        <v>990</v>
      </c>
      <c r="E57" s="34" t="s">
        <v>905</v>
      </c>
      <c r="F57">
        <v>11</v>
      </c>
      <c r="G57" s="32">
        <v>48</v>
      </c>
      <c r="I57" s="32" t="s">
        <v>1142</v>
      </c>
    </row>
    <row r="58" spans="1:9" x14ac:dyDescent="0.2">
      <c r="A58" s="32" t="s">
        <v>805</v>
      </c>
      <c r="B58" s="32" t="s">
        <v>1010</v>
      </c>
      <c r="C58" s="32" t="s">
        <v>1013</v>
      </c>
      <c r="D58" t="s">
        <v>991</v>
      </c>
      <c r="E58" s="34" t="s">
        <v>909</v>
      </c>
      <c r="F58">
        <v>9</v>
      </c>
      <c r="G58" s="32">
        <v>59</v>
      </c>
      <c r="I58" s="32" t="s">
        <v>1142</v>
      </c>
    </row>
    <row r="59" spans="1:9" x14ac:dyDescent="0.2">
      <c r="A59" s="32" t="s">
        <v>805</v>
      </c>
      <c r="B59" s="32" t="s">
        <v>1010</v>
      </c>
      <c r="C59" s="32" t="s">
        <v>1013</v>
      </c>
      <c r="D59" t="s">
        <v>987</v>
      </c>
      <c r="E59" s="34" t="s">
        <v>906</v>
      </c>
      <c r="F59">
        <v>29</v>
      </c>
      <c r="G59" s="32">
        <v>22</v>
      </c>
      <c r="I59" s="32" t="s">
        <v>1142</v>
      </c>
    </row>
    <row r="60" spans="1:9" x14ac:dyDescent="0.2">
      <c r="A60" s="32" t="s">
        <v>805</v>
      </c>
      <c r="B60" s="32" t="s">
        <v>1010</v>
      </c>
      <c r="C60" s="32" t="s">
        <v>1012</v>
      </c>
      <c r="D60" t="s">
        <v>976</v>
      </c>
      <c r="E60" s="34" t="s">
        <v>896</v>
      </c>
      <c r="F60">
        <v>16</v>
      </c>
      <c r="G60" s="32">
        <v>39</v>
      </c>
      <c r="I60" s="32" t="s">
        <v>1142</v>
      </c>
    </row>
    <row r="61" spans="1:9" x14ac:dyDescent="0.2">
      <c r="A61" s="32" t="s">
        <v>805</v>
      </c>
      <c r="B61" s="32" t="s">
        <v>1017</v>
      </c>
      <c r="C61" s="32" t="s">
        <v>1017</v>
      </c>
      <c r="D61" t="s">
        <v>1007</v>
      </c>
      <c r="E61" s="34" t="s">
        <v>916</v>
      </c>
      <c r="F61">
        <v>1</v>
      </c>
      <c r="G61" s="32">
        <v>82</v>
      </c>
      <c r="I61" s="32" t="s">
        <v>1142</v>
      </c>
    </row>
    <row r="62" spans="1:9" x14ac:dyDescent="0.2">
      <c r="A62" s="32" t="s">
        <v>805</v>
      </c>
      <c r="B62" s="32" t="s">
        <v>1017</v>
      </c>
      <c r="C62" s="32" t="s">
        <v>1017</v>
      </c>
      <c r="D62" t="s">
        <v>1028</v>
      </c>
      <c r="E62" s="34" t="s">
        <v>935</v>
      </c>
      <c r="F62">
        <v>33</v>
      </c>
      <c r="G62" s="32">
        <v>18</v>
      </c>
      <c r="I62" s="32" t="s">
        <v>1142</v>
      </c>
    </row>
    <row r="63" spans="1:9" x14ac:dyDescent="0.2">
      <c r="A63" s="32" t="s">
        <v>805</v>
      </c>
      <c r="B63" s="32" t="s">
        <v>1017</v>
      </c>
      <c r="C63" s="32" t="s">
        <v>1017</v>
      </c>
      <c r="D63" t="s">
        <v>1033</v>
      </c>
      <c r="E63" s="34" t="s">
        <v>936</v>
      </c>
      <c r="F63">
        <v>10</v>
      </c>
      <c r="G63" s="32">
        <v>54</v>
      </c>
      <c r="I63" s="32" t="s">
        <v>1142</v>
      </c>
    </row>
    <row r="64" spans="1:9" x14ac:dyDescent="0.2">
      <c r="A64" s="32" t="s">
        <v>805</v>
      </c>
      <c r="B64" s="32" t="s">
        <v>1017</v>
      </c>
      <c r="C64" s="32" t="s">
        <v>1017</v>
      </c>
      <c r="D64" t="s">
        <v>1034</v>
      </c>
      <c r="E64" s="34" t="s">
        <v>919</v>
      </c>
      <c r="F64">
        <v>10</v>
      </c>
      <c r="G64" s="32">
        <v>54</v>
      </c>
      <c r="I64" s="32" t="s">
        <v>1142</v>
      </c>
    </row>
    <row r="65" spans="1:9" x14ac:dyDescent="0.2">
      <c r="A65" s="32" t="s">
        <v>805</v>
      </c>
      <c r="B65" s="32" t="s">
        <v>1010</v>
      </c>
      <c r="C65" s="32" t="s">
        <v>1012</v>
      </c>
      <c r="D65" t="s">
        <v>986</v>
      </c>
      <c r="E65" s="34" t="s">
        <v>934</v>
      </c>
      <c r="F65">
        <v>1</v>
      </c>
      <c r="G65" s="32">
        <v>82</v>
      </c>
      <c r="I65" s="32" t="s">
        <v>1142</v>
      </c>
    </row>
    <row r="66" spans="1:9" x14ac:dyDescent="0.2">
      <c r="A66" s="32" t="s">
        <v>805</v>
      </c>
      <c r="B66" s="32" t="s">
        <v>1017</v>
      </c>
      <c r="C66" s="32" t="s">
        <v>1017</v>
      </c>
      <c r="D66" t="s">
        <v>1036</v>
      </c>
      <c r="E66" s="34" t="s">
        <v>922</v>
      </c>
      <c r="F66">
        <v>6</v>
      </c>
      <c r="G66" s="32">
        <v>67</v>
      </c>
      <c r="I66" s="32" t="s">
        <v>1142</v>
      </c>
    </row>
    <row r="67" spans="1:9" x14ac:dyDescent="0.2">
      <c r="A67" s="32" t="s">
        <v>805</v>
      </c>
      <c r="B67" s="32" t="s">
        <v>1010</v>
      </c>
      <c r="C67" s="32" t="s">
        <v>1013</v>
      </c>
      <c r="D67" t="s">
        <v>995</v>
      </c>
      <c r="E67" s="34" t="s">
        <v>891</v>
      </c>
      <c r="F67">
        <v>1</v>
      </c>
      <c r="G67" s="32">
        <v>82</v>
      </c>
      <c r="I67" s="32" t="s">
        <v>1142</v>
      </c>
    </row>
    <row r="68" spans="1:9" x14ac:dyDescent="0.2">
      <c r="A68" s="32" t="s">
        <v>805</v>
      </c>
      <c r="B68" s="32" t="s">
        <v>1010</v>
      </c>
      <c r="C68" s="32" t="s">
        <v>1013</v>
      </c>
      <c r="D68" t="s">
        <v>993</v>
      </c>
      <c r="E68" s="34" t="s">
        <v>928</v>
      </c>
      <c r="F68">
        <v>4</v>
      </c>
      <c r="G68" s="32">
        <v>71</v>
      </c>
      <c r="I68" s="32" t="s">
        <v>1142</v>
      </c>
    </row>
    <row r="69" spans="1:9" x14ac:dyDescent="0.2">
      <c r="A69" s="32" t="s">
        <v>805</v>
      </c>
      <c r="B69" s="32" t="s">
        <v>1010</v>
      </c>
      <c r="C69" s="32" t="s">
        <v>1013</v>
      </c>
      <c r="D69" t="s">
        <v>989</v>
      </c>
      <c r="E69" s="34" t="s">
        <v>927</v>
      </c>
      <c r="F69">
        <v>12</v>
      </c>
      <c r="G69" s="32">
        <v>45</v>
      </c>
      <c r="I69" s="32" t="s">
        <v>1142</v>
      </c>
    </row>
    <row r="70" spans="1:9" x14ac:dyDescent="0.2">
      <c r="A70" s="32" t="s">
        <v>805</v>
      </c>
      <c r="B70" s="32" t="s">
        <v>1010</v>
      </c>
      <c r="C70" s="32" t="s">
        <v>1012</v>
      </c>
      <c r="D70" t="s">
        <v>977</v>
      </c>
      <c r="E70" s="34" t="s">
        <v>926</v>
      </c>
      <c r="F70">
        <v>16</v>
      </c>
      <c r="G70" s="32">
        <v>39</v>
      </c>
      <c r="I70" s="32" t="s">
        <v>1142</v>
      </c>
    </row>
    <row r="71" spans="1:9" x14ac:dyDescent="0.2">
      <c r="A71" s="32" t="s">
        <v>805</v>
      </c>
      <c r="B71" s="32" t="s">
        <v>1010</v>
      </c>
      <c r="C71" s="32" t="s">
        <v>1012</v>
      </c>
      <c r="D71" t="s">
        <v>981</v>
      </c>
      <c r="E71" s="34" t="s">
        <v>890</v>
      </c>
      <c r="F71">
        <v>5</v>
      </c>
      <c r="G71" s="32">
        <v>69</v>
      </c>
      <c r="I71" s="32" t="s">
        <v>1142</v>
      </c>
    </row>
    <row r="72" spans="1:9" x14ac:dyDescent="0.2">
      <c r="A72" s="32" t="s">
        <v>805</v>
      </c>
      <c r="B72" s="32" t="s">
        <v>1010</v>
      </c>
      <c r="C72" s="32" t="s">
        <v>1012</v>
      </c>
      <c r="D72" t="s">
        <v>978</v>
      </c>
      <c r="E72" s="34" t="s">
        <v>897</v>
      </c>
      <c r="F72">
        <v>11</v>
      </c>
      <c r="G72" s="32">
        <v>48</v>
      </c>
      <c r="I72" s="32" t="s">
        <v>1142</v>
      </c>
    </row>
    <row r="73" spans="1:9" x14ac:dyDescent="0.2">
      <c r="A73" s="32" t="s">
        <v>805</v>
      </c>
      <c r="B73" s="32" t="s">
        <v>1010</v>
      </c>
      <c r="C73" s="32" t="s">
        <v>1011</v>
      </c>
      <c r="D73" t="s">
        <v>969</v>
      </c>
      <c r="E73" s="34" t="s">
        <v>865</v>
      </c>
      <c r="F73">
        <v>13</v>
      </c>
      <c r="G73" s="32">
        <v>44</v>
      </c>
      <c r="I73" s="32" t="s">
        <v>1142</v>
      </c>
    </row>
    <row r="74" spans="1:9" x14ac:dyDescent="0.2">
      <c r="A74" s="32" t="s">
        <v>805</v>
      </c>
      <c r="B74" s="32" t="s">
        <v>1010</v>
      </c>
      <c r="C74" s="32" t="s">
        <v>1012</v>
      </c>
      <c r="D74" t="s">
        <v>972</v>
      </c>
      <c r="E74" s="34" t="s">
        <v>923</v>
      </c>
      <c r="F74">
        <v>35</v>
      </c>
      <c r="G74" s="32">
        <v>14</v>
      </c>
      <c r="I74" s="32" t="s">
        <v>1142</v>
      </c>
    </row>
    <row r="75" spans="1:9" x14ac:dyDescent="0.2">
      <c r="A75" s="32" t="s">
        <v>805</v>
      </c>
      <c r="B75" s="32" t="s">
        <v>1010</v>
      </c>
      <c r="C75" s="32" t="s">
        <v>1012</v>
      </c>
      <c r="D75" t="s">
        <v>974</v>
      </c>
      <c r="E75" s="34" t="s">
        <v>920</v>
      </c>
      <c r="F75">
        <v>23</v>
      </c>
      <c r="G75" s="32">
        <v>29</v>
      </c>
      <c r="I75" s="32" t="s">
        <v>1142</v>
      </c>
    </row>
    <row r="76" spans="1:9" x14ac:dyDescent="0.2">
      <c r="A76" s="32" t="s">
        <v>805</v>
      </c>
      <c r="B76" s="32" t="s">
        <v>1010</v>
      </c>
      <c r="C76" s="32" t="s">
        <v>1012</v>
      </c>
      <c r="D76" t="s">
        <v>982</v>
      </c>
      <c r="E76" s="34" t="s">
        <v>889</v>
      </c>
      <c r="F76">
        <v>4</v>
      </c>
      <c r="G76" s="32">
        <v>71</v>
      </c>
      <c r="I76" s="32" t="s">
        <v>1142</v>
      </c>
    </row>
    <row r="77" spans="1:9" x14ac:dyDescent="0.2">
      <c r="A77" s="32" t="s">
        <v>805</v>
      </c>
      <c r="B77" s="32" t="s">
        <v>1010</v>
      </c>
      <c r="C77" s="32" t="s">
        <v>1012</v>
      </c>
      <c r="D77" t="s">
        <v>979</v>
      </c>
      <c r="E77" s="34" t="s">
        <v>902</v>
      </c>
      <c r="F77">
        <v>8</v>
      </c>
      <c r="G77" s="32">
        <v>63</v>
      </c>
      <c r="I77" s="32" t="s">
        <v>1142</v>
      </c>
    </row>
    <row r="78" spans="1:9" s="32" customFormat="1" x14ac:dyDescent="0.2">
      <c r="A78" s="32" t="s">
        <v>805</v>
      </c>
      <c r="B78" s="32" t="s">
        <v>1010</v>
      </c>
      <c r="C78" s="32" t="s">
        <v>1011</v>
      </c>
      <c r="D78" s="32" t="s">
        <v>967</v>
      </c>
      <c r="E78" s="34" t="s">
        <v>878</v>
      </c>
      <c r="F78" s="32">
        <v>41</v>
      </c>
      <c r="G78" s="32">
        <v>10</v>
      </c>
      <c r="I78" s="32" t="s">
        <v>1142</v>
      </c>
    </row>
    <row r="79" spans="1:9" x14ac:dyDescent="0.2">
      <c r="A79" s="32" t="s">
        <v>805</v>
      </c>
      <c r="B79" s="32" t="s">
        <v>1010</v>
      </c>
      <c r="C79" s="32" t="s">
        <v>1012</v>
      </c>
      <c r="D79" t="s">
        <v>973</v>
      </c>
      <c r="E79" s="34" t="s">
        <v>899</v>
      </c>
      <c r="F79">
        <v>24</v>
      </c>
      <c r="G79" s="32">
        <v>26</v>
      </c>
      <c r="I79" s="32" t="s">
        <v>1142</v>
      </c>
    </row>
    <row r="80" spans="1:9" x14ac:dyDescent="0.2">
      <c r="A80" s="32" t="s">
        <v>805</v>
      </c>
      <c r="B80" s="32" t="s">
        <v>1010</v>
      </c>
      <c r="C80" s="32" t="s">
        <v>1012</v>
      </c>
      <c r="D80" t="s">
        <v>975</v>
      </c>
      <c r="E80" s="34" t="s">
        <v>903</v>
      </c>
      <c r="F80">
        <v>19</v>
      </c>
      <c r="G80" s="32">
        <v>36</v>
      </c>
      <c r="I80" s="32" t="s">
        <v>1142</v>
      </c>
    </row>
    <row r="81" spans="1:9" s="32" customFormat="1" x14ac:dyDescent="0.2">
      <c r="A81" s="32" t="s">
        <v>805</v>
      </c>
      <c r="B81" s="32" t="s">
        <v>1010</v>
      </c>
      <c r="C81" s="32" t="s">
        <v>1012</v>
      </c>
      <c r="D81" s="32" t="s">
        <v>983</v>
      </c>
      <c r="E81" s="34" t="s">
        <v>901</v>
      </c>
      <c r="F81" s="32">
        <v>3</v>
      </c>
      <c r="G81" s="32">
        <v>73</v>
      </c>
      <c r="I81" s="32" t="s">
        <v>1142</v>
      </c>
    </row>
    <row r="82" spans="1:9" x14ac:dyDescent="0.2">
      <c r="A82" s="32" t="s">
        <v>805</v>
      </c>
      <c r="B82" s="32" t="s">
        <v>1010</v>
      </c>
      <c r="C82" s="32" t="s">
        <v>1012</v>
      </c>
      <c r="D82" t="s">
        <v>980</v>
      </c>
      <c r="E82" s="34" t="s">
        <v>917</v>
      </c>
      <c r="F82">
        <v>7</v>
      </c>
      <c r="G82" s="32">
        <v>65</v>
      </c>
      <c r="I82" s="32" t="s">
        <v>1142</v>
      </c>
    </row>
    <row r="83" spans="1:9" x14ac:dyDescent="0.2">
      <c r="A83" s="32" t="s">
        <v>805</v>
      </c>
      <c r="B83" s="32" t="s">
        <v>1010</v>
      </c>
      <c r="C83" s="32" t="s">
        <v>1013</v>
      </c>
      <c r="D83" t="s">
        <v>988</v>
      </c>
      <c r="E83" s="34" t="s">
        <v>904</v>
      </c>
      <c r="F83">
        <v>21</v>
      </c>
      <c r="G83" s="32">
        <v>33</v>
      </c>
      <c r="I83" s="32" t="s">
        <v>1142</v>
      </c>
    </row>
    <row r="84" spans="1:9" x14ac:dyDescent="0.2">
      <c r="A84" s="32" t="s">
        <v>805</v>
      </c>
      <c r="B84" s="32" t="s">
        <v>1017</v>
      </c>
      <c r="C84" s="32" t="s">
        <v>1017</v>
      </c>
      <c r="D84" t="s">
        <v>1037</v>
      </c>
      <c r="E84" s="34" t="s">
        <v>915</v>
      </c>
      <c r="F84">
        <v>2</v>
      </c>
      <c r="G84" s="32">
        <v>75</v>
      </c>
      <c r="I84" s="32" t="s">
        <v>1142</v>
      </c>
    </row>
    <row r="85" spans="1:9" x14ac:dyDescent="0.2">
      <c r="A85" s="32" t="s">
        <v>805</v>
      </c>
      <c r="B85" s="32" t="s">
        <v>1017</v>
      </c>
      <c r="C85" s="32" t="s">
        <v>1017</v>
      </c>
      <c r="D85" t="s">
        <v>1035</v>
      </c>
      <c r="E85" s="34" t="s">
        <v>930</v>
      </c>
      <c r="F85">
        <v>9</v>
      </c>
      <c r="G85" s="32">
        <v>59</v>
      </c>
      <c r="I85" s="32" t="s">
        <v>1142</v>
      </c>
    </row>
    <row r="86" spans="1:9" x14ac:dyDescent="0.2">
      <c r="A86" s="32" t="s">
        <v>805</v>
      </c>
      <c r="B86" s="32" t="s">
        <v>1010</v>
      </c>
      <c r="C86" s="32" t="s">
        <v>1011</v>
      </c>
      <c r="D86" t="s">
        <v>968</v>
      </c>
      <c r="E86" s="34" t="s">
        <v>879</v>
      </c>
      <c r="F86">
        <v>24</v>
      </c>
      <c r="G86" s="32">
        <v>26</v>
      </c>
      <c r="I86" s="32" t="s">
        <v>1142</v>
      </c>
    </row>
    <row r="87" spans="1:9" x14ac:dyDescent="0.2">
      <c r="A87" s="32" t="s">
        <v>805</v>
      </c>
      <c r="B87" s="32" t="s">
        <v>1010</v>
      </c>
      <c r="C87" s="32" t="s">
        <v>1013</v>
      </c>
      <c r="D87" t="s">
        <v>992</v>
      </c>
      <c r="E87" s="34" t="s">
        <v>913</v>
      </c>
      <c r="F87">
        <v>8</v>
      </c>
      <c r="G87" s="32">
        <v>63</v>
      </c>
      <c r="I87" s="32" t="s">
        <v>1142</v>
      </c>
    </row>
    <row r="88" spans="1:9" x14ac:dyDescent="0.2">
      <c r="A88" s="32" t="s">
        <v>805</v>
      </c>
      <c r="B88" s="32" t="s">
        <v>1014</v>
      </c>
      <c r="C88" s="32" t="s">
        <v>1015</v>
      </c>
      <c r="D88" t="s">
        <v>997</v>
      </c>
      <c r="E88" s="34" t="s">
        <v>924</v>
      </c>
      <c r="F88">
        <v>29</v>
      </c>
      <c r="G88" s="32">
        <v>22</v>
      </c>
      <c r="I88" s="32" t="s">
        <v>1142</v>
      </c>
    </row>
    <row r="89" spans="1:9" x14ac:dyDescent="0.2">
      <c r="A89" s="32" t="s">
        <v>805</v>
      </c>
      <c r="B89" s="32" t="s">
        <v>1014</v>
      </c>
      <c r="C89" s="32" t="s">
        <v>1015</v>
      </c>
      <c r="D89" t="s">
        <v>998</v>
      </c>
      <c r="E89" s="34" t="s">
        <v>931</v>
      </c>
      <c r="F89">
        <v>23</v>
      </c>
      <c r="G89" s="32">
        <v>29</v>
      </c>
      <c r="I89" s="32" t="s">
        <v>1142</v>
      </c>
    </row>
    <row r="90" spans="1:9" x14ac:dyDescent="0.2">
      <c r="A90" s="32" t="s">
        <v>805</v>
      </c>
      <c r="B90" s="32" t="s">
        <v>1014</v>
      </c>
      <c r="C90" s="32" t="s">
        <v>1015</v>
      </c>
      <c r="D90" t="s">
        <v>996</v>
      </c>
      <c r="E90" s="34" t="s">
        <v>925</v>
      </c>
      <c r="F90">
        <v>38</v>
      </c>
      <c r="G90" s="32">
        <v>13</v>
      </c>
      <c r="I90" s="32" t="s">
        <v>1142</v>
      </c>
    </row>
    <row r="91" spans="1:9" x14ac:dyDescent="0.2">
      <c r="A91" s="32" t="s">
        <v>805</v>
      </c>
      <c r="B91" s="32" t="s">
        <v>1017</v>
      </c>
      <c r="C91" s="32" t="s">
        <v>1017</v>
      </c>
      <c r="D91" t="s">
        <v>1026</v>
      </c>
      <c r="E91" s="34" t="s">
        <v>932</v>
      </c>
      <c r="F91">
        <v>40</v>
      </c>
      <c r="G91" s="32">
        <v>12</v>
      </c>
      <c r="I91" s="32" t="s">
        <v>1142</v>
      </c>
    </row>
    <row r="92" spans="1:9" x14ac:dyDescent="0.2">
      <c r="A92" s="32" t="s">
        <v>805</v>
      </c>
      <c r="B92" s="32" t="s">
        <v>1017</v>
      </c>
      <c r="C92" s="32" t="s">
        <v>1017</v>
      </c>
      <c r="D92" t="s">
        <v>1030</v>
      </c>
      <c r="E92" s="34" t="s">
        <v>933</v>
      </c>
      <c r="F92">
        <v>17</v>
      </c>
      <c r="G92" s="32">
        <v>38</v>
      </c>
      <c r="I92" s="32" t="s">
        <v>1142</v>
      </c>
    </row>
  </sheetData>
  <sortState ref="A2:G92">
    <sortCondition ref="A1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pane ySplit="1" topLeftCell="A2" activePane="bottomLeft" state="frozen"/>
      <selection pane="bottomLeft" activeCell="R15" sqref="R15"/>
    </sheetView>
  </sheetViews>
  <sheetFormatPr defaultRowHeight="12.75" x14ac:dyDescent="0.2"/>
  <cols>
    <col min="1" max="1" width="24" style="32" bestFit="1" customWidth="1"/>
    <col min="2" max="2" width="3" bestFit="1" customWidth="1"/>
    <col min="3" max="3" width="13.140625" bestFit="1" customWidth="1"/>
    <col min="4" max="4" width="6" bestFit="1" customWidth="1"/>
    <col min="5" max="5" width="8.42578125" bestFit="1" customWidth="1"/>
    <col min="6" max="6" width="14" bestFit="1" customWidth="1"/>
    <col min="7" max="7" width="9.85546875" style="32" bestFit="1" customWidth="1"/>
    <col min="8" max="8" width="7.28515625" bestFit="1" customWidth="1"/>
    <col min="9" max="9" width="12.140625" bestFit="1" customWidth="1"/>
    <col min="10" max="10" width="9.42578125" bestFit="1" customWidth="1"/>
    <col min="11" max="11" width="11.85546875" bestFit="1" customWidth="1"/>
    <col min="12" max="12" width="8.7109375" bestFit="1" customWidth="1"/>
    <col min="16" max="16" width="15.42578125" bestFit="1" customWidth="1"/>
    <col min="17" max="17" width="16.42578125" bestFit="1" customWidth="1"/>
    <col min="18" max="18" width="12.140625" bestFit="1" customWidth="1"/>
    <col min="19" max="19" width="14.42578125" bestFit="1" customWidth="1"/>
  </cols>
  <sheetData>
    <row r="1" spans="1:19" s="1" customFormat="1" x14ac:dyDescent="0.2">
      <c r="A1" s="1" t="s">
        <v>1125</v>
      </c>
      <c r="B1" s="1" t="s">
        <v>1110</v>
      </c>
      <c r="C1" s="1" t="s">
        <v>1109</v>
      </c>
      <c r="D1" s="1" t="s">
        <v>1111</v>
      </c>
      <c r="E1" s="1" t="s">
        <v>1112</v>
      </c>
      <c r="F1" s="1" t="s">
        <v>1113</v>
      </c>
      <c r="G1" s="1" t="s">
        <v>1123</v>
      </c>
      <c r="H1" s="1" t="s">
        <v>1124</v>
      </c>
      <c r="I1" s="1" t="s">
        <v>1114</v>
      </c>
      <c r="J1" s="1" t="s">
        <v>1115</v>
      </c>
      <c r="K1" s="1" t="s">
        <v>1116</v>
      </c>
      <c r="L1" s="1" t="s">
        <v>1117</v>
      </c>
      <c r="M1" s="1" t="s">
        <v>1118</v>
      </c>
      <c r="N1" s="1" t="s">
        <v>1119</v>
      </c>
      <c r="O1" s="1" t="s">
        <v>1120</v>
      </c>
      <c r="P1" s="1" t="s">
        <v>1132</v>
      </c>
      <c r="Q1" s="1" t="s">
        <v>1133</v>
      </c>
      <c r="R1" s="1" t="s">
        <v>1134</v>
      </c>
      <c r="S1" s="1" t="s">
        <v>1135</v>
      </c>
    </row>
    <row r="2" spans="1:19" x14ac:dyDescent="0.2">
      <c r="A2" s="32" t="s">
        <v>1127</v>
      </c>
      <c r="B2">
        <v>1</v>
      </c>
      <c r="C2" t="s">
        <v>1050</v>
      </c>
      <c r="D2">
        <v>89</v>
      </c>
      <c r="E2">
        <v>14</v>
      </c>
      <c r="F2">
        <v>4</v>
      </c>
      <c r="G2" s="32">
        <v>7.8</v>
      </c>
      <c r="H2">
        <v>6.8</v>
      </c>
      <c r="I2">
        <v>142</v>
      </c>
      <c r="J2">
        <v>1.3</v>
      </c>
      <c r="K2">
        <v>35</v>
      </c>
      <c r="L2" t="s">
        <v>1051</v>
      </c>
      <c r="M2">
        <v>18</v>
      </c>
      <c r="N2">
        <v>22</v>
      </c>
      <c r="O2">
        <v>40</v>
      </c>
      <c r="P2" s="32">
        <v>19</v>
      </c>
      <c r="Q2" s="32">
        <v>3</v>
      </c>
      <c r="R2" s="32">
        <v>2</v>
      </c>
      <c r="S2" s="32">
        <v>16</v>
      </c>
    </row>
    <row r="3" spans="1:19" x14ac:dyDescent="0.2">
      <c r="A3" s="32" t="s">
        <v>1126</v>
      </c>
      <c r="B3">
        <v>2</v>
      </c>
      <c r="C3" t="s">
        <v>1044</v>
      </c>
      <c r="D3">
        <v>85</v>
      </c>
      <c r="E3">
        <v>160</v>
      </c>
      <c r="F3">
        <v>3</v>
      </c>
      <c r="G3" s="32">
        <v>9.5</v>
      </c>
      <c r="H3">
        <v>6.9</v>
      </c>
      <c r="I3">
        <v>180</v>
      </c>
      <c r="J3">
        <v>0.4</v>
      </c>
      <c r="K3">
        <v>40</v>
      </c>
      <c r="L3" t="s">
        <v>1045</v>
      </c>
      <c r="M3">
        <v>24</v>
      </c>
      <c r="N3">
        <v>16</v>
      </c>
      <c r="O3">
        <v>40</v>
      </c>
      <c r="P3" s="32">
        <v>24</v>
      </c>
      <c r="Q3" s="32">
        <v>3</v>
      </c>
      <c r="R3" s="32">
        <v>2</v>
      </c>
      <c r="S3" s="32">
        <v>10</v>
      </c>
    </row>
    <row r="4" spans="1:19" x14ac:dyDescent="0.2">
      <c r="A4" s="32" t="s">
        <v>1126</v>
      </c>
      <c r="B4">
        <v>3</v>
      </c>
      <c r="C4" t="s">
        <v>1046</v>
      </c>
      <c r="D4">
        <v>84</v>
      </c>
      <c r="E4">
        <v>16</v>
      </c>
      <c r="F4">
        <v>0.5</v>
      </c>
      <c r="G4" s="32">
        <v>9.5</v>
      </c>
      <c r="H4">
        <v>6.8</v>
      </c>
      <c r="I4">
        <v>180</v>
      </c>
      <c r="J4">
        <v>0.4</v>
      </c>
      <c r="K4">
        <v>45</v>
      </c>
      <c r="L4" t="s">
        <v>1045</v>
      </c>
      <c r="M4">
        <v>24</v>
      </c>
      <c r="N4">
        <v>16</v>
      </c>
      <c r="O4">
        <v>40</v>
      </c>
      <c r="P4" s="32">
        <v>24</v>
      </c>
      <c r="Q4" s="32">
        <v>5</v>
      </c>
      <c r="R4" s="32">
        <v>1</v>
      </c>
      <c r="S4" s="32">
        <v>10</v>
      </c>
    </row>
    <row r="5" spans="1:19" x14ac:dyDescent="0.2">
      <c r="A5" s="32" t="s">
        <v>1126</v>
      </c>
      <c r="B5">
        <v>4</v>
      </c>
      <c r="C5" t="s">
        <v>1047</v>
      </c>
      <c r="D5">
        <v>84</v>
      </c>
      <c r="E5">
        <v>6.5</v>
      </c>
      <c r="F5">
        <v>2.5</v>
      </c>
      <c r="G5" s="32">
        <v>8.6</v>
      </c>
      <c r="H5">
        <v>6.9</v>
      </c>
      <c r="I5">
        <v>175</v>
      </c>
      <c r="J5">
        <v>0.4</v>
      </c>
      <c r="K5">
        <v>65</v>
      </c>
      <c r="L5" t="s">
        <v>1045</v>
      </c>
      <c r="M5">
        <v>20</v>
      </c>
      <c r="N5">
        <v>16</v>
      </c>
      <c r="O5">
        <v>36</v>
      </c>
      <c r="P5" s="32">
        <v>21</v>
      </c>
      <c r="Q5" s="32">
        <v>5</v>
      </c>
      <c r="R5" s="32">
        <v>1</v>
      </c>
      <c r="S5" s="32">
        <v>9</v>
      </c>
    </row>
    <row r="6" spans="1:19" x14ac:dyDescent="0.2">
      <c r="A6" s="32" t="s">
        <v>1126</v>
      </c>
      <c r="B6">
        <v>5</v>
      </c>
      <c r="C6" t="s">
        <v>1048</v>
      </c>
      <c r="D6">
        <v>84</v>
      </c>
      <c r="E6">
        <v>23</v>
      </c>
      <c r="F6">
        <v>1.5</v>
      </c>
      <c r="G6" s="32">
        <v>9.9</v>
      </c>
      <c r="H6">
        <v>6.9</v>
      </c>
      <c r="I6">
        <v>200</v>
      </c>
      <c r="J6">
        <v>0.2</v>
      </c>
      <c r="K6">
        <v>45</v>
      </c>
      <c r="L6" t="s">
        <v>1045</v>
      </c>
      <c r="M6">
        <v>26</v>
      </c>
      <c r="N6">
        <v>23</v>
      </c>
      <c r="O6">
        <v>49</v>
      </c>
      <c r="P6" s="32">
        <v>28</v>
      </c>
      <c r="Q6" s="32">
        <v>5</v>
      </c>
      <c r="R6" s="32">
        <v>2</v>
      </c>
      <c r="S6" s="32">
        <v>15</v>
      </c>
    </row>
    <row r="7" spans="1:19" x14ac:dyDescent="0.2">
      <c r="A7" s="32" t="s">
        <v>1127</v>
      </c>
      <c r="B7">
        <v>6</v>
      </c>
      <c r="C7" t="s">
        <v>1052</v>
      </c>
      <c r="D7">
        <v>84</v>
      </c>
      <c r="E7">
        <v>48</v>
      </c>
      <c r="F7">
        <v>7.5</v>
      </c>
      <c r="G7" s="32">
        <v>7.4</v>
      </c>
      <c r="H7">
        <v>6.9</v>
      </c>
      <c r="I7">
        <v>119</v>
      </c>
      <c r="J7">
        <v>1.4</v>
      </c>
      <c r="K7">
        <v>35</v>
      </c>
      <c r="L7" t="s">
        <v>1051</v>
      </c>
      <c r="M7">
        <v>21</v>
      </c>
      <c r="N7">
        <v>31</v>
      </c>
      <c r="O7">
        <v>52</v>
      </c>
      <c r="P7" s="32">
        <v>22</v>
      </c>
      <c r="Q7" s="32">
        <v>3</v>
      </c>
      <c r="R7" s="32">
        <v>2</v>
      </c>
      <c r="S7" s="32">
        <v>26</v>
      </c>
    </row>
    <row r="8" spans="1:19" x14ac:dyDescent="0.2">
      <c r="A8" s="32" t="s">
        <v>1127</v>
      </c>
      <c r="B8">
        <v>7</v>
      </c>
      <c r="C8" t="s">
        <v>1053</v>
      </c>
      <c r="D8">
        <v>86</v>
      </c>
      <c r="E8">
        <v>19</v>
      </c>
      <c r="F8">
        <v>8</v>
      </c>
      <c r="G8" s="32">
        <v>7.2</v>
      </c>
      <c r="H8">
        <v>6.8</v>
      </c>
      <c r="I8">
        <v>110</v>
      </c>
      <c r="J8">
        <v>1.8</v>
      </c>
      <c r="K8">
        <v>25</v>
      </c>
      <c r="L8" t="s">
        <v>1051</v>
      </c>
      <c r="M8">
        <v>16</v>
      </c>
      <c r="N8">
        <v>18</v>
      </c>
      <c r="O8">
        <v>34</v>
      </c>
      <c r="P8" s="32">
        <v>17</v>
      </c>
      <c r="Q8" s="32">
        <v>1</v>
      </c>
      <c r="R8" s="32">
        <v>2</v>
      </c>
      <c r="S8" s="32">
        <v>13</v>
      </c>
    </row>
    <row r="9" spans="1:19" x14ac:dyDescent="0.2">
      <c r="A9" s="32" t="s">
        <v>1129</v>
      </c>
      <c r="B9">
        <v>8</v>
      </c>
      <c r="C9" t="s">
        <v>1066</v>
      </c>
      <c r="D9">
        <v>88</v>
      </c>
      <c r="E9">
        <v>15</v>
      </c>
      <c r="F9">
        <v>28</v>
      </c>
      <c r="G9" s="32">
        <v>7.8</v>
      </c>
      <c r="H9">
        <v>6.9</v>
      </c>
      <c r="I9">
        <v>82</v>
      </c>
      <c r="J9">
        <v>2.5</v>
      </c>
      <c r="K9">
        <v>25</v>
      </c>
      <c r="L9" t="s">
        <v>1067</v>
      </c>
      <c r="M9">
        <v>7</v>
      </c>
      <c r="N9">
        <v>16</v>
      </c>
      <c r="O9">
        <v>23</v>
      </c>
      <c r="P9" s="32">
        <v>8</v>
      </c>
      <c r="Q9" s="32">
        <v>1</v>
      </c>
      <c r="R9" s="32">
        <v>1</v>
      </c>
      <c r="S9" s="32">
        <v>13</v>
      </c>
    </row>
    <row r="10" spans="1:19" x14ac:dyDescent="0.2">
      <c r="A10" s="32" t="s">
        <v>1128</v>
      </c>
      <c r="B10">
        <v>9</v>
      </c>
      <c r="C10" t="s">
        <v>1063</v>
      </c>
      <c r="D10">
        <v>88</v>
      </c>
      <c r="E10">
        <v>137</v>
      </c>
      <c r="F10">
        <v>21</v>
      </c>
      <c r="G10" s="32">
        <v>8</v>
      </c>
      <c r="H10">
        <v>7.2</v>
      </c>
      <c r="I10">
        <v>111</v>
      </c>
      <c r="J10">
        <v>2.6</v>
      </c>
      <c r="K10">
        <v>10</v>
      </c>
      <c r="L10" t="s">
        <v>1064</v>
      </c>
      <c r="M10">
        <v>15</v>
      </c>
      <c r="N10">
        <v>34</v>
      </c>
      <c r="O10">
        <v>49</v>
      </c>
      <c r="P10" s="32">
        <v>17</v>
      </c>
      <c r="Q10" s="32">
        <v>4</v>
      </c>
      <c r="R10" s="32">
        <v>1</v>
      </c>
      <c r="S10" s="32">
        <v>28</v>
      </c>
    </row>
    <row r="11" spans="1:19" x14ac:dyDescent="0.2">
      <c r="A11" s="32" t="s">
        <v>1127</v>
      </c>
      <c r="B11">
        <v>10</v>
      </c>
      <c r="C11" t="s">
        <v>1054</v>
      </c>
      <c r="D11">
        <v>102</v>
      </c>
      <c r="E11">
        <v>44</v>
      </c>
      <c r="F11">
        <v>9</v>
      </c>
      <c r="G11" s="32">
        <v>7.4</v>
      </c>
      <c r="H11">
        <v>6.6</v>
      </c>
      <c r="I11">
        <v>90</v>
      </c>
      <c r="J11">
        <v>0.8</v>
      </c>
      <c r="K11">
        <v>80</v>
      </c>
      <c r="L11" t="s">
        <v>1051</v>
      </c>
      <c r="M11">
        <v>16</v>
      </c>
      <c r="N11">
        <v>27</v>
      </c>
      <c r="O11">
        <v>43</v>
      </c>
      <c r="P11" s="32">
        <v>28</v>
      </c>
      <c r="Q11" s="32">
        <v>3</v>
      </c>
      <c r="R11" s="32">
        <v>2</v>
      </c>
      <c r="S11" s="32">
        <v>20</v>
      </c>
    </row>
    <row r="12" spans="1:19" x14ac:dyDescent="0.2">
      <c r="A12" s="32" t="s">
        <v>1126</v>
      </c>
      <c r="B12">
        <v>11</v>
      </c>
      <c r="C12" t="s">
        <v>1049</v>
      </c>
      <c r="D12">
        <v>78</v>
      </c>
      <c r="E12">
        <v>66</v>
      </c>
      <c r="F12">
        <v>3</v>
      </c>
      <c r="G12" s="32">
        <v>8</v>
      </c>
      <c r="H12">
        <v>6.9</v>
      </c>
      <c r="I12">
        <v>153</v>
      </c>
      <c r="J12">
        <v>0.5</v>
      </c>
      <c r="K12">
        <v>80</v>
      </c>
      <c r="L12" t="s">
        <v>1045</v>
      </c>
      <c r="M12">
        <v>27</v>
      </c>
      <c r="N12">
        <v>18</v>
      </c>
      <c r="O12">
        <v>45</v>
      </c>
      <c r="P12" s="32">
        <v>14</v>
      </c>
      <c r="Q12" s="32">
        <v>4</v>
      </c>
      <c r="R12" s="32">
        <v>2</v>
      </c>
      <c r="S12" s="32">
        <v>13</v>
      </c>
    </row>
    <row r="13" spans="1:19" x14ac:dyDescent="0.2">
      <c r="A13" s="32" t="s">
        <v>1128</v>
      </c>
      <c r="B13">
        <v>12</v>
      </c>
      <c r="C13" t="s">
        <v>1065</v>
      </c>
      <c r="D13">
        <v>105</v>
      </c>
      <c r="E13">
        <v>65</v>
      </c>
      <c r="F13">
        <v>8.5</v>
      </c>
      <c r="G13" s="32">
        <v>7.1</v>
      </c>
      <c r="H13">
        <v>6.6</v>
      </c>
      <c r="I13">
        <v>105</v>
      </c>
      <c r="J13">
        <v>3</v>
      </c>
      <c r="K13">
        <v>10</v>
      </c>
      <c r="L13" t="s">
        <v>1064</v>
      </c>
      <c r="M13">
        <v>14</v>
      </c>
      <c r="N13">
        <v>36</v>
      </c>
      <c r="O13">
        <v>50</v>
      </c>
      <c r="P13" s="32">
        <v>15</v>
      </c>
      <c r="Q13" s="32">
        <v>1</v>
      </c>
      <c r="R13" s="32">
        <v>2</v>
      </c>
      <c r="S13" s="32">
        <v>31</v>
      </c>
    </row>
    <row r="14" spans="1:19" x14ac:dyDescent="0.2">
      <c r="A14" s="32" t="s">
        <v>1129</v>
      </c>
      <c r="B14">
        <v>13</v>
      </c>
      <c r="C14" t="s">
        <v>1068</v>
      </c>
      <c r="D14">
        <v>110</v>
      </c>
      <c r="E14">
        <v>78</v>
      </c>
      <c r="F14">
        <v>3.5</v>
      </c>
      <c r="G14" s="32">
        <v>7</v>
      </c>
      <c r="H14" t="s">
        <v>1080</v>
      </c>
      <c r="I14">
        <v>91</v>
      </c>
      <c r="J14">
        <v>1.3</v>
      </c>
      <c r="K14">
        <v>40</v>
      </c>
      <c r="L14" t="s">
        <v>1069</v>
      </c>
      <c r="M14">
        <v>14</v>
      </c>
      <c r="N14">
        <v>19</v>
      </c>
      <c r="O14">
        <v>33</v>
      </c>
      <c r="P14" s="32">
        <v>17</v>
      </c>
      <c r="Q14" s="32">
        <v>1</v>
      </c>
      <c r="R14" s="32">
        <v>2</v>
      </c>
      <c r="S14" s="32">
        <v>14</v>
      </c>
    </row>
    <row r="15" spans="1:19" x14ac:dyDescent="0.2">
      <c r="A15" s="32" t="s">
        <v>1129</v>
      </c>
      <c r="B15">
        <v>14</v>
      </c>
      <c r="C15" t="s">
        <v>1070</v>
      </c>
      <c r="D15">
        <v>105</v>
      </c>
      <c r="E15">
        <v>14</v>
      </c>
      <c r="F15">
        <v>3.5</v>
      </c>
      <c r="G15" s="32">
        <v>7.2</v>
      </c>
      <c r="H15">
        <v>6.5</v>
      </c>
      <c r="I15">
        <v>97</v>
      </c>
      <c r="J15">
        <v>1.2</v>
      </c>
      <c r="K15">
        <v>60</v>
      </c>
      <c r="L15" t="s">
        <v>1069</v>
      </c>
      <c r="M15">
        <v>14</v>
      </c>
      <c r="N15">
        <v>21</v>
      </c>
      <c r="O15">
        <v>35</v>
      </c>
      <c r="P15" s="32">
        <v>18</v>
      </c>
      <c r="Q15" s="32">
        <v>1</v>
      </c>
      <c r="R15" s="32">
        <v>2</v>
      </c>
      <c r="S15" s="32">
        <v>16</v>
      </c>
    </row>
    <row r="16" spans="1:19" x14ac:dyDescent="0.2">
      <c r="A16" s="32" t="s">
        <v>1127</v>
      </c>
      <c r="B16">
        <v>15</v>
      </c>
      <c r="C16" t="s">
        <v>1055</v>
      </c>
      <c r="D16">
        <v>94</v>
      </c>
      <c r="E16">
        <v>9</v>
      </c>
      <c r="F16">
        <v>1.5</v>
      </c>
      <c r="G16" s="32">
        <v>7.3</v>
      </c>
      <c r="H16">
        <v>6.4</v>
      </c>
      <c r="I16">
        <v>84</v>
      </c>
      <c r="J16">
        <v>1.5</v>
      </c>
      <c r="K16">
        <v>70</v>
      </c>
      <c r="L16" t="s">
        <v>1051</v>
      </c>
      <c r="M16">
        <v>16</v>
      </c>
      <c r="N16">
        <v>30</v>
      </c>
      <c r="O16">
        <v>46</v>
      </c>
      <c r="P16" s="32">
        <v>7</v>
      </c>
      <c r="Q16" s="32">
        <v>6</v>
      </c>
      <c r="R16" s="32">
        <v>2</v>
      </c>
      <c r="S16" s="32">
        <v>20</v>
      </c>
    </row>
    <row r="17" spans="1:19" x14ac:dyDescent="0.2">
      <c r="A17" s="32" t="s">
        <v>1130</v>
      </c>
      <c r="B17">
        <v>16</v>
      </c>
      <c r="C17" t="s">
        <v>1083</v>
      </c>
      <c r="D17">
        <v>119</v>
      </c>
      <c r="E17">
        <v>12</v>
      </c>
      <c r="F17">
        <v>11</v>
      </c>
      <c r="G17" s="32">
        <v>6.9</v>
      </c>
      <c r="H17">
        <v>6</v>
      </c>
      <c r="I17">
        <v>55</v>
      </c>
      <c r="J17">
        <v>3</v>
      </c>
      <c r="K17">
        <v>35</v>
      </c>
      <c r="L17" t="s">
        <v>1067</v>
      </c>
      <c r="M17">
        <v>5</v>
      </c>
      <c r="N17">
        <v>20</v>
      </c>
      <c r="O17">
        <v>25</v>
      </c>
      <c r="P17" s="32">
        <v>11</v>
      </c>
      <c r="Q17" s="32">
        <v>0</v>
      </c>
      <c r="R17" s="32">
        <v>2</v>
      </c>
      <c r="S17" s="32">
        <v>14</v>
      </c>
    </row>
    <row r="18" spans="1:19" x14ac:dyDescent="0.2">
      <c r="A18" s="32" t="s">
        <v>1129</v>
      </c>
      <c r="B18">
        <v>17</v>
      </c>
      <c r="C18" t="s">
        <v>1071</v>
      </c>
      <c r="D18">
        <v>105</v>
      </c>
      <c r="E18">
        <v>4.5</v>
      </c>
      <c r="F18">
        <v>5</v>
      </c>
      <c r="G18" s="32">
        <v>6.7</v>
      </c>
      <c r="H18">
        <v>5.9</v>
      </c>
      <c r="I18">
        <v>89</v>
      </c>
      <c r="J18">
        <v>2.1</v>
      </c>
      <c r="K18">
        <v>45</v>
      </c>
      <c r="L18" t="s">
        <v>1069</v>
      </c>
      <c r="M18">
        <v>9</v>
      </c>
      <c r="N18">
        <v>15</v>
      </c>
      <c r="O18">
        <v>24</v>
      </c>
      <c r="P18" s="32">
        <v>16</v>
      </c>
      <c r="Q18" s="32">
        <v>0</v>
      </c>
      <c r="R18" s="32">
        <v>2</v>
      </c>
      <c r="S18" s="32">
        <v>12</v>
      </c>
    </row>
    <row r="19" spans="1:19" x14ac:dyDescent="0.2">
      <c r="A19" s="32" t="s">
        <v>1129</v>
      </c>
      <c r="B19">
        <v>18</v>
      </c>
      <c r="C19" t="s">
        <v>1072</v>
      </c>
      <c r="D19">
        <v>90</v>
      </c>
      <c r="E19">
        <v>5</v>
      </c>
      <c r="F19">
        <v>4.5</v>
      </c>
      <c r="G19" s="32">
        <v>6.8</v>
      </c>
      <c r="H19">
        <v>6</v>
      </c>
      <c r="I19">
        <v>76</v>
      </c>
      <c r="J19">
        <v>0.7</v>
      </c>
      <c r="K19">
        <v>70</v>
      </c>
      <c r="L19" t="s">
        <v>1069</v>
      </c>
      <c r="M19">
        <v>14</v>
      </c>
      <c r="N19">
        <v>15</v>
      </c>
      <c r="O19">
        <v>29</v>
      </c>
      <c r="P19" s="32">
        <v>18</v>
      </c>
      <c r="Q19" s="32">
        <v>1</v>
      </c>
      <c r="R19" s="32">
        <v>2</v>
      </c>
      <c r="S19" s="32">
        <v>11</v>
      </c>
    </row>
    <row r="20" spans="1:19" x14ac:dyDescent="0.2">
      <c r="A20" s="32" t="s">
        <v>1131</v>
      </c>
      <c r="B20">
        <v>19</v>
      </c>
      <c r="C20" t="s">
        <v>1093</v>
      </c>
      <c r="D20">
        <v>126</v>
      </c>
      <c r="E20">
        <v>5</v>
      </c>
      <c r="F20">
        <v>9.5</v>
      </c>
      <c r="G20" s="32">
        <v>5.9</v>
      </c>
      <c r="H20">
        <v>5.4</v>
      </c>
      <c r="I20">
        <v>47</v>
      </c>
      <c r="J20">
        <v>1.5</v>
      </c>
      <c r="K20">
        <v>95</v>
      </c>
      <c r="L20" t="s">
        <v>1094</v>
      </c>
      <c r="M20">
        <v>6</v>
      </c>
      <c r="N20">
        <v>7</v>
      </c>
      <c r="O20">
        <v>13</v>
      </c>
      <c r="P20" s="32">
        <v>8</v>
      </c>
      <c r="Q20" s="32">
        <v>0</v>
      </c>
      <c r="R20" s="32">
        <v>1</v>
      </c>
      <c r="S20" s="32">
        <v>4</v>
      </c>
    </row>
    <row r="21" spans="1:19" x14ac:dyDescent="0.2">
      <c r="A21" s="32" t="s">
        <v>1131</v>
      </c>
      <c r="B21">
        <v>20</v>
      </c>
      <c r="C21" t="s">
        <v>1095</v>
      </c>
      <c r="D21">
        <v>102</v>
      </c>
      <c r="E21">
        <v>8</v>
      </c>
      <c r="F21">
        <v>11</v>
      </c>
      <c r="G21" s="32">
        <v>6.5</v>
      </c>
      <c r="H21">
        <v>5.7</v>
      </c>
      <c r="I21">
        <v>47</v>
      </c>
      <c r="J21">
        <v>1.1000000000000001</v>
      </c>
      <c r="K21">
        <v>90</v>
      </c>
      <c r="L21" t="s">
        <v>1096</v>
      </c>
      <c r="M21">
        <v>8</v>
      </c>
      <c r="N21">
        <v>10</v>
      </c>
      <c r="O21">
        <v>18</v>
      </c>
      <c r="P21" s="32">
        <v>9</v>
      </c>
      <c r="Q21" s="32">
        <v>0</v>
      </c>
      <c r="R21" s="32">
        <v>2</v>
      </c>
      <c r="S21" s="32">
        <v>7</v>
      </c>
    </row>
    <row r="22" spans="1:19" x14ac:dyDescent="0.2">
      <c r="A22" s="32" t="s">
        <v>1129</v>
      </c>
      <c r="B22">
        <v>21</v>
      </c>
      <c r="C22" t="s">
        <v>1073</v>
      </c>
      <c r="D22">
        <v>100</v>
      </c>
      <c r="E22">
        <v>9.5</v>
      </c>
      <c r="F22">
        <v>6.5</v>
      </c>
      <c r="G22" s="32">
        <v>6.5</v>
      </c>
      <c r="H22" t="s">
        <v>1080</v>
      </c>
      <c r="I22">
        <v>48</v>
      </c>
      <c r="J22">
        <v>1.3</v>
      </c>
      <c r="K22">
        <v>90</v>
      </c>
      <c r="L22" t="s">
        <v>1069</v>
      </c>
      <c r="M22">
        <v>12</v>
      </c>
      <c r="N22">
        <v>12</v>
      </c>
      <c r="O22">
        <v>24</v>
      </c>
      <c r="P22" s="32">
        <v>13</v>
      </c>
      <c r="Q22" s="32">
        <v>0</v>
      </c>
      <c r="R22" s="32">
        <v>2</v>
      </c>
      <c r="S22" s="32">
        <v>8</v>
      </c>
    </row>
    <row r="23" spans="1:19" x14ac:dyDescent="0.2">
      <c r="A23" s="32" t="s">
        <v>1129</v>
      </c>
      <c r="B23">
        <v>22</v>
      </c>
      <c r="C23" t="s">
        <v>1074</v>
      </c>
      <c r="D23">
        <v>99</v>
      </c>
      <c r="E23">
        <v>4.5</v>
      </c>
      <c r="F23">
        <v>3.5</v>
      </c>
      <c r="G23" s="32">
        <v>6.5</v>
      </c>
      <c r="H23">
        <v>6.1</v>
      </c>
      <c r="I23">
        <v>59</v>
      </c>
      <c r="J23">
        <v>1</v>
      </c>
      <c r="K23">
        <v>110</v>
      </c>
      <c r="L23" t="s">
        <v>1069</v>
      </c>
      <c r="M23">
        <v>11</v>
      </c>
      <c r="N23">
        <v>14</v>
      </c>
      <c r="O23">
        <v>25</v>
      </c>
      <c r="P23" s="32">
        <v>14</v>
      </c>
      <c r="Q23" s="32">
        <v>1</v>
      </c>
      <c r="R23" s="32">
        <v>2</v>
      </c>
      <c r="S23" s="32">
        <v>8</v>
      </c>
    </row>
    <row r="24" spans="1:19" x14ac:dyDescent="0.2">
      <c r="A24" s="32" t="s">
        <v>1127</v>
      </c>
      <c r="B24">
        <v>23</v>
      </c>
      <c r="C24" t="s">
        <v>1056</v>
      </c>
      <c r="D24">
        <v>77</v>
      </c>
      <c r="E24">
        <v>9</v>
      </c>
      <c r="F24">
        <v>5</v>
      </c>
      <c r="G24" s="32">
        <v>6.6</v>
      </c>
      <c r="H24">
        <v>6.2</v>
      </c>
      <c r="I24">
        <v>98</v>
      </c>
      <c r="J24">
        <v>0.9</v>
      </c>
      <c r="K24">
        <v>90</v>
      </c>
      <c r="L24" t="s">
        <v>1051</v>
      </c>
      <c r="M24">
        <v>19</v>
      </c>
      <c r="N24">
        <v>24</v>
      </c>
      <c r="O24">
        <v>43</v>
      </c>
      <c r="P24" s="32">
        <v>23</v>
      </c>
      <c r="Q24" s="32">
        <v>3</v>
      </c>
      <c r="R24" s="32">
        <v>2</v>
      </c>
      <c r="S24" s="32">
        <v>15</v>
      </c>
    </row>
    <row r="25" spans="1:19" x14ac:dyDescent="0.2">
      <c r="A25" s="32" t="s">
        <v>1127</v>
      </c>
      <c r="B25">
        <v>24</v>
      </c>
      <c r="C25" t="s">
        <v>1057</v>
      </c>
      <c r="D25">
        <v>77</v>
      </c>
      <c r="E25">
        <v>4</v>
      </c>
      <c r="F25">
        <v>1</v>
      </c>
      <c r="G25" s="32">
        <v>6.5</v>
      </c>
      <c r="H25">
        <v>6.2</v>
      </c>
      <c r="I25">
        <v>96</v>
      </c>
      <c r="J25">
        <v>1</v>
      </c>
      <c r="K25">
        <v>80</v>
      </c>
      <c r="L25" t="s">
        <v>1051</v>
      </c>
      <c r="M25">
        <v>22</v>
      </c>
      <c r="N25">
        <v>23</v>
      </c>
      <c r="O25">
        <v>45</v>
      </c>
      <c r="P25" s="32">
        <v>21</v>
      </c>
      <c r="Q25" s="32">
        <v>4</v>
      </c>
      <c r="R25" s="32">
        <v>2</v>
      </c>
      <c r="S25" s="32">
        <v>16</v>
      </c>
    </row>
    <row r="26" spans="1:19" x14ac:dyDescent="0.2">
      <c r="A26" s="32" t="s">
        <v>1129</v>
      </c>
      <c r="B26">
        <v>25</v>
      </c>
      <c r="C26" t="s">
        <v>1075</v>
      </c>
      <c r="D26">
        <v>99</v>
      </c>
      <c r="E26">
        <v>16</v>
      </c>
      <c r="F26">
        <v>2.5</v>
      </c>
      <c r="G26" s="32">
        <v>7.3</v>
      </c>
      <c r="H26">
        <v>6.5</v>
      </c>
      <c r="I26">
        <v>82</v>
      </c>
      <c r="J26">
        <v>1.1000000000000001</v>
      </c>
      <c r="K26">
        <v>85</v>
      </c>
      <c r="L26" t="s">
        <v>1069</v>
      </c>
      <c r="M26">
        <v>14</v>
      </c>
      <c r="N26">
        <v>21</v>
      </c>
      <c r="O26">
        <v>35</v>
      </c>
      <c r="P26" s="32">
        <v>16</v>
      </c>
      <c r="Q26" s="32">
        <v>1</v>
      </c>
      <c r="R26" s="32">
        <v>2</v>
      </c>
      <c r="S26" s="32">
        <v>16</v>
      </c>
    </row>
    <row r="27" spans="1:19" x14ac:dyDescent="0.2">
      <c r="A27" s="32" t="s">
        <v>1130</v>
      </c>
      <c r="B27">
        <v>26</v>
      </c>
      <c r="C27" t="s">
        <v>1084</v>
      </c>
      <c r="D27">
        <v>121</v>
      </c>
      <c r="E27">
        <v>12</v>
      </c>
      <c r="F27">
        <v>15</v>
      </c>
      <c r="G27" s="32">
        <v>7.1</v>
      </c>
      <c r="H27" t="s">
        <v>1080</v>
      </c>
      <c r="I27">
        <v>70</v>
      </c>
      <c r="J27">
        <v>3.5</v>
      </c>
      <c r="K27">
        <v>30</v>
      </c>
      <c r="L27" t="s">
        <v>1067</v>
      </c>
      <c r="M27">
        <v>6</v>
      </c>
      <c r="N27">
        <v>7</v>
      </c>
      <c r="O27">
        <v>13</v>
      </c>
      <c r="P27" s="32">
        <v>8</v>
      </c>
      <c r="Q27" s="32">
        <v>0</v>
      </c>
      <c r="R27" s="32">
        <v>2</v>
      </c>
      <c r="S27" s="32">
        <v>3</v>
      </c>
    </row>
    <row r="28" spans="1:19" x14ac:dyDescent="0.2">
      <c r="A28" s="32" t="s">
        <v>1129</v>
      </c>
      <c r="B28">
        <v>27</v>
      </c>
      <c r="C28" t="s">
        <v>1076</v>
      </c>
      <c r="D28">
        <v>115</v>
      </c>
      <c r="E28">
        <v>22</v>
      </c>
      <c r="F28">
        <v>7.5</v>
      </c>
      <c r="G28" s="32">
        <v>7.1</v>
      </c>
      <c r="H28">
        <v>6.9</v>
      </c>
      <c r="I28">
        <v>68</v>
      </c>
      <c r="J28">
        <v>2.5</v>
      </c>
      <c r="K28">
        <v>30</v>
      </c>
      <c r="L28" t="s">
        <v>1069</v>
      </c>
      <c r="M28">
        <v>7</v>
      </c>
      <c r="N28">
        <v>18</v>
      </c>
      <c r="O28">
        <v>25</v>
      </c>
      <c r="P28" s="32">
        <v>9</v>
      </c>
      <c r="Q28" s="32">
        <v>0</v>
      </c>
      <c r="R28" s="32">
        <v>2</v>
      </c>
      <c r="S28" s="32">
        <v>15</v>
      </c>
    </row>
    <row r="29" spans="1:19" x14ac:dyDescent="0.2">
      <c r="A29" s="32" t="s">
        <v>1130</v>
      </c>
      <c r="B29">
        <v>28</v>
      </c>
      <c r="C29" t="s">
        <v>1085</v>
      </c>
      <c r="D29">
        <v>115</v>
      </c>
      <c r="E29">
        <v>76</v>
      </c>
      <c r="F29">
        <v>18</v>
      </c>
      <c r="G29" s="32">
        <v>6.4</v>
      </c>
      <c r="H29">
        <v>6</v>
      </c>
      <c r="I29">
        <v>42</v>
      </c>
      <c r="J29">
        <v>3</v>
      </c>
      <c r="K29">
        <v>20</v>
      </c>
      <c r="L29" t="s">
        <v>1067</v>
      </c>
      <c r="M29">
        <v>11</v>
      </c>
      <c r="N29">
        <v>20</v>
      </c>
      <c r="O29">
        <v>31</v>
      </c>
      <c r="P29" s="32">
        <v>16</v>
      </c>
      <c r="Q29" s="32">
        <v>1</v>
      </c>
      <c r="R29" s="32">
        <v>2</v>
      </c>
      <c r="S29" s="32">
        <v>15</v>
      </c>
    </row>
    <row r="30" spans="1:19" x14ac:dyDescent="0.2">
      <c r="A30" s="32" t="s">
        <v>1129</v>
      </c>
      <c r="B30">
        <v>29</v>
      </c>
      <c r="C30" t="s">
        <v>1077</v>
      </c>
      <c r="D30">
        <v>110</v>
      </c>
      <c r="E30">
        <v>5</v>
      </c>
      <c r="F30">
        <v>1.5</v>
      </c>
      <c r="G30" s="32">
        <v>6.7</v>
      </c>
      <c r="H30">
        <v>6.4</v>
      </c>
      <c r="I30">
        <v>68</v>
      </c>
      <c r="J30">
        <v>1.1000000000000001</v>
      </c>
      <c r="K30">
        <v>70</v>
      </c>
      <c r="L30" t="s">
        <v>1069</v>
      </c>
      <c r="M30">
        <v>14</v>
      </c>
      <c r="N30">
        <v>21</v>
      </c>
      <c r="O30">
        <v>35</v>
      </c>
      <c r="P30" s="32">
        <v>14</v>
      </c>
      <c r="Q30" s="32">
        <v>1</v>
      </c>
      <c r="R30" s="32">
        <v>2</v>
      </c>
      <c r="S30" s="32">
        <v>15</v>
      </c>
    </row>
    <row r="31" spans="1:19" x14ac:dyDescent="0.2">
      <c r="A31" s="32" t="s">
        <v>1130</v>
      </c>
      <c r="B31">
        <v>30</v>
      </c>
      <c r="C31" t="s">
        <v>1086</v>
      </c>
      <c r="D31">
        <v>122</v>
      </c>
      <c r="E31">
        <v>18</v>
      </c>
      <c r="F31">
        <v>13</v>
      </c>
      <c r="G31" s="32">
        <v>7.3</v>
      </c>
      <c r="H31">
        <v>6.1</v>
      </c>
      <c r="I31">
        <v>36</v>
      </c>
      <c r="J31">
        <v>3.8</v>
      </c>
      <c r="K31">
        <v>15</v>
      </c>
      <c r="L31" t="s">
        <v>1067</v>
      </c>
      <c r="M31">
        <v>7</v>
      </c>
      <c r="N31">
        <v>11</v>
      </c>
      <c r="O31">
        <v>18</v>
      </c>
      <c r="P31" s="32">
        <v>8</v>
      </c>
      <c r="Q31" s="32">
        <v>0</v>
      </c>
      <c r="R31" s="32">
        <v>2</v>
      </c>
      <c r="S31" s="32">
        <v>8</v>
      </c>
    </row>
    <row r="32" spans="1:19" x14ac:dyDescent="0.2">
      <c r="A32" s="32" t="s">
        <v>1130</v>
      </c>
      <c r="B32">
        <v>31</v>
      </c>
      <c r="C32" t="s">
        <v>1087</v>
      </c>
      <c r="D32">
        <v>121</v>
      </c>
      <c r="E32">
        <v>4</v>
      </c>
      <c r="F32">
        <v>7</v>
      </c>
      <c r="G32" s="32">
        <v>6.7</v>
      </c>
      <c r="H32">
        <v>6.5</v>
      </c>
      <c r="I32">
        <v>46</v>
      </c>
      <c r="J32">
        <v>3.5</v>
      </c>
      <c r="K32">
        <v>35</v>
      </c>
      <c r="L32" t="s">
        <v>1067</v>
      </c>
      <c r="M32">
        <v>6</v>
      </c>
      <c r="N32">
        <v>11</v>
      </c>
      <c r="O32">
        <v>17</v>
      </c>
      <c r="P32" s="32">
        <v>8</v>
      </c>
      <c r="Q32" s="32">
        <v>0</v>
      </c>
      <c r="R32" s="32">
        <v>2</v>
      </c>
      <c r="S32" s="32">
        <v>7</v>
      </c>
    </row>
    <row r="33" spans="1:19" x14ac:dyDescent="0.2">
      <c r="A33" s="32" t="s">
        <v>1130</v>
      </c>
      <c r="B33">
        <v>32</v>
      </c>
      <c r="C33" t="s">
        <v>1088</v>
      </c>
      <c r="D33">
        <v>115</v>
      </c>
      <c r="E33">
        <v>123</v>
      </c>
      <c r="F33">
        <v>14</v>
      </c>
      <c r="G33" s="32">
        <v>6.9</v>
      </c>
      <c r="H33">
        <v>6.7</v>
      </c>
      <c r="I33">
        <v>48</v>
      </c>
      <c r="J33">
        <v>2.4</v>
      </c>
      <c r="K33">
        <v>40</v>
      </c>
      <c r="L33" t="s">
        <v>1067</v>
      </c>
      <c r="M33">
        <v>9</v>
      </c>
      <c r="N33">
        <v>22</v>
      </c>
      <c r="O33">
        <v>31</v>
      </c>
      <c r="P33" s="32">
        <v>10</v>
      </c>
      <c r="Q33" s="32">
        <v>1</v>
      </c>
      <c r="R33" s="32">
        <v>2</v>
      </c>
      <c r="S33" s="32">
        <v>18</v>
      </c>
    </row>
    <row r="34" spans="1:19" x14ac:dyDescent="0.2">
      <c r="A34" s="32" t="s">
        <v>1129</v>
      </c>
      <c r="B34">
        <v>33</v>
      </c>
      <c r="C34" t="s">
        <v>1078</v>
      </c>
      <c r="D34">
        <v>105</v>
      </c>
      <c r="E34">
        <v>75</v>
      </c>
      <c r="F34">
        <v>3.5</v>
      </c>
      <c r="G34" s="32">
        <v>7.1</v>
      </c>
      <c r="H34">
        <v>6.6</v>
      </c>
      <c r="I34">
        <v>53</v>
      </c>
      <c r="J34">
        <v>1.3</v>
      </c>
      <c r="K34">
        <v>70</v>
      </c>
      <c r="L34" t="s">
        <v>1069</v>
      </c>
      <c r="M34">
        <v>15</v>
      </c>
      <c r="N34">
        <v>27</v>
      </c>
      <c r="O34">
        <v>42</v>
      </c>
      <c r="P34" s="32">
        <v>27</v>
      </c>
      <c r="Q34" s="32">
        <v>1</v>
      </c>
      <c r="R34" s="32">
        <v>2</v>
      </c>
      <c r="S34" s="32">
        <v>23</v>
      </c>
    </row>
    <row r="35" spans="1:19" x14ac:dyDescent="0.2">
      <c r="A35" s="32" t="s">
        <v>1127</v>
      </c>
      <c r="B35">
        <v>34</v>
      </c>
      <c r="C35" t="s">
        <v>1058</v>
      </c>
      <c r="D35">
        <v>95</v>
      </c>
      <c r="E35">
        <v>180</v>
      </c>
      <c r="F35">
        <v>5</v>
      </c>
      <c r="G35" s="32">
        <v>7.9</v>
      </c>
      <c r="H35">
        <v>6.8</v>
      </c>
      <c r="I35">
        <v>84</v>
      </c>
      <c r="J35">
        <v>1</v>
      </c>
      <c r="K35">
        <v>35</v>
      </c>
      <c r="L35" t="s">
        <v>1051</v>
      </c>
      <c r="M35">
        <v>19</v>
      </c>
      <c r="N35">
        <v>27</v>
      </c>
      <c r="O35">
        <v>46</v>
      </c>
      <c r="P35" s="32">
        <v>15</v>
      </c>
      <c r="Q35" s="32">
        <v>2</v>
      </c>
      <c r="R35" s="32">
        <v>2</v>
      </c>
      <c r="S35" s="32">
        <v>22</v>
      </c>
    </row>
    <row r="36" spans="1:19" x14ac:dyDescent="0.2">
      <c r="A36" s="32" t="s">
        <v>1127</v>
      </c>
      <c r="B36">
        <v>35</v>
      </c>
      <c r="C36" t="s">
        <v>1059</v>
      </c>
      <c r="D36">
        <v>79</v>
      </c>
      <c r="E36">
        <v>130</v>
      </c>
      <c r="F36">
        <v>10</v>
      </c>
      <c r="G36" s="32">
        <v>8.1</v>
      </c>
      <c r="H36">
        <v>6.8</v>
      </c>
      <c r="I36">
        <v>138</v>
      </c>
      <c r="J36">
        <v>0.6</v>
      </c>
      <c r="K36">
        <v>60</v>
      </c>
      <c r="L36" t="s">
        <v>1051</v>
      </c>
      <c r="M36">
        <v>25</v>
      </c>
      <c r="N36">
        <v>36</v>
      </c>
      <c r="O36">
        <v>61</v>
      </c>
      <c r="P36" s="32">
        <v>21</v>
      </c>
      <c r="Q36" s="32">
        <v>5</v>
      </c>
      <c r="R36" s="32">
        <v>2</v>
      </c>
      <c r="S36" s="32">
        <v>27</v>
      </c>
    </row>
    <row r="37" spans="1:19" x14ac:dyDescent="0.2">
      <c r="A37" s="32" t="s">
        <v>1127</v>
      </c>
      <c r="B37">
        <v>36</v>
      </c>
      <c r="C37" t="s">
        <v>1060</v>
      </c>
      <c r="D37">
        <v>97</v>
      </c>
      <c r="E37">
        <v>100</v>
      </c>
      <c r="F37">
        <v>2</v>
      </c>
      <c r="G37" s="32">
        <v>7.5</v>
      </c>
      <c r="H37">
        <v>6.7</v>
      </c>
      <c r="I37">
        <v>95</v>
      </c>
      <c r="J37">
        <v>2.2000000000000002</v>
      </c>
      <c r="K37">
        <v>80</v>
      </c>
      <c r="L37" t="s">
        <v>1051</v>
      </c>
      <c r="M37">
        <v>15</v>
      </c>
      <c r="N37">
        <v>26</v>
      </c>
      <c r="O37">
        <v>41</v>
      </c>
      <c r="P37" s="32">
        <v>17</v>
      </c>
      <c r="Q37" s="32">
        <v>3</v>
      </c>
      <c r="R37" s="32">
        <v>2</v>
      </c>
      <c r="S37" s="32">
        <v>18</v>
      </c>
    </row>
    <row r="38" spans="1:19" x14ac:dyDescent="0.2">
      <c r="A38" s="32" t="s">
        <v>1130</v>
      </c>
      <c r="B38">
        <v>37</v>
      </c>
      <c r="C38" t="s">
        <v>1089</v>
      </c>
      <c r="D38">
        <v>116</v>
      </c>
      <c r="E38">
        <v>42</v>
      </c>
      <c r="F38">
        <v>21</v>
      </c>
      <c r="G38" s="32">
        <v>6.1</v>
      </c>
      <c r="H38">
        <v>5.9</v>
      </c>
      <c r="I38">
        <v>42</v>
      </c>
      <c r="J38">
        <v>3</v>
      </c>
      <c r="K38">
        <v>50</v>
      </c>
      <c r="L38" t="s">
        <v>1067</v>
      </c>
      <c r="M38">
        <v>6</v>
      </c>
      <c r="N38">
        <v>11</v>
      </c>
      <c r="O38">
        <v>17</v>
      </c>
      <c r="P38" s="32">
        <v>7</v>
      </c>
      <c r="Q38" s="32">
        <v>0</v>
      </c>
      <c r="R38" s="32">
        <v>2</v>
      </c>
      <c r="S38" s="32">
        <v>8</v>
      </c>
    </row>
    <row r="39" spans="1:19" x14ac:dyDescent="0.2">
      <c r="A39" s="32" t="s">
        <v>1131</v>
      </c>
      <c r="B39">
        <v>38</v>
      </c>
      <c r="C39" t="s">
        <v>1097</v>
      </c>
      <c r="D39">
        <v>132</v>
      </c>
      <c r="E39">
        <v>6</v>
      </c>
      <c r="F39">
        <v>6</v>
      </c>
      <c r="G39" s="32">
        <v>5.8</v>
      </c>
      <c r="H39">
        <v>5.7</v>
      </c>
      <c r="I39">
        <v>40</v>
      </c>
      <c r="J39">
        <v>1.8</v>
      </c>
      <c r="K39" t="s">
        <v>1080</v>
      </c>
      <c r="L39" t="s">
        <v>1094</v>
      </c>
      <c r="M39">
        <v>5</v>
      </c>
      <c r="N39">
        <v>7</v>
      </c>
      <c r="O39">
        <v>12</v>
      </c>
      <c r="P39" s="32">
        <v>7</v>
      </c>
      <c r="Q39" s="32">
        <v>0</v>
      </c>
      <c r="R39" s="32">
        <v>2</v>
      </c>
      <c r="S39" s="32">
        <v>3</v>
      </c>
    </row>
    <row r="40" spans="1:19" x14ac:dyDescent="0.2">
      <c r="A40" s="32" t="s">
        <v>1131</v>
      </c>
      <c r="B40">
        <v>39</v>
      </c>
      <c r="C40" t="s">
        <v>1098</v>
      </c>
      <c r="D40">
        <v>139</v>
      </c>
      <c r="E40">
        <v>3</v>
      </c>
      <c r="F40">
        <v>3.5</v>
      </c>
      <c r="G40" s="32">
        <v>5.8</v>
      </c>
      <c r="H40">
        <v>5.8</v>
      </c>
      <c r="I40">
        <v>49</v>
      </c>
      <c r="J40">
        <v>1</v>
      </c>
      <c r="K40" t="s">
        <v>1080</v>
      </c>
      <c r="L40" t="s">
        <v>1094</v>
      </c>
      <c r="M40">
        <v>6</v>
      </c>
      <c r="N40">
        <v>3</v>
      </c>
      <c r="O40">
        <v>9</v>
      </c>
      <c r="P40" s="32">
        <v>6</v>
      </c>
      <c r="Q40" s="32">
        <v>0</v>
      </c>
      <c r="R40" s="32">
        <v>1</v>
      </c>
      <c r="S40" s="32">
        <v>2</v>
      </c>
    </row>
    <row r="41" spans="1:19" x14ac:dyDescent="0.2">
      <c r="A41" s="32" t="s">
        <v>1131</v>
      </c>
      <c r="B41">
        <v>40</v>
      </c>
      <c r="C41" t="s">
        <v>1121</v>
      </c>
      <c r="D41">
        <v>119</v>
      </c>
      <c r="E41">
        <v>0.5</v>
      </c>
      <c r="F41">
        <v>3.5</v>
      </c>
      <c r="G41" s="32">
        <v>5.5</v>
      </c>
      <c r="H41">
        <v>5.3</v>
      </c>
      <c r="I41">
        <v>45</v>
      </c>
      <c r="J41">
        <v>1.2</v>
      </c>
      <c r="K41" t="s">
        <v>1080</v>
      </c>
      <c r="L41" t="s">
        <v>1094</v>
      </c>
      <c r="M41">
        <v>5</v>
      </c>
      <c r="N41">
        <v>7</v>
      </c>
      <c r="O41">
        <v>12</v>
      </c>
      <c r="P41" s="32">
        <v>6</v>
      </c>
      <c r="Q41" s="32">
        <v>0</v>
      </c>
      <c r="R41" s="32">
        <v>1</v>
      </c>
      <c r="S41" s="32">
        <v>5</v>
      </c>
    </row>
    <row r="42" spans="1:19" x14ac:dyDescent="0.2">
      <c r="A42" s="32" t="s">
        <v>1131</v>
      </c>
      <c r="B42">
        <v>41</v>
      </c>
      <c r="C42" t="s">
        <v>1099</v>
      </c>
      <c r="D42">
        <v>101</v>
      </c>
      <c r="E42">
        <v>4</v>
      </c>
      <c r="F42">
        <v>4</v>
      </c>
      <c r="G42" s="32">
        <v>6.1</v>
      </c>
      <c r="H42">
        <v>5.9</v>
      </c>
      <c r="I42">
        <v>37</v>
      </c>
      <c r="J42">
        <v>1.2</v>
      </c>
      <c r="K42" t="s">
        <v>1080</v>
      </c>
      <c r="L42" t="s">
        <v>1096</v>
      </c>
      <c r="M42">
        <v>6</v>
      </c>
      <c r="N42">
        <v>12</v>
      </c>
      <c r="O42">
        <v>18</v>
      </c>
      <c r="P42" s="32">
        <v>8</v>
      </c>
      <c r="Q42" s="32">
        <v>0</v>
      </c>
      <c r="R42" s="32">
        <v>2</v>
      </c>
      <c r="S42" s="32">
        <v>9</v>
      </c>
    </row>
    <row r="43" spans="1:19" x14ac:dyDescent="0.2">
      <c r="A43" s="32" t="s">
        <v>1129</v>
      </c>
      <c r="B43">
        <v>42</v>
      </c>
      <c r="C43" t="s">
        <v>1079</v>
      </c>
      <c r="D43">
        <v>95</v>
      </c>
      <c r="E43">
        <v>2</v>
      </c>
      <c r="F43">
        <v>1.5</v>
      </c>
      <c r="G43" s="32">
        <v>6.8</v>
      </c>
      <c r="H43">
        <v>6.5</v>
      </c>
      <c r="I43">
        <v>95</v>
      </c>
      <c r="J43">
        <v>1.2</v>
      </c>
      <c r="K43" t="s">
        <v>1080</v>
      </c>
      <c r="L43" t="s">
        <v>1069</v>
      </c>
      <c r="M43">
        <v>11</v>
      </c>
      <c r="N43">
        <v>18</v>
      </c>
      <c r="O43">
        <v>29</v>
      </c>
      <c r="P43" s="32">
        <v>11</v>
      </c>
      <c r="Q43" s="32">
        <v>2</v>
      </c>
      <c r="R43" s="32">
        <v>2</v>
      </c>
      <c r="S43" s="32">
        <v>14</v>
      </c>
    </row>
    <row r="44" spans="1:19" x14ac:dyDescent="0.2">
      <c r="A44" s="32" t="s">
        <v>1131</v>
      </c>
      <c r="B44">
        <v>43</v>
      </c>
      <c r="C44" t="s">
        <v>1100</v>
      </c>
      <c r="D44">
        <v>131</v>
      </c>
      <c r="E44">
        <v>1.5</v>
      </c>
      <c r="F44">
        <v>6</v>
      </c>
      <c r="G44" s="32">
        <v>6</v>
      </c>
      <c r="H44">
        <v>5.8</v>
      </c>
      <c r="I44">
        <v>43</v>
      </c>
      <c r="J44">
        <v>2.2000000000000002</v>
      </c>
      <c r="K44">
        <v>100</v>
      </c>
      <c r="L44" t="s">
        <v>1094</v>
      </c>
      <c r="M44">
        <v>3</v>
      </c>
      <c r="N44">
        <v>11</v>
      </c>
      <c r="O44">
        <v>14</v>
      </c>
      <c r="P44" s="32">
        <v>5</v>
      </c>
      <c r="Q44" s="32">
        <v>1</v>
      </c>
      <c r="R44" s="32">
        <v>1</v>
      </c>
      <c r="S44" s="32">
        <v>8</v>
      </c>
    </row>
    <row r="45" spans="1:19" x14ac:dyDescent="0.2">
      <c r="A45" s="32" t="s">
        <v>1131</v>
      </c>
      <c r="B45">
        <v>44</v>
      </c>
      <c r="C45" t="s">
        <v>1101</v>
      </c>
      <c r="D45">
        <v>126</v>
      </c>
      <c r="E45">
        <v>12</v>
      </c>
      <c r="F45">
        <v>11</v>
      </c>
      <c r="G45" s="32">
        <v>6.3</v>
      </c>
      <c r="H45">
        <v>5.8</v>
      </c>
      <c r="I45">
        <v>38</v>
      </c>
      <c r="J45">
        <v>1.8</v>
      </c>
      <c r="K45">
        <v>85</v>
      </c>
      <c r="L45" t="s">
        <v>1094</v>
      </c>
      <c r="M45">
        <v>4</v>
      </c>
      <c r="N45">
        <v>7</v>
      </c>
      <c r="O45">
        <v>11</v>
      </c>
      <c r="P45" s="32">
        <v>6</v>
      </c>
      <c r="Q45" s="32">
        <v>0</v>
      </c>
      <c r="R45" s="32">
        <v>2</v>
      </c>
      <c r="S45" s="32">
        <v>3</v>
      </c>
    </row>
    <row r="46" spans="1:19" x14ac:dyDescent="0.2">
      <c r="A46" s="32" t="s">
        <v>1131</v>
      </c>
      <c r="B46">
        <v>45</v>
      </c>
      <c r="C46" t="s">
        <v>1102</v>
      </c>
      <c r="D46">
        <v>125</v>
      </c>
      <c r="E46">
        <v>6</v>
      </c>
      <c r="F46">
        <v>13</v>
      </c>
      <c r="G46" s="32">
        <v>6.3</v>
      </c>
      <c r="H46">
        <v>5.8</v>
      </c>
      <c r="I46">
        <v>36</v>
      </c>
      <c r="J46">
        <v>2.1</v>
      </c>
      <c r="K46">
        <v>70</v>
      </c>
      <c r="L46" t="s">
        <v>1094</v>
      </c>
      <c r="M46">
        <v>6</v>
      </c>
      <c r="N46">
        <v>7</v>
      </c>
      <c r="O46">
        <v>13</v>
      </c>
      <c r="P46" s="32">
        <v>7</v>
      </c>
      <c r="Q46" s="32">
        <v>0</v>
      </c>
      <c r="R46" s="32">
        <v>2</v>
      </c>
      <c r="S46" s="32">
        <v>4</v>
      </c>
    </row>
    <row r="47" spans="1:19" x14ac:dyDescent="0.2">
      <c r="A47" s="32" t="s">
        <v>1130</v>
      </c>
      <c r="B47">
        <v>46</v>
      </c>
      <c r="C47" t="s">
        <v>1090</v>
      </c>
      <c r="D47">
        <v>125</v>
      </c>
      <c r="E47">
        <v>2</v>
      </c>
      <c r="F47">
        <v>8</v>
      </c>
      <c r="G47" s="32">
        <v>6.2</v>
      </c>
      <c r="H47">
        <v>5.4</v>
      </c>
      <c r="I47">
        <v>23</v>
      </c>
      <c r="J47">
        <v>4.3</v>
      </c>
      <c r="K47" t="s">
        <v>1091</v>
      </c>
      <c r="L47" t="s">
        <v>1092</v>
      </c>
      <c r="M47">
        <v>4</v>
      </c>
      <c r="N47">
        <v>7</v>
      </c>
      <c r="O47">
        <v>11</v>
      </c>
      <c r="P47" s="32">
        <v>5</v>
      </c>
      <c r="Q47" s="32">
        <v>0</v>
      </c>
      <c r="R47" s="32">
        <v>1</v>
      </c>
      <c r="S47" s="32">
        <v>5</v>
      </c>
    </row>
    <row r="48" spans="1:19" x14ac:dyDescent="0.2">
      <c r="A48" s="32" t="s">
        <v>1131</v>
      </c>
      <c r="B48">
        <v>47</v>
      </c>
      <c r="C48" t="s">
        <v>1103</v>
      </c>
      <c r="D48">
        <v>121</v>
      </c>
      <c r="E48">
        <v>1</v>
      </c>
      <c r="F48">
        <v>4</v>
      </c>
      <c r="G48" s="32">
        <v>5.6</v>
      </c>
      <c r="H48">
        <v>5.6</v>
      </c>
      <c r="I48">
        <v>32</v>
      </c>
      <c r="J48">
        <v>1.9</v>
      </c>
      <c r="K48">
        <v>110</v>
      </c>
      <c r="L48" t="s">
        <v>1094</v>
      </c>
      <c r="M48">
        <v>5</v>
      </c>
      <c r="N48">
        <v>9</v>
      </c>
      <c r="O48">
        <v>14</v>
      </c>
      <c r="P48" s="32">
        <v>7</v>
      </c>
      <c r="Q48" s="32">
        <v>0</v>
      </c>
      <c r="R48" s="32">
        <v>2</v>
      </c>
      <c r="S48" s="32">
        <v>5</v>
      </c>
    </row>
    <row r="49" spans="1:19" x14ac:dyDescent="0.2">
      <c r="A49" s="32" t="s">
        <v>1131</v>
      </c>
      <c r="B49">
        <v>48</v>
      </c>
      <c r="C49" t="s">
        <v>1104</v>
      </c>
      <c r="D49">
        <v>121</v>
      </c>
      <c r="E49">
        <v>2</v>
      </c>
      <c r="F49">
        <v>4</v>
      </c>
      <c r="G49" s="32">
        <v>5.7</v>
      </c>
      <c r="H49">
        <v>5.6</v>
      </c>
      <c r="I49">
        <v>38</v>
      </c>
      <c r="J49">
        <v>1.2</v>
      </c>
      <c r="K49">
        <v>110</v>
      </c>
      <c r="L49" t="s">
        <v>1094</v>
      </c>
      <c r="M49">
        <v>5</v>
      </c>
      <c r="N49">
        <v>13</v>
      </c>
      <c r="O49">
        <v>18</v>
      </c>
      <c r="P49" s="32">
        <v>7</v>
      </c>
      <c r="Q49" s="32">
        <v>1</v>
      </c>
      <c r="R49" s="32">
        <v>2</v>
      </c>
      <c r="S49" s="32">
        <v>8</v>
      </c>
    </row>
    <row r="50" spans="1:19" x14ac:dyDescent="0.2">
      <c r="A50" s="32" t="s">
        <v>1131</v>
      </c>
      <c r="B50">
        <v>49</v>
      </c>
      <c r="C50" t="s">
        <v>1105</v>
      </c>
      <c r="D50">
        <v>113</v>
      </c>
      <c r="E50">
        <v>6</v>
      </c>
      <c r="F50">
        <v>2.5</v>
      </c>
      <c r="G50" s="32">
        <v>6.2</v>
      </c>
      <c r="H50">
        <v>6</v>
      </c>
      <c r="I50">
        <v>36</v>
      </c>
      <c r="J50">
        <v>1.7</v>
      </c>
      <c r="K50">
        <v>80</v>
      </c>
      <c r="L50" t="s">
        <v>1096</v>
      </c>
      <c r="M50">
        <v>6</v>
      </c>
      <c r="N50">
        <v>10</v>
      </c>
      <c r="O50">
        <v>16</v>
      </c>
      <c r="P50" s="32">
        <v>8</v>
      </c>
      <c r="Q50" s="32">
        <v>0</v>
      </c>
      <c r="R50" s="32">
        <v>1</v>
      </c>
      <c r="S50" s="32">
        <v>7</v>
      </c>
    </row>
    <row r="51" spans="1:19" x14ac:dyDescent="0.2">
      <c r="A51" s="32" t="s">
        <v>1131</v>
      </c>
      <c r="B51">
        <v>50</v>
      </c>
      <c r="C51" t="s">
        <v>1106</v>
      </c>
      <c r="D51">
        <v>113</v>
      </c>
      <c r="E51">
        <v>2</v>
      </c>
      <c r="F51">
        <v>3</v>
      </c>
      <c r="G51" s="32">
        <v>6.2</v>
      </c>
      <c r="H51">
        <v>6</v>
      </c>
      <c r="I51">
        <v>41</v>
      </c>
      <c r="J51">
        <v>1.9</v>
      </c>
      <c r="K51">
        <v>90</v>
      </c>
      <c r="L51" t="s">
        <v>1096</v>
      </c>
      <c r="M51">
        <v>7</v>
      </c>
      <c r="N51">
        <v>10</v>
      </c>
      <c r="O51">
        <v>17</v>
      </c>
      <c r="P51" s="32">
        <v>9</v>
      </c>
      <c r="Q51" s="32">
        <v>0</v>
      </c>
      <c r="R51" s="32">
        <v>2</v>
      </c>
      <c r="S51" s="32">
        <v>6</v>
      </c>
    </row>
    <row r="52" spans="1:19" x14ac:dyDescent="0.2">
      <c r="A52" s="32" t="s">
        <v>1131</v>
      </c>
      <c r="B52">
        <v>51</v>
      </c>
      <c r="C52" t="s">
        <v>1107</v>
      </c>
      <c r="D52">
        <v>113</v>
      </c>
      <c r="E52">
        <v>3</v>
      </c>
      <c r="F52">
        <v>7</v>
      </c>
      <c r="G52" s="32">
        <v>6.2</v>
      </c>
      <c r="H52">
        <v>6</v>
      </c>
      <c r="I52">
        <v>45</v>
      </c>
      <c r="J52">
        <v>2.2000000000000002</v>
      </c>
      <c r="K52">
        <v>75</v>
      </c>
      <c r="L52" t="s">
        <v>1096</v>
      </c>
      <c r="M52">
        <v>5</v>
      </c>
      <c r="N52">
        <v>12</v>
      </c>
      <c r="O52">
        <v>17</v>
      </c>
      <c r="P52" s="32">
        <v>7</v>
      </c>
      <c r="Q52" s="32">
        <v>0</v>
      </c>
      <c r="R52" s="32">
        <v>2</v>
      </c>
      <c r="S52" s="32">
        <v>8</v>
      </c>
    </row>
    <row r="53" spans="1:19" x14ac:dyDescent="0.2">
      <c r="A53" s="32" t="s">
        <v>1131</v>
      </c>
      <c r="B53">
        <v>52</v>
      </c>
      <c r="C53" t="s">
        <v>1108</v>
      </c>
      <c r="D53">
        <v>108</v>
      </c>
      <c r="E53">
        <v>6.5</v>
      </c>
      <c r="F53">
        <v>4</v>
      </c>
      <c r="G53" s="32">
        <v>6.2</v>
      </c>
      <c r="H53">
        <v>6.1</v>
      </c>
      <c r="I53">
        <v>40</v>
      </c>
      <c r="J53">
        <v>2</v>
      </c>
      <c r="K53">
        <v>75</v>
      </c>
      <c r="L53" t="s">
        <v>1096</v>
      </c>
      <c r="M53">
        <v>7</v>
      </c>
      <c r="N53">
        <v>15</v>
      </c>
      <c r="O53">
        <v>22</v>
      </c>
      <c r="P53" s="32">
        <v>9</v>
      </c>
      <c r="Q53" s="32">
        <v>0</v>
      </c>
      <c r="R53" s="32">
        <v>2</v>
      </c>
      <c r="S53" s="32">
        <v>12</v>
      </c>
    </row>
    <row r="54" spans="1:19" x14ac:dyDescent="0.2">
      <c r="A54" s="32" t="s">
        <v>1129</v>
      </c>
      <c r="B54">
        <v>53</v>
      </c>
      <c r="C54" t="s">
        <v>1081</v>
      </c>
      <c r="D54">
        <v>94</v>
      </c>
      <c r="E54">
        <v>20</v>
      </c>
      <c r="F54">
        <v>8.5</v>
      </c>
      <c r="G54" s="32">
        <v>7.3</v>
      </c>
      <c r="H54">
        <v>5.9</v>
      </c>
      <c r="I54">
        <v>42</v>
      </c>
      <c r="J54">
        <v>1.9</v>
      </c>
      <c r="K54">
        <v>45</v>
      </c>
      <c r="L54" t="s">
        <v>1069</v>
      </c>
      <c r="M54">
        <v>13</v>
      </c>
      <c r="N54">
        <v>18</v>
      </c>
      <c r="O54">
        <v>31</v>
      </c>
      <c r="P54" s="32">
        <v>14</v>
      </c>
      <c r="Q54" s="32">
        <v>0</v>
      </c>
      <c r="R54" s="32">
        <v>2</v>
      </c>
      <c r="S54" s="32">
        <v>14</v>
      </c>
    </row>
    <row r="55" spans="1:19" x14ac:dyDescent="0.2">
      <c r="A55" s="32" t="s">
        <v>1129</v>
      </c>
      <c r="B55">
        <v>54</v>
      </c>
      <c r="C55" t="s">
        <v>1082</v>
      </c>
      <c r="D55">
        <v>94</v>
      </c>
      <c r="E55">
        <v>23</v>
      </c>
      <c r="F55">
        <v>6</v>
      </c>
      <c r="G55" s="32">
        <v>7.3</v>
      </c>
      <c r="H55">
        <v>6</v>
      </c>
      <c r="I55">
        <v>46</v>
      </c>
      <c r="J55">
        <v>1.2</v>
      </c>
      <c r="K55">
        <v>55</v>
      </c>
      <c r="L55" t="s">
        <v>1069</v>
      </c>
      <c r="M55">
        <v>13</v>
      </c>
      <c r="N55">
        <v>23</v>
      </c>
      <c r="O55">
        <v>36</v>
      </c>
      <c r="P55" s="32">
        <v>15</v>
      </c>
      <c r="Q55" s="32">
        <v>2</v>
      </c>
      <c r="R55" s="32">
        <v>2</v>
      </c>
      <c r="S55" s="32">
        <v>16</v>
      </c>
    </row>
    <row r="56" spans="1:19" x14ac:dyDescent="0.2">
      <c r="A56" s="32" t="s">
        <v>1127</v>
      </c>
      <c r="B56">
        <v>55</v>
      </c>
      <c r="C56" t="s">
        <v>1122</v>
      </c>
      <c r="D56">
        <v>85</v>
      </c>
      <c r="E56">
        <v>6</v>
      </c>
      <c r="F56">
        <v>3</v>
      </c>
      <c r="G56" s="32">
        <v>7.3</v>
      </c>
      <c r="H56">
        <v>6.9</v>
      </c>
      <c r="I56">
        <v>140</v>
      </c>
      <c r="J56">
        <v>1.6</v>
      </c>
      <c r="K56">
        <v>20</v>
      </c>
      <c r="L56" t="s">
        <v>1051</v>
      </c>
      <c r="M56">
        <v>14</v>
      </c>
      <c r="N56">
        <v>22</v>
      </c>
      <c r="O56">
        <v>36</v>
      </c>
      <c r="P56" s="32">
        <v>14</v>
      </c>
      <c r="Q56" s="32">
        <v>4</v>
      </c>
      <c r="R56" s="32">
        <v>2</v>
      </c>
      <c r="S56" s="32">
        <v>15</v>
      </c>
    </row>
    <row r="57" spans="1:19" x14ac:dyDescent="0.2">
      <c r="A57" s="32" t="s">
        <v>1127</v>
      </c>
      <c r="B57">
        <v>56</v>
      </c>
      <c r="C57" t="s">
        <v>1061</v>
      </c>
      <c r="D57">
        <v>85</v>
      </c>
      <c r="E57">
        <v>1</v>
      </c>
      <c r="F57">
        <v>6</v>
      </c>
      <c r="G57" s="32">
        <v>7.4</v>
      </c>
      <c r="H57">
        <v>6.9</v>
      </c>
      <c r="I57">
        <v>125</v>
      </c>
      <c r="J57">
        <v>0.7</v>
      </c>
      <c r="K57">
        <v>80</v>
      </c>
      <c r="L57" t="s">
        <v>1051</v>
      </c>
      <c r="M57">
        <v>8</v>
      </c>
      <c r="N57">
        <v>10</v>
      </c>
      <c r="O57">
        <v>18</v>
      </c>
      <c r="P57" s="32">
        <v>10</v>
      </c>
      <c r="Q57" s="32">
        <v>2</v>
      </c>
      <c r="R57" s="32">
        <v>2</v>
      </c>
      <c r="S57" s="32">
        <v>4</v>
      </c>
    </row>
    <row r="58" spans="1:19" x14ac:dyDescent="0.2">
      <c r="A58" s="32" t="s">
        <v>1127</v>
      </c>
      <c r="B58">
        <v>57</v>
      </c>
      <c r="C58" t="s">
        <v>1062</v>
      </c>
      <c r="D58">
        <v>88</v>
      </c>
      <c r="E58">
        <v>0.5</v>
      </c>
      <c r="F58">
        <v>4</v>
      </c>
      <c r="G58" s="32">
        <v>6.6</v>
      </c>
      <c r="H58">
        <v>6.3</v>
      </c>
      <c r="I58">
        <v>92</v>
      </c>
      <c r="J58">
        <v>0.6</v>
      </c>
      <c r="K58">
        <v>75</v>
      </c>
      <c r="L58" t="s">
        <v>1051</v>
      </c>
      <c r="M58">
        <v>8</v>
      </c>
      <c r="N58">
        <v>10</v>
      </c>
      <c r="O58">
        <v>18</v>
      </c>
      <c r="P58" s="32">
        <v>10</v>
      </c>
      <c r="Q58" s="32">
        <v>2</v>
      </c>
      <c r="R58" s="32">
        <v>1</v>
      </c>
      <c r="S58" s="32">
        <v>5</v>
      </c>
    </row>
  </sheetData>
  <sortState ref="A2:O58">
    <sortCondition ref="B2:B5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2.75" x14ac:dyDescent="0.2"/>
  <cols>
    <col min="1" max="1" width="18.7109375" bestFit="1" customWidth="1"/>
    <col min="2" max="2" width="30.42578125" style="2" bestFit="1" customWidth="1"/>
    <col min="3" max="3" width="21.7109375" customWidth="1"/>
    <col min="4" max="4" width="15.7109375" bestFit="1" customWidth="1"/>
    <col min="5" max="5" width="14.85546875" bestFit="1" customWidth="1"/>
    <col min="6" max="7" width="27.5703125" bestFit="1" customWidth="1"/>
    <col min="9" max="9" width="5.5703125" bestFit="1" customWidth="1"/>
  </cols>
  <sheetData>
    <row r="1" spans="1:9" s="1" customFormat="1" x14ac:dyDescent="0.2">
      <c r="A1" s="1" t="s">
        <v>54</v>
      </c>
      <c r="B1" s="1" t="s">
        <v>55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500</v>
      </c>
      <c r="I1" s="1" t="s">
        <v>577</v>
      </c>
    </row>
    <row r="2" spans="1:9" x14ac:dyDescent="0.2">
      <c r="A2" t="s">
        <v>233</v>
      </c>
      <c r="B2" s="2" t="s">
        <v>44</v>
      </c>
      <c r="C2">
        <f t="shared" ref="C2:C48" si="0">(D2/100)*40</f>
        <v>19</v>
      </c>
      <c r="D2">
        <v>47.5</v>
      </c>
      <c r="E2">
        <v>19.899999999999999</v>
      </c>
      <c r="F2">
        <v>22.5</v>
      </c>
      <c r="G2">
        <f t="shared" ref="G2:G33" si="1">(F2/100)*40</f>
        <v>9</v>
      </c>
      <c r="I2">
        <f t="shared" ref="I2:I48" si="2">_xlfn.RANK.EQ(C2,$C$2:$C$48)</f>
        <v>1</v>
      </c>
    </row>
    <row r="3" spans="1:9" x14ac:dyDescent="0.2">
      <c r="A3" t="s">
        <v>134</v>
      </c>
      <c r="B3" s="2" t="s">
        <v>35</v>
      </c>
      <c r="C3">
        <f t="shared" si="0"/>
        <v>18</v>
      </c>
      <c r="D3">
        <v>45</v>
      </c>
      <c r="E3">
        <v>29.3</v>
      </c>
      <c r="F3">
        <v>0</v>
      </c>
      <c r="G3">
        <f t="shared" si="1"/>
        <v>0</v>
      </c>
      <c r="I3">
        <f t="shared" si="2"/>
        <v>2</v>
      </c>
    </row>
    <row r="4" spans="1:9" x14ac:dyDescent="0.2">
      <c r="A4" t="s">
        <v>134</v>
      </c>
      <c r="B4" s="2" t="s">
        <v>102</v>
      </c>
      <c r="C4">
        <f t="shared" si="0"/>
        <v>17</v>
      </c>
      <c r="D4">
        <v>42.5</v>
      </c>
      <c r="E4">
        <v>15.4</v>
      </c>
      <c r="F4">
        <v>5</v>
      </c>
      <c r="G4">
        <f t="shared" si="1"/>
        <v>2</v>
      </c>
      <c r="I4">
        <f t="shared" si="2"/>
        <v>3</v>
      </c>
    </row>
    <row r="5" spans="1:9" x14ac:dyDescent="0.2">
      <c r="A5" t="s">
        <v>134</v>
      </c>
      <c r="B5" s="2" t="s">
        <v>38</v>
      </c>
      <c r="C5">
        <f t="shared" si="0"/>
        <v>15</v>
      </c>
      <c r="D5">
        <v>37.5</v>
      </c>
      <c r="E5">
        <v>39.9</v>
      </c>
      <c r="F5">
        <v>17.5</v>
      </c>
      <c r="G5">
        <f t="shared" si="1"/>
        <v>7</v>
      </c>
      <c r="I5">
        <f t="shared" si="2"/>
        <v>4</v>
      </c>
    </row>
    <row r="6" spans="1:9" x14ac:dyDescent="0.2">
      <c r="A6" t="s">
        <v>233</v>
      </c>
      <c r="B6" s="2" t="s">
        <v>236</v>
      </c>
      <c r="C6">
        <f t="shared" si="0"/>
        <v>14</v>
      </c>
      <c r="D6">
        <v>35</v>
      </c>
      <c r="E6">
        <v>8.6</v>
      </c>
      <c r="G6">
        <f t="shared" si="1"/>
        <v>0</v>
      </c>
      <c r="I6">
        <f t="shared" si="2"/>
        <v>5</v>
      </c>
    </row>
    <row r="7" spans="1:9" x14ac:dyDescent="0.2">
      <c r="A7" t="s">
        <v>233</v>
      </c>
      <c r="B7" s="2" t="s">
        <v>108</v>
      </c>
      <c r="C7">
        <f t="shared" si="0"/>
        <v>13</v>
      </c>
      <c r="D7">
        <v>32.5</v>
      </c>
      <c r="E7">
        <v>24</v>
      </c>
      <c r="F7">
        <v>5</v>
      </c>
      <c r="G7">
        <f t="shared" si="1"/>
        <v>2</v>
      </c>
      <c r="I7">
        <f t="shared" si="2"/>
        <v>6</v>
      </c>
    </row>
    <row r="8" spans="1:9" x14ac:dyDescent="0.2">
      <c r="A8" t="s">
        <v>134</v>
      </c>
      <c r="B8" s="2" t="s">
        <v>47</v>
      </c>
      <c r="C8">
        <f t="shared" si="0"/>
        <v>13</v>
      </c>
      <c r="D8">
        <v>32.5</v>
      </c>
      <c r="E8">
        <v>32.799999999999997</v>
      </c>
      <c r="F8">
        <v>7.5</v>
      </c>
      <c r="G8">
        <f t="shared" si="1"/>
        <v>3</v>
      </c>
      <c r="I8">
        <f t="shared" si="2"/>
        <v>6</v>
      </c>
    </row>
    <row r="9" spans="1:9" x14ac:dyDescent="0.2">
      <c r="A9" t="s">
        <v>134</v>
      </c>
      <c r="B9" s="2" t="s">
        <v>136</v>
      </c>
      <c r="C9">
        <f t="shared" si="0"/>
        <v>13</v>
      </c>
      <c r="D9">
        <v>32.5</v>
      </c>
      <c r="E9">
        <v>35.4</v>
      </c>
      <c r="F9">
        <v>5</v>
      </c>
      <c r="G9">
        <f t="shared" si="1"/>
        <v>2</v>
      </c>
      <c r="I9">
        <f t="shared" si="2"/>
        <v>6</v>
      </c>
    </row>
    <row r="10" spans="1:9" x14ac:dyDescent="0.2">
      <c r="A10" t="s">
        <v>233</v>
      </c>
      <c r="B10" s="2" t="s">
        <v>36</v>
      </c>
      <c r="C10">
        <f t="shared" si="0"/>
        <v>12</v>
      </c>
      <c r="D10">
        <v>30</v>
      </c>
      <c r="E10">
        <v>15.2</v>
      </c>
      <c r="F10">
        <v>2.5</v>
      </c>
      <c r="G10">
        <f t="shared" si="1"/>
        <v>1</v>
      </c>
      <c r="I10">
        <f t="shared" si="2"/>
        <v>9</v>
      </c>
    </row>
    <row r="11" spans="1:9" x14ac:dyDescent="0.2">
      <c r="A11" t="s">
        <v>233</v>
      </c>
      <c r="B11" s="2" t="s">
        <v>53</v>
      </c>
      <c r="C11">
        <f t="shared" si="0"/>
        <v>11</v>
      </c>
      <c r="D11">
        <v>27.5</v>
      </c>
      <c r="E11">
        <v>24.2</v>
      </c>
      <c r="F11">
        <v>5</v>
      </c>
      <c r="G11">
        <f t="shared" si="1"/>
        <v>2</v>
      </c>
      <c r="I11">
        <f t="shared" si="2"/>
        <v>10</v>
      </c>
    </row>
    <row r="12" spans="1:9" x14ac:dyDescent="0.2">
      <c r="A12" t="s">
        <v>233</v>
      </c>
      <c r="B12" s="2" t="s">
        <v>42</v>
      </c>
      <c r="C12">
        <f t="shared" si="0"/>
        <v>11</v>
      </c>
      <c r="D12">
        <v>27.5</v>
      </c>
      <c r="E12">
        <v>10.9</v>
      </c>
      <c r="G12">
        <f t="shared" si="1"/>
        <v>0</v>
      </c>
      <c r="I12">
        <f t="shared" si="2"/>
        <v>10</v>
      </c>
    </row>
    <row r="13" spans="1:9" x14ac:dyDescent="0.2">
      <c r="A13" t="s">
        <v>133</v>
      </c>
      <c r="B13" s="2" t="s">
        <v>9</v>
      </c>
      <c r="C13">
        <f t="shared" si="0"/>
        <v>10</v>
      </c>
      <c r="D13">
        <v>25</v>
      </c>
      <c r="E13">
        <v>12.4</v>
      </c>
      <c r="F13">
        <v>0</v>
      </c>
      <c r="G13">
        <f t="shared" si="1"/>
        <v>0</v>
      </c>
      <c r="H13" t="s">
        <v>501</v>
      </c>
      <c r="I13">
        <f t="shared" si="2"/>
        <v>12</v>
      </c>
    </row>
    <row r="14" spans="1:9" x14ac:dyDescent="0.2">
      <c r="A14" t="s">
        <v>233</v>
      </c>
      <c r="B14" s="2" t="s">
        <v>235</v>
      </c>
      <c r="C14">
        <f t="shared" si="0"/>
        <v>10</v>
      </c>
      <c r="D14">
        <v>25</v>
      </c>
      <c r="E14">
        <v>12.4</v>
      </c>
      <c r="F14">
        <v>2.5</v>
      </c>
      <c r="G14">
        <f t="shared" si="1"/>
        <v>1</v>
      </c>
      <c r="I14">
        <f t="shared" si="2"/>
        <v>12</v>
      </c>
    </row>
    <row r="15" spans="1:9" x14ac:dyDescent="0.2">
      <c r="A15" t="s">
        <v>134</v>
      </c>
      <c r="B15" s="2" t="s">
        <v>29</v>
      </c>
      <c r="C15">
        <f t="shared" si="0"/>
        <v>10</v>
      </c>
      <c r="D15">
        <v>25</v>
      </c>
      <c r="E15">
        <v>38.4</v>
      </c>
      <c r="F15">
        <v>0</v>
      </c>
      <c r="G15">
        <f t="shared" si="1"/>
        <v>0</v>
      </c>
      <c r="I15">
        <f t="shared" si="2"/>
        <v>12</v>
      </c>
    </row>
    <row r="16" spans="1:9" x14ac:dyDescent="0.2">
      <c r="A16" t="s">
        <v>134</v>
      </c>
      <c r="B16" s="2" t="s">
        <v>135</v>
      </c>
      <c r="C16">
        <f t="shared" si="0"/>
        <v>10</v>
      </c>
      <c r="D16">
        <v>25</v>
      </c>
      <c r="E16">
        <v>28.8</v>
      </c>
      <c r="F16">
        <v>0</v>
      </c>
      <c r="G16">
        <f t="shared" si="1"/>
        <v>0</v>
      </c>
      <c r="I16">
        <f t="shared" si="2"/>
        <v>12</v>
      </c>
    </row>
    <row r="17" spans="1:9" x14ac:dyDescent="0.2">
      <c r="A17" t="s">
        <v>233</v>
      </c>
      <c r="B17" s="2" t="s">
        <v>238</v>
      </c>
      <c r="C17">
        <f t="shared" si="0"/>
        <v>9</v>
      </c>
      <c r="D17">
        <v>22.5</v>
      </c>
      <c r="E17">
        <v>5.3</v>
      </c>
      <c r="G17">
        <f t="shared" si="1"/>
        <v>0</v>
      </c>
      <c r="I17">
        <f t="shared" si="2"/>
        <v>16</v>
      </c>
    </row>
    <row r="18" spans="1:9" x14ac:dyDescent="0.2">
      <c r="A18" t="s">
        <v>134</v>
      </c>
      <c r="B18" s="2" t="s">
        <v>137</v>
      </c>
      <c r="C18">
        <f t="shared" si="0"/>
        <v>9</v>
      </c>
      <c r="D18">
        <v>22.5</v>
      </c>
      <c r="E18">
        <v>22.9</v>
      </c>
      <c r="F18">
        <v>2.5</v>
      </c>
      <c r="G18">
        <f t="shared" si="1"/>
        <v>1</v>
      </c>
      <c r="I18">
        <f t="shared" si="2"/>
        <v>16</v>
      </c>
    </row>
    <row r="19" spans="1:9" x14ac:dyDescent="0.2">
      <c r="A19" t="s">
        <v>134</v>
      </c>
      <c r="B19" s="2" t="s">
        <v>77</v>
      </c>
      <c r="C19">
        <f t="shared" si="0"/>
        <v>8</v>
      </c>
      <c r="D19">
        <v>20</v>
      </c>
      <c r="E19">
        <v>14.6</v>
      </c>
      <c r="F19">
        <v>7.5</v>
      </c>
      <c r="G19">
        <f t="shared" si="1"/>
        <v>3</v>
      </c>
      <c r="I19">
        <f t="shared" si="2"/>
        <v>18</v>
      </c>
    </row>
    <row r="20" spans="1:9" x14ac:dyDescent="0.2">
      <c r="A20" t="s">
        <v>233</v>
      </c>
      <c r="B20" s="2" t="s">
        <v>31</v>
      </c>
      <c r="C20">
        <f t="shared" si="0"/>
        <v>8</v>
      </c>
      <c r="D20">
        <v>20</v>
      </c>
      <c r="E20">
        <v>22.7</v>
      </c>
      <c r="F20">
        <v>2.5</v>
      </c>
      <c r="G20">
        <f t="shared" si="1"/>
        <v>1</v>
      </c>
      <c r="I20">
        <f t="shared" si="2"/>
        <v>18</v>
      </c>
    </row>
    <row r="21" spans="1:9" x14ac:dyDescent="0.2">
      <c r="A21" t="s">
        <v>134</v>
      </c>
      <c r="B21" s="2" t="s">
        <v>43</v>
      </c>
      <c r="C21">
        <f t="shared" si="0"/>
        <v>7</v>
      </c>
      <c r="D21">
        <v>17.5</v>
      </c>
      <c r="E21">
        <v>5.6</v>
      </c>
      <c r="F21">
        <v>2.5</v>
      </c>
      <c r="G21">
        <f t="shared" si="1"/>
        <v>1</v>
      </c>
      <c r="I21">
        <f t="shared" si="2"/>
        <v>20</v>
      </c>
    </row>
    <row r="22" spans="1:9" x14ac:dyDescent="0.2">
      <c r="A22" t="s">
        <v>134</v>
      </c>
      <c r="B22" s="2" t="s">
        <v>19</v>
      </c>
      <c r="C22">
        <f t="shared" si="0"/>
        <v>7</v>
      </c>
      <c r="D22">
        <v>17.5</v>
      </c>
      <c r="E22">
        <v>14.6</v>
      </c>
      <c r="F22">
        <v>2.5</v>
      </c>
      <c r="G22">
        <f t="shared" si="1"/>
        <v>1</v>
      </c>
      <c r="I22">
        <f t="shared" si="2"/>
        <v>20</v>
      </c>
    </row>
    <row r="23" spans="1:9" x14ac:dyDescent="0.2">
      <c r="A23" t="s">
        <v>133</v>
      </c>
      <c r="B23" s="2" t="s">
        <v>25</v>
      </c>
      <c r="C23">
        <f t="shared" si="0"/>
        <v>7</v>
      </c>
      <c r="D23">
        <v>17.5</v>
      </c>
      <c r="E23">
        <v>9.1</v>
      </c>
      <c r="F23">
        <v>10</v>
      </c>
      <c r="G23">
        <f t="shared" si="1"/>
        <v>4</v>
      </c>
      <c r="I23">
        <f t="shared" si="2"/>
        <v>20</v>
      </c>
    </row>
    <row r="24" spans="1:9" x14ac:dyDescent="0.2">
      <c r="A24" t="s">
        <v>233</v>
      </c>
      <c r="B24" s="2" t="s">
        <v>239</v>
      </c>
      <c r="C24">
        <f t="shared" si="0"/>
        <v>7</v>
      </c>
      <c r="D24">
        <v>17.5</v>
      </c>
      <c r="G24">
        <f t="shared" si="1"/>
        <v>0</v>
      </c>
      <c r="I24">
        <f t="shared" si="2"/>
        <v>20</v>
      </c>
    </row>
    <row r="25" spans="1:9" x14ac:dyDescent="0.2">
      <c r="A25" t="s">
        <v>233</v>
      </c>
      <c r="B25" s="2" t="s">
        <v>94</v>
      </c>
      <c r="C25">
        <f t="shared" si="0"/>
        <v>6</v>
      </c>
      <c r="D25">
        <v>15</v>
      </c>
      <c r="E25" t="s">
        <v>234</v>
      </c>
      <c r="G25">
        <f t="shared" si="1"/>
        <v>0</v>
      </c>
      <c r="I25">
        <f t="shared" si="2"/>
        <v>24</v>
      </c>
    </row>
    <row r="26" spans="1:9" x14ac:dyDescent="0.2">
      <c r="A26" t="s">
        <v>133</v>
      </c>
      <c r="B26" s="2" t="s">
        <v>15</v>
      </c>
      <c r="C26">
        <f t="shared" si="0"/>
        <v>6</v>
      </c>
      <c r="D26">
        <v>15</v>
      </c>
      <c r="E26">
        <v>8.8000000000000007</v>
      </c>
      <c r="F26">
        <v>15</v>
      </c>
      <c r="G26">
        <f t="shared" si="1"/>
        <v>6</v>
      </c>
      <c r="I26">
        <f t="shared" si="2"/>
        <v>24</v>
      </c>
    </row>
    <row r="27" spans="1:9" x14ac:dyDescent="0.2">
      <c r="A27" t="s">
        <v>133</v>
      </c>
      <c r="B27" s="2" t="s">
        <v>7</v>
      </c>
      <c r="C27">
        <f t="shared" si="0"/>
        <v>5</v>
      </c>
      <c r="D27">
        <v>12.5</v>
      </c>
      <c r="E27">
        <v>20.5</v>
      </c>
      <c r="F27">
        <v>2.5</v>
      </c>
      <c r="G27">
        <f t="shared" si="1"/>
        <v>1</v>
      </c>
      <c r="H27" t="s">
        <v>501</v>
      </c>
      <c r="I27">
        <f t="shared" si="2"/>
        <v>26</v>
      </c>
    </row>
    <row r="28" spans="1:9" x14ac:dyDescent="0.2">
      <c r="A28" t="s">
        <v>233</v>
      </c>
      <c r="B28" s="2" t="s">
        <v>237</v>
      </c>
      <c r="C28">
        <f t="shared" si="0"/>
        <v>5</v>
      </c>
      <c r="D28">
        <v>12.5</v>
      </c>
      <c r="G28">
        <f t="shared" si="1"/>
        <v>0</v>
      </c>
      <c r="I28">
        <f t="shared" si="2"/>
        <v>26</v>
      </c>
    </row>
    <row r="29" spans="1:9" x14ac:dyDescent="0.2">
      <c r="A29" t="s">
        <v>233</v>
      </c>
      <c r="B29" s="2" t="s">
        <v>89</v>
      </c>
      <c r="C29">
        <f t="shared" si="0"/>
        <v>5</v>
      </c>
      <c r="D29">
        <v>12.5</v>
      </c>
      <c r="E29" t="s">
        <v>234</v>
      </c>
      <c r="F29">
        <v>2.5</v>
      </c>
      <c r="G29">
        <f t="shared" si="1"/>
        <v>1</v>
      </c>
      <c r="I29">
        <f t="shared" si="2"/>
        <v>26</v>
      </c>
    </row>
    <row r="30" spans="1:9" x14ac:dyDescent="0.2">
      <c r="A30" t="s">
        <v>133</v>
      </c>
      <c r="B30" s="2" t="s">
        <v>14</v>
      </c>
      <c r="C30">
        <f t="shared" si="0"/>
        <v>5</v>
      </c>
      <c r="D30">
        <v>12.5</v>
      </c>
      <c r="E30">
        <v>46.2</v>
      </c>
      <c r="F30">
        <v>0</v>
      </c>
      <c r="G30">
        <f t="shared" si="1"/>
        <v>0</v>
      </c>
      <c r="I30">
        <f t="shared" si="2"/>
        <v>26</v>
      </c>
    </row>
    <row r="31" spans="1:9" x14ac:dyDescent="0.2">
      <c r="A31" t="s">
        <v>133</v>
      </c>
      <c r="B31" s="2" t="s">
        <v>18</v>
      </c>
      <c r="C31">
        <f t="shared" si="0"/>
        <v>5</v>
      </c>
      <c r="D31">
        <v>12.5</v>
      </c>
      <c r="E31">
        <v>0</v>
      </c>
      <c r="F31">
        <v>0</v>
      </c>
      <c r="G31">
        <f t="shared" si="1"/>
        <v>0</v>
      </c>
      <c r="I31">
        <f t="shared" si="2"/>
        <v>26</v>
      </c>
    </row>
    <row r="32" spans="1:9" x14ac:dyDescent="0.2">
      <c r="A32" t="s">
        <v>233</v>
      </c>
      <c r="B32" s="2" t="s">
        <v>46</v>
      </c>
      <c r="C32">
        <f t="shared" si="0"/>
        <v>4</v>
      </c>
      <c r="D32">
        <v>10</v>
      </c>
      <c r="E32">
        <v>0.3</v>
      </c>
      <c r="F32">
        <v>7.5</v>
      </c>
      <c r="G32">
        <f t="shared" si="1"/>
        <v>3</v>
      </c>
      <c r="I32">
        <f t="shared" si="2"/>
        <v>31</v>
      </c>
    </row>
    <row r="33" spans="1:9" x14ac:dyDescent="0.2">
      <c r="A33" t="s">
        <v>233</v>
      </c>
      <c r="B33" s="2" t="s">
        <v>127</v>
      </c>
      <c r="C33">
        <f t="shared" si="0"/>
        <v>4</v>
      </c>
      <c r="D33">
        <v>10</v>
      </c>
      <c r="E33">
        <v>11.4</v>
      </c>
      <c r="F33">
        <v>2.5</v>
      </c>
      <c r="G33">
        <f t="shared" si="1"/>
        <v>1</v>
      </c>
      <c r="I33">
        <f t="shared" si="2"/>
        <v>31</v>
      </c>
    </row>
    <row r="34" spans="1:9" x14ac:dyDescent="0.2">
      <c r="A34" t="s">
        <v>134</v>
      </c>
      <c r="B34" s="2" t="s">
        <v>141</v>
      </c>
      <c r="C34">
        <f t="shared" si="0"/>
        <v>3</v>
      </c>
      <c r="D34">
        <v>7.5</v>
      </c>
      <c r="E34" t="s">
        <v>146</v>
      </c>
      <c r="F34" t="s">
        <v>146</v>
      </c>
      <c r="G34" t="s">
        <v>146</v>
      </c>
      <c r="I34">
        <f t="shared" si="2"/>
        <v>33</v>
      </c>
    </row>
    <row r="35" spans="1:9" x14ac:dyDescent="0.2">
      <c r="A35" t="s">
        <v>133</v>
      </c>
      <c r="B35" s="2" t="s">
        <v>138</v>
      </c>
      <c r="C35">
        <f t="shared" si="0"/>
        <v>3</v>
      </c>
      <c r="D35">
        <v>7.5</v>
      </c>
      <c r="E35" t="s">
        <v>146</v>
      </c>
      <c r="F35" t="s">
        <v>146</v>
      </c>
      <c r="G35" t="s">
        <v>146</v>
      </c>
      <c r="I35">
        <f t="shared" si="2"/>
        <v>33</v>
      </c>
    </row>
    <row r="36" spans="1:9" x14ac:dyDescent="0.2">
      <c r="A36" t="s">
        <v>134</v>
      </c>
      <c r="B36" s="2" t="s">
        <v>142</v>
      </c>
      <c r="C36">
        <f t="shared" si="0"/>
        <v>3</v>
      </c>
      <c r="D36">
        <v>7.5</v>
      </c>
      <c r="E36" t="s">
        <v>146</v>
      </c>
      <c r="F36" t="s">
        <v>146</v>
      </c>
      <c r="G36" t="s">
        <v>146</v>
      </c>
      <c r="I36">
        <f t="shared" si="2"/>
        <v>33</v>
      </c>
    </row>
    <row r="37" spans="1:9" x14ac:dyDescent="0.2">
      <c r="A37" t="s">
        <v>134</v>
      </c>
      <c r="B37" s="2" t="s">
        <v>143</v>
      </c>
      <c r="C37">
        <f t="shared" si="0"/>
        <v>2</v>
      </c>
      <c r="D37">
        <v>5</v>
      </c>
      <c r="E37" t="s">
        <v>146</v>
      </c>
      <c r="F37" t="s">
        <v>146</v>
      </c>
      <c r="G37" t="s">
        <v>146</v>
      </c>
      <c r="I37">
        <f t="shared" si="2"/>
        <v>36</v>
      </c>
    </row>
    <row r="38" spans="1:9" x14ac:dyDescent="0.2">
      <c r="A38" t="s">
        <v>133</v>
      </c>
      <c r="B38" s="2" t="s">
        <v>72</v>
      </c>
      <c r="C38">
        <f t="shared" si="0"/>
        <v>2</v>
      </c>
      <c r="D38">
        <v>5</v>
      </c>
      <c r="E38" t="s">
        <v>146</v>
      </c>
      <c r="F38" t="s">
        <v>146</v>
      </c>
      <c r="G38" t="s">
        <v>146</v>
      </c>
      <c r="I38">
        <f t="shared" si="2"/>
        <v>36</v>
      </c>
    </row>
    <row r="39" spans="1:9" x14ac:dyDescent="0.2">
      <c r="A39" t="s">
        <v>134</v>
      </c>
      <c r="B39" s="2" t="s">
        <v>121</v>
      </c>
      <c r="C39">
        <f t="shared" si="0"/>
        <v>2</v>
      </c>
      <c r="D39">
        <v>5</v>
      </c>
      <c r="E39" t="s">
        <v>146</v>
      </c>
      <c r="F39" t="s">
        <v>146</v>
      </c>
      <c r="G39" t="s">
        <v>146</v>
      </c>
      <c r="I39">
        <f t="shared" si="2"/>
        <v>36</v>
      </c>
    </row>
    <row r="40" spans="1:9" x14ac:dyDescent="0.2">
      <c r="A40" t="s">
        <v>133</v>
      </c>
      <c r="B40" s="2" t="s">
        <v>139</v>
      </c>
      <c r="C40">
        <f t="shared" si="0"/>
        <v>1</v>
      </c>
      <c r="D40">
        <v>2.5</v>
      </c>
      <c r="E40" t="s">
        <v>146</v>
      </c>
      <c r="F40" t="s">
        <v>146</v>
      </c>
      <c r="G40" t="s">
        <v>146</v>
      </c>
      <c r="I40">
        <f t="shared" si="2"/>
        <v>39</v>
      </c>
    </row>
    <row r="41" spans="1:9" x14ac:dyDescent="0.2">
      <c r="A41" t="s">
        <v>133</v>
      </c>
      <c r="B41" s="2" t="s">
        <v>64</v>
      </c>
      <c r="C41">
        <f t="shared" si="0"/>
        <v>1</v>
      </c>
      <c r="D41">
        <v>2.5</v>
      </c>
      <c r="E41" t="s">
        <v>146</v>
      </c>
      <c r="F41" t="s">
        <v>146</v>
      </c>
      <c r="G41" t="s">
        <v>146</v>
      </c>
      <c r="I41">
        <f t="shared" si="2"/>
        <v>39</v>
      </c>
    </row>
    <row r="42" spans="1:9" x14ac:dyDescent="0.2">
      <c r="A42" t="s">
        <v>133</v>
      </c>
      <c r="B42" s="2" t="s">
        <v>140</v>
      </c>
      <c r="C42">
        <f t="shared" si="0"/>
        <v>1</v>
      </c>
      <c r="D42">
        <v>2.5</v>
      </c>
      <c r="E42" t="s">
        <v>146</v>
      </c>
      <c r="F42" t="s">
        <v>146</v>
      </c>
      <c r="G42" t="s">
        <v>146</v>
      </c>
      <c r="I42">
        <f t="shared" si="2"/>
        <v>39</v>
      </c>
    </row>
    <row r="43" spans="1:9" x14ac:dyDescent="0.2">
      <c r="A43" t="s">
        <v>133</v>
      </c>
      <c r="B43" s="2" t="s">
        <v>26</v>
      </c>
      <c r="C43">
        <f t="shared" si="0"/>
        <v>1</v>
      </c>
      <c r="D43">
        <v>2.5</v>
      </c>
      <c r="E43" t="s">
        <v>146</v>
      </c>
      <c r="F43" t="s">
        <v>146</v>
      </c>
      <c r="G43" t="s">
        <v>146</v>
      </c>
      <c r="I43">
        <f t="shared" si="2"/>
        <v>39</v>
      </c>
    </row>
    <row r="44" spans="1:9" x14ac:dyDescent="0.2">
      <c r="A44" t="s">
        <v>133</v>
      </c>
      <c r="B44" s="2" t="s">
        <v>112</v>
      </c>
      <c r="C44">
        <f t="shared" si="0"/>
        <v>1</v>
      </c>
      <c r="D44">
        <v>2.5</v>
      </c>
      <c r="E44" t="s">
        <v>146</v>
      </c>
      <c r="F44" t="s">
        <v>146</v>
      </c>
      <c r="G44" t="s">
        <v>146</v>
      </c>
      <c r="I44">
        <f t="shared" si="2"/>
        <v>39</v>
      </c>
    </row>
    <row r="45" spans="1:9" x14ac:dyDescent="0.2">
      <c r="A45" t="s">
        <v>133</v>
      </c>
      <c r="B45" s="2" t="s">
        <v>69</v>
      </c>
      <c r="C45">
        <f t="shared" si="0"/>
        <v>1</v>
      </c>
      <c r="D45">
        <v>2.5</v>
      </c>
      <c r="E45" t="s">
        <v>146</v>
      </c>
      <c r="F45" t="s">
        <v>146</v>
      </c>
      <c r="G45" t="s">
        <v>146</v>
      </c>
      <c r="I45">
        <f t="shared" si="2"/>
        <v>39</v>
      </c>
    </row>
    <row r="46" spans="1:9" x14ac:dyDescent="0.2">
      <c r="A46" t="s">
        <v>134</v>
      </c>
      <c r="B46" s="2" t="s">
        <v>144</v>
      </c>
      <c r="C46">
        <f t="shared" si="0"/>
        <v>1</v>
      </c>
      <c r="D46">
        <v>2.5</v>
      </c>
      <c r="E46" t="s">
        <v>146</v>
      </c>
      <c r="F46" t="s">
        <v>146</v>
      </c>
      <c r="G46" t="s">
        <v>146</v>
      </c>
      <c r="I46">
        <f t="shared" si="2"/>
        <v>39</v>
      </c>
    </row>
    <row r="47" spans="1:9" x14ac:dyDescent="0.2">
      <c r="A47" t="s">
        <v>134</v>
      </c>
      <c r="B47" s="2" t="s">
        <v>130</v>
      </c>
      <c r="C47">
        <f t="shared" si="0"/>
        <v>1</v>
      </c>
      <c r="D47">
        <v>2.5</v>
      </c>
      <c r="E47" t="s">
        <v>146</v>
      </c>
      <c r="F47" t="s">
        <v>146</v>
      </c>
      <c r="G47" t="s">
        <v>146</v>
      </c>
      <c r="I47">
        <f t="shared" si="2"/>
        <v>39</v>
      </c>
    </row>
    <row r="48" spans="1:9" x14ac:dyDescent="0.2">
      <c r="A48" t="s">
        <v>134</v>
      </c>
      <c r="B48" s="2" t="s">
        <v>145</v>
      </c>
      <c r="C48">
        <f t="shared" si="0"/>
        <v>1</v>
      </c>
      <c r="D48">
        <v>2.5</v>
      </c>
      <c r="E48" t="s">
        <v>146</v>
      </c>
      <c r="F48" t="s">
        <v>146</v>
      </c>
      <c r="G48" t="s">
        <v>146</v>
      </c>
      <c r="I48">
        <f t="shared" si="2"/>
        <v>39</v>
      </c>
    </row>
  </sheetData>
  <sortState ref="A2:I48">
    <sortCondition descending="1" ref="C2:C4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3.140625" bestFit="1" customWidth="1"/>
    <col min="2" max="2" width="10.5703125" bestFit="1" customWidth="1"/>
    <col min="3" max="3" width="6.140625" bestFit="1" customWidth="1"/>
    <col min="4" max="4" width="5.5703125" bestFit="1" customWidth="1"/>
  </cols>
  <sheetData>
    <row r="1" spans="1:4" x14ac:dyDescent="0.2">
      <c r="A1" s="1" t="s">
        <v>55</v>
      </c>
      <c r="B1" s="1" t="s">
        <v>1</v>
      </c>
      <c r="C1" s="1" t="s">
        <v>500</v>
      </c>
      <c r="D1" s="1" t="s">
        <v>577</v>
      </c>
    </row>
    <row r="2" spans="1:4" x14ac:dyDescent="0.2">
      <c r="A2" t="s">
        <v>527</v>
      </c>
      <c r="B2">
        <v>8</v>
      </c>
      <c r="D2">
        <f t="shared" ref="D2:D49" si="0">_xlfn.RANK.EQ(B2,$B$2:$B$49)</f>
        <v>1</v>
      </c>
    </row>
    <row r="3" spans="1:4" x14ac:dyDescent="0.2">
      <c r="A3" t="s">
        <v>7</v>
      </c>
      <c r="B3">
        <v>8</v>
      </c>
      <c r="C3" t="s">
        <v>501</v>
      </c>
      <c r="D3">
        <f t="shared" si="0"/>
        <v>1</v>
      </c>
    </row>
    <row r="4" spans="1:4" x14ac:dyDescent="0.2">
      <c r="A4" t="s">
        <v>565</v>
      </c>
      <c r="B4">
        <v>7</v>
      </c>
      <c r="D4">
        <f t="shared" si="0"/>
        <v>3</v>
      </c>
    </row>
    <row r="5" spans="1:4" x14ac:dyDescent="0.2">
      <c r="A5" t="s">
        <v>8</v>
      </c>
      <c r="B5">
        <v>7</v>
      </c>
      <c r="C5" t="s">
        <v>501</v>
      </c>
      <c r="D5">
        <f t="shared" si="0"/>
        <v>3</v>
      </c>
    </row>
    <row r="6" spans="1:4" x14ac:dyDescent="0.2">
      <c r="A6" t="s">
        <v>496</v>
      </c>
      <c r="B6">
        <v>5</v>
      </c>
      <c r="D6">
        <f t="shared" si="0"/>
        <v>5</v>
      </c>
    </row>
    <row r="7" spans="1:4" x14ac:dyDescent="0.2">
      <c r="A7" t="s">
        <v>9</v>
      </c>
      <c r="B7">
        <v>5</v>
      </c>
      <c r="C7" t="s">
        <v>501</v>
      </c>
      <c r="D7">
        <f t="shared" si="0"/>
        <v>5</v>
      </c>
    </row>
    <row r="8" spans="1:4" x14ac:dyDescent="0.2">
      <c r="A8" t="s">
        <v>121</v>
      </c>
      <c r="B8">
        <v>5</v>
      </c>
      <c r="D8">
        <f t="shared" si="0"/>
        <v>5</v>
      </c>
    </row>
    <row r="9" spans="1:4" x14ac:dyDescent="0.2">
      <c r="A9" t="s">
        <v>38</v>
      </c>
      <c r="B9">
        <v>5</v>
      </c>
      <c r="D9">
        <f t="shared" si="0"/>
        <v>5</v>
      </c>
    </row>
    <row r="10" spans="1:4" x14ac:dyDescent="0.2">
      <c r="A10" t="s">
        <v>562</v>
      </c>
      <c r="B10">
        <v>4</v>
      </c>
      <c r="D10">
        <f t="shared" si="0"/>
        <v>9</v>
      </c>
    </row>
    <row r="11" spans="1:4" x14ac:dyDescent="0.2">
      <c r="A11" t="s">
        <v>93</v>
      </c>
      <c r="B11">
        <v>4</v>
      </c>
      <c r="D11">
        <f t="shared" si="0"/>
        <v>9</v>
      </c>
    </row>
    <row r="12" spans="1:4" x14ac:dyDescent="0.2">
      <c r="A12" t="s">
        <v>44</v>
      </c>
      <c r="B12">
        <v>4</v>
      </c>
      <c r="D12">
        <f t="shared" si="0"/>
        <v>9</v>
      </c>
    </row>
    <row r="13" spans="1:4" x14ac:dyDescent="0.2">
      <c r="A13" t="s">
        <v>559</v>
      </c>
      <c r="B13">
        <v>3</v>
      </c>
      <c r="D13">
        <f t="shared" si="0"/>
        <v>12</v>
      </c>
    </row>
    <row r="14" spans="1:4" x14ac:dyDescent="0.2">
      <c r="A14" t="s">
        <v>564</v>
      </c>
      <c r="B14">
        <v>3</v>
      </c>
      <c r="D14">
        <f t="shared" si="0"/>
        <v>12</v>
      </c>
    </row>
    <row r="15" spans="1:4" x14ac:dyDescent="0.2">
      <c r="A15" t="s">
        <v>46</v>
      </c>
      <c r="B15">
        <v>3</v>
      </c>
      <c r="D15">
        <f t="shared" si="0"/>
        <v>12</v>
      </c>
    </row>
    <row r="16" spans="1:4" x14ac:dyDescent="0.2">
      <c r="A16" t="s">
        <v>29</v>
      </c>
      <c r="B16">
        <v>3</v>
      </c>
      <c r="D16">
        <f t="shared" si="0"/>
        <v>12</v>
      </c>
    </row>
    <row r="17" spans="1:4" x14ac:dyDescent="0.2">
      <c r="A17" t="s">
        <v>566</v>
      </c>
      <c r="B17">
        <v>3</v>
      </c>
      <c r="D17">
        <f t="shared" si="0"/>
        <v>12</v>
      </c>
    </row>
    <row r="18" spans="1:4" x14ac:dyDescent="0.2">
      <c r="A18" t="s">
        <v>557</v>
      </c>
      <c r="B18">
        <v>3</v>
      </c>
      <c r="C18" t="s">
        <v>501</v>
      </c>
      <c r="D18">
        <f t="shared" si="0"/>
        <v>12</v>
      </c>
    </row>
    <row r="19" spans="1:4" x14ac:dyDescent="0.2">
      <c r="A19" t="s">
        <v>556</v>
      </c>
      <c r="B19">
        <v>3</v>
      </c>
      <c r="C19" t="s">
        <v>501</v>
      </c>
      <c r="D19">
        <f t="shared" si="0"/>
        <v>12</v>
      </c>
    </row>
    <row r="20" spans="1:4" x14ac:dyDescent="0.2">
      <c r="A20" t="s">
        <v>135</v>
      </c>
      <c r="B20">
        <v>3</v>
      </c>
      <c r="D20">
        <f t="shared" si="0"/>
        <v>12</v>
      </c>
    </row>
    <row r="21" spans="1:4" x14ac:dyDescent="0.2">
      <c r="A21" t="s">
        <v>12</v>
      </c>
      <c r="B21">
        <v>3</v>
      </c>
      <c r="D21">
        <f t="shared" si="0"/>
        <v>12</v>
      </c>
    </row>
    <row r="22" spans="1:4" x14ac:dyDescent="0.2">
      <c r="A22" t="s">
        <v>108</v>
      </c>
      <c r="B22">
        <v>3</v>
      </c>
      <c r="D22">
        <f t="shared" si="0"/>
        <v>12</v>
      </c>
    </row>
    <row r="23" spans="1:4" x14ac:dyDescent="0.2">
      <c r="A23" t="s">
        <v>560</v>
      </c>
      <c r="B23">
        <v>2</v>
      </c>
      <c r="D23">
        <f t="shared" si="0"/>
        <v>22</v>
      </c>
    </row>
    <row r="24" spans="1:4" x14ac:dyDescent="0.2">
      <c r="A24" t="s">
        <v>58</v>
      </c>
      <c r="B24">
        <v>2</v>
      </c>
      <c r="D24">
        <f t="shared" si="0"/>
        <v>22</v>
      </c>
    </row>
    <row r="25" spans="1:4" x14ac:dyDescent="0.2">
      <c r="A25" t="s">
        <v>568</v>
      </c>
      <c r="B25">
        <v>2</v>
      </c>
      <c r="D25">
        <f t="shared" si="0"/>
        <v>22</v>
      </c>
    </row>
    <row r="26" spans="1:4" x14ac:dyDescent="0.2">
      <c r="A26" t="s">
        <v>70</v>
      </c>
      <c r="B26">
        <v>2</v>
      </c>
      <c r="D26">
        <f t="shared" si="0"/>
        <v>22</v>
      </c>
    </row>
    <row r="27" spans="1:4" x14ac:dyDescent="0.2">
      <c r="A27" t="s">
        <v>27</v>
      </c>
      <c r="B27">
        <v>2</v>
      </c>
      <c r="D27">
        <f t="shared" si="0"/>
        <v>22</v>
      </c>
    </row>
    <row r="28" spans="1:4" x14ac:dyDescent="0.2">
      <c r="A28" t="s">
        <v>114</v>
      </c>
      <c r="B28">
        <v>2</v>
      </c>
      <c r="D28">
        <f t="shared" si="0"/>
        <v>22</v>
      </c>
    </row>
    <row r="29" spans="1:4" x14ac:dyDescent="0.2">
      <c r="A29" t="s">
        <v>118</v>
      </c>
      <c r="B29">
        <v>2</v>
      </c>
      <c r="C29" t="s">
        <v>501</v>
      </c>
      <c r="D29">
        <f t="shared" si="0"/>
        <v>22</v>
      </c>
    </row>
    <row r="30" spans="1:4" x14ac:dyDescent="0.2">
      <c r="A30" t="s">
        <v>145</v>
      </c>
      <c r="B30">
        <v>2</v>
      </c>
      <c r="D30">
        <f t="shared" si="0"/>
        <v>22</v>
      </c>
    </row>
    <row r="31" spans="1:4" x14ac:dyDescent="0.2">
      <c r="A31" t="s">
        <v>558</v>
      </c>
      <c r="B31">
        <v>2</v>
      </c>
      <c r="C31" t="s">
        <v>501</v>
      </c>
      <c r="D31">
        <f t="shared" si="0"/>
        <v>22</v>
      </c>
    </row>
    <row r="32" spans="1:4" x14ac:dyDescent="0.2">
      <c r="A32" t="s">
        <v>35</v>
      </c>
      <c r="B32">
        <v>1</v>
      </c>
      <c r="D32">
        <f t="shared" si="0"/>
        <v>31</v>
      </c>
    </row>
    <row r="33" spans="1:4" x14ac:dyDescent="0.2">
      <c r="A33" t="s">
        <v>561</v>
      </c>
      <c r="B33">
        <v>1</v>
      </c>
      <c r="D33">
        <f t="shared" si="0"/>
        <v>31</v>
      </c>
    </row>
    <row r="34" spans="1:4" x14ac:dyDescent="0.2">
      <c r="A34" t="s">
        <v>77</v>
      </c>
      <c r="B34">
        <v>1</v>
      </c>
      <c r="D34">
        <f t="shared" si="0"/>
        <v>31</v>
      </c>
    </row>
    <row r="35" spans="1:4" x14ac:dyDescent="0.2">
      <c r="A35" t="s">
        <v>183</v>
      </c>
      <c r="B35">
        <v>1</v>
      </c>
      <c r="D35">
        <f t="shared" si="0"/>
        <v>31</v>
      </c>
    </row>
    <row r="36" spans="1:4" x14ac:dyDescent="0.2">
      <c r="A36" t="s">
        <v>183</v>
      </c>
      <c r="B36">
        <v>1</v>
      </c>
      <c r="D36">
        <f t="shared" si="0"/>
        <v>31</v>
      </c>
    </row>
    <row r="37" spans="1:4" x14ac:dyDescent="0.2">
      <c r="A37" t="s">
        <v>563</v>
      </c>
      <c r="B37">
        <v>1</v>
      </c>
      <c r="D37">
        <f t="shared" si="0"/>
        <v>31</v>
      </c>
    </row>
    <row r="38" spans="1:4" x14ac:dyDescent="0.2">
      <c r="A38" t="s">
        <v>240</v>
      </c>
      <c r="B38">
        <v>1</v>
      </c>
      <c r="D38">
        <f t="shared" si="0"/>
        <v>31</v>
      </c>
    </row>
    <row r="39" spans="1:4" x14ac:dyDescent="0.2">
      <c r="A39" t="s">
        <v>567</v>
      </c>
      <c r="B39">
        <v>1</v>
      </c>
      <c r="D39">
        <f t="shared" si="0"/>
        <v>31</v>
      </c>
    </row>
    <row r="40" spans="1:4" x14ac:dyDescent="0.2">
      <c r="A40" t="s">
        <v>569</v>
      </c>
      <c r="B40">
        <v>1</v>
      </c>
      <c r="D40">
        <f t="shared" si="0"/>
        <v>31</v>
      </c>
    </row>
    <row r="41" spans="1:4" x14ac:dyDescent="0.2">
      <c r="A41" t="s">
        <v>570</v>
      </c>
      <c r="B41">
        <v>1</v>
      </c>
      <c r="D41">
        <f t="shared" si="0"/>
        <v>31</v>
      </c>
    </row>
    <row r="42" spans="1:4" x14ac:dyDescent="0.2">
      <c r="A42" t="s">
        <v>68</v>
      </c>
      <c r="B42">
        <v>1</v>
      </c>
      <c r="D42">
        <f t="shared" si="0"/>
        <v>31</v>
      </c>
    </row>
    <row r="43" spans="1:4" x14ac:dyDescent="0.2">
      <c r="A43" t="s">
        <v>15</v>
      </c>
      <c r="B43">
        <v>1</v>
      </c>
      <c r="D43">
        <f t="shared" si="0"/>
        <v>31</v>
      </c>
    </row>
    <row r="44" spans="1:4" x14ac:dyDescent="0.2">
      <c r="A44" t="s">
        <v>571</v>
      </c>
      <c r="B44">
        <v>1</v>
      </c>
      <c r="D44">
        <f t="shared" si="0"/>
        <v>31</v>
      </c>
    </row>
    <row r="45" spans="1:4" x14ac:dyDescent="0.2">
      <c r="A45" t="s">
        <v>572</v>
      </c>
      <c r="B45">
        <v>1</v>
      </c>
      <c r="D45">
        <f t="shared" si="0"/>
        <v>31</v>
      </c>
    </row>
    <row r="46" spans="1:4" x14ac:dyDescent="0.2">
      <c r="A46" t="s">
        <v>573</v>
      </c>
      <c r="B46">
        <v>1</v>
      </c>
      <c r="D46">
        <f t="shared" si="0"/>
        <v>31</v>
      </c>
    </row>
    <row r="47" spans="1:4" x14ac:dyDescent="0.2">
      <c r="A47" t="s">
        <v>142</v>
      </c>
      <c r="B47">
        <v>1</v>
      </c>
      <c r="D47">
        <f t="shared" si="0"/>
        <v>31</v>
      </c>
    </row>
    <row r="48" spans="1:4" x14ac:dyDescent="0.2">
      <c r="A48" t="s">
        <v>36</v>
      </c>
      <c r="B48">
        <v>1</v>
      </c>
      <c r="D48">
        <f t="shared" si="0"/>
        <v>31</v>
      </c>
    </row>
    <row r="49" spans="1:4" x14ac:dyDescent="0.2">
      <c r="A49" t="s">
        <v>574</v>
      </c>
      <c r="B49">
        <v>1</v>
      </c>
      <c r="D49">
        <f t="shared" si="0"/>
        <v>31</v>
      </c>
    </row>
  </sheetData>
  <sortState ref="A2:D49">
    <sortCondition descending="1" ref="B2:B49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J43" sqref="J43"/>
    </sheetView>
  </sheetViews>
  <sheetFormatPr defaultRowHeight="12.75" x14ac:dyDescent="0.2"/>
  <cols>
    <col min="1" max="1" width="11.42578125" bestFit="1" customWidth="1"/>
    <col min="2" max="2" width="10.57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1</v>
      </c>
    </row>
    <row r="4" spans="1:2" x14ac:dyDescent="0.2">
      <c r="A4">
        <v>2</v>
      </c>
      <c r="B4">
        <v>2</v>
      </c>
    </row>
    <row r="5" spans="1:2" x14ac:dyDescent="0.2">
      <c r="A5">
        <v>3</v>
      </c>
      <c r="B5">
        <v>3</v>
      </c>
    </row>
    <row r="6" spans="1:2" x14ac:dyDescent="0.2">
      <c r="A6">
        <v>4</v>
      </c>
      <c r="B6">
        <v>1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pane ySplit="1" topLeftCell="A2" activePane="bottomLeft" state="frozen"/>
      <selection pane="bottomLeft" activeCell="M30" sqref="M30"/>
    </sheetView>
  </sheetViews>
  <sheetFormatPr defaultRowHeight="12.75" x14ac:dyDescent="0.2"/>
  <cols>
    <col min="1" max="1" width="20" bestFit="1" customWidth="1"/>
    <col min="2" max="2" width="27.140625" bestFit="1" customWidth="1"/>
    <col min="3" max="3" width="10.5703125" bestFit="1" customWidth="1"/>
    <col min="4" max="4" width="8" bestFit="1" customWidth="1"/>
    <col min="6" max="6" width="5.5703125" bestFit="1" customWidth="1"/>
    <col min="7" max="7" width="14.7109375" bestFit="1" customWidth="1"/>
  </cols>
  <sheetData>
    <row r="1" spans="1:7" s="1" customFormat="1" x14ac:dyDescent="0.2">
      <c r="A1" s="1" t="s">
        <v>54</v>
      </c>
      <c r="B1" s="1" t="s">
        <v>55</v>
      </c>
      <c r="C1" s="1" t="s">
        <v>1</v>
      </c>
      <c r="D1" s="1" t="s">
        <v>495</v>
      </c>
      <c r="E1" s="1" t="s">
        <v>500</v>
      </c>
      <c r="F1" s="1" t="s">
        <v>577</v>
      </c>
      <c r="G1" s="1" t="s">
        <v>803</v>
      </c>
    </row>
    <row r="2" spans="1:7" x14ac:dyDescent="0.2">
      <c r="A2" t="s">
        <v>5</v>
      </c>
      <c r="B2" t="s">
        <v>72</v>
      </c>
      <c r="C2">
        <v>41</v>
      </c>
      <c r="D2">
        <v>50</v>
      </c>
      <c r="F2">
        <f t="shared" ref="F2:F33" si="0">_xlfn.RANK.EQ(C2,$C$2:$C$104)</f>
        <v>1</v>
      </c>
      <c r="G2" s="32" t="s">
        <v>805</v>
      </c>
    </row>
    <row r="3" spans="1:7" x14ac:dyDescent="0.2">
      <c r="A3" t="s">
        <v>5</v>
      </c>
      <c r="B3" t="s">
        <v>152</v>
      </c>
      <c r="C3">
        <v>32</v>
      </c>
      <c r="D3">
        <v>39</v>
      </c>
      <c r="F3">
        <f t="shared" si="0"/>
        <v>2</v>
      </c>
      <c r="G3" s="32" t="s">
        <v>805</v>
      </c>
    </row>
    <row r="4" spans="1:7" x14ac:dyDescent="0.2">
      <c r="A4" t="s">
        <v>5</v>
      </c>
      <c r="B4" t="s">
        <v>28</v>
      </c>
      <c r="C4">
        <v>32</v>
      </c>
      <c r="D4">
        <v>39</v>
      </c>
      <c r="F4">
        <f t="shared" si="0"/>
        <v>2</v>
      </c>
      <c r="G4" s="32" t="s">
        <v>805</v>
      </c>
    </row>
    <row r="5" spans="1:7" x14ac:dyDescent="0.2">
      <c r="A5" t="s">
        <v>5</v>
      </c>
      <c r="B5" t="s">
        <v>232</v>
      </c>
      <c r="C5">
        <v>31</v>
      </c>
      <c r="D5">
        <v>37.799999999999997</v>
      </c>
      <c r="F5">
        <f t="shared" si="0"/>
        <v>4</v>
      </c>
      <c r="G5" s="32" t="s">
        <v>805</v>
      </c>
    </row>
    <row r="6" spans="1:7" x14ac:dyDescent="0.2">
      <c r="A6" t="s">
        <v>3</v>
      </c>
      <c r="B6" t="s">
        <v>215</v>
      </c>
      <c r="C6">
        <v>31</v>
      </c>
      <c r="D6">
        <v>37.799999999999997</v>
      </c>
      <c r="F6">
        <f t="shared" si="0"/>
        <v>4</v>
      </c>
      <c r="G6" s="32" t="s">
        <v>804</v>
      </c>
    </row>
    <row r="7" spans="1:7" x14ac:dyDescent="0.2">
      <c r="A7" t="s">
        <v>3</v>
      </c>
      <c r="B7" t="s">
        <v>61</v>
      </c>
      <c r="C7">
        <v>31</v>
      </c>
      <c r="D7">
        <v>37.799999999999997</v>
      </c>
      <c r="F7">
        <f t="shared" si="0"/>
        <v>4</v>
      </c>
      <c r="G7" s="32" t="s">
        <v>804</v>
      </c>
    </row>
    <row r="8" spans="1:7" x14ac:dyDescent="0.2">
      <c r="A8" t="s">
        <v>5</v>
      </c>
      <c r="B8" t="s">
        <v>64</v>
      </c>
      <c r="C8">
        <v>31</v>
      </c>
      <c r="D8">
        <v>37.799999999999997</v>
      </c>
      <c r="F8">
        <f t="shared" si="0"/>
        <v>4</v>
      </c>
      <c r="G8" s="32" t="s">
        <v>805</v>
      </c>
    </row>
    <row r="9" spans="1:7" x14ac:dyDescent="0.2">
      <c r="A9" t="s">
        <v>5</v>
      </c>
      <c r="B9" t="s">
        <v>68</v>
      </c>
      <c r="C9">
        <v>31</v>
      </c>
      <c r="D9">
        <v>37.799999999999997</v>
      </c>
      <c r="F9">
        <f t="shared" si="0"/>
        <v>4</v>
      </c>
      <c r="G9" s="32" t="s">
        <v>805</v>
      </c>
    </row>
    <row r="10" spans="1:7" x14ac:dyDescent="0.2">
      <c r="A10" t="s">
        <v>5</v>
      </c>
      <c r="B10" t="s">
        <v>153</v>
      </c>
      <c r="C10">
        <v>31</v>
      </c>
      <c r="D10">
        <v>37.799999999999997</v>
      </c>
      <c r="F10">
        <f t="shared" si="0"/>
        <v>4</v>
      </c>
      <c r="G10" s="32" t="s">
        <v>805</v>
      </c>
    </row>
    <row r="11" spans="1:7" x14ac:dyDescent="0.2">
      <c r="A11" t="s">
        <v>5</v>
      </c>
      <c r="B11" t="s">
        <v>26</v>
      </c>
      <c r="C11">
        <v>28</v>
      </c>
      <c r="D11">
        <v>34.1</v>
      </c>
      <c r="F11">
        <f t="shared" si="0"/>
        <v>10</v>
      </c>
      <c r="G11" s="32" t="s">
        <v>805</v>
      </c>
    </row>
    <row r="12" spans="1:7" x14ac:dyDescent="0.2">
      <c r="A12" t="s">
        <v>498</v>
      </c>
      <c r="B12" t="s">
        <v>87</v>
      </c>
      <c r="C12">
        <v>23</v>
      </c>
      <c r="D12">
        <v>28</v>
      </c>
      <c r="F12">
        <f t="shared" si="0"/>
        <v>11</v>
      </c>
      <c r="G12" s="32" t="s">
        <v>805</v>
      </c>
    </row>
    <row r="13" spans="1:7" x14ac:dyDescent="0.2">
      <c r="A13" t="s">
        <v>3</v>
      </c>
      <c r="B13" t="s">
        <v>231</v>
      </c>
      <c r="C13">
        <v>23</v>
      </c>
      <c r="D13">
        <v>28</v>
      </c>
      <c r="F13">
        <f t="shared" si="0"/>
        <v>11</v>
      </c>
      <c r="G13" s="32" t="s">
        <v>804</v>
      </c>
    </row>
    <row r="14" spans="1:7" x14ac:dyDescent="0.2">
      <c r="A14" t="s">
        <v>5</v>
      </c>
      <c r="B14" t="s">
        <v>154</v>
      </c>
      <c r="C14">
        <v>22</v>
      </c>
      <c r="D14">
        <v>26.8</v>
      </c>
      <c r="F14">
        <f t="shared" si="0"/>
        <v>13</v>
      </c>
      <c r="G14" s="32" t="s">
        <v>805</v>
      </c>
    </row>
    <row r="15" spans="1:7" x14ac:dyDescent="0.2">
      <c r="A15" t="s">
        <v>5</v>
      </c>
      <c r="B15" t="s">
        <v>16</v>
      </c>
      <c r="C15">
        <v>22</v>
      </c>
      <c r="D15">
        <v>26.8</v>
      </c>
      <c r="F15">
        <f t="shared" si="0"/>
        <v>13</v>
      </c>
      <c r="G15" s="32" t="s">
        <v>804</v>
      </c>
    </row>
    <row r="16" spans="1:7" x14ac:dyDescent="0.2">
      <c r="A16" t="s">
        <v>5</v>
      </c>
      <c r="B16" t="s">
        <v>27</v>
      </c>
      <c r="C16">
        <v>18</v>
      </c>
      <c r="D16">
        <v>22</v>
      </c>
      <c r="F16">
        <f t="shared" si="0"/>
        <v>15</v>
      </c>
      <c r="G16" s="32" t="s">
        <v>805</v>
      </c>
    </row>
    <row r="17" spans="1:7" x14ac:dyDescent="0.2">
      <c r="A17" t="s">
        <v>187</v>
      </c>
      <c r="B17" t="s">
        <v>192</v>
      </c>
      <c r="C17">
        <v>17</v>
      </c>
      <c r="D17">
        <v>20.7</v>
      </c>
      <c r="F17">
        <f t="shared" si="0"/>
        <v>16</v>
      </c>
      <c r="G17" s="32" t="s">
        <v>805</v>
      </c>
    </row>
    <row r="18" spans="1:7" x14ac:dyDescent="0.2">
      <c r="A18" t="s">
        <v>5</v>
      </c>
      <c r="B18" t="s">
        <v>78</v>
      </c>
      <c r="C18">
        <v>15</v>
      </c>
      <c r="D18">
        <v>18.3</v>
      </c>
      <c r="F18">
        <f t="shared" si="0"/>
        <v>17</v>
      </c>
      <c r="G18" s="32" t="s">
        <v>805</v>
      </c>
    </row>
    <row r="19" spans="1:7" x14ac:dyDescent="0.2">
      <c r="A19" t="s">
        <v>5</v>
      </c>
      <c r="B19" t="s">
        <v>155</v>
      </c>
      <c r="C19">
        <v>15</v>
      </c>
      <c r="D19">
        <v>18.3</v>
      </c>
      <c r="E19" t="s">
        <v>501</v>
      </c>
      <c r="F19">
        <f t="shared" si="0"/>
        <v>17</v>
      </c>
      <c r="G19" s="32" t="s">
        <v>807</v>
      </c>
    </row>
    <row r="20" spans="1:7" x14ac:dyDescent="0.2">
      <c r="A20" t="s">
        <v>187</v>
      </c>
      <c r="B20" t="s">
        <v>188</v>
      </c>
      <c r="C20">
        <v>15</v>
      </c>
      <c r="D20">
        <v>18.3</v>
      </c>
      <c r="F20">
        <f t="shared" si="0"/>
        <v>17</v>
      </c>
      <c r="G20" s="32" t="s">
        <v>805</v>
      </c>
    </row>
    <row r="21" spans="1:7" x14ac:dyDescent="0.2">
      <c r="A21" t="s">
        <v>5</v>
      </c>
      <c r="B21" t="s">
        <v>63</v>
      </c>
      <c r="C21">
        <v>14</v>
      </c>
      <c r="D21">
        <v>17.100000000000001</v>
      </c>
      <c r="F21">
        <f t="shared" si="0"/>
        <v>20</v>
      </c>
      <c r="G21" s="32" t="s">
        <v>805</v>
      </c>
    </row>
    <row r="22" spans="1:7" x14ac:dyDescent="0.2">
      <c r="A22" t="s">
        <v>3</v>
      </c>
      <c r="B22" t="s">
        <v>216</v>
      </c>
      <c r="C22">
        <v>13</v>
      </c>
      <c r="D22">
        <v>15.9</v>
      </c>
      <c r="F22">
        <f t="shared" si="0"/>
        <v>21</v>
      </c>
      <c r="G22" s="32" t="s">
        <v>804</v>
      </c>
    </row>
    <row r="23" spans="1:7" x14ac:dyDescent="0.2">
      <c r="A23" t="s">
        <v>5</v>
      </c>
      <c r="B23" t="s">
        <v>156</v>
      </c>
      <c r="C23">
        <v>13</v>
      </c>
      <c r="D23">
        <v>15.9</v>
      </c>
      <c r="F23">
        <f t="shared" si="0"/>
        <v>21</v>
      </c>
      <c r="G23" s="32" t="s">
        <v>805</v>
      </c>
    </row>
    <row r="24" spans="1:7" x14ac:dyDescent="0.2">
      <c r="A24" t="s">
        <v>187</v>
      </c>
      <c r="B24" t="s">
        <v>189</v>
      </c>
      <c r="C24">
        <v>12</v>
      </c>
      <c r="D24">
        <v>14.6</v>
      </c>
      <c r="F24">
        <f t="shared" si="0"/>
        <v>23</v>
      </c>
      <c r="G24" s="32" t="s">
        <v>805</v>
      </c>
    </row>
    <row r="25" spans="1:7" x14ac:dyDescent="0.2">
      <c r="A25" t="s">
        <v>3</v>
      </c>
      <c r="B25" t="s">
        <v>85</v>
      </c>
      <c r="C25">
        <v>12</v>
      </c>
      <c r="D25">
        <v>14.6</v>
      </c>
      <c r="F25">
        <f t="shared" si="0"/>
        <v>23</v>
      </c>
      <c r="G25" s="32" t="s">
        <v>804</v>
      </c>
    </row>
    <row r="26" spans="1:7" x14ac:dyDescent="0.2">
      <c r="A26" t="s">
        <v>5</v>
      </c>
      <c r="B26" t="s">
        <v>157</v>
      </c>
      <c r="C26">
        <v>12</v>
      </c>
      <c r="D26">
        <v>14.6</v>
      </c>
      <c r="F26">
        <f t="shared" si="0"/>
        <v>23</v>
      </c>
      <c r="G26" s="32" t="s">
        <v>804</v>
      </c>
    </row>
    <row r="27" spans="1:7" x14ac:dyDescent="0.2">
      <c r="A27" t="s">
        <v>498</v>
      </c>
      <c r="B27" t="s">
        <v>224</v>
      </c>
      <c r="C27">
        <v>12</v>
      </c>
      <c r="D27">
        <v>14.6</v>
      </c>
      <c r="F27">
        <f t="shared" si="0"/>
        <v>23</v>
      </c>
      <c r="G27" s="32" t="s">
        <v>804</v>
      </c>
    </row>
    <row r="28" spans="1:7" x14ac:dyDescent="0.2">
      <c r="A28" t="s">
        <v>5</v>
      </c>
      <c r="B28" t="s">
        <v>22</v>
      </c>
      <c r="C28">
        <v>11</v>
      </c>
      <c r="D28">
        <v>13.4</v>
      </c>
      <c r="F28">
        <f t="shared" si="0"/>
        <v>27</v>
      </c>
      <c r="G28" s="32" t="s">
        <v>805</v>
      </c>
    </row>
    <row r="29" spans="1:7" x14ac:dyDescent="0.2">
      <c r="A29" t="s">
        <v>187</v>
      </c>
      <c r="B29" t="s">
        <v>190</v>
      </c>
      <c r="C29">
        <v>11</v>
      </c>
      <c r="D29">
        <v>13.4</v>
      </c>
      <c r="F29">
        <f t="shared" si="0"/>
        <v>27</v>
      </c>
      <c r="G29" s="32" t="s">
        <v>805</v>
      </c>
    </row>
    <row r="30" spans="1:7" x14ac:dyDescent="0.2">
      <c r="A30" t="s">
        <v>498</v>
      </c>
      <c r="B30" t="s">
        <v>225</v>
      </c>
      <c r="C30">
        <v>11</v>
      </c>
      <c r="D30">
        <v>13.4</v>
      </c>
      <c r="F30">
        <f t="shared" si="0"/>
        <v>27</v>
      </c>
      <c r="G30" s="32" t="s">
        <v>805</v>
      </c>
    </row>
    <row r="31" spans="1:7" x14ac:dyDescent="0.2">
      <c r="A31" t="s">
        <v>5</v>
      </c>
      <c r="B31" t="s">
        <v>158</v>
      </c>
      <c r="C31">
        <v>11</v>
      </c>
      <c r="D31">
        <v>13.4</v>
      </c>
      <c r="F31">
        <f t="shared" si="0"/>
        <v>27</v>
      </c>
      <c r="G31" s="32" t="s">
        <v>805</v>
      </c>
    </row>
    <row r="32" spans="1:7" x14ac:dyDescent="0.2">
      <c r="A32" t="s">
        <v>3</v>
      </c>
      <c r="B32" t="s">
        <v>217</v>
      </c>
      <c r="C32">
        <v>11</v>
      </c>
      <c r="D32">
        <v>13.4</v>
      </c>
      <c r="F32">
        <f t="shared" si="0"/>
        <v>27</v>
      </c>
      <c r="G32" s="32" t="s">
        <v>804</v>
      </c>
    </row>
    <row r="33" spans="1:7" x14ac:dyDescent="0.2">
      <c r="A33" t="s">
        <v>5</v>
      </c>
      <c r="B33" t="s">
        <v>66</v>
      </c>
      <c r="C33">
        <v>11</v>
      </c>
      <c r="D33">
        <v>13.4</v>
      </c>
      <c r="F33">
        <f t="shared" si="0"/>
        <v>27</v>
      </c>
      <c r="G33" s="32" t="s">
        <v>804</v>
      </c>
    </row>
    <row r="34" spans="1:7" x14ac:dyDescent="0.2">
      <c r="A34" t="s">
        <v>5</v>
      </c>
      <c r="B34" t="s">
        <v>159</v>
      </c>
      <c r="C34">
        <v>9</v>
      </c>
      <c r="D34">
        <v>11</v>
      </c>
      <c r="F34">
        <f t="shared" ref="F34:F65" si="1">_xlfn.RANK.EQ(C34,$C$2:$C$104)</f>
        <v>33</v>
      </c>
      <c r="G34" s="32" t="s">
        <v>805</v>
      </c>
    </row>
    <row r="35" spans="1:7" x14ac:dyDescent="0.2">
      <c r="A35" t="s">
        <v>3</v>
      </c>
      <c r="B35" t="s">
        <v>218</v>
      </c>
      <c r="C35">
        <v>9</v>
      </c>
      <c r="D35">
        <v>11</v>
      </c>
      <c r="F35">
        <f t="shared" si="1"/>
        <v>33</v>
      </c>
      <c r="G35" s="32" t="s">
        <v>804</v>
      </c>
    </row>
    <row r="36" spans="1:7" x14ac:dyDescent="0.2">
      <c r="A36" t="s">
        <v>5</v>
      </c>
      <c r="B36" t="s">
        <v>70</v>
      </c>
      <c r="C36">
        <v>9</v>
      </c>
      <c r="D36">
        <v>11</v>
      </c>
      <c r="F36">
        <f t="shared" si="1"/>
        <v>33</v>
      </c>
      <c r="G36" s="32" t="s">
        <v>805</v>
      </c>
    </row>
    <row r="37" spans="1:7" x14ac:dyDescent="0.2">
      <c r="A37" t="s">
        <v>5</v>
      </c>
      <c r="B37" t="s">
        <v>160</v>
      </c>
      <c r="C37">
        <v>8</v>
      </c>
      <c r="D37">
        <v>9.8000000000000007</v>
      </c>
      <c r="F37">
        <f t="shared" si="1"/>
        <v>36</v>
      </c>
      <c r="G37" s="32" t="s">
        <v>805</v>
      </c>
    </row>
    <row r="38" spans="1:7" x14ac:dyDescent="0.2">
      <c r="A38" t="s">
        <v>187</v>
      </c>
      <c r="B38" t="s">
        <v>191</v>
      </c>
      <c r="C38">
        <v>8</v>
      </c>
      <c r="D38">
        <v>9.8000000000000007</v>
      </c>
      <c r="F38">
        <f t="shared" si="1"/>
        <v>36</v>
      </c>
      <c r="G38" s="32" t="s">
        <v>805</v>
      </c>
    </row>
    <row r="39" spans="1:7" x14ac:dyDescent="0.2">
      <c r="A39" t="s">
        <v>5</v>
      </c>
      <c r="B39" t="s">
        <v>19</v>
      </c>
      <c r="C39">
        <v>8</v>
      </c>
      <c r="D39">
        <v>9.8000000000000007</v>
      </c>
      <c r="F39">
        <f t="shared" si="1"/>
        <v>36</v>
      </c>
      <c r="G39" s="32" t="s">
        <v>804</v>
      </c>
    </row>
    <row r="40" spans="1:7" x14ac:dyDescent="0.2">
      <c r="A40" t="s">
        <v>5</v>
      </c>
      <c r="B40" t="s">
        <v>161</v>
      </c>
      <c r="C40">
        <v>8</v>
      </c>
      <c r="D40">
        <v>9.8000000000000007</v>
      </c>
      <c r="F40">
        <f t="shared" si="1"/>
        <v>36</v>
      </c>
      <c r="G40" s="32" t="s">
        <v>805</v>
      </c>
    </row>
    <row r="41" spans="1:7" x14ac:dyDescent="0.2">
      <c r="A41" t="s">
        <v>5</v>
      </c>
      <c r="B41" t="s">
        <v>162</v>
      </c>
      <c r="C41">
        <v>8</v>
      </c>
      <c r="D41">
        <v>9.8000000000000007</v>
      </c>
      <c r="F41">
        <f t="shared" si="1"/>
        <v>36</v>
      </c>
      <c r="G41" s="32" t="s">
        <v>805</v>
      </c>
    </row>
    <row r="42" spans="1:7" x14ac:dyDescent="0.2">
      <c r="A42" t="s">
        <v>5</v>
      </c>
      <c r="B42" t="s">
        <v>163</v>
      </c>
      <c r="C42">
        <v>8</v>
      </c>
      <c r="D42">
        <v>9.8000000000000007</v>
      </c>
      <c r="F42">
        <f t="shared" si="1"/>
        <v>36</v>
      </c>
      <c r="G42" s="32" t="s">
        <v>804</v>
      </c>
    </row>
    <row r="43" spans="1:7" x14ac:dyDescent="0.2">
      <c r="A43" t="s">
        <v>5</v>
      </c>
      <c r="B43" t="s">
        <v>164</v>
      </c>
      <c r="C43">
        <v>7</v>
      </c>
      <c r="D43">
        <v>8.5</v>
      </c>
      <c r="F43">
        <f t="shared" si="1"/>
        <v>42</v>
      </c>
      <c r="G43" s="32" t="s">
        <v>805</v>
      </c>
    </row>
    <row r="44" spans="1:7" x14ac:dyDescent="0.2">
      <c r="A44" t="s">
        <v>5</v>
      </c>
      <c r="B44" t="s">
        <v>165</v>
      </c>
      <c r="C44">
        <v>7</v>
      </c>
      <c r="D44">
        <v>8.5</v>
      </c>
      <c r="F44">
        <f t="shared" si="1"/>
        <v>42</v>
      </c>
      <c r="G44" s="32" t="s">
        <v>805</v>
      </c>
    </row>
    <row r="45" spans="1:7" x14ac:dyDescent="0.2">
      <c r="A45" t="s">
        <v>3</v>
      </c>
      <c r="B45" t="s">
        <v>219</v>
      </c>
      <c r="C45">
        <v>7</v>
      </c>
      <c r="D45">
        <v>8.5</v>
      </c>
      <c r="F45">
        <f t="shared" si="1"/>
        <v>42</v>
      </c>
      <c r="G45" s="32" t="s">
        <v>805</v>
      </c>
    </row>
    <row r="46" spans="1:7" x14ac:dyDescent="0.2">
      <c r="A46" t="s">
        <v>5</v>
      </c>
      <c r="B46" t="s">
        <v>112</v>
      </c>
      <c r="C46">
        <v>7</v>
      </c>
      <c r="D46">
        <v>8.5</v>
      </c>
      <c r="F46">
        <f t="shared" si="1"/>
        <v>42</v>
      </c>
      <c r="G46" s="32" t="s">
        <v>805</v>
      </c>
    </row>
    <row r="47" spans="1:7" x14ac:dyDescent="0.2">
      <c r="A47" t="s">
        <v>498</v>
      </c>
      <c r="B47" t="s">
        <v>226</v>
      </c>
      <c r="C47">
        <v>7</v>
      </c>
      <c r="D47">
        <v>8.5</v>
      </c>
      <c r="F47">
        <f t="shared" si="1"/>
        <v>42</v>
      </c>
      <c r="G47" s="32" t="s">
        <v>804</v>
      </c>
    </row>
    <row r="48" spans="1:7" x14ac:dyDescent="0.2">
      <c r="A48" t="s">
        <v>5</v>
      </c>
      <c r="B48" t="s">
        <v>166</v>
      </c>
      <c r="C48">
        <v>7</v>
      </c>
      <c r="D48">
        <v>8.5</v>
      </c>
      <c r="F48">
        <f t="shared" si="1"/>
        <v>42</v>
      </c>
      <c r="G48" s="32" t="s">
        <v>805</v>
      </c>
    </row>
    <row r="49" spans="1:7" x14ac:dyDescent="0.2">
      <c r="A49" t="s">
        <v>5</v>
      </c>
      <c r="B49" t="s">
        <v>167</v>
      </c>
      <c r="C49">
        <v>6</v>
      </c>
      <c r="D49">
        <v>7.3</v>
      </c>
      <c r="F49">
        <f t="shared" si="1"/>
        <v>48</v>
      </c>
      <c r="G49" s="32" t="s">
        <v>805</v>
      </c>
    </row>
    <row r="50" spans="1:7" x14ac:dyDescent="0.2">
      <c r="A50" t="s">
        <v>5</v>
      </c>
      <c r="B50" t="s">
        <v>168</v>
      </c>
      <c r="C50">
        <v>5</v>
      </c>
      <c r="D50">
        <v>6.1</v>
      </c>
      <c r="F50">
        <f t="shared" si="1"/>
        <v>49</v>
      </c>
      <c r="G50" s="32" t="s">
        <v>805</v>
      </c>
    </row>
    <row r="51" spans="1:7" x14ac:dyDescent="0.2">
      <c r="A51" t="s">
        <v>5</v>
      </c>
      <c r="B51" t="s">
        <v>103</v>
      </c>
      <c r="C51">
        <v>5</v>
      </c>
      <c r="D51">
        <v>6.1</v>
      </c>
      <c r="F51">
        <f t="shared" si="1"/>
        <v>49</v>
      </c>
      <c r="G51" s="32" t="s">
        <v>805</v>
      </c>
    </row>
    <row r="52" spans="1:7" x14ac:dyDescent="0.2">
      <c r="A52" t="s">
        <v>5</v>
      </c>
      <c r="B52" t="s">
        <v>25</v>
      </c>
      <c r="C52">
        <v>5</v>
      </c>
      <c r="D52">
        <v>6.1</v>
      </c>
      <c r="F52">
        <f t="shared" si="1"/>
        <v>49</v>
      </c>
      <c r="G52" s="32" t="s">
        <v>805</v>
      </c>
    </row>
    <row r="53" spans="1:7" x14ac:dyDescent="0.2">
      <c r="A53" t="s">
        <v>5</v>
      </c>
      <c r="B53" t="s">
        <v>169</v>
      </c>
      <c r="C53">
        <v>5</v>
      </c>
      <c r="D53">
        <v>6.1</v>
      </c>
      <c r="F53">
        <f t="shared" si="1"/>
        <v>49</v>
      </c>
      <c r="G53" s="32" t="s">
        <v>805</v>
      </c>
    </row>
    <row r="54" spans="1:7" x14ac:dyDescent="0.2">
      <c r="A54" t="s">
        <v>3</v>
      </c>
      <c r="B54" t="s">
        <v>10</v>
      </c>
      <c r="C54">
        <v>5</v>
      </c>
      <c r="D54">
        <v>6.1</v>
      </c>
      <c r="F54">
        <f t="shared" si="1"/>
        <v>49</v>
      </c>
      <c r="G54" s="32" t="s">
        <v>804</v>
      </c>
    </row>
    <row r="55" spans="1:7" x14ac:dyDescent="0.2">
      <c r="A55" t="s">
        <v>5</v>
      </c>
      <c r="B55" t="s">
        <v>170</v>
      </c>
      <c r="C55">
        <v>4</v>
      </c>
      <c r="D55">
        <v>4.9000000000000004</v>
      </c>
      <c r="F55">
        <f t="shared" si="1"/>
        <v>54</v>
      </c>
      <c r="G55" s="32" t="s">
        <v>805</v>
      </c>
    </row>
    <row r="56" spans="1:7" x14ac:dyDescent="0.2">
      <c r="A56" t="s">
        <v>5</v>
      </c>
      <c r="B56" t="s">
        <v>171</v>
      </c>
      <c r="C56">
        <v>4</v>
      </c>
      <c r="D56">
        <v>4.9000000000000004</v>
      </c>
      <c r="F56">
        <f t="shared" si="1"/>
        <v>54</v>
      </c>
      <c r="G56" s="32" t="s">
        <v>805</v>
      </c>
    </row>
    <row r="57" spans="1:7" x14ac:dyDescent="0.2">
      <c r="A57" t="s">
        <v>187</v>
      </c>
      <c r="B57" t="s">
        <v>193</v>
      </c>
      <c r="C57">
        <v>4</v>
      </c>
      <c r="D57">
        <v>4.9000000000000004</v>
      </c>
      <c r="F57">
        <f t="shared" si="1"/>
        <v>54</v>
      </c>
      <c r="G57" s="32" t="s">
        <v>805</v>
      </c>
    </row>
    <row r="58" spans="1:7" x14ac:dyDescent="0.2">
      <c r="A58" t="s">
        <v>187</v>
      </c>
      <c r="B58" t="s">
        <v>194</v>
      </c>
      <c r="C58">
        <v>4</v>
      </c>
      <c r="D58">
        <v>4.9000000000000004</v>
      </c>
      <c r="F58">
        <f t="shared" si="1"/>
        <v>54</v>
      </c>
      <c r="G58" s="32" t="s">
        <v>805</v>
      </c>
    </row>
    <row r="59" spans="1:7" x14ac:dyDescent="0.2">
      <c r="A59" t="s">
        <v>187</v>
      </c>
      <c r="B59" t="s">
        <v>195</v>
      </c>
      <c r="C59">
        <v>4</v>
      </c>
      <c r="D59">
        <v>4.9000000000000004</v>
      </c>
      <c r="F59">
        <f t="shared" si="1"/>
        <v>54</v>
      </c>
      <c r="G59" s="32" t="s">
        <v>805</v>
      </c>
    </row>
    <row r="60" spans="1:7" x14ac:dyDescent="0.2">
      <c r="A60" t="s">
        <v>3</v>
      </c>
      <c r="B60" t="s">
        <v>220</v>
      </c>
      <c r="C60">
        <v>4</v>
      </c>
      <c r="D60">
        <v>4.9000000000000004</v>
      </c>
      <c r="F60">
        <f t="shared" si="1"/>
        <v>54</v>
      </c>
      <c r="G60" s="32" t="s">
        <v>804</v>
      </c>
    </row>
    <row r="61" spans="1:7" x14ac:dyDescent="0.2">
      <c r="A61" t="s">
        <v>5</v>
      </c>
      <c r="B61" t="s">
        <v>172</v>
      </c>
      <c r="C61">
        <v>4</v>
      </c>
      <c r="D61">
        <v>4.9000000000000004</v>
      </c>
      <c r="F61">
        <f t="shared" si="1"/>
        <v>54</v>
      </c>
      <c r="G61" s="32" t="s">
        <v>805</v>
      </c>
    </row>
    <row r="62" spans="1:7" x14ac:dyDescent="0.2">
      <c r="A62" t="s">
        <v>5</v>
      </c>
      <c r="B62" t="s">
        <v>173</v>
      </c>
      <c r="C62">
        <v>3</v>
      </c>
      <c r="D62">
        <v>3.7</v>
      </c>
      <c r="F62">
        <f t="shared" si="1"/>
        <v>61</v>
      </c>
      <c r="G62" s="32" t="s">
        <v>805</v>
      </c>
    </row>
    <row r="63" spans="1:7" x14ac:dyDescent="0.2">
      <c r="A63" t="s">
        <v>5</v>
      </c>
      <c r="B63" t="s">
        <v>174</v>
      </c>
      <c r="C63">
        <v>3</v>
      </c>
      <c r="D63">
        <v>3.7</v>
      </c>
      <c r="F63">
        <f t="shared" si="1"/>
        <v>61</v>
      </c>
      <c r="G63" s="32" t="s">
        <v>805</v>
      </c>
    </row>
    <row r="64" spans="1:7" x14ac:dyDescent="0.2">
      <c r="A64" t="s">
        <v>5</v>
      </c>
      <c r="B64" t="s">
        <v>175</v>
      </c>
      <c r="C64">
        <v>3</v>
      </c>
      <c r="D64">
        <v>3.7</v>
      </c>
      <c r="F64">
        <f t="shared" si="1"/>
        <v>61</v>
      </c>
      <c r="G64" s="32" t="s">
        <v>805</v>
      </c>
    </row>
    <row r="65" spans="1:7" x14ac:dyDescent="0.2">
      <c r="A65" t="s">
        <v>187</v>
      </c>
      <c r="B65" t="s">
        <v>196</v>
      </c>
      <c r="C65">
        <v>3</v>
      </c>
      <c r="D65">
        <v>3.7</v>
      </c>
      <c r="F65">
        <f t="shared" si="1"/>
        <v>61</v>
      </c>
      <c r="G65" s="32" t="s">
        <v>805</v>
      </c>
    </row>
    <row r="66" spans="1:7" x14ac:dyDescent="0.2">
      <c r="A66" t="s">
        <v>187</v>
      </c>
      <c r="B66" t="s">
        <v>197</v>
      </c>
      <c r="C66">
        <v>3</v>
      </c>
      <c r="D66">
        <v>3.7</v>
      </c>
      <c r="F66">
        <f t="shared" ref="F66:F97" si="2">_xlfn.RANK.EQ(C66,$C$2:$C$104)</f>
        <v>61</v>
      </c>
      <c r="G66" s="32" t="s">
        <v>805</v>
      </c>
    </row>
    <row r="67" spans="1:7" x14ac:dyDescent="0.2">
      <c r="A67" t="s">
        <v>187</v>
      </c>
      <c r="B67" t="s">
        <v>198</v>
      </c>
      <c r="C67">
        <v>3</v>
      </c>
      <c r="D67">
        <v>3.7</v>
      </c>
      <c r="F67">
        <f t="shared" si="2"/>
        <v>61</v>
      </c>
      <c r="G67" s="32" t="s">
        <v>805</v>
      </c>
    </row>
    <row r="68" spans="1:7" x14ac:dyDescent="0.2">
      <c r="A68" t="s">
        <v>187</v>
      </c>
      <c r="B68" t="s">
        <v>199</v>
      </c>
      <c r="C68">
        <v>3</v>
      </c>
      <c r="D68">
        <v>3.7</v>
      </c>
      <c r="F68">
        <f t="shared" si="2"/>
        <v>61</v>
      </c>
      <c r="G68" s="32" t="s">
        <v>805</v>
      </c>
    </row>
    <row r="69" spans="1:7" x14ac:dyDescent="0.2">
      <c r="A69" t="s">
        <v>3</v>
      </c>
      <c r="B69" t="s">
        <v>221</v>
      </c>
      <c r="C69">
        <v>3</v>
      </c>
      <c r="D69">
        <v>3.7</v>
      </c>
      <c r="F69">
        <f t="shared" si="2"/>
        <v>61</v>
      </c>
      <c r="G69" s="32" t="s">
        <v>805</v>
      </c>
    </row>
    <row r="70" spans="1:7" x14ac:dyDescent="0.2">
      <c r="A70" t="s">
        <v>5</v>
      </c>
      <c r="B70" t="s">
        <v>176</v>
      </c>
      <c r="C70">
        <v>3</v>
      </c>
      <c r="D70">
        <v>3.7</v>
      </c>
      <c r="F70">
        <f t="shared" si="2"/>
        <v>61</v>
      </c>
      <c r="G70" s="32" t="s">
        <v>805</v>
      </c>
    </row>
    <row r="71" spans="1:7" x14ac:dyDescent="0.2">
      <c r="A71" t="s">
        <v>498</v>
      </c>
      <c r="B71" t="s">
        <v>227</v>
      </c>
      <c r="C71">
        <v>3</v>
      </c>
      <c r="D71">
        <v>3.7</v>
      </c>
      <c r="F71">
        <f t="shared" si="2"/>
        <v>61</v>
      </c>
      <c r="G71" s="32" t="s">
        <v>805</v>
      </c>
    </row>
    <row r="72" spans="1:7" x14ac:dyDescent="0.2">
      <c r="A72" t="s">
        <v>3</v>
      </c>
      <c r="B72" t="s">
        <v>222</v>
      </c>
      <c r="C72">
        <v>3</v>
      </c>
      <c r="D72">
        <v>3.7</v>
      </c>
      <c r="F72">
        <f t="shared" si="2"/>
        <v>61</v>
      </c>
      <c r="G72" s="32" t="s">
        <v>222</v>
      </c>
    </row>
    <row r="73" spans="1:7" x14ac:dyDescent="0.2">
      <c r="A73" t="s">
        <v>187</v>
      </c>
      <c r="B73" t="s">
        <v>200</v>
      </c>
      <c r="C73">
        <v>3</v>
      </c>
      <c r="D73">
        <v>3.7</v>
      </c>
      <c r="F73">
        <f t="shared" si="2"/>
        <v>61</v>
      </c>
      <c r="G73" s="32" t="s">
        <v>805</v>
      </c>
    </row>
    <row r="74" spans="1:7" x14ac:dyDescent="0.2">
      <c r="A74" t="s">
        <v>187</v>
      </c>
      <c r="B74" t="s">
        <v>201</v>
      </c>
      <c r="C74">
        <v>2</v>
      </c>
      <c r="D74">
        <v>2.4</v>
      </c>
      <c r="F74">
        <f t="shared" si="2"/>
        <v>73</v>
      </c>
      <c r="G74" s="32" t="s">
        <v>805</v>
      </c>
    </row>
    <row r="75" spans="1:7" x14ac:dyDescent="0.2">
      <c r="A75" t="s">
        <v>187</v>
      </c>
      <c r="B75" t="s">
        <v>202</v>
      </c>
      <c r="C75">
        <v>2</v>
      </c>
      <c r="D75">
        <v>2.4</v>
      </c>
      <c r="F75">
        <f t="shared" si="2"/>
        <v>73</v>
      </c>
      <c r="G75" s="32" t="s">
        <v>805</v>
      </c>
    </row>
    <row r="76" spans="1:7" x14ac:dyDescent="0.2">
      <c r="A76" t="s">
        <v>187</v>
      </c>
      <c r="B76" t="s">
        <v>203</v>
      </c>
      <c r="C76">
        <v>2</v>
      </c>
      <c r="D76">
        <v>2.4</v>
      </c>
      <c r="F76">
        <f t="shared" si="2"/>
        <v>73</v>
      </c>
      <c r="G76" s="32" t="s">
        <v>805</v>
      </c>
    </row>
    <row r="77" spans="1:7" x14ac:dyDescent="0.2">
      <c r="A77" t="s">
        <v>187</v>
      </c>
      <c r="B77" t="s">
        <v>204</v>
      </c>
      <c r="C77">
        <v>2</v>
      </c>
      <c r="D77">
        <v>2.4</v>
      </c>
      <c r="F77">
        <f t="shared" si="2"/>
        <v>73</v>
      </c>
      <c r="G77" s="32" t="s">
        <v>805</v>
      </c>
    </row>
    <row r="78" spans="1:7" x14ac:dyDescent="0.2">
      <c r="A78" t="s">
        <v>498</v>
      </c>
      <c r="B78" t="s">
        <v>228</v>
      </c>
      <c r="C78">
        <v>2</v>
      </c>
      <c r="D78">
        <v>2.4</v>
      </c>
      <c r="F78">
        <f t="shared" si="2"/>
        <v>73</v>
      </c>
      <c r="G78" s="32" t="s">
        <v>805</v>
      </c>
    </row>
    <row r="79" spans="1:7" x14ac:dyDescent="0.2">
      <c r="A79" t="s">
        <v>498</v>
      </c>
      <c r="B79" t="s">
        <v>230</v>
      </c>
      <c r="C79">
        <v>2</v>
      </c>
      <c r="D79">
        <v>2.4</v>
      </c>
      <c r="F79">
        <f t="shared" si="2"/>
        <v>73</v>
      </c>
      <c r="G79" s="32" t="s">
        <v>805</v>
      </c>
    </row>
    <row r="80" spans="1:7" x14ac:dyDescent="0.2">
      <c r="A80" t="s">
        <v>498</v>
      </c>
      <c r="B80" t="s">
        <v>229</v>
      </c>
      <c r="C80">
        <v>2</v>
      </c>
      <c r="D80">
        <v>2.4</v>
      </c>
      <c r="F80">
        <f t="shared" si="2"/>
        <v>73</v>
      </c>
      <c r="G80" s="32" t="s">
        <v>805</v>
      </c>
    </row>
    <row r="81" spans="1:7" x14ac:dyDescent="0.2">
      <c r="A81" t="s">
        <v>5</v>
      </c>
      <c r="B81" t="s">
        <v>177</v>
      </c>
      <c r="C81">
        <v>2</v>
      </c>
      <c r="D81">
        <v>2.4</v>
      </c>
      <c r="F81">
        <f t="shared" si="2"/>
        <v>73</v>
      </c>
      <c r="G81" s="32" t="s">
        <v>805</v>
      </c>
    </row>
    <row r="82" spans="1:7" x14ac:dyDescent="0.2">
      <c r="A82" t="s">
        <v>187</v>
      </c>
      <c r="B82" t="s">
        <v>205</v>
      </c>
      <c r="C82">
        <v>2</v>
      </c>
      <c r="D82">
        <v>2.4</v>
      </c>
      <c r="F82">
        <f t="shared" si="2"/>
        <v>73</v>
      </c>
      <c r="G82" s="32" t="s">
        <v>805</v>
      </c>
    </row>
    <row r="83" spans="1:7" x14ac:dyDescent="0.2">
      <c r="A83" t="s">
        <v>187</v>
      </c>
      <c r="B83" t="s">
        <v>206</v>
      </c>
      <c r="C83">
        <v>2</v>
      </c>
      <c r="D83">
        <v>2.4</v>
      </c>
      <c r="F83">
        <f t="shared" si="2"/>
        <v>73</v>
      </c>
      <c r="G83" s="32" t="s">
        <v>805</v>
      </c>
    </row>
    <row r="84" spans="1:7" x14ac:dyDescent="0.2">
      <c r="A84" t="s">
        <v>5</v>
      </c>
      <c r="B84" t="s">
        <v>178</v>
      </c>
      <c r="C84">
        <v>2</v>
      </c>
      <c r="D84">
        <v>2.4</v>
      </c>
      <c r="F84">
        <f t="shared" si="2"/>
        <v>73</v>
      </c>
      <c r="G84" s="32" t="s">
        <v>805</v>
      </c>
    </row>
    <row r="85" spans="1:7" x14ac:dyDescent="0.2">
      <c r="A85" t="s">
        <v>5</v>
      </c>
      <c r="B85" t="s">
        <v>179</v>
      </c>
      <c r="C85">
        <v>2</v>
      </c>
      <c r="D85">
        <v>2.4</v>
      </c>
      <c r="F85">
        <f t="shared" si="2"/>
        <v>73</v>
      </c>
      <c r="G85" s="32" t="s">
        <v>804</v>
      </c>
    </row>
    <row r="86" spans="1:7" x14ac:dyDescent="0.2">
      <c r="A86" t="s">
        <v>5</v>
      </c>
      <c r="B86" t="s">
        <v>180</v>
      </c>
      <c r="C86">
        <v>2</v>
      </c>
      <c r="D86">
        <v>2.4</v>
      </c>
      <c r="F86">
        <f t="shared" si="2"/>
        <v>73</v>
      </c>
      <c r="G86" s="32" t="s">
        <v>805</v>
      </c>
    </row>
    <row r="87" spans="1:7" x14ac:dyDescent="0.2">
      <c r="A87" t="s">
        <v>187</v>
      </c>
      <c r="B87" t="s">
        <v>207</v>
      </c>
      <c r="C87">
        <v>2</v>
      </c>
      <c r="D87">
        <v>2.4</v>
      </c>
      <c r="F87">
        <f t="shared" si="2"/>
        <v>73</v>
      </c>
      <c r="G87" s="32" t="s">
        <v>805</v>
      </c>
    </row>
    <row r="88" spans="1:7" x14ac:dyDescent="0.2">
      <c r="A88" t="s">
        <v>5</v>
      </c>
      <c r="B88" t="s">
        <v>23</v>
      </c>
      <c r="C88">
        <v>2</v>
      </c>
      <c r="D88">
        <v>2.4</v>
      </c>
      <c r="F88">
        <f t="shared" si="2"/>
        <v>73</v>
      </c>
      <c r="G88" s="32" t="s">
        <v>805</v>
      </c>
    </row>
    <row r="89" spans="1:7" x14ac:dyDescent="0.2">
      <c r="A89" t="s">
        <v>5</v>
      </c>
      <c r="B89" t="s">
        <v>181</v>
      </c>
      <c r="C89">
        <v>2</v>
      </c>
      <c r="D89">
        <v>2.4</v>
      </c>
      <c r="F89">
        <f t="shared" si="2"/>
        <v>73</v>
      </c>
      <c r="G89" s="32" t="s">
        <v>805</v>
      </c>
    </row>
    <row r="90" spans="1:7" x14ac:dyDescent="0.2">
      <c r="A90" t="s">
        <v>5</v>
      </c>
      <c r="B90" t="s">
        <v>182</v>
      </c>
      <c r="C90">
        <v>1</v>
      </c>
      <c r="D90">
        <v>1.2</v>
      </c>
      <c r="F90">
        <f t="shared" si="2"/>
        <v>89</v>
      </c>
      <c r="G90" s="32" t="s">
        <v>805</v>
      </c>
    </row>
    <row r="91" spans="1:7" x14ac:dyDescent="0.2">
      <c r="A91" t="s">
        <v>5</v>
      </c>
      <c r="B91" t="s">
        <v>183</v>
      </c>
      <c r="C91">
        <v>1</v>
      </c>
      <c r="D91">
        <v>1.2</v>
      </c>
      <c r="F91">
        <f t="shared" si="2"/>
        <v>89</v>
      </c>
      <c r="G91" s="32" t="s">
        <v>805</v>
      </c>
    </row>
    <row r="92" spans="1:7" x14ac:dyDescent="0.2">
      <c r="A92" t="s">
        <v>187</v>
      </c>
      <c r="B92" t="s">
        <v>208</v>
      </c>
      <c r="C92">
        <v>1</v>
      </c>
      <c r="D92">
        <v>1.2</v>
      </c>
      <c r="F92">
        <f t="shared" si="2"/>
        <v>89</v>
      </c>
      <c r="G92" s="32" t="s">
        <v>805</v>
      </c>
    </row>
    <row r="93" spans="1:7" x14ac:dyDescent="0.2">
      <c r="A93" t="s">
        <v>187</v>
      </c>
      <c r="B93" t="s">
        <v>209</v>
      </c>
      <c r="C93">
        <v>1</v>
      </c>
      <c r="D93">
        <v>1.2</v>
      </c>
      <c r="F93">
        <f t="shared" si="2"/>
        <v>89</v>
      </c>
      <c r="G93" s="32" t="s">
        <v>805</v>
      </c>
    </row>
    <row r="94" spans="1:7" x14ac:dyDescent="0.2">
      <c r="A94" t="s">
        <v>187</v>
      </c>
      <c r="B94" t="s">
        <v>210</v>
      </c>
      <c r="C94">
        <v>1</v>
      </c>
      <c r="D94">
        <v>1.2</v>
      </c>
      <c r="F94">
        <f t="shared" si="2"/>
        <v>89</v>
      </c>
      <c r="G94" s="32" t="s">
        <v>805</v>
      </c>
    </row>
    <row r="95" spans="1:7" x14ac:dyDescent="0.2">
      <c r="A95" t="s">
        <v>187</v>
      </c>
      <c r="B95" t="s">
        <v>211</v>
      </c>
      <c r="C95">
        <v>1</v>
      </c>
      <c r="D95">
        <v>1.2</v>
      </c>
      <c r="F95">
        <f t="shared" si="2"/>
        <v>89</v>
      </c>
      <c r="G95" s="32" t="s">
        <v>805</v>
      </c>
    </row>
    <row r="96" spans="1:7" x14ac:dyDescent="0.2">
      <c r="A96" t="s">
        <v>187</v>
      </c>
      <c r="B96" t="s">
        <v>212</v>
      </c>
      <c r="C96">
        <v>1</v>
      </c>
      <c r="D96">
        <v>1.2</v>
      </c>
      <c r="F96">
        <f t="shared" si="2"/>
        <v>89</v>
      </c>
      <c r="G96" s="32" t="s">
        <v>805</v>
      </c>
    </row>
    <row r="97" spans="1:7" x14ac:dyDescent="0.2">
      <c r="A97" t="s">
        <v>187</v>
      </c>
      <c r="B97" t="s">
        <v>213</v>
      </c>
      <c r="C97">
        <v>1</v>
      </c>
      <c r="D97">
        <v>1.2</v>
      </c>
      <c r="F97">
        <f t="shared" si="2"/>
        <v>89</v>
      </c>
      <c r="G97" s="32" t="s">
        <v>805</v>
      </c>
    </row>
    <row r="98" spans="1:7" x14ac:dyDescent="0.2">
      <c r="A98" t="s">
        <v>5</v>
      </c>
      <c r="B98" t="s">
        <v>97</v>
      </c>
      <c r="C98">
        <v>1</v>
      </c>
      <c r="D98">
        <v>1.2</v>
      </c>
      <c r="F98">
        <f t="shared" ref="F98:F104" si="3">_xlfn.RANK.EQ(C98,$C$2:$C$104)</f>
        <v>89</v>
      </c>
      <c r="G98" s="32" t="s">
        <v>806</v>
      </c>
    </row>
    <row r="99" spans="1:7" x14ac:dyDescent="0.2">
      <c r="A99" t="s">
        <v>5</v>
      </c>
      <c r="B99" t="s">
        <v>104</v>
      </c>
      <c r="C99">
        <v>1</v>
      </c>
      <c r="D99">
        <v>1.2</v>
      </c>
      <c r="F99">
        <f t="shared" si="3"/>
        <v>89</v>
      </c>
      <c r="G99" s="32" t="s">
        <v>805</v>
      </c>
    </row>
    <row r="100" spans="1:7" x14ac:dyDescent="0.2">
      <c r="A100" t="s">
        <v>187</v>
      </c>
      <c r="B100" t="s">
        <v>214</v>
      </c>
      <c r="C100">
        <v>1</v>
      </c>
      <c r="D100">
        <v>1.2</v>
      </c>
      <c r="F100">
        <f t="shared" si="3"/>
        <v>89</v>
      </c>
      <c r="G100" s="32" t="s">
        <v>805</v>
      </c>
    </row>
    <row r="101" spans="1:7" x14ac:dyDescent="0.2">
      <c r="A101" t="s">
        <v>5</v>
      </c>
      <c r="B101" t="s">
        <v>184</v>
      </c>
      <c r="C101">
        <v>1</v>
      </c>
      <c r="D101">
        <v>1.2</v>
      </c>
      <c r="F101">
        <f t="shared" si="3"/>
        <v>89</v>
      </c>
      <c r="G101" s="32" t="s">
        <v>805</v>
      </c>
    </row>
    <row r="102" spans="1:7" x14ac:dyDescent="0.2">
      <c r="A102" t="s">
        <v>5</v>
      </c>
      <c r="B102" t="s">
        <v>185</v>
      </c>
      <c r="C102">
        <v>1</v>
      </c>
      <c r="D102">
        <v>1.2</v>
      </c>
      <c r="F102">
        <f t="shared" si="3"/>
        <v>89</v>
      </c>
      <c r="G102" s="32" t="s">
        <v>805</v>
      </c>
    </row>
    <row r="103" spans="1:7" x14ac:dyDescent="0.2">
      <c r="A103" t="s">
        <v>3</v>
      </c>
      <c r="B103" t="s">
        <v>223</v>
      </c>
      <c r="C103">
        <v>1</v>
      </c>
      <c r="D103">
        <v>1.2</v>
      </c>
      <c r="F103">
        <f t="shared" si="3"/>
        <v>89</v>
      </c>
      <c r="G103" s="32" t="s">
        <v>804</v>
      </c>
    </row>
    <row r="104" spans="1:7" x14ac:dyDescent="0.2">
      <c r="A104" t="s">
        <v>5</v>
      </c>
      <c r="B104" t="s">
        <v>186</v>
      </c>
      <c r="C104">
        <v>1</v>
      </c>
      <c r="D104">
        <v>1.2</v>
      </c>
      <c r="F104">
        <f t="shared" si="3"/>
        <v>89</v>
      </c>
      <c r="G104" s="32" t="s">
        <v>805</v>
      </c>
    </row>
  </sheetData>
  <sortState ref="A2:G104">
    <sortCondition descending="1" ref="C2:C10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pane ySplit="1" topLeftCell="A92" activePane="bottomLeft" state="frozen"/>
      <selection pane="bottomLeft" sqref="A1:D1048576"/>
    </sheetView>
  </sheetViews>
  <sheetFormatPr defaultRowHeight="12.75" x14ac:dyDescent="0.2"/>
  <cols>
    <col min="1" max="4" width="9.140625" style="32"/>
  </cols>
  <sheetData>
    <row r="1" spans="1:4" s="1" customFormat="1" x14ac:dyDescent="0.2">
      <c r="A1" s="32" t="s">
        <v>1166</v>
      </c>
      <c r="B1" s="32" t="s">
        <v>1167</v>
      </c>
      <c r="C1" s="32" t="s">
        <v>1</v>
      </c>
      <c r="D1" s="32" t="s">
        <v>1168</v>
      </c>
    </row>
    <row r="2" spans="1:4" x14ac:dyDescent="0.2">
      <c r="A2" s="32">
        <v>1</v>
      </c>
      <c r="B2" s="32" t="s">
        <v>1169</v>
      </c>
      <c r="C2" s="32">
        <v>108</v>
      </c>
      <c r="D2" s="32" t="s">
        <v>1170</v>
      </c>
    </row>
    <row r="3" spans="1:4" x14ac:dyDescent="0.2">
      <c r="A3" s="32">
        <v>2</v>
      </c>
      <c r="B3" s="32" t="s">
        <v>1171</v>
      </c>
      <c r="C3" s="32">
        <v>93</v>
      </c>
      <c r="D3" s="32" t="s">
        <v>1170</v>
      </c>
    </row>
    <row r="4" spans="1:4" x14ac:dyDescent="0.2">
      <c r="A4" s="32">
        <v>3</v>
      </c>
      <c r="B4" s="32" t="s">
        <v>1172</v>
      </c>
      <c r="C4" s="32">
        <v>83</v>
      </c>
      <c r="D4" s="32" t="s">
        <v>1173</v>
      </c>
    </row>
    <row r="5" spans="1:4" x14ac:dyDescent="0.2">
      <c r="A5" s="32">
        <v>4</v>
      </c>
      <c r="B5" s="32" t="s">
        <v>653</v>
      </c>
      <c r="C5" s="32">
        <v>80</v>
      </c>
      <c r="D5" s="32" t="s">
        <v>1170</v>
      </c>
    </row>
    <row r="6" spans="1:4" x14ac:dyDescent="0.2">
      <c r="A6" s="32">
        <v>5</v>
      </c>
      <c r="B6" s="32" t="s">
        <v>527</v>
      </c>
      <c r="C6" s="32">
        <v>77</v>
      </c>
      <c r="D6" s="32" t="s">
        <v>1173</v>
      </c>
    </row>
    <row r="7" spans="1:4" x14ac:dyDescent="0.2">
      <c r="A7" s="32">
        <v>6</v>
      </c>
      <c r="B7" s="32" t="s">
        <v>27</v>
      </c>
      <c r="C7" s="32">
        <v>71</v>
      </c>
      <c r="D7" s="32" t="s">
        <v>1173</v>
      </c>
    </row>
    <row r="8" spans="1:4" x14ac:dyDescent="0.2">
      <c r="A8" s="32">
        <v>7</v>
      </c>
      <c r="B8" s="32" t="s">
        <v>177</v>
      </c>
      <c r="C8" s="32">
        <v>69</v>
      </c>
      <c r="D8" s="32" t="s">
        <v>1173</v>
      </c>
    </row>
    <row r="9" spans="1:4" x14ac:dyDescent="0.2">
      <c r="A9" s="32">
        <v>8</v>
      </c>
      <c r="B9" s="32" t="s">
        <v>496</v>
      </c>
      <c r="C9" s="32">
        <v>62</v>
      </c>
      <c r="D9" s="32" t="s">
        <v>1173</v>
      </c>
    </row>
    <row r="10" spans="1:4" x14ac:dyDescent="0.2">
      <c r="A10" s="32">
        <v>9</v>
      </c>
      <c r="B10" s="32" t="s">
        <v>733</v>
      </c>
      <c r="C10" s="32">
        <v>62</v>
      </c>
      <c r="D10" s="32" t="s">
        <v>1174</v>
      </c>
    </row>
    <row r="11" spans="1:4" x14ac:dyDescent="0.2">
      <c r="A11" s="32">
        <v>10</v>
      </c>
      <c r="B11" s="32" t="s">
        <v>779</v>
      </c>
      <c r="C11" s="32">
        <v>61</v>
      </c>
      <c r="D11" s="32" t="s">
        <v>1173</v>
      </c>
    </row>
    <row r="12" spans="1:4" x14ac:dyDescent="0.2">
      <c r="A12" s="32">
        <v>11</v>
      </c>
      <c r="B12" s="32" t="s">
        <v>1175</v>
      </c>
      <c r="C12" s="32">
        <v>59</v>
      </c>
      <c r="D12" s="32" t="s">
        <v>1174</v>
      </c>
    </row>
    <row r="13" spans="1:4" x14ac:dyDescent="0.2">
      <c r="A13" s="32">
        <v>12</v>
      </c>
      <c r="B13" s="32" t="s">
        <v>617</v>
      </c>
      <c r="C13" s="32">
        <v>59</v>
      </c>
      <c r="D13" s="32" t="s">
        <v>1173</v>
      </c>
    </row>
    <row r="14" spans="1:4" x14ac:dyDescent="0.2">
      <c r="A14" s="32">
        <v>13</v>
      </c>
      <c r="B14" s="32" t="s">
        <v>1176</v>
      </c>
      <c r="C14" s="32">
        <v>58</v>
      </c>
      <c r="D14" s="32" t="s">
        <v>1174</v>
      </c>
    </row>
    <row r="15" spans="1:4" x14ac:dyDescent="0.2">
      <c r="A15" s="32">
        <v>14</v>
      </c>
      <c r="B15" s="32" t="s">
        <v>7</v>
      </c>
      <c r="C15" s="32">
        <v>56</v>
      </c>
      <c r="D15" s="32" t="s">
        <v>1177</v>
      </c>
    </row>
    <row r="16" spans="1:4" x14ac:dyDescent="0.2">
      <c r="A16" s="32">
        <v>15</v>
      </c>
      <c r="B16" s="32" t="s">
        <v>1178</v>
      </c>
      <c r="C16" s="32">
        <v>52</v>
      </c>
      <c r="D16" s="32" t="s">
        <v>1173</v>
      </c>
    </row>
    <row r="17" spans="1:4" x14ac:dyDescent="0.2">
      <c r="A17" s="32">
        <v>16</v>
      </c>
      <c r="B17" s="32" t="s">
        <v>1179</v>
      </c>
      <c r="C17" s="32">
        <v>48</v>
      </c>
      <c r="D17" s="32" t="s">
        <v>1174</v>
      </c>
    </row>
    <row r="18" spans="1:4" x14ac:dyDescent="0.2">
      <c r="A18" s="32">
        <v>17</v>
      </c>
      <c r="B18" s="32" t="s">
        <v>1180</v>
      </c>
      <c r="C18" s="32">
        <v>44</v>
      </c>
      <c r="D18" s="32" t="s">
        <v>1173</v>
      </c>
    </row>
    <row r="19" spans="1:4" x14ac:dyDescent="0.2">
      <c r="A19" s="32">
        <v>18</v>
      </c>
      <c r="B19" s="32" t="s">
        <v>1181</v>
      </c>
      <c r="C19" s="32">
        <v>44</v>
      </c>
      <c r="D19" s="32" t="s">
        <v>1173</v>
      </c>
    </row>
    <row r="20" spans="1:4" x14ac:dyDescent="0.2">
      <c r="A20" s="32">
        <v>19</v>
      </c>
      <c r="B20" s="32" t="s">
        <v>598</v>
      </c>
      <c r="C20" s="32">
        <v>42</v>
      </c>
      <c r="D20" s="32" t="s">
        <v>1174</v>
      </c>
    </row>
    <row r="21" spans="1:4" x14ac:dyDescent="0.2">
      <c r="A21" s="32">
        <v>20</v>
      </c>
      <c r="B21" s="32" t="s">
        <v>24</v>
      </c>
      <c r="C21" s="32">
        <v>41</v>
      </c>
      <c r="D21" s="32" t="s">
        <v>1173</v>
      </c>
    </row>
    <row r="22" spans="1:4" x14ac:dyDescent="0.2">
      <c r="A22" s="32">
        <v>21</v>
      </c>
      <c r="B22" s="32" t="s">
        <v>1182</v>
      </c>
      <c r="C22" s="32">
        <v>39</v>
      </c>
      <c r="D22" s="32" t="s">
        <v>1174</v>
      </c>
    </row>
    <row r="23" spans="1:4" x14ac:dyDescent="0.2">
      <c r="A23" s="32">
        <v>22</v>
      </c>
      <c r="B23" s="32" t="s">
        <v>64</v>
      </c>
      <c r="C23" s="32">
        <v>38</v>
      </c>
      <c r="D23" s="32" t="s">
        <v>1173</v>
      </c>
    </row>
    <row r="24" spans="1:4" x14ac:dyDescent="0.2">
      <c r="A24" s="32">
        <v>23</v>
      </c>
      <c r="B24" s="32" t="s">
        <v>1183</v>
      </c>
      <c r="C24" s="32">
        <v>35</v>
      </c>
      <c r="D24" s="32" t="s">
        <v>1173</v>
      </c>
    </row>
    <row r="25" spans="1:4" x14ac:dyDescent="0.2">
      <c r="A25" s="32">
        <v>24</v>
      </c>
      <c r="B25" s="32" t="s">
        <v>1184</v>
      </c>
      <c r="C25" s="32">
        <v>35</v>
      </c>
      <c r="D25" s="32" t="s">
        <v>1173</v>
      </c>
    </row>
    <row r="26" spans="1:4" x14ac:dyDescent="0.2">
      <c r="A26" s="32">
        <v>25</v>
      </c>
      <c r="B26" s="32" t="s">
        <v>735</v>
      </c>
      <c r="C26" s="32">
        <v>34</v>
      </c>
      <c r="D26" s="32" t="s">
        <v>1173</v>
      </c>
    </row>
    <row r="27" spans="1:4" x14ac:dyDescent="0.2">
      <c r="A27" s="32">
        <v>26</v>
      </c>
      <c r="B27" s="32" t="s">
        <v>1185</v>
      </c>
      <c r="C27" s="32">
        <v>33</v>
      </c>
      <c r="D27" s="32" t="s">
        <v>1174</v>
      </c>
    </row>
    <row r="28" spans="1:4" x14ac:dyDescent="0.2">
      <c r="A28" s="32">
        <v>27</v>
      </c>
      <c r="B28" s="32" t="s">
        <v>183</v>
      </c>
      <c r="C28" s="32">
        <v>32</v>
      </c>
      <c r="D28" s="32" t="s">
        <v>1173</v>
      </c>
    </row>
    <row r="29" spans="1:4" x14ac:dyDescent="0.2">
      <c r="A29" s="32">
        <v>28</v>
      </c>
      <c r="B29" s="32" t="s">
        <v>85</v>
      </c>
      <c r="C29" s="32">
        <v>32</v>
      </c>
      <c r="D29" s="32" t="s">
        <v>1174</v>
      </c>
    </row>
    <row r="30" spans="1:4" x14ac:dyDescent="0.2">
      <c r="A30" s="32">
        <v>29</v>
      </c>
      <c r="B30" s="32" t="s">
        <v>664</v>
      </c>
      <c r="C30" s="32">
        <v>31</v>
      </c>
      <c r="D30" s="32" t="s">
        <v>1173</v>
      </c>
    </row>
    <row r="31" spans="1:4" x14ac:dyDescent="0.2">
      <c r="A31" s="32">
        <v>30</v>
      </c>
      <c r="B31" s="32" t="s">
        <v>717</v>
      </c>
      <c r="C31" s="32">
        <v>31</v>
      </c>
      <c r="D31" s="32" t="s">
        <v>1173</v>
      </c>
    </row>
    <row r="32" spans="1:4" x14ac:dyDescent="0.2">
      <c r="A32" s="32">
        <v>31</v>
      </c>
      <c r="B32" s="32" t="s">
        <v>8</v>
      </c>
      <c r="C32" s="32">
        <v>31</v>
      </c>
      <c r="D32" s="32" t="s">
        <v>1177</v>
      </c>
    </row>
    <row r="33" spans="1:4" x14ac:dyDescent="0.2">
      <c r="A33" s="32">
        <v>32</v>
      </c>
      <c r="B33" s="32" t="s">
        <v>1186</v>
      </c>
      <c r="C33" s="32">
        <v>30</v>
      </c>
      <c r="D33" s="32" t="s">
        <v>1173</v>
      </c>
    </row>
    <row r="34" spans="1:4" x14ac:dyDescent="0.2">
      <c r="A34" s="32">
        <v>33</v>
      </c>
      <c r="B34" s="32" t="s">
        <v>1187</v>
      </c>
      <c r="C34" s="32">
        <v>30</v>
      </c>
      <c r="D34" s="32" t="s">
        <v>1174</v>
      </c>
    </row>
    <row r="35" spans="1:4" x14ac:dyDescent="0.2">
      <c r="A35" s="32">
        <v>34</v>
      </c>
      <c r="B35" s="32" t="s">
        <v>736</v>
      </c>
      <c r="C35" s="32">
        <v>30</v>
      </c>
      <c r="D35" s="32" t="s">
        <v>1173</v>
      </c>
    </row>
    <row r="36" spans="1:4" x14ac:dyDescent="0.2">
      <c r="A36" s="32">
        <v>35</v>
      </c>
      <c r="B36" s="32" t="s">
        <v>1188</v>
      </c>
      <c r="C36" s="32">
        <v>30</v>
      </c>
      <c r="D36" s="32" t="s">
        <v>1173</v>
      </c>
    </row>
    <row r="37" spans="1:4" x14ac:dyDescent="0.2">
      <c r="A37" s="32">
        <v>36</v>
      </c>
      <c r="B37" s="32" t="s">
        <v>1189</v>
      </c>
      <c r="C37" s="32">
        <v>29</v>
      </c>
      <c r="D37" s="32" t="s">
        <v>1173</v>
      </c>
    </row>
    <row r="38" spans="1:4" x14ac:dyDescent="0.2">
      <c r="A38" s="32">
        <v>37</v>
      </c>
      <c r="B38" s="32" t="s">
        <v>68</v>
      </c>
      <c r="C38" s="32">
        <v>29</v>
      </c>
      <c r="D38" s="32" t="s">
        <v>1173</v>
      </c>
    </row>
    <row r="39" spans="1:4" x14ac:dyDescent="0.2">
      <c r="A39" s="32">
        <v>38</v>
      </c>
      <c r="B39" s="32" t="s">
        <v>15</v>
      </c>
      <c r="C39" s="32">
        <v>29</v>
      </c>
      <c r="D39" s="32" t="s">
        <v>1173</v>
      </c>
    </row>
    <row r="40" spans="1:4" x14ac:dyDescent="0.2">
      <c r="A40" s="32">
        <v>39</v>
      </c>
      <c r="B40" s="32" t="s">
        <v>1190</v>
      </c>
      <c r="C40" s="32">
        <v>27</v>
      </c>
      <c r="D40" s="32" t="s">
        <v>1173</v>
      </c>
    </row>
    <row r="41" spans="1:4" x14ac:dyDescent="0.2">
      <c r="A41" s="32">
        <v>40</v>
      </c>
      <c r="B41" s="32" t="s">
        <v>739</v>
      </c>
      <c r="C41" s="32">
        <v>25</v>
      </c>
      <c r="D41" s="32" t="s">
        <v>1173</v>
      </c>
    </row>
    <row r="42" spans="1:4" x14ac:dyDescent="0.2">
      <c r="A42" s="32">
        <v>41</v>
      </c>
      <c r="B42" s="32" t="s">
        <v>1191</v>
      </c>
      <c r="C42" s="32">
        <v>25</v>
      </c>
      <c r="D42" s="32" t="s">
        <v>1174</v>
      </c>
    </row>
    <row r="43" spans="1:4" x14ac:dyDescent="0.2">
      <c r="A43" s="32">
        <v>42</v>
      </c>
      <c r="B43" s="32" t="s">
        <v>1192</v>
      </c>
      <c r="C43" s="32">
        <v>25</v>
      </c>
      <c r="D43" s="32" t="s">
        <v>1174</v>
      </c>
    </row>
    <row r="44" spans="1:4" x14ac:dyDescent="0.2">
      <c r="A44" s="32">
        <v>43</v>
      </c>
      <c r="B44" s="32" t="s">
        <v>1193</v>
      </c>
      <c r="C44" s="32">
        <v>24</v>
      </c>
      <c r="D44" s="32" t="s">
        <v>1174</v>
      </c>
    </row>
    <row r="45" spans="1:4" x14ac:dyDescent="0.2">
      <c r="A45" s="32">
        <v>44</v>
      </c>
      <c r="B45" s="32" t="s">
        <v>656</v>
      </c>
      <c r="C45" s="32">
        <v>23</v>
      </c>
      <c r="D45" s="32" t="s">
        <v>1173</v>
      </c>
    </row>
    <row r="46" spans="1:4" x14ac:dyDescent="0.2">
      <c r="A46" s="32">
        <v>45</v>
      </c>
      <c r="B46" s="32" t="s">
        <v>1194</v>
      </c>
      <c r="C46" s="32">
        <v>23</v>
      </c>
      <c r="D46" s="32" t="s">
        <v>1177</v>
      </c>
    </row>
    <row r="47" spans="1:4" x14ac:dyDescent="0.2">
      <c r="A47" s="32">
        <v>46</v>
      </c>
      <c r="B47" s="32" t="s">
        <v>1195</v>
      </c>
      <c r="C47" s="32">
        <v>22</v>
      </c>
      <c r="D47" s="32" t="s">
        <v>1173</v>
      </c>
    </row>
    <row r="48" spans="1:4" x14ac:dyDescent="0.2">
      <c r="A48" s="32">
        <v>47</v>
      </c>
      <c r="B48" s="32" t="s">
        <v>58</v>
      </c>
      <c r="C48" s="32">
        <v>16</v>
      </c>
      <c r="D48" s="32" t="s">
        <v>1173</v>
      </c>
    </row>
    <row r="49" spans="1:4" x14ac:dyDescent="0.2">
      <c r="A49" s="32">
        <v>48</v>
      </c>
      <c r="B49" s="32" t="s">
        <v>1196</v>
      </c>
      <c r="C49" s="32">
        <v>16</v>
      </c>
      <c r="D49" s="32" t="s">
        <v>1173</v>
      </c>
    </row>
    <row r="50" spans="1:4" x14ac:dyDescent="0.2">
      <c r="A50" s="32">
        <v>49</v>
      </c>
      <c r="B50" s="32" t="s">
        <v>69</v>
      </c>
      <c r="C50" s="32">
        <v>15</v>
      </c>
      <c r="D50" s="32" t="s">
        <v>1173</v>
      </c>
    </row>
    <row r="51" spans="1:4" x14ac:dyDescent="0.2">
      <c r="A51" s="32">
        <v>50</v>
      </c>
      <c r="B51" s="32" t="s">
        <v>28</v>
      </c>
      <c r="C51" s="32">
        <v>15</v>
      </c>
      <c r="D51" s="32" t="s">
        <v>1173</v>
      </c>
    </row>
    <row r="52" spans="1:4" x14ac:dyDescent="0.2">
      <c r="A52" s="32">
        <v>51</v>
      </c>
      <c r="B52" s="32" t="s">
        <v>1197</v>
      </c>
      <c r="C52" s="32">
        <v>13</v>
      </c>
      <c r="D52" s="32" t="s">
        <v>1170</v>
      </c>
    </row>
    <row r="53" spans="1:4" x14ac:dyDescent="0.2">
      <c r="A53" s="32">
        <v>52</v>
      </c>
      <c r="B53" s="32" t="s">
        <v>143</v>
      </c>
      <c r="C53" s="32">
        <v>13</v>
      </c>
      <c r="D53" s="32" t="s">
        <v>1174</v>
      </c>
    </row>
    <row r="54" spans="1:4" x14ac:dyDescent="0.2">
      <c r="A54" s="32">
        <v>53</v>
      </c>
      <c r="B54" s="32" t="s">
        <v>741</v>
      </c>
      <c r="C54" s="32">
        <v>13</v>
      </c>
      <c r="D54" s="32" t="s">
        <v>1173</v>
      </c>
    </row>
    <row r="55" spans="1:4" x14ac:dyDescent="0.2">
      <c r="A55" s="32">
        <v>54</v>
      </c>
      <c r="B55" s="32" t="s">
        <v>561</v>
      </c>
      <c r="C55" s="32">
        <v>12</v>
      </c>
      <c r="D55" s="32" t="s">
        <v>1174</v>
      </c>
    </row>
    <row r="56" spans="1:4" x14ac:dyDescent="0.2">
      <c r="A56" s="32">
        <v>55</v>
      </c>
      <c r="B56" s="32" t="s">
        <v>508</v>
      </c>
      <c r="C56" s="32">
        <v>12</v>
      </c>
      <c r="D56" s="32" t="s">
        <v>1173</v>
      </c>
    </row>
    <row r="57" spans="1:4" x14ac:dyDescent="0.2">
      <c r="A57" s="32">
        <v>56</v>
      </c>
      <c r="B57" s="32" t="s">
        <v>1198</v>
      </c>
      <c r="C57" s="32">
        <v>8</v>
      </c>
      <c r="D57" s="32" t="s">
        <v>1173</v>
      </c>
    </row>
    <row r="58" spans="1:4" x14ac:dyDescent="0.2">
      <c r="A58" s="32">
        <v>57</v>
      </c>
      <c r="B58" s="32" t="s">
        <v>1199</v>
      </c>
      <c r="C58" s="32">
        <v>8</v>
      </c>
      <c r="D58" s="32" t="s">
        <v>1173</v>
      </c>
    </row>
    <row r="59" spans="1:4" x14ac:dyDescent="0.2">
      <c r="A59" s="32">
        <v>58</v>
      </c>
      <c r="B59" s="32" t="s">
        <v>1200</v>
      </c>
      <c r="C59" s="32">
        <v>8</v>
      </c>
      <c r="D59" s="32" t="s">
        <v>1173</v>
      </c>
    </row>
    <row r="60" spans="1:4" x14ac:dyDescent="0.2">
      <c r="A60" s="32">
        <v>59</v>
      </c>
      <c r="B60" s="32" t="s">
        <v>1201</v>
      </c>
      <c r="C60" s="32">
        <v>8</v>
      </c>
      <c r="D60" s="32" t="s">
        <v>1173</v>
      </c>
    </row>
    <row r="61" spans="1:4" x14ac:dyDescent="0.2">
      <c r="A61" s="32">
        <v>60</v>
      </c>
      <c r="B61" s="32" t="s">
        <v>23</v>
      </c>
      <c r="C61" s="32">
        <v>8</v>
      </c>
      <c r="D61" s="32" t="s">
        <v>1173</v>
      </c>
    </row>
    <row r="62" spans="1:4" x14ac:dyDescent="0.2">
      <c r="A62" s="32">
        <v>61</v>
      </c>
      <c r="B62" s="32" t="s">
        <v>1202</v>
      </c>
      <c r="C62" s="32">
        <v>7</v>
      </c>
      <c r="D62" s="32" t="s">
        <v>1173</v>
      </c>
    </row>
    <row r="63" spans="1:4" x14ac:dyDescent="0.2">
      <c r="A63" s="32">
        <v>62</v>
      </c>
      <c r="B63" s="32" t="s">
        <v>1203</v>
      </c>
      <c r="C63" s="32">
        <v>6</v>
      </c>
      <c r="D63" s="32" t="s">
        <v>1174</v>
      </c>
    </row>
    <row r="64" spans="1:4" x14ac:dyDescent="0.2">
      <c r="A64" s="32">
        <v>63</v>
      </c>
      <c r="B64" s="32" t="s">
        <v>1204</v>
      </c>
      <c r="C64" s="32">
        <v>6</v>
      </c>
      <c r="D64" s="32" t="s">
        <v>1173</v>
      </c>
    </row>
    <row r="65" spans="1:4" x14ac:dyDescent="0.2">
      <c r="A65" s="32">
        <v>64</v>
      </c>
      <c r="B65" s="32" t="s">
        <v>1205</v>
      </c>
      <c r="C65" s="32">
        <v>6</v>
      </c>
      <c r="D65" s="32" t="s">
        <v>1174</v>
      </c>
    </row>
    <row r="66" spans="1:4" x14ac:dyDescent="0.2">
      <c r="A66" s="32">
        <v>65</v>
      </c>
      <c r="B66" s="32" t="s">
        <v>1206</v>
      </c>
      <c r="C66" s="32">
        <v>6</v>
      </c>
      <c r="D66" s="32" t="s">
        <v>1174</v>
      </c>
    </row>
    <row r="67" spans="1:4" x14ac:dyDescent="0.2">
      <c r="A67" s="32">
        <v>66</v>
      </c>
      <c r="B67" s="32" t="s">
        <v>1207</v>
      </c>
      <c r="C67" s="32">
        <v>5</v>
      </c>
      <c r="D67" s="32" t="s">
        <v>1173</v>
      </c>
    </row>
    <row r="68" spans="1:4" x14ac:dyDescent="0.2">
      <c r="A68" s="32">
        <v>67</v>
      </c>
      <c r="B68" s="32" t="s">
        <v>1208</v>
      </c>
      <c r="C68" s="32">
        <v>5</v>
      </c>
      <c r="D68" s="32" t="s">
        <v>1174</v>
      </c>
    </row>
    <row r="69" spans="1:4" x14ac:dyDescent="0.2">
      <c r="A69" s="32">
        <v>68</v>
      </c>
      <c r="B69" s="32" t="s">
        <v>62</v>
      </c>
      <c r="C69" s="32">
        <v>5</v>
      </c>
      <c r="D69" s="32" t="s">
        <v>1174</v>
      </c>
    </row>
    <row r="70" spans="1:4" x14ac:dyDescent="0.2">
      <c r="A70" s="32">
        <v>69</v>
      </c>
      <c r="B70" s="32" t="s">
        <v>44</v>
      </c>
      <c r="C70" s="32">
        <v>5</v>
      </c>
      <c r="D70" s="32" t="s">
        <v>1174</v>
      </c>
    </row>
    <row r="71" spans="1:4" x14ac:dyDescent="0.2">
      <c r="A71" s="32">
        <v>70</v>
      </c>
      <c r="B71" s="32" t="s">
        <v>74</v>
      </c>
      <c r="C71" s="32">
        <v>5</v>
      </c>
      <c r="D71" s="32" t="s">
        <v>1173</v>
      </c>
    </row>
    <row r="72" spans="1:4" x14ac:dyDescent="0.2">
      <c r="A72" s="32">
        <v>71</v>
      </c>
      <c r="B72" s="32" t="s">
        <v>1209</v>
      </c>
      <c r="C72" s="32">
        <v>5</v>
      </c>
      <c r="D72" s="32" t="s">
        <v>1173</v>
      </c>
    </row>
    <row r="73" spans="1:4" x14ac:dyDescent="0.2">
      <c r="A73" s="32">
        <v>72</v>
      </c>
      <c r="B73" s="32" t="s">
        <v>676</v>
      </c>
      <c r="C73" s="32">
        <v>4</v>
      </c>
      <c r="D73" s="32" t="s">
        <v>1173</v>
      </c>
    </row>
    <row r="74" spans="1:4" x14ac:dyDescent="0.2">
      <c r="A74" s="32">
        <v>73</v>
      </c>
      <c r="B74" s="32" t="s">
        <v>218</v>
      </c>
      <c r="C74" s="32">
        <v>4</v>
      </c>
      <c r="D74" s="32" t="s">
        <v>1174</v>
      </c>
    </row>
    <row r="75" spans="1:4" x14ac:dyDescent="0.2">
      <c r="A75" s="32">
        <v>74</v>
      </c>
      <c r="B75" s="32" t="s">
        <v>1210</v>
      </c>
      <c r="C75" s="32">
        <v>4</v>
      </c>
      <c r="D75" s="32" t="s">
        <v>1174</v>
      </c>
    </row>
    <row r="76" spans="1:4" x14ac:dyDescent="0.2">
      <c r="A76" s="32">
        <v>75</v>
      </c>
      <c r="B76" s="32" t="s">
        <v>9</v>
      </c>
      <c r="C76" s="32">
        <v>4</v>
      </c>
      <c r="D76" s="32" t="s">
        <v>1177</v>
      </c>
    </row>
    <row r="77" spans="1:4" x14ac:dyDescent="0.2">
      <c r="A77" s="32">
        <v>76</v>
      </c>
      <c r="B77" s="32" t="s">
        <v>1211</v>
      </c>
      <c r="C77" s="32">
        <v>4</v>
      </c>
      <c r="D77" s="32" t="s">
        <v>1174</v>
      </c>
    </row>
    <row r="78" spans="1:4" x14ac:dyDescent="0.2">
      <c r="A78" s="32">
        <v>77</v>
      </c>
      <c r="B78" s="32" t="s">
        <v>1212</v>
      </c>
      <c r="C78" s="32">
        <v>4</v>
      </c>
      <c r="D78" s="32" t="s">
        <v>1173</v>
      </c>
    </row>
    <row r="79" spans="1:4" x14ac:dyDescent="0.2">
      <c r="A79" s="32">
        <v>78</v>
      </c>
      <c r="B79" s="32" t="s">
        <v>748</v>
      </c>
      <c r="C79" s="32">
        <v>4</v>
      </c>
      <c r="D79" s="32" t="s">
        <v>1174</v>
      </c>
    </row>
    <row r="80" spans="1:4" x14ac:dyDescent="0.2">
      <c r="A80" s="32">
        <v>79</v>
      </c>
      <c r="B80" s="32" t="s">
        <v>1213</v>
      </c>
      <c r="C80" s="32">
        <v>4</v>
      </c>
      <c r="D80" s="32" t="s">
        <v>1173</v>
      </c>
    </row>
    <row r="81" spans="1:4" x14ac:dyDescent="0.2">
      <c r="A81" s="32">
        <v>80</v>
      </c>
      <c r="B81" s="32" t="s">
        <v>1214</v>
      </c>
      <c r="C81" s="32">
        <v>3</v>
      </c>
      <c r="D81" s="32" t="s">
        <v>1177</v>
      </c>
    </row>
    <row r="82" spans="1:4" x14ac:dyDescent="0.2">
      <c r="A82" s="32">
        <v>81</v>
      </c>
      <c r="B82" s="32" t="s">
        <v>1215</v>
      </c>
      <c r="C82" s="32">
        <v>3</v>
      </c>
      <c r="D82" s="32" t="s">
        <v>1174</v>
      </c>
    </row>
    <row r="83" spans="1:4" x14ac:dyDescent="0.2">
      <c r="A83" s="32">
        <v>82</v>
      </c>
      <c r="B83" s="32" t="s">
        <v>1216</v>
      </c>
      <c r="C83" s="32">
        <v>3</v>
      </c>
      <c r="D83" s="32" t="s">
        <v>1174</v>
      </c>
    </row>
    <row r="84" spans="1:4" x14ac:dyDescent="0.2">
      <c r="A84" s="32">
        <v>84</v>
      </c>
      <c r="B84" s="32" t="s">
        <v>1217</v>
      </c>
      <c r="C84" s="32">
        <v>3</v>
      </c>
      <c r="D84" s="32" t="s">
        <v>1173</v>
      </c>
    </row>
    <row r="85" spans="1:4" x14ac:dyDescent="0.2">
      <c r="A85" s="32">
        <v>85</v>
      </c>
      <c r="B85" s="32" t="s">
        <v>1218</v>
      </c>
      <c r="C85" s="32">
        <v>3</v>
      </c>
      <c r="D85" s="32" t="s">
        <v>1173</v>
      </c>
    </row>
    <row r="86" spans="1:4" x14ac:dyDescent="0.2">
      <c r="A86" s="32">
        <v>83</v>
      </c>
      <c r="B86" s="32" t="s">
        <v>1219</v>
      </c>
      <c r="C86" s="32">
        <v>3</v>
      </c>
      <c r="D86" s="32" t="s">
        <v>1173</v>
      </c>
    </row>
    <row r="87" spans="1:4" x14ac:dyDescent="0.2">
      <c r="A87" s="32">
        <v>86</v>
      </c>
      <c r="B87" s="32" t="s">
        <v>67</v>
      </c>
      <c r="C87" s="32">
        <v>3</v>
      </c>
      <c r="D87" s="32" t="s">
        <v>1173</v>
      </c>
    </row>
    <row r="88" spans="1:4" x14ac:dyDescent="0.2">
      <c r="A88" s="32">
        <v>87</v>
      </c>
      <c r="B88" s="32" t="s">
        <v>1220</v>
      </c>
      <c r="C88" s="32">
        <v>2</v>
      </c>
      <c r="D88" s="32" t="s">
        <v>1174</v>
      </c>
    </row>
    <row r="89" spans="1:4" x14ac:dyDescent="0.2">
      <c r="A89" s="32">
        <v>88</v>
      </c>
      <c r="B89" s="32" t="s">
        <v>692</v>
      </c>
      <c r="C89" s="32">
        <v>2</v>
      </c>
      <c r="D89" s="32" t="s">
        <v>1173</v>
      </c>
    </row>
    <row r="90" spans="1:4" x14ac:dyDescent="0.2">
      <c r="A90" s="32">
        <v>89</v>
      </c>
      <c r="B90" s="32" t="s">
        <v>716</v>
      </c>
      <c r="C90" s="32">
        <v>2</v>
      </c>
      <c r="D90" s="32" t="s">
        <v>1173</v>
      </c>
    </row>
    <row r="91" spans="1:4" x14ac:dyDescent="0.2">
      <c r="A91" s="32">
        <v>90</v>
      </c>
      <c r="B91" s="32" t="s">
        <v>1221</v>
      </c>
      <c r="C91" s="32">
        <v>2</v>
      </c>
      <c r="D91" s="32" t="s">
        <v>1173</v>
      </c>
    </row>
    <row r="92" spans="1:4" x14ac:dyDescent="0.2">
      <c r="A92" s="32">
        <v>91</v>
      </c>
      <c r="B92" s="32" t="s">
        <v>719</v>
      </c>
      <c r="C92" s="32">
        <v>2</v>
      </c>
      <c r="D92" s="32" t="s">
        <v>1173</v>
      </c>
    </row>
    <row r="93" spans="1:4" x14ac:dyDescent="0.2">
      <c r="A93" s="32">
        <v>92</v>
      </c>
      <c r="B93" s="32" t="s">
        <v>1222</v>
      </c>
      <c r="C93" s="32">
        <v>2</v>
      </c>
      <c r="D93" s="32" t="s">
        <v>1173</v>
      </c>
    </row>
    <row r="94" spans="1:4" x14ac:dyDescent="0.2">
      <c r="A94" s="32">
        <v>93</v>
      </c>
      <c r="B94" s="32" t="s">
        <v>738</v>
      </c>
      <c r="C94" s="32">
        <v>2</v>
      </c>
      <c r="D94" s="32" t="s">
        <v>1173</v>
      </c>
    </row>
    <row r="95" spans="1:4" x14ac:dyDescent="0.2">
      <c r="A95" s="32">
        <v>94</v>
      </c>
      <c r="B95" s="32" t="s">
        <v>749</v>
      </c>
      <c r="C95" s="32">
        <v>2</v>
      </c>
      <c r="D95" s="32" t="s">
        <v>1174</v>
      </c>
    </row>
    <row r="96" spans="1:4" x14ac:dyDescent="0.2">
      <c r="A96" s="32">
        <v>95</v>
      </c>
      <c r="B96" s="32" t="s">
        <v>36</v>
      </c>
      <c r="C96" s="32">
        <v>2</v>
      </c>
      <c r="D96" s="32" t="s">
        <v>1174</v>
      </c>
    </row>
    <row r="97" spans="1:4" x14ac:dyDescent="0.2">
      <c r="A97" s="32">
        <v>96</v>
      </c>
      <c r="B97" s="32" t="s">
        <v>574</v>
      </c>
      <c r="C97" s="32">
        <v>2</v>
      </c>
      <c r="D97" s="32" t="s">
        <v>1173</v>
      </c>
    </row>
    <row r="98" spans="1:4" x14ac:dyDescent="0.2">
      <c r="A98" s="32">
        <v>97</v>
      </c>
      <c r="B98" s="32" t="s">
        <v>1223</v>
      </c>
      <c r="C98" s="32">
        <v>1</v>
      </c>
      <c r="D98" s="32" t="s">
        <v>1174</v>
      </c>
    </row>
    <row r="99" spans="1:4" x14ac:dyDescent="0.2">
      <c r="A99" s="32">
        <v>98</v>
      </c>
      <c r="B99" s="32" t="s">
        <v>57</v>
      </c>
      <c r="C99" s="32">
        <v>1</v>
      </c>
      <c r="D99" s="32" t="s">
        <v>1173</v>
      </c>
    </row>
    <row r="100" spans="1:4" x14ac:dyDescent="0.2">
      <c r="A100" s="32">
        <v>99</v>
      </c>
      <c r="B100" s="32" t="s">
        <v>1224</v>
      </c>
      <c r="C100" s="32">
        <v>1</v>
      </c>
      <c r="D100" s="32" t="s">
        <v>1177</v>
      </c>
    </row>
    <row r="101" spans="1:4" x14ac:dyDescent="0.2">
      <c r="A101" s="32">
        <v>100</v>
      </c>
      <c r="B101" s="32" t="s">
        <v>1225</v>
      </c>
      <c r="C101" s="32">
        <v>1</v>
      </c>
      <c r="D101" s="32" t="s">
        <v>1173</v>
      </c>
    </row>
    <row r="102" spans="1:4" x14ac:dyDescent="0.2">
      <c r="A102" s="32">
        <v>101</v>
      </c>
      <c r="B102" s="32" t="s">
        <v>1226</v>
      </c>
      <c r="C102" s="32">
        <v>1</v>
      </c>
      <c r="D102" s="32" t="s">
        <v>1174</v>
      </c>
    </row>
    <row r="103" spans="1:4" x14ac:dyDescent="0.2">
      <c r="A103" s="32">
        <v>102</v>
      </c>
      <c r="B103" s="32" t="s">
        <v>1227</v>
      </c>
      <c r="C103" s="32">
        <v>1</v>
      </c>
      <c r="D103" s="32" t="s">
        <v>1174</v>
      </c>
    </row>
    <row r="104" spans="1:4" x14ac:dyDescent="0.2">
      <c r="A104" s="32">
        <v>104</v>
      </c>
      <c r="B104" s="32" t="s">
        <v>59</v>
      </c>
      <c r="C104" s="32">
        <v>1</v>
      </c>
      <c r="D104" s="32" t="s">
        <v>1174</v>
      </c>
    </row>
    <row r="105" spans="1:4" x14ac:dyDescent="0.2">
      <c r="A105" s="32">
        <v>103</v>
      </c>
      <c r="B105" s="32" t="s">
        <v>1228</v>
      </c>
      <c r="C105" s="32">
        <v>1</v>
      </c>
      <c r="D105" s="32" t="s">
        <v>1174</v>
      </c>
    </row>
    <row r="106" spans="1:4" x14ac:dyDescent="0.2">
      <c r="A106" s="32">
        <v>105</v>
      </c>
      <c r="B106" s="32" t="s">
        <v>1229</v>
      </c>
      <c r="C106" s="32">
        <v>1</v>
      </c>
      <c r="D106" s="32" t="s">
        <v>1174</v>
      </c>
    </row>
    <row r="107" spans="1:4" x14ac:dyDescent="0.2">
      <c r="A107" s="32">
        <v>106</v>
      </c>
      <c r="B107" s="32" t="s">
        <v>1230</v>
      </c>
      <c r="C107" s="32">
        <v>1</v>
      </c>
      <c r="D107" s="32" t="s">
        <v>1173</v>
      </c>
    </row>
    <row r="108" spans="1:4" x14ac:dyDescent="0.2">
      <c r="A108" s="32">
        <v>107</v>
      </c>
      <c r="B108" s="32" t="s">
        <v>1231</v>
      </c>
      <c r="C108" s="32">
        <v>1</v>
      </c>
      <c r="D108" s="32" t="s">
        <v>1174</v>
      </c>
    </row>
    <row r="109" spans="1:4" x14ac:dyDescent="0.2">
      <c r="A109" s="32">
        <v>109</v>
      </c>
      <c r="B109" s="32" t="s">
        <v>63</v>
      </c>
      <c r="C109" s="32">
        <v>1</v>
      </c>
      <c r="D109" s="32" t="s">
        <v>1173</v>
      </c>
    </row>
    <row r="110" spans="1:4" x14ac:dyDescent="0.2">
      <c r="A110" s="32">
        <v>108</v>
      </c>
      <c r="B110" s="32" t="s">
        <v>1232</v>
      </c>
      <c r="C110" s="32">
        <v>1</v>
      </c>
      <c r="D110" s="32" t="s">
        <v>1173</v>
      </c>
    </row>
    <row r="111" spans="1:4" x14ac:dyDescent="0.2">
      <c r="A111" s="32">
        <v>110</v>
      </c>
      <c r="B111" s="32" t="s">
        <v>1233</v>
      </c>
      <c r="C111" s="32">
        <v>1</v>
      </c>
      <c r="D111" s="32" t="s">
        <v>1174</v>
      </c>
    </row>
    <row r="112" spans="1:4" x14ac:dyDescent="0.2">
      <c r="A112" s="32">
        <v>111</v>
      </c>
      <c r="B112" s="32" t="s">
        <v>1234</v>
      </c>
      <c r="C112" s="32">
        <v>1</v>
      </c>
      <c r="D112" s="32" t="s">
        <v>1170</v>
      </c>
    </row>
    <row r="113" spans="1:4" x14ac:dyDescent="0.2">
      <c r="A113" s="32">
        <v>112</v>
      </c>
      <c r="B113" s="32" t="s">
        <v>1235</v>
      </c>
      <c r="C113" s="32">
        <v>1</v>
      </c>
      <c r="D113" s="32" t="s">
        <v>1170</v>
      </c>
    </row>
    <row r="114" spans="1:4" x14ac:dyDescent="0.2">
      <c r="A114" s="32">
        <v>113</v>
      </c>
      <c r="B114" s="32" t="s">
        <v>1236</v>
      </c>
      <c r="C114" s="32">
        <v>1</v>
      </c>
      <c r="D114" s="32" t="s">
        <v>1170</v>
      </c>
    </row>
    <row r="115" spans="1:4" x14ac:dyDescent="0.2">
      <c r="A115" s="32">
        <v>114</v>
      </c>
      <c r="B115" s="32" t="s">
        <v>1237</v>
      </c>
      <c r="C115" s="32">
        <v>1</v>
      </c>
      <c r="D115" s="32" t="s">
        <v>1174</v>
      </c>
    </row>
    <row r="116" spans="1:4" x14ac:dyDescent="0.2">
      <c r="A116" s="32">
        <v>115</v>
      </c>
      <c r="B116" s="32" t="s">
        <v>26</v>
      </c>
      <c r="C116" s="32">
        <v>1</v>
      </c>
      <c r="D116" s="32" t="s">
        <v>1173</v>
      </c>
    </row>
    <row r="117" spans="1:4" x14ac:dyDescent="0.2">
      <c r="A117" s="32">
        <v>116</v>
      </c>
      <c r="B117" s="32" t="s">
        <v>1238</v>
      </c>
      <c r="C117" s="32">
        <v>1</v>
      </c>
      <c r="D117" s="32" t="s">
        <v>1173</v>
      </c>
    </row>
    <row r="118" spans="1:4" x14ac:dyDescent="0.2">
      <c r="A118" s="32">
        <v>117</v>
      </c>
      <c r="B118" s="32" t="s">
        <v>1239</v>
      </c>
      <c r="C118" s="32">
        <v>1</v>
      </c>
      <c r="D118" s="32" t="s">
        <v>1173</v>
      </c>
    </row>
    <row r="119" spans="1:4" x14ac:dyDescent="0.2">
      <c r="A119" s="32">
        <v>118</v>
      </c>
      <c r="B119" s="32" t="s">
        <v>113</v>
      </c>
      <c r="C119" s="32">
        <v>1</v>
      </c>
      <c r="D119" s="32" t="s">
        <v>1173</v>
      </c>
    </row>
    <row r="120" spans="1:4" x14ac:dyDescent="0.2">
      <c r="A120" s="32">
        <v>119</v>
      </c>
      <c r="B120" s="32" t="s">
        <v>71</v>
      </c>
      <c r="C120" s="32">
        <v>1</v>
      </c>
      <c r="D120" s="32" t="s">
        <v>1173</v>
      </c>
    </row>
    <row r="121" spans="1:4" x14ac:dyDescent="0.2">
      <c r="A121" s="32">
        <v>120</v>
      </c>
      <c r="B121" s="32" t="s">
        <v>759</v>
      </c>
      <c r="C121" s="32">
        <v>1</v>
      </c>
      <c r="D121" s="32" t="s">
        <v>1174</v>
      </c>
    </row>
    <row r="122" spans="1:4" x14ac:dyDescent="0.2">
      <c r="A122" s="32">
        <v>121</v>
      </c>
      <c r="B122" s="32" t="s">
        <v>1240</v>
      </c>
      <c r="C122" s="32">
        <v>1</v>
      </c>
      <c r="D122" s="32" t="s">
        <v>1174</v>
      </c>
    </row>
    <row r="123" spans="1:4" x14ac:dyDescent="0.2">
      <c r="A123" s="32">
        <v>122</v>
      </c>
      <c r="B123" s="32" t="s">
        <v>1241</v>
      </c>
      <c r="C123" s="32">
        <v>1</v>
      </c>
      <c r="D123" s="32" t="s">
        <v>1170</v>
      </c>
    </row>
    <row r="124" spans="1:4" x14ac:dyDescent="0.2">
      <c r="A124" s="32">
        <v>123</v>
      </c>
      <c r="B124" s="32" t="s">
        <v>1242</v>
      </c>
      <c r="C124" s="32">
        <v>1</v>
      </c>
      <c r="D124" s="32" t="s">
        <v>1173</v>
      </c>
    </row>
    <row r="125" spans="1:4" x14ac:dyDescent="0.2">
      <c r="A125" s="32">
        <v>124</v>
      </c>
      <c r="B125" s="32" t="s">
        <v>1243</v>
      </c>
      <c r="C125" s="32">
        <v>1</v>
      </c>
      <c r="D125" s="32" t="s">
        <v>1173</v>
      </c>
    </row>
  </sheetData>
  <sortState ref="A2:B124">
    <sortCondition descending="1" ref="B2:B12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workbookViewId="0">
      <pane ySplit="1" topLeftCell="A186" activePane="bottomLeft" state="frozen"/>
      <selection pane="bottomLeft" activeCell="D2" sqref="D2:D213"/>
    </sheetView>
  </sheetViews>
  <sheetFormatPr defaultRowHeight="12.75" x14ac:dyDescent="0.2"/>
  <cols>
    <col min="1" max="1" width="42.42578125" bestFit="1" customWidth="1"/>
    <col min="2" max="2" width="10" bestFit="1" customWidth="1"/>
    <col min="3" max="3" width="5.5703125" bestFit="1" customWidth="1"/>
  </cols>
  <sheetData>
    <row r="1" spans="1:4" s="1" customFormat="1" x14ac:dyDescent="0.2">
      <c r="A1" s="1" t="s">
        <v>638</v>
      </c>
      <c r="B1" s="1" t="s">
        <v>639</v>
      </c>
      <c r="C1" s="1" t="s">
        <v>640</v>
      </c>
      <c r="D1" s="1" t="s">
        <v>798</v>
      </c>
    </row>
    <row r="2" spans="1:4" x14ac:dyDescent="0.2">
      <c r="A2" t="s">
        <v>36</v>
      </c>
      <c r="B2">
        <v>199</v>
      </c>
      <c r="D2">
        <f t="shared" ref="D2:D65" si="0">_xlfn.RANK.EQ(B2,$B$2:$B$213)</f>
        <v>1</v>
      </c>
    </row>
    <row r="3" spans="1:4" x14ac:dyDescent="0.2">
      <c r="A3" t="s">
        <v>725</v>
      </c>
      <c r="B3">
        <v>177</v>
      </c>
      <c r="D3" s="12">
        <f t="shared" si="0"/>
        <v>2</v>
      </c>
    </row>
    <row r="4" spans="1:4" x14ac:dyDescent="0.2">
      <c r="A4" t="s">
        <v>734</v>
      </c>
      <c r="B4">
        <v>172</v>
      </c>
      <c r="D4" s="12">
        <f t="shared" si="0"/>
        <v>3</v>
      </c>
    </row>
    <row r="5" spans="1:4" x14ac:dyDescent="0.2">
      <c r="A5" t="s">
        <v>58</v>
      </c>
      <c r="B5">
        <v>167</v>
      </c>
      <c r="D5" s="12">
        <f t="shared" si="0"/>
        <v>4</v>
      </c>
    </row>
    <row r="6" spans="1:4" x14ac:dyDescent="0.2">
      <c r="A6" t="s">
        <v>564</v>
      </c>
      <c r="B6">
        <v>166</v>
      </c>
      <c r="D6" s="12">
        <f t="shared" si="0"/>
        <v>5</v>
      </c>
    </row>
    <row r="7" spans="1:4" x14ac:dyDescent="0.2">
      <c r="A7" t="s">
        <v>108</v>
      </c>
      <c r="B7">
        <v>163</v>
      </c>
      <c r="D7" s="12">
        <f t="shared" si="0"/>
        <v>6</v>
      </c>
    </row>
    <row r="8" spans="1:4" x14ac:dyDescent="0.2">
      <c r="A8" t="s">
        <v>42</v>
      </c>
      <c r="B8">
        <v>157</v>
      </c>
      <c r="D8" s="12">
        <f t="shared" si="0"/>
        <v>7</v>
      </c>
    </row>
    <row r="9" spans="1:4" x14ac:dyDescent="0.2">
      <c r="A9" t="s">
        <v>496</v>
      </c>
      <c r="B9">
        <v>147</v>
      </c>
      <c r="D9" s="12">
        <f t="shared" si="0"/>
        <v>8</v>
      </c>
    </row>
    <row r="10" spans="1:4" x14ac:dyDescent="0.2">
      <c r="A10" t="s">
        <v>697</v>
      </c>
      <c r="B10">
        <v>147</v>
      </c>
      <c r="D10" s="12">
        <f t="shared" si="0"/>
        <v>8</v>
      </c>
    </row>
    <row r="11" spans="1:4" x14ac:dyDescent="0.2">
      <c r="A11" t="s">
        <v>64</v>
      </c>
      <c r="B11">
        <v>136</v>
      </c>
      <c r="D11" s="12">
        <f t="shared" si="0"/>
        <v>10</v>
      </c>
    </row>
    <row r="12" spans="1:4" x14ac:dyDescent="0.2">
      <c r="A12" t="s">
        <v>658</v>
      </c>
      <c r="B12">
        <v>134</v>
      </c>
      <c r="D12" s="12">
        <f t="shared" si="0"/>
        <v>11</v>
      </c>
    </row>
    <row r="13" spans="1:4" x14ac:dyDescent="0.2">
      <c r="A13" t="s">
        <v>772</v>
      </c>
      <c r="B13">
        <v>120</v>
      </c>
      <c r="D13" s="12">
        <f t="shared" si="0"/>
        <v>12</v>
      </c>
    </row>
    <row r="14" spans="1:4" x14ac:dyDescent="0.2">
      <c r="A14" t="s">
        <v>735</v>
      </c>
      <c r="B14">
        <v>116</v>
      </c>
      <c r="D14" s="12">
        <f t="shared" si="0"/>
        <v>13</v>
      </c>
    </row>
    <row r="15" spans="1:4" x14ac:dyDescent="0.2">
      <c r="A15" t="s">
        <v>719</v>
      </c>
      <c r="B15">
        <v>104</v>
      </c>
      <c r="D15" s="12">
        <f t="shared" si="0"/>
        <v>14</v>
      </c>
    </row>
    <row r="16" spans="1:4" x14ac:dyDescent="0.2">
      <c r="A16" t="s">
        <v>667</v>
      </c>
      <c r="B16">
        <v>103</v>
      </c>
      <c r="D16" s="12">
        <f t="shared" si="0"/>
        <v>15</v>
      </c>
    </row>
    <row r="17" spans="1:4" x14ac:dyDescent="0.2">
      <c r="A17" t="s">
        <v>726</v>
      </c>
      <c r="B17">
        <v>102</v>
      </c>
      <c r="D17" s="12">
        <f t="shared" si="0"/>
        <v>16</v>
      </c>
    </row>
    <row r="18" spans="1:4" x14ac:dyDescent="0.2">
      <c r="A18" t="s">
        <v>68</v>
      </c>
      <c r="B18">
        <v>98</v>
      </c>
      <c r="D18" s="12">
        <f t="shared" si="0"/>
        <v>17</v>
      </c>
    </row>
    <row r="19" spans="1:4" x14ac:dyDescent="0.2">
      <c r="A19" t="s">
        <v>679</v>
      </c>
      <c r="B19">
        <v>97</v>
      </c>
      <c r="D19" s="12">
        <f t="shared" si="0"/>
        <v>18</v>
      </c>
    </row>
    <row r="20" spans="1:4" x14ac:dyDescent="0.2">
      <c r="A20" t="s">
        <v>568</v>
      </c>
      <c r="B20">
        <v>97</v>
      </c>
      <c r="D20" s="12">
        <f t="shared" si="0"/>
        <v>18</v>
      </c>
    </row>
    <row r="21" spans="1:4" x14ac:dyDescent="0.2">
      <c r="A21" t="s">
        <v>101</v>
      </c>
      <c r="B21">
        <v>91</v>
      </c>
      <c r="D21" s="12">
        <f t="shared" si="0"/>
        <v>20</v>
      </c>
    </row>
    <row r="22" spans="1:4" x14ac:dyDescent="0.2">
      <c r="A22" t="s">
        <v>754</v>
      </c>
      <c r="B22">
        <v>91</v>
      </c>
      <c r="D22" s="12">
        <f t="shared" si="0"/>
        <v>20</v>
      </c>
    </row>
    <row r="23" spans="1:4" x14ac:dyDescent="0.2">
      <c r="A23" t="s">
        <v>680</v>
      </c>
      <c r="B23">
        <v>73</v>
      </c>
      <c r="D23" s="12">
        <f t="shared" si="0"/>
        <v>22</v>
      </c>
    </row>
    <row r="24" spans="1:4" x14ac:dyDescent="0.2">
      <c r="A24" t="s">
        <v>738</v>
      </c>
      <c r="B24">
        <v>71</v>
      </c>
      <c r="D24" s="12">
        <f t="shared" si="0"/>
        <v>23</v>
      </c>
    </row>
    <row r="25" spans="1:4" x14ac:dyDescent="0.2">
      <c r="A25" t="s">
        <v>741</v>
      </c>
      <c r="B25">
        <v>69</v>
      </c>
      <c r="D25" s="12">
        <f t="shared" si="0"/>
        <v>24</v>
      </c>
    </row>
    <row r="26" spans="1:4" x14ac:dyDescent="0.2">
      <c r="A26" t="s">
        <v>760</v>
      </c>
      <c r="B26">
        <v>67</v>
      </c>
      <c r="D26" s="12">
        <f t="shared" si="0"/>
        <v>25</v>
      </c>
    </row>
    <row r="27" spans="1:4" x14ac:dyDescent="0.2">
      <c r="A27" t="s">
        <v>617</v>
      </c>
      <c r="B27">
        <v>66</v>
      </c>
      <c r="D27" s="12">
        <f t="shared" si="0"/>
        <v>26</v>
      </c>
    </row>
    <row r="28" spans="1:4" x14ac:dyDescent="0.2">
      <c r="A28" t="s">
        <v>18</v>
      </c>
      <c r="B28">
        <v>63</v>
      </c>
      <c r="D28" s="12">
        <f t="shared" si="0"/>
        <v>27</v>
      </c>
    </row>
    <row r="29" spans="1:4" x14ac:dyDescent="0.2">
      <c r="A29" t="s">
        <v>653</v>
      </c>
      <c r="B29">
        <v>60</v>
      </c>
      <c r="D29" s="12">
        <f t="shared" si="0"/>
        <v>28</v>
      </c>
    </row>
    <row r="30" spans="1:4" x14ac:dyDescent="0.2">
      <c r="A30" t="s">
        <v>769</v>
      </c>
      <c r="B30">
        <v>60</v>
      </c>
      <c r="D30" s="12">
        <f t="shared" si="0"/>
        <v>28</v>
      </c>
    </row>
    <row r="31" spans="1:4" x14ac:dyDescent="0.2">
      <c r="A31" t="s">
        <v>177</v>
      </c>
      <c r="B31">
        <v>59</v>
      </c>
      <c r="D31" s="12">
        <f t="shared" si="0"/>
        <v>30</v>
      </c>
    </row>
    <row r="32" spans="1:4" x14ac:dyDescent="0.2">
      <c r="A32" t="s">
        <v>15</v>
      </c>
      <c r="B32">
        <v>58</v>
      </c>
      <c r="D32" s="12">
        <f t="shared" si="0"/>
        <v>31</v>
      </c>
    </row>
    <row r="33" spans="1:4" x14ac:dyDescent="0.2">
      <c r="A33" t="s">
        <v>24</v>
      </c>
      <c r="B33">
        <v>56</v>
      </c>
      <c r="D33" s="12">
        <f t="shared" si="0"/>
        <v>32</v>
      </c>
    </row>
    <row r="34" spans="1:4" x14ac:dyDescent="0.2">
      <c r="A34" t="s">
        <v>765</v>
      </c>
      <c r="B34">
        <v>54</v>
      </c>
      <c r="D34" s="12">
        <f t="shared" si="0"/>
        <v>33</v>
      </c>
    </row>
    <row r="35" spans="1:4" x14ac:dyDescent="0.2">
      <c r="A35" t="s">
        <v>12</v>
      </c>
      <c r="B35">
        <v>52</v>
      </c>
      <c r="D35" s="12">
        <f t="shared" si="0"/>
        <v>34</v>
      </c>
    </row>
    <row r="36" spans="1:4" x14ac:dyDescent="0.2">
      <c r="A36" t="s">
        <v>705</v>
      </c>
      <c r="B36">
        <v>48</v>
      </c>
      <c r="D36" s="12">
        <f t="shared" si="0"/>
        <v>35</v>
      </c>
    </row>
    <row r="37" spans="1:4" x14ac:dyDescent="0.2">
      <c r="A37" t="s">
        <v>782</v>
      </c>
      <c r="B37">
        <v>48</v>
      </c>
      <c r="D37" s="12">
        <f t="shared" si="0"/>
        <v>35</v>
      </c>
    </row>
    <row r="38" spans="1:4" x14ac:dyDescent="0.2">
      <c r="A38" t="s">
        <v>737</v>
      </c>
      <c r="B38">
        <v>46</v>
      </c>
      <c r="D38" s="12">
        <f t="shared" si="0"/>
        <v>37</v>
      </c>
    </row>
    <row r="39" spans="1:4" x14ac:dyDescent="0.2">
      <c r="A39" t="s">
        <v>27</v>
      </c>
      <c r="B39">
        <v>43</v>
      </c>
      <c r="D39" s="12">
        <f t="shared" si="0"/>
        <v>38</v>
      </c>
    </row>
    <row r="40" spans="1:4" x14ac:dyDescent="0.2">
      <c r="A40" t="s">
        <v>739</v>
      </c>
      <c r="B40">
        <v>43</v>
      </c>
      <c r="D40" s="12">
        <f t="shared" si="0"/>
        <v>38</v>
      </c>
    </row>
    <row r="41" spans="1:4" x14ac:dyDescent="0.2">
      <c r="A41" t="s">
        <v>764</v>
      </c>
      <c r="B41">
        <v>42</v>
      </c>
      <c r="D41" s="12">
        <f t="shared" si="0"/>
        <v>40</v>
      </c>
    </row>
    <row r="42" spans="1:4" x14ac:dyDescent="0.2">
      <c r="A42" t="s">
        <v>700</v>
      </c>
      <c r="B42">
        <v>40</v>
      </c>
      <c r="C42" t="s">
        <v>501</v>
      </c>
      <c r="D42" s="12">
        <f t="shared" si="0"/>
        <v>41</v>
      </c>
    </row>
    <row r="43" spans="1:4" x14ac:dyDescent="0.2">
      <c r="A43" t="s">
        <v>682</v>
      </c>
      <c r="B43">
        <v>39</v>
      </c>
      <c r="D43" s="12">
        <f t="shared" si="0"/>
        <v>42</v>
      </c>
    </row>
    <row r="44" spans="1:4" x14ac:dyDescent="0.2">
      <c r="A44" t="s">
        <v>775</v>
      </c>
      <c r="B44">
        <v>39</v>
      </c>
      <c r="D44" s="12">
        <f t="shared" si="0"/>
        <v>42</v>
      </c>
    </row>
    <row r="45" spans="1:4" x14ac:dyDescent="0.2">
      <c r="A45" t="s">
        <v>69</v>
      </c>
      <c r="B45">
        <v>38</v>
      </c>
      <c r="D45" s="12">
        <f t="shared" si="0"/>
        <v>44</v>
      </c>
    </row>
    <row r="46" spans="1:4" x14ac:dyDescent="0.2">
      <c r="A46" t="s">
        <v>674</v>
      </c>
      <c r="B46">
        <v>37</v>
      </c>
      <c r="D46" s="12">
        <f t="shared" si="0"/>
        <v>45</v>
      </c>
    </row>
    <row r="47" spans="1:4" x14ac:dyDescent="0.2">
      <c r="A47" t="s">
        <v>87</v>
      </c>
      <c r="B47">
        <v>37</v>
      </c>
      <c r="D47" s="12">
        <f t="shared" si="0"/>
        <v>45</v>
      </c>
    </row>
    <row r="48" spans="1:4" x14ac:dyDescent="0.2">
      <c r="A48" t="s">
        <v>731</v>
      </c>
      <c r="B48">
        <v>37</v>
      </c>
      <c r="D48" s="12">
        <f t="shared" si="0"/>
        <v>45</v>
      </c>
    </row>
    <row r="49" spans="1:4" x14ac:dyDescent="0.2">
      <c r="A49" t="s">
        <v>647</v>
      </c>
      <c r="B49">
        <v>34</v>
      </c>
      <c r="D49" s="12">
        <f t="shared" si="0"/>
        <v>48</v>
      </c>
    </row>
    <row r="50" spans="1:4" x14ac:dyDescent="0.2">
      <c r="A50" t="s">
        <v>666</v>
      </c>
      <c r="B50">
        <v>34</v>
      </c>
      <c r="D50" s="12">
        <f t="shared" si="0"/>
        <v>48</v>
      </c>
    </row>
    <row r="51" spans="1:4" x14ac:dyDescent="0.2">
      <c r="A51" t="s">
        <v>696</v>
      </c>
      <c r="B51">
        <v>34</v>
      </c>
      <c r="D51" s="12">
        <f t="shared" si="0"/>
        <v>48</v>
      </c>
    </row>
    <row r="52" spans="1:4" x14ac:dyDescent="0.2">
      <c r="A52" t="s">
        <v>74</v>
      </c>
      <c r="B52">
        <v>32</v>
      </c>
      <c r="D52" s="12">
        <f t="shared" si="0"/>
        <v>51</v>
      </c>
    </row>
    <row r="53" spans="1:4" x14ac:dyDescent="0.2">
      <c r="A53" t="s">
        <v>752</v>
      </c>
      <c r="B53">
        <v>32</v>
      </c>
      <c r="D53" s="12">
        <f t="shared" si="0"/>
        <v>51</v>
      </c>
    </row>
    <row r="54" spans="1:4" x14ac:dyDescent="0.2">
      <c r="A54" t="s">
        <v>778</v>
      </c>
      <c r="B54">
        <v>31</v>
      </c>
      <c r="D54" s="12">
        <f t="shared" si="0"/>
        <v>53</v>
      </c>
    </row>
    <row r="55" spans="1:4" x14ac:dyDescent="0.2">
      <c r="A55" t="s">
        <v>728</v>
      </c>
      <c r="B55">
        <v>26</v>
      </c>
      <c r="D55" s="12">
        <f t="shared" si="0"/>
        <v>54</v>
      </c>
    </row>
    <row r="56" spans="1:4" x14ac:dyDescent="0.2">
      <c r="A56" t="s">
        <v>66</v>
      </c>
      <c r="B56">
        <v>26</v>
      </c>
      <c r="D56" s="12">
        <f t="shared" si="0"/>
        <v>54</v>
      </c>
    </row>
    <row r="57" spans="1:4" x14ac:dyDescent="0.2">
      <c r="A57" t="s">
        <v>721</v>
      </c>
      <c r="B57">
        <v>24</v>
      </c>
      <c r="D57" s="12">
        <f t="shared" si="0"/>
        <v>56</v>
      </c>
    </row>
    <row r="58" spans="1:4" x14ac:dyDescent="0.2">
      <c r="A58" t="s">
        <v>729</v>
      </c>
      <c r="B58">
        <v>24</v>
      </c>
      <c r="D58" s="12">
        <f t="shared" si="0"/>
        <v>56</v>
      </c>
    </row>
    <row r="59" spans="1:4" x14ac:dyDescent="0.2">
      <c r="A59" t="s">
        <v>715</v>
      </c>
      <c r="B59">
        <v>23</v>
      </c>
      <c r="D59" s="12">
        <f t="shared" si="0"/>
        <v>58</v>
      </c>
    </row>
    <row r="60" spans="1:4" x14ac:dyDescent="0.2">
      <c r="A60" t="s">
        <v>755</v>
      </c>
      <c r="B60">
        <v>23</v>
      </c>
      <c r="D60" s="12">
        <f t="shared" si="0"/>
        <v>58</v>
      </c>
    </row>
    <row r="61" spans="1:4" x14ac:dyDescent="0.2">
      <c r="A61" t="s">
        <v>657</v>
      </c>
      <c r="B61">
        <v>22</v>
      </c>
      <c r="D61" s="12">
        <f t="shared" si="0"/>
        <v>60</v>
      </c>
    </row>
    <row r="62" spans="1:4" x14ac:dyDescent="0.2">
      <c r="A62" t="s">
        <v>711</v>
      </c>
      <c r="B62">
        <v>22</v>
      </c>
      <c r="D62" s="12">
        <f t="shared" si="0"/>
        <v>60</v>
      </c>
    </row>
    <row r="63" spans="1:4" x14ac:dyDescent="0.2">
      <c r="A63" t="s">
        <v>32</v>
      </c>
      <c r="B63">
        <v>22</v>
      </c>
      <c r="D63" s="12">
        <f t="shared" si="0"/>
        <v>60</v>
      </c>
    </row>
    <row r="64" spans="1:4" x14ac:dyDescent="0.2">
      <c r="A64" t="s">
        <v>608</v>
      </c>
      <c r="B64">
        <v>22</v>
      </c>
      <c r="D64" s="12">
        <f t="shared" si="0"/>
        <v>60</v>
      </c>
    </row>
    <row r="65" spans="1:4" x14ac:dyDescent="0.2">
      <c r="A65" t="s">
        <v>60</v>
      </c>
      <c r="B65">
        <v>20</v>
      </c>
      <c r="C65" t="s">
        <v>501</v>
      </c>
      <c r="D65" s="12">
        <f t="shared" si="0"/>
        <v>64</v>
      </c>
    </row>
    <row r="66" spans="1:4" x14ac:dyDescent="0.2">
      <c r="A66" t="s">
        <v>113</v>
      </c>
      <c r="B66">
        <v>20</v>
      </c>
      <c r="D66" s="12">
        <f t="shared" ref="D66:D129" si="1">_xlfn.RANK.EQ(B66,$B$2:$B$213)</f>
        <v>64</v>
      </c>
    </row>
    <row r="67" spans="1:4" x14ac:dyDescent="0.2">
      <c r="A67" t="s">
        <v>527</v>
      </c>
      <c r="B67">
        <v>19</v>
      </c>
      <c r="D67" s="12">
        <f t="shared" si="1"/>
        <v>66</v>
      </c>
    </row>
    <row r="68" spans="1:4" x14ac:dyDescent="0.2">
      <c r="A68" t="s">
        <v>44</v>
      </c>
      <c r="B68">
        <v>19</v>
      </c>
      <c r="D68" s="12">
        <f t="shared" si="1"/>
        <v>66</v>
      </c>
    </row>
    <row r="69" spans="1:4" x14ac:dyDescent="0.2">
      <c r="A69" t="s">
        <v>736</v>
      </c>
      <c r="B69">
        <v>19</v>
      </c>
      <c r="D69" s="12">
        <f t="shared" si="1"/>
        <v>66</v>
      </c>
    </row>
    <row r="70" spans="1:4" x14ac:dyDescent="0.2">
      <c r="A70" t="s">
        <v>684</v>
      </c>
      <c r="B70">
        <v>18</v>
      </c>
      <c r="D70" s="12">
        <f t="shared" si="1"/>
        <v>69</v>
      </c>
    </row>
    <row r="71" spans="1:4" x14ac:dyDescent="0.2">
      <c r="A71" t="s">
        <v>641</v>
      </c>
      <c r="B71">
        <v>17</v>
      </c>
      <c r="D71" s="12">
        <f t="shared" si="1"/>
        <v>70</v>
      </c>
    </row>
    <row r="72" spans="1:4" x14ac:dyDescent="0.2">
      <c r="A72" t="s">
        <v>714</v>
      </c>
      <c r="B72">
        <v>17</v>
      </c>
      <c r="D72" s="12">
        <f t="shared" si="1"/>
        <v>70</v>
      </c>
    </row>
    <row r="73" spans="1:4" x14ac:dyDescent="0.2">
      <c r="A73" t="s">
        <v>770</v>
      </c>
      <c r="B73">
        <v>17</v>
      </c>
      <c r="D73" s="12">
        <f t="shared" si="1"/>
        <v>70</v>
      </c>
    </row>
    <row r="74" spans="1:4" x14ac:dyDescent="0.2">
      <c r="A74" t="s">
        <v>67</v>
      </c>
      <c r="B74">
        <v>17</v>
      </c>
      <c r="D74" s="12">
        <f t="shared" si="1"/>
        <v>70</v>
      </c>
    </row>
    <row r="75" spans="1:4" x14ac:dyDescent="0.2">
      <c r="A75" t="s">
        <v>57</v>
      </c>
      <c r="B75">
        <v>16</v>
      </c>
      <c r="D75" s="12">
        <f t="shared" si="1"/>
        <v>74</v>
      </c>
    </row>
    <row r="76" spans="1:4" x14ac:dyDescent="0.2">
      <c r="A76" t="s">
        <v>7</v>
      </c>
      <c r="B76">
        <v>15</v>
      </c>
      <c r="C76" t="s">
        <v>501</v>
      </c>
      <c r="D76" s="12">
        <f t="shared" si="1"/>
        <v>75</v>
      </c>
    </row>
    <row r="77" spans="1:4" x14ac:dyDescent="0.2">
      <c r="A77" t="s">
        <v>690</v>
      </c>
      <c r="B77">
        <v>15</v>
      </c>
      <c r="D77" s="12">
        <f t="shared" si="1"/>
        <v>75</v>
      </c>
    </row>
    <row r="78" spans="1:4" x14ac:dyDescent="0.2">
      <c r="A78" t="s">
        <v>746</v>
      </c>
      <c r="B78">
        <v>15</v>
      </c>
      <c r="D78" s="12">
        <f t="shared" si="1"/>
        <v>75</v>
      </c>
    </row>
    <row r="79" spans="1:4" x14ac:dyDescent="0.2">
      <c r="A79" t="s">
        <v>676</v>
      </c>
      <c r="B79">
        <v>14</v>
      </c>
      <c r="D79" s="12">
        <f t="shared" si="1"/>
        <v>78</v>
      </c>
    </row>
    <row r="80" spans="1:4" x14ac:dyDescent="0.2">
      <c r="A80" t="s">
        <v>29</v>
      </c>
      <c r="B80">
        <v>14</v>
      </c>
      <c r="D80" s="12">
        <f t="shared" si="1"/>
        <v>78</v>
      </c>
    </row>
    <row r="81" spans="1:4" x14ac:dyDescent="0.2">
      <c r="A81" t="s">
        <v>742</v>
      </c>
      <c r="B81">
        <v>14</v>
      </c>
      <c r="D81" s="12">
        <f t="shared" si="1"/>
        <v>78</v>
      </c>
    </row>
    <row r="82" spans="1:4" x14ac:dyDescent="0.2">
      <c r="A82" t="s">
        <v>768</v>
      </c>
      <c r="B82">
        <v>14</v>
      </c>
      <c r="D82" s="12">
        <f t="shared" si="1"/>
        <v>78</v>
      </c>
    </row>
    <row r="83" spans="1:4" x14ac:dyDescent="0.2">
      <c r="A83" t="s">
        <v>687</v>
      </c>
      <c r="B83">
        <v>13</v>
      </c>
      <c r="D83" s="12">
        <f t="shared" si="1"/>
        <v>82</v>
      </c>
    </row>
    <row r="84" spans="1:4" x14ac:dyDescent="0.2">
      <c r="A84" t="s">
        <v>720</v>
      </c>
      <c r="B84">
        <v>13</v>
      </c>
      <c r="D84" s="12">
        <f t="shared" si="1"/>
        <v>82</v>
      </c>
    </row>
    <row r="85" spans="1:4" x14ac:dyDescent="0.2">
      <c r="A85" t="s">
        <v>103</v>
      </c>
      <c r="B85">
        <v>13</v>
      </c>
      <c r="D85" s="12">
        <f t="shared" si="1"/>
        <v>82</v>
      </c>
    </row>
    <row r="86" spans="1:4" x14ac:dyDescent="0.2">
      <c r="A86" t="s">
        <v>19</v>
      </c>
      <c r="B86">
        <v>12</v>
      </c>
      <c r="D86" s="12">
        <f t="shared" si="1"/>
        <v>85</v>
      </c>
    </row>
    <row r="87" spans="1:4" x14ac:dyDescent="0.2">
      <c r="A87" t="s">
        <v>762</v>
      </c>
      <c r="B87">
        <v>12</v>
      </c>
      <c r="D87" s="12">
        <f t="shared" si="1"/>
        <v>85</v>
      </c>
    </row>
    <row r="88" spans="1:4" x14ac:dyDescent="0.2">
      <c r="A88" t="s">
        <v>780</v>
      </c>
      <c r="B88">
        <v>12</v>
      </c>
      <c r="D88" s="12">
        <f t="shared" si="1"/>
        <v>85</v>
      </c>
    </row>
    <row r="89" spans="1:4" x14ac:dyDescent="0.2">
      <c r="A89" t="s">
        <v>267</v>
      </c>
      <c r="B89">
        <v>11</v>
      </c>
      <c r="D89" s="12">
        <f t="shared" si="1"/>
        <v>88</v>
      </c>
    </row>
    <row r="90" spans="1:4" x14ac:dyDescent="0.2">
      <c r="A90" t="s">
        <v>759</v>
      </c>
      <c r="B90">
        <v>11</v>
      </c>
      <c r="D90" s="12">
        <f t="shared" si="1"/>
        <v>88</v>
      </c>
    </row>
    <row r="91" spans="1:4" x14ac:dyDescent="0.2">
      <c r="A91" t="s">
        <v>9</v>
      </c>
      <c r="B91">
        <v>10</v>
      </c>
      <c r="C91" t="s">
        <v>501</v>
      </c>
      <c r="D91" s="12">
        <f t="shared" si="1"/>
        <v>90</v>
      </c>
    </row>
    <row r="92" spans="1:4" x14ac:dyDescent="0.2">
      <c r="A92" t="s">
        <v>716</v>
      </c>
      <c r="B92">
        <v>10</v>
      </c>
      <c r="D92" s="12">
        <f t="shared" si="1"/>
        <v>90</v>
      </c>
    </row>
    <row r="93" spans="1:4" x14ac:dyDescent="0.2">
      <c r="A93" t="s">
        <v>100</v>
      </c>
      <c r="B93">
        <v>9</v>
      </c>
      <c r="D93" s="12">
        <f t="shared" si="1"/>
        <v>92</v>
      </c>
    </row>
    <row r="94" spans="1:4" x14ac:dyDescent="0.2">
      <c r="A94" t="s">
        <v>732</v>
      </c>
      <c r="B94">
        <v>9</v>
      </c>
      <c r="D94" s="12">
        <f t="shared" si="1"/>
        <v>92</v>
      </c>
    </row>
    <row r="95" spans="1:4" x14ac:dyDescent="0.2">
      <c r="A95" t="s">
        <v>217</v>
      </c>
      <c r="B95">
        <v>9</v>
      </c>
      <c r="D95" s="12">
        <f t="shared" si="1"/>
        <v>92</v>
      </c>
    </row>
    <row r="96" spans="1:4" x14ac:dyDescent="0.2">
      <c r="A96" t="s">
        <v>766</v>
      </c>
      <c r="B96">
        <v>9</v>
      </c>
      <c r="D96" s="12">
        <f t="shared" si="1"/>
        <v>92</v>
      </c>
    </row>
    <row r="97" spans="1:4" x14ac:dyDescent="0.2">
      <c r="A97" t="s">
        <v>37</v>
      </c>
      <c r="B97">
        <v>9</v>
      </c>
      <c r="D97" s="12">
        <f t="shared" si="1"/>
        <v>92</v>
      </c>
    </row>
    <row r="98" spans="1:4" x14ac:dyDescent="0.2">
      <c r="A98" t="s">
        <v>31</v>
      </c>
      <c r="B98">
        <v>8</v>
      </c>
      <c r="D98" s="12">
        <f t="shared" si="1"/>
        <v>97</v>
      </c>
    </row>
    <row r="99" spans="1:4" x14ac:dyDescent="0.2">
      <c r="A99" t="s">
        <v>135</v>
      </c>
      <c r="B99">
        <v>8</v>
      </c>
      <c r="D99" s="12">
        <f t="shared" si="1"/>
        <v>97</v>
      </c>
    </row>
    <row r="100" spans="1:4" x14ac:dyDescent="0.2">
      <c r="A100" t="s">
        <v>112</v>
      </c>
      <c r="B100">
        <v>8</v>
      </c>
      <c r="D100" s="12">
        <f t="shared" si="1"/>
        <v>97</v>
      </c>
    </row>
    <row r="101" spans="1:4" x14ac:dyDescent="0.2">
      <c r="A101" t="s">
        <v>642</v>
      </c>
      <c r="B101">
        <v>7</v>
      </c>
      <c r="D101" s="12">
        <f t="shared" si="1"/>
        <v>100</v>
      </c>
    </row>
    <row r="102" spans="1:4" x14ac:dyDescent="0.2">
      <c r="A102" t="s">
        <v>562</v>
      </c>
      <c r="B102">
        <v>7</v>
      </c>
      <c r="D102" s="12">
        <f t="shared" si="1"/>
        <v>100</v>
      </c>
    </row>
    <row r="103" spans="1:4" x14ac:dyDescent="0.2">
      <c r="A103" t="s">
        <v>238</v>
      </c>
      <c r="B103">
        <v>7</v>
      </c>
      <c r="D103" s="12">
        <f t="shared" si="1"/>
        <v>100</v>
      </c>
    </row>
    <row r="104" spans="1:4" x14ac:dyDescent="0.2">
      <c r="A104" t="s">
        <v>105</v>
      </c>
      <c r="B104">
        <v>7</v>
      </c>
      <c r="D104" s="12">
        <f t="shared" si="1"/>
        <v>100</v>
      </c>
    </row>
    <row r="105" spans="1:4" x14ac:dyDescent="0.2">
      <c r="A105" t="s">
        <v>749</v>
      </c>
      <c r="B105">
        <v>7</v>
      </c>
      <c r="D105" s="12">
        <f t="shared" si="1"/>
        <v>100</v>
      </c>
    </row>
    <row r="106" spans="1:4" x14ac:dyDescent="0.2">
      <c r="A106" t="s">
        <v>758</v>
      </c>
      <c r="B106">
        <v>7</v>
      </c>
      <c r="D106" s="12">
        <f t="shared" si="1"/>
        <v>100</v>
      </c>
    </row>
    <row r="107" spans="1:4" x14ac:dyDescent="0.2">
      <c r="A107" t="s">
        <v>771</v>
      </c>
      <c r="B107">
        <v>7</v>
      </c>
      <c r="D107" s="12">
        <f t="shared" si="1"/>
        <v>100</v>
      </c>
    </row>
    <row r="108" spans="1:4" x14ac:dyDescent="0.2">
      <c r="A108" t="s">
        <v>777</v>
      </c>
      <c r="B108">
        <v>7</v>
      </c>
      <c r="D108" s="12">
        <f t="shared" si="1"/>
        <v>100</v>
      </c>
    </row>
    <row r="109" spans="1:4" x14ac:dyDescent="0.2">
      <c r="A109" t="s">
        <v>783</v>
      </c>
      <c r="B109">
        <v>7</v>
      </c>
      <c r="D109" s="12">
        <f t="shared" si="1"/>
        <v>100</v>
      </c>
    </row>
    <row r="110" spans="1:4" x14ac:dyDescent="0.2">
      <c r="A110" t="s">
        <v>784</v>
      </c>
      <c r="B110">
        <v>6</v>
      </c>
      <c r="C110" t="s">
        <v>501</v>
      </c>
      <c r="D110" s="12">
        <f t="shared" si="1"/>
        <v>109</v>
      </c>
    </row>
    <row r="111" spans="1:4" x14ac:dyDescent="0.2">
      <c r="A111" t="s">
        <v>56</v>
      </c>
      <c r="B111">
        <v>6</v>
      </c>
      <c r="D111" s="12">
        <f t="shared" si="1"/>
        <v>109</v>
      </c>
    </row>
    <row r="112" spans="1:4" x14ac:dyDescent="0.2">
      <c r="A112" t="s">
        <v>694</v>
      </c>
      <c r="B112">
        <v>6</v>
      </c>
      <c r="D112" s="12">
        <f t="shared" si="1"/>
        <v>109</v>
      </c>
    </row>
    <row r="113" spans="1:4" x14ac:dyDescent="0.2">
      <c r="A113" t="s">
        <v>62</v>
      </c>
      <c r="B113">
        <v>6</v>
      </c>
      <c r="D113" s="12">
        <f t="shared" si="1"/>
        <v>109</v>
      </c>
    </row>
    <row r="114" spans="1:4" x14ac:dyDescent="0.2">
      <c r="A114" t="s">
        <v>71</v>
      </c>
      <c r="B114">
        <v>6</v>
      </c>
      <c r="D114" s="12">
        <f t="shared" si="1"/>
        <v>109</v>
      </c>
    </row>
    <row r="115" spans="1:4" x14ac:dyDescent="0.2">
      <c r="A115" t="s">
        <v>773</v>
      </c>
      <c r="B115">
        <v>6</v>
      </c>
      <c r="D115" s="12">
        <f t="shared" si="1"/>
        <v>109</v>
      </c>
    </row>
    <row r="116" spans="1:4" x14ac:dyDescent="0.2">
      <c r="A116" t="s">
        <v>650</v>
      </c>
      <c r="B116">
        <v>5</v>
      </c>
      <c r="D116" s="12">
        <f t="shared" si="1"/>
        <v>115</v>
      </c>
    </row>
    <row r="117" spans="1:4" x14ac:dyDescent="0.2">
      <c r="A117" t="s">
        <v>654</v>
      </c>
      <c r="B117">
        <v>5</v>
      </c>
      <c r="D117" s="12">
        <f t="shared" si="1"/>
        <v>115</v>
      </c>
    </row>
    <row r="118" spans="1:4" x14ac:dyDescent="0.2">
      <c r="A118" t="s">
        <v>661</v>
      </c>
      <c r="B118">
        <v>5</v>
      </c>
      <c r="D118" s="12">
        <f t="shared" si="1"/>
        <v>115</v>
      </c>
    </row>
    <row r="119" spans="1:4" x14ac:dyDescent="0.2">
      <c r="A119" t="s">
        <v>703</v>
      </c>
      <c r="B119">
        <v>5</v>
      </c>
      <c r="D119" s="12">
        <f t="shared" si="1"/>
        <v>115</v>
      </c>
    </row>
    <row r="120" spans="1:4" x14ac:dyDescent="0.2">
      <c r="A120" t="s">
        <v>707</v>
      </c>
      <c r="B120">
        <v>5</v>
      </c>
      <c r="D120" s="12">
        <f t="shared" si="1"/>
        <v>115</v>
      </c>
    </row>
    <row r="121" spans="1:4" x14ac:dyDescent="0.2">
      <c r="A121" t="s">
        <v>25</v>
      </c>
      <c r="B121">
        <v>5</v>
      </c>
      <c r="D121" s="12">
        <f t="shared" si="1"/>
        <v>115</v>
      </c>
    </row>
    <row r="122" spans="1:4" x14ac:dyDescent="0.2">
      <c r="A122" t="s">
        <v>744</v>
      </c>
      <c r="B122">
        <v>5</v>
      </c>
      <c r="D122" s="12">
        <f t="shared" si="1"/>
        <v>115</v>
      </c>
    </row>
    <row r="123" spans="1:4" x14ac:dyDescent="0.2">
      <c r="A123" t="s">
        <v>756</v>
      </c>
      <c r="B123">
        <v>5</v>
      </c>
      <c r="D123" s="12">
        <f t="shared" si="1"/>
        <v>115</v>
      </c>
    </row>
    <row r="124" spans="1:4" x14ac:dyDescent="0.2">
      <c r="A124" t="s">
        <v>774</v>
      </c>
      <c r="B124">
        <v>5</v>
      </c>
      <c r="D124" s="12">
        <f t="shared" si="1"/>
        <v>115</v>
      </c>
    </row>
    <row r="125" spans="1:4" x14ac:dyDescent="0.2">
      <c r="A125" t="s">
        <v>643</v>
      </c>
      <c r="B125">
        <v>4</v>
      </c>
      <c r="D125" s="12">
        <f t="shared" si="1"/>
        <v>124</v>
      </c>
    </row>
    <row r="126" spans="1:4" x14ac:dyDescent="0.2">
      <c r="A126" t="s">
        <v>659</v>
      </c>
      <c r="B126">
        <v>4</v>
      </c>
      <c r="D126" s="12">
        <f t="shared" si="1"/>
        <v>124</v>
      </c>
    </row>
    <row r="127" spans="1:4" x14ac:dyDescent="0.2">
      <c r="A127" t="s">
        <v>677</v>
      </c>
      <c r="B127">
        <v>4</v>
      </c>
      <c r="D127" s="12">
        <f t="shared" si="1"/>
        <v>124</v>
      </c>
    </row>
    <row r="128" spans="1:4" x14ac:dyDescent="0.2">
      <c r="A128" t="s">
        <v>681</v>
      </c>
      <c r="B128">
        <v>4</v>
      </c>
      <c r="D128" s="12">
        <f t="shared" si="1"/>
        <v>124</v>
      </c>
    </row>
    <row r="129" spans="1:4" x14ac:dyDescent="0.2">
      <c r="A129" t="s">
        <v>695</v>
      </c>
      <c r="B129">
        <v>4</v>
      </c>
      <c r="D129" s="12">
        <f t="shared" si="1"/>
        <v>124</v>
      </c>
    </row>
    <row r="130" spans="1:4" x14ac:dyDescent="0.2">
      <c r="A130" t="s">
        <v>95</v>
      </c>
      <c r="B130">
        <v>4</v>
      </c>
      <c r="D130" s="12">
        <f t="shared" ref="D130:D193" si="2">_xlfn.RANK.EQ(B130,$B$2:$B$213)</f>
        <v>124</v>
      </c>
    </row>
    <row r="131" spans="1:4" x14ac:dyDescent="0.2">
      <c r="A131" t="s">
        <v>708</v>
      </c>
      <c r="B131">
        <v>4</v>
      </c>
      <c r="D131" s="12">
        <f t="shared" si="2"/>
        <v>124</v>
      </c>
    </row>
    <row r="132" spans="1:4" x14ac:dyDescent="0.2">
      <c r="A132" t="s">
        <v>713</v>
      </c>
      <c r="B132">
        <v>4</v>
      </c>
      <c r="D132" s="12">
        <f t="shared" si="2"/>
        <v>124</v>
      </c>
    </row>
    <row r="133" spans="1:4" x14ac:dyDescent="0.2">
      <c r="A133" t="s">
        <v>384</v>
      </c>
      <c r="B133">
        <v>4</v>
      </c>
      <c r="D133" s="12">
        <f t="shared" si="2"/>
        <v>124</v>
      </c>
    </row>
    <row r="134" spans="1:4" x14ac:dyDescent="0.2">
      <c r="A134" t="s">
        <v>717</v>
      </c>
      <c r="B134">
        <v>4</v>
      </c>
      <c r="D134" s="12">
        <f t="shared" si="2"/>
        <v>124</v>
      </c>
    </row>
    <row r="135" spans="1:4" x14ac:dyDescent="0.2">
      <c r="A135" t="s">
        <v>730</v>
      </c>
      <c r="B135">
        <v>4</v>
      </c>
      <c r="D135" s="12">
        <f t="shared" si="2"/>
        <v>124</v>
      </c>
    </row>
    <row r="136" spans="1:4" x14ac:dyDescent="0.2">
      <c r="A136" t="s">
        <v>751</v>
      </c>
      <c r="B136">
        <v>4</v>
      </c>
      <c r="D136" s="12">
        <f t="shared" si="2"/>
        <v>124</v>
      </c>
    </row>
    <row r="137" spans="1:4" x14ac:dyDescent="0.2">
      <c r="A137" t="s">
        <v>786</v>
      </c>
      <c r="B137">
        <v>4</v>
      </c>
      <c r="D137" s="12">
        <f t="shared" si="2"/>
        <v>124</v>
      </c>
    </row>
    <row r="138" spans="1:4" x14ac:dyDescent="0.2">
      <c r="A138" t="s">
        <v>648</v>
      </c>
      <c r="B138">
        <v>3</v>
      </c>
      <c r="C138" t="s">
        <v>501</v>
      </c>
      <c r="D138" s="12">
        <f t="shared" si="2"/>
        <v>137</v>
      </c>
    </row>
    <row r="139" spans="1:4" x14ac:dyDescent="0.2">
      <c r="A139" t="s">
        <v>644</v>
      </c>
      <c r="B139">
        <v>3</v>
      </c>
      <c r="D139" s="12">
        <f t="shared" si="2"/>
        <v>137</v>
      </c>
    </row>
    <row r="140" spans="1:4" x14ac:dyDescent="0.2">
      <c r="A140" t="s">
        <v>652</v>
      </c>
      <c r="B140">
        <v>3</v>
      </c>
      <c r="D140" s="12">
        <f t="shared" si="2"/>
        <v>137</v>
      </c>
    </row>
    <row r="141" spans="1:4" x14ac:dyDescent="0.2">
      <c r="A141" t="s">
        <v>672</v>
      </c>
      <c r="B141">
        <v>3</v>
      </c>
      <c r="D141" s="12">
        <f t="shared" si="2"/>
        <v>137</v>
      </c>
    </row>
    <row r="142" spans="1:4" x14ac:dyDescent="0.2">
      <c r="A142" t="s">
        <v>685</v>
      </c>
      <c r="B142">
        <v>3</v>
      </c>
      <c r="D142" s="12">
        <f t="shared" si="2"/>
        <v>137</v>
      </c>
    </row>
    <row r="143" spans="1:4" x14ac:dyDescent="0.2">
      <c r="A143" t="s">
        <v>722</v>
      </c>
      <c r="B143">
        <v>3</v>
      </c>
      <c r="D143" s="12">
        <f t="shared" si="2"/>
        <v>137</v>
      </c>
    </row>
    <row r="144" spans="1:4" x14ac:dyDescent="0.2">
      <c r="A144" t="s">
        <v>724</v>
      </c>
      <c r="B144">
        <v>3</v>
      </c>
      <c r="D144" s="12">
        <f t="shared" si="2"/>
        <v>137</v>
      </c>
    </row>
    <row r="145" spans="1:4" x14ac:dyDescent="0.2">
      <c r="A145" t="s">
        <v>745</v>
      </c>
      <c r="B145">
        <v>3</v>
      </c>
      <c r="D145" s="12">
        <f t="shared" si="2"/>
        <v>137</v>
      </c>
    </row>
    <row r="146" spans="1:4" x14ac:dyDescent="0.2">
      <c r="A146" t="s">
        <v>748</v>
      </c>
      <c r="B146">
        <v>3</v>
      </c>
      <c r="D146" s="12">
        <f t="shared" si="2"/>
        <v>137</v>
      </c>
    </row>
    <row r="147" spans="1:4" x14ac:dyDescent="0.2">
      <c r="A147" t="s">
        <v>761</v>
      </c>
      <c r="B147">
        <v>3</v>
      </c>
      <c r="D147" s="12">
        <f t="shared" si="2"/>
        <v>137</v>
      </c>
    </row>
    <row r="148" spans="1:4" x14ac:dyDescent="0.2">
      <c r="A148" t="s">
        <v>223</v>
      </c>
      <c r="B148">
        <v>3</v>
      </c>
      <c r="D148" s="12">
        <f t="shared" si="2"/>
        <v>137</v>
      </c>
    </row>
    <row r="149" spans="1:4" x14ac:dyDescent="0.2">
      <c r="A149" t="s">
        <v>776</v>
      </c>
      <c r="B149">
        <v>3</v>
      </c>
      <c r="D149" s="12">
        <f t="shared" si="2"/>
        <v>137</v>
      </c>
    </row>
    <row r="150" spans="1:4" x14ac:dyDescent="0.2">
      <c r="A150" t="s">
        <v>656</v>
      </c>
      <c r="B150">
        <v>2</v>
      </c>
      <c r="D150" s="12">
        <f t="shared" si="2"/>
        <v>149</v>
      </c>
    </row>
    <row r="151" spans="1:4" x14ac:dyDescent="0.2">
      <c r="A151" t="s">
        <v>662</v>
      </c>
      <c r="B151">
        <v>2</v>
      </c>
      <c r="D151" s="12">
        <f t="shared" si="2"/>
        <v>149</v>
      </c>
    </row>
    <row r="152" spans="1:4" x14ac:dyDescent="0.2">
      <c r="A152" t="s">
        <v>664</v>
      </c>
      <c r="B152">
        <v>2</v>
      </c>
      <c r="D152" s="12">
        <f t="shared" si="2"/>
        <v>149</v>
      </c>
    </row>
    <row r="153" spans="1:4" x14ac:dyDescent="0.2">
      <c r="A153" t="s">
        <v>665</v>
      </c>
      <c r="B153">
        <v>2</v>
      </c>
      <c r="D153" s="12">
        <f t="shared" si="2"/>
        <v>149</v>
      </c>
    </row>
    <row r="154" spans="1:4" x14ac:dyDescent="0.2">
      <c r="A154" t="s">
        <v>669</v>
      </c>
      <c r="B154">
        <v>2</v>
      </c>
      <c r="D154" s="12">
        <f t="shared" si="2"/>
        <v>149</v>
      </c>
    </row>
    <row r="155" spans="1:4" x14ac:dyDescent="0.2">
      <c r="A155" t="s">
        <v>670</v>
      </c>
      <c r="B155">
        <v>2</v>
      </c>
      <c r="D155" s="12">
        <f t="shared" si="2"/>
        <v>149</v>
      </c>
    </row>
    <row r="156" spans="1:4" x14ac:dyDescent="0.2">
      <c r="A156" t="s">
        <v>678</v>
      </c>
      <c r="B156">
        <v>2</v>
      </c>
      <c r="D156" s="12">
        <f t="shared" si="2"/>
        <v>149</v>
      </c>
    </row>
    <row r="157" spans="1:4" x14ac:dyDescent="0.2">
      <c r="A157" t="s">
        <v>85</v>
      </c>
      <c r="B157">
        <v>2</v>
      </c>
      <c r="D157" s="12">
        <f t="shared" si="2"/>
        <v>149</v>
      </c>
    </row>
    <row r="158" spans="1:4" x14ac:dyDescent="0.2">
      <c r="A158" t="s">
        <v>46</v>
      </c>
      <c r="B158">
        <v>2</v>
      </c>
      <c r="D158" s="12">
        <f t="shared" si="2"/>
        <v>149</v>
      </c>
    </row>
    <row r="159" spans="1:4" x14ac:dyDescent="0.2">
      <c r="A159" t="s">
        <v>688</v>
      </c>
      <c r="B159">
        <v>2</v>
      </c>
      <c r="D159" s="12">
        <f t="shared" si="2"/>
        <v>149</v>
      </c>
    </row>
    <row r="160" spans="1:4" x14ac:dyDescent="0.2">
      <c r="A160" t="s">
        <v>706</v>
      </c>
      <c r="B160">
        <v>2</v>
      </c>
      <c r="D160" s="12">
        <f t="shared" si="2"/>
        <v>149</v>
      </c>
    </row>
    <row r="161" spans="1:4" x14ac:dyDescent="0.2">
      <c r="A161" t="s">
        <v>99</v>
      </c>
      <c r="B161">
        <v>2</v>
      </c>
      <c r="D161" s="12">
        <f t="shared" si="2"/>
        <v>149</v>
      </c>
    </row>
    <row r="162" spans="1:4" x14ac:dyDescent="0.2">
      <c r="A162" t="s">
        <v>718</v>
      </c>
      <c r="B162">
        <v>2</v>
      </c>
      <c r="D162" s="12">
        <f t="shared" si="2"/>
        <v>149</v>
      </c>
    </row>
    <row r="163" spans="1:4" x14ac:dyDescent="0.2">
      <c r="A163" t="s">
        <v>569</v>
      </c>
      <c r="B163">
        <v>2</v>
      </c>
      <c r="D163" s="12">
        <f t="shared" si="2"/>
        <v>149</v>
      </c>
    </row>
    <row r="164" spans="1:4" x14ac:dyDescent="0.2">
      <c r="A164" t="s">
        <v>733</v>
      </c>
      <c r="B164">
        <v>2</v>
      </c>
      <c r="D164" s="12">
        <f t="shared" si="2"/>
        <v>149</v>
      </c>
    </row>
    <row r="165" spans="1:4" x14ac:dyDescent="0.2">
      <c r="A165" t="s">
        <v>747</v>
      </c>
      <c r="B165">
        <v>2</v>
      </c>
      <c r="D165" s="12">
        <f t="shared" si="2"/>
        <v>149</v>
      </c>
    </row>
    <row r="166" spans="1:4" x14ac:dyDescent="0.2">
      <c r="A166" t="s">
        <v>16</v>
      </c>
      <c r="B166">
        <v>2</v>
      </c>
      <c r="D166" s="12">
        <f t="shared" si="2"/>
        <v>149</v>
      </c>
    </row>
    <row r="167" spans="1:4" x14ac:dyDescent="0.2">
      <c r="A167" t="s">
        <v>17</v>
      </c>
      <c r="B167">
        <v>2</v>
      </c>
      <c r="D167" s="12">
        <f t="shared" si="2"/>
        <v>149</v>
      </c>
    </row>
    <row r="168" spans="1:4" x14ac:dyDescent="0.2">
      <c r="A168" t="s">
        <v>508</v>
      </c>
      <c r="B168">
        <v>2</v>
      </c>
      <c r="D168" s="12">
        <f t="shared" si="2"/>
        <v>149</v>
      </c>
    </row>
    <row r="169" spans="1:4" x14ac:dyDescent="0.2">
      <c r="A169" t="s">
        <v>614</v>
      </c>
      <c r="B169">
        <v>1</v>
      </c>
      <c r="D169" s="12">
        <f t="shared" si="2"/>
        <v>168</v>
      </c>
    </row>
    <row r="170" spans="1:4" x14ac:dyDescent="0.2">
      <c r="A170" t="s">
        <v>645</v>
      </c>
      <c r="B170">
        <v>1</v>
      </c>
      <c r="D170" s="12">
        <f t="shared" si="2"/>
        <v>168</v>
      </c>
    </row>
    <row r="171" spans="1:4" x14ac:dyDescent="0.2">
      <c r="A171" t="s">
        <v>646</v>
      </c>
      <c r="B171">
        <v>1</v>
      </c>
      <c r="D171" s="12">
        <f t="shared" si="2"/>
        <v>168</v>
      </c>
    </row>
    <row r="172" spans="1:4" x14ac:dyDescent="0.2">
      <c r="A172" t="s">
        <v>649</v>
      </c>
      <c r="B172">
        <v>1</v>
      </c>
      <c r="D172" s="12">
        <f t="shared" si="2"/>
        <v>168</v>
      </c>
    </row>
    <row r="173" spans="1:4" x14ac:dyDescent="0.2">
      <c r="A173" t="s">
        <v>651</v>
      </c>
      <c r="B173">
        <v>1</v>
      </c>
      <c r="D173" s="12">
        <f t="shared" si="2"/>
        <v>168</v>
      </c>
    </row>
    <row r="174" spans="1:4" x14ac:dyDescent="0.2">
      <c r="A174" t="s">
        <v>655</v>
      </c>
      <c r="B174">
        <v>1</v>
      </c>
      <c r="D174" s="12">
        <f t="shared" si="2"/>
        <v>168</v>
      </c>
    </row>
    <row r="175" spans="1:4" x14ac:dyDescent="0.2">
      <c r="A175" t="s">
        <v>21</v>
      </c>
      <c r="B175">
        <v>1</v>
      </c>
      <c r="D175" s="12">
        <f t="shared" si="2"/>
        <v>168</v>
      </c>
    </row>
    <row r="176" spans="1:4" x14ac:dyDescent="0.2">
      <c r="A176" t="s">
        <v>660</v>
      </c>
      <c r="B176">
        <v>1</v>
      </c>
      <c r="D176" s="12">
        <f t="shared" si="2"/>
        <v>168</v>
      </c>
    </row>
    <row r="177" spans="1:4" x14ac:dyDescent="0.2">
      <c r="A177" t="s">
        <v>663</v>
      </c>
      <c r="B177">
        <v>1</v>
      </c>
      <c r="D177" s="12">
        <f t="shared" si="2"/>
        <v>168</v>
      </c>
    </row>
    <row r="178" spans="1:4" x14ac:dyDescent="0.2">
      <c r="A178" t="s">
        <v>668</v>
      </c>
      <c r="B178">
        <v>1</v>
      </c>
      <c r="D178" s="12">
        <f t="shared" si="2"/>
        <v>168</v>
      </c>
    </row>
    <row r="179" spans="1:4" x14ac:dyDescent="0.2">
      <c r="A179" t="s">
        <v>671</v>
      </c>
      <c r="B179">
        <v>1</v>
      </c>
      <c r="D179" s="12">
        <f t="shared" si="2"/>
        <v>168</v>
      </c>
    </row>
    <row r="180" spans="1:4" x14ac:dyDescent="0.2">
      <c r="A180" t="s">
        <v>673</v>
      </c>
      <c r="B180">
        <v>1</v>
      </c>
      <c r="D180" s="12">
        <f t="shared" si="2"/>
        <v>168</v>
      </c>
    </row>
    <row r="181" spans="1:4" x14ac:dyDescent="0.2">
      <c r="A181" t="s">
        <v>675</v>
      </c>
      <c r="B181">
        <v>1</v>
      </c>
      <c r="D181" s="12">
        <f t="shared" si="2"/>
        <v>168</v>
      </c>
    </row>
    <row r="182" spans="1:4" x14ac:dyDescent="0.2">
      <c r="A182" t="s">
        <v>683</v>
      </c>
      <c r="B182">
        <v>1</v>
      </c>
      <c r="D182" s="12">
        <f t="shared" si="2"/>
        <v>168</v>
      </c>
    </row>
    <row r="183" spans="1:4" x14ac:dyDescent="0.2">
      <c r="A183" t="s">
        <v>686</v>
      </c>
      <c r="B183">
        <v>1</v>
      </c>
      <c r="D183" s="12">
        <f t="shared" si="2"/>
        <v>168</v>
      </c>
    </row>
    <row r="184" spans="1:4" x14ac:dyDescent="0.2">
      <c r="A184" t="s">
        <v>565</v>
      </c>
      <c r="B184">
        <v>1</v>
      </c>
      <c r="D184" s="12">
        <f t="shared" si="2"/>
        <v>168</v>
      </c>
    </row>
    <row r="185" spans="1:4" x14ac:dyDescent="0.2">
      <c r="A185" t="s">
        <v>689</v>
      </c>
      <c r="B185">
        <v>1</v>
      </c>
      <c r="D185" s="12">
        <f t="shared" si="2"/>
        <v>168</v>
      </c>
    </row>
    <row r="186" spans="1:4" x14ac:dyDescent="0.2">
      <c r="A186" t="s">
        <v>691</v>
      </c>
      <c r="B186">
        <v>1</v>
      </c>
      <c r="D186" s="12">
        <f t="shared" si="2"/>
        <v>168</v>
      </c>
    </row>
    <row r="187" spans="1:4" x14ac:dyDescent="0.2">
      <c r="A187" t="s">
        <v>692</v>
      </c>
      <c r="B187">
        <v>1</v>
      </c>
      <c r="D187" s="12">
        <f t="shared" si="2"/>
        <v>168</v>
      </c>
    </row>
    <row r="188" spans="1:4" x14ac:dyDescent="0.2">
      <c r="A188" t="s">
        <v>93</v>
      </c>
      <c r="B188">
        <v>1</v>
      </c>
      <c r="D188" s="12">
        <f t="shared" si="2"/>
        <v>168</v>
      </c>
    </row>
    <row r="189" spans="1:4" x14ac:dyDescent="0.2">
      <c r="A189" t="s">
        <v>693</v>
      </c>
      <c r="B189">
        <v>1</v>
      </c>
      <c r="D189" s="12">
        <f t="shared" si="2"/>
        <v>168</v>
      </c>
    </row>
    <row r="190" spans="1:4" x14ac:dyDescent="0.2">
      <c r="A190" t="s">
        <v>698</v>
      </c>
      <c r="B190">
        <v>1</v>
      </c>
      <c r="D190" s="12">
        <f t="shared" si="2"/>
        <v>168</v>
      </c>
    </row>
    <row r="191" spans="1:4" x14ac:dyDescent="0.2">
      <c r="A191" t="s">
        <v>587</v>
      </c>
      <c r="B191">
        <v>1</v>
      </c>
      <c r="D191" s="12">
        <f t="shared" si="2"/>
        <v>168</v>
      </c>
    </row>
    <row r="192" spans="1:4" x14ac:dyDescent="0.2">
      <c r="A192" t="s">
        <v>699</v>
      </c>
      <c r="B192">
        <v>1</v>
      </c>
      <c r="D192" s="12">
        <f t="shared" si="2"/>
        <v>168</v>
      </c>
    </row>
    <row r="193" spans="1:4" x14ac:dyDescent="0.2">
      <c r="A193" t="s">
        <v>701</v>
      </c>
      <c r="B193">
        <v>1</v>
      </c>
      <c r="D193" s="12">
        <f t="shared" si="2"/>
        <v>168</v>
      </c>
    </row>
    <row r="194" spans="1:4" x14ac:dyDescent="0.2">
      <c r="A194" t="s">
        <v>702</v>
      </c>
      <c r="B194">
        <v>1</v>
      </c>
      <c r="D194" s="12">
        <f t="shared" ref="D194:D213" si="3">_xlfn.RANK.EQ(B194,$B$2:$B$213)</f>
        <v>168</v>
      </c>
    </row>
    <row r="195" spans="1:4" x14ac:dyDescent="0.2">
      <c r="A195" t="s">
        <v>704</v>
      </c>
      <c r="B195">
        <v>1</v>
      </c>
      <c r="D195" s="12">
        <f t="shared" si="3"/>
        <v>168</v>
      </c>
    </row>
    <row r="196" spans="1:4" x14ac:dyDescent="0.2">
      <c r="A196" t="s">
        <v>709</v>
      </c>
      <c r="B196">
        <v>1</v>
      </c>
      <c r="D196" s="12">
        <f t="shared" si="3"/>
        <v>168</v>
      </c>
    </row>
    <row r="197" spans="1:4" x14ac:dyDescent="0.2">
      <c r="A197" t="s">
        <v>710</v>
      </c>
      <c r="B197">
        <v>1</v>
      </c>
      <c r="D197" s="12">
        <f t="shared" si="3"/>
        <v>168</v>
      </c>
    </row>
    <row r="198" spans="1:4" x14ac:dyDescent="0.2">
      <c r="A198" t="s">
        <v>712</v>
      </c>
      <c r="B198">
        <v>1</v>
      </c>
      <c r="D198" s="12">
        <f t="shared" si="3"/>
        <v>168</v>
      </c>
    </row>
    <row r="199" spans="1:4" x14ac:dyDescent="0.2">
      <c r="A199" t="s">
        <v>723</v>
      </c>
      <c r="B199">
        <v>1</v>
      </c>
      <c r="D199" s="12">
        <f t="shared" si="3"/>
        <v>168</v>
      </c>
    </row>
    <row r="200" spans="1:4" x14ac:dyDescent="0.2">
      <c r="A200" t="s">
        <v>727</v>
      </c>
      <c r="B200">
        <v>1</v>
      </c>
      <c r="D200" s="12">
        <f t="shared" si="3"/>
        <v>168</v>
      </c>
    </row>
    <row r="201" spans="1:4" x14ac:dyDescent="0.2">
      <c r="A201" t="s">
        <v>268</v>
      </c>
      <c r="B201">
        <v>1</v>
      </c>
      <c r="D201" s="12">
        <f t="shared" si="3"/>
        <v>168</v>
      </c>
    </row>
    <row r="202" spans="1:4" x14ac:dyDescent="0.2">
      <c r="A202" t="s">
        <v>740</v>
      </c>
      <c r="B202">
        <v>1</v>
      </c>
      <c r="D202" s="12">
        <f t="shared" si="3"/>
        <v>168</v>
      </c>
    </row>
    <row r="203" spans="1:4" x14ac:dyDescent="0.2">
      <c r="A203" t="s">
        <v>743</v>
      </c>
      <c r="B203">
        <v>1</v>
      </c>
      <c r="D203" s="12">
        <f t="shared" si="3"/>
        <v>168</v>
      </c>
    </row>
    <row r="204" spans="1:4" x14ac:dyDescent="0.2">
      <c r="A204" t="s">
        <v>750</v>
      </c>
      <c r="B204">
        <v>1</v>
      </c>
      <c r="D204" s="12">
        <f t="shared" si="3"/>
        <v>168</v>
      </c>
    </row>
    <row r="205" spans="1:4" x14ac:dyDescent="0.2">
      <c r="A205" t="s">
        <v>753</v>
      </c>
      <c r="B205">
        <v>1</v>
      </c>
      <c r="D205" s="12">
        <f t="shared" si="3"/>
        <v>168</v>
      </c>
    </row>
    <row r="206" spans="1:4" x14ac:dyDescent="0.2">
      <c r="A206" t="s">
        <v>757</v>
      </c>
      <c r="B206">
        <v>1</v>
      </c>
      <c r="D206" s="12">
        <f t="shared" si="3"/>
        <v>168</v>
      </c>
    </row>
    <row r="207" spans="1:4" x14ac:dyDescent="0.2">
      <c r="A207" t="s">
        <v>763</v>
      </c>
      <c r="B207">
        <v>1</v>
      </c>
      <c r="D207" s="12">
        <f t="shared" si="3"/>
        <v>168</v>
      </c>
    </row>
    <row r="208" spans="1:4" x14ac:dyDescent="0.2">
      <c r="A208" t="s">
        <v>767</v>
      </c>
      <c r="B208">
        <v>1</v>
      </c>
      <c r="D208" s="12">
        <f t="shared" si="3"/>
        <v>168</v>
      </c>
    </row>
    <row r="209" spans="1:4" x14ac:dyDescent="0.2">
      <c r="A209" t="s">
        <v>588</v>
      </c>
      <c r="B209">
        <v>1</v>
      </c>
      <c r="D209" s="12">
        <f t="shared" si="3"/>
        <v>168</v>
      </c>
    </row>
    <row r="210" spans="1:4" x14ac:dyDescent="0.2">
      <c r="A210" t="s">
        <v>779</v>
      </c>
      <c r="B210">
        <v>1</v>
      </c>
      <c r="D210" s="12">
        <f t="shared" si="3"/>
        <v>168</v>
      </c>
    </row>
    <row r="211" spans="1:4" x14ac:dyDescent="0.2">
      <c r="A211" t="s">
        <v>23</v>
      </c>
      <c r="B211">
        <v>1</v>
      </c>
      <c r="D211" s="12">
        <f t="shared" si="3"/>
        <v>168</v>
      </c>
    </row>
    <row r="212" spans="1:4" x14ac:dyDescent="0.2">
      <c r="A212" t="s">
        <v>781</v>
      </c>
      <c r="B212">
        <v>1</v>
      </c>
      <c r="D212" s="12">
        <f t="shared" si="3"/>
        <v>168</v>
      </c>
    </row>
    <row r="213" spans="1:4" x14ac:dyDescent="0.2">
      <c r="A213" t="s">
        <v>785</v>
      </c>
      <c r="B213">
        <v>1</v>
      </c>
      <c r="D213" s="12">
        <f t="shared" si="3"/>
        <v>168</v>
      </c>
    </row>
  </sheetData>
  <sortState ref="A2:D213">
    <sortCondition ref="D2:D213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zoomScale="70" zoomScaleNormal="70" workbookViewId="0">
      <selection activeCell="X39" sqref="X39"/>
    </sheetView>
  </sheetViews>
  <sheetFormatPr defaultRowHeight="20.25" x14ac:dyDescent="0.3"/>
  <cols>
    <col min="1" max="1" width="23.28515625" style="12" bestFit="1" customWidth="1"/>
    <col min="2" max="2" width="33.140625" style="27" bestFit="1" customWidth="1"/>
    <col min="3" max="3" width="12.42578125" style="30" customWidth="1"/>
    <col min="4" max="4" width="16.85546875" style="29" customWidth="1"/>
  </cols>
  <sheetData>
    <row r="1" spans="1:7" ht="39.75" customHeight="1" x14ac:dyDescent="0.3">
      <c r="A1" s="12" t="s">
        <v>535</v>
      </c>
      <c r="B1" s="21" t="s">
        <v>55</v>
      </c>
      <c r="C1" s="22" t="s">
        <v>802</v>
      </c>
      <c r="D1" s="22" t="s">
        <v>582</v>
      </c>
    </row>
    <row r="2" spans="1:7" x14ac:dyDescent="0.3">
      <c r="B2" s="23" t="s">
        <v>44</v>
      </c>
      <c r="C2" s="24">
        <f>17/23*100</f>
        <v>73.91304347826086</v>
      </c>
      <c r="D2" s="24">
        <v>98.795180722891558</v>
      </c>
      <c r="F2" s="9"/>
    </row>
    <row r="3" spans="1:7" x14ac:dyDescent="0.3">
      <c r="B3" s="23" t="s">
        <v>7</v>
      </c>
      <c r="C3" s="24">
        <v>26.086956521739129</v>
      </c>
      <c r="D3" s="24">
        <v>75.903614457831324</v>
      </c>
      <c r="F3" s="9"/>
    </row>
    <row r="4" spans="1:7" s="12" customFormat="1" x14ac:dyDescent="0.3">
      <c r="B4" s="23" t="s">
        <v>9</v>
      </c>
      <c r="C4" s="24">
        <v>17.391304347826086</v>
      </c>
      <c r="D4" s="24">
        <v>51.807228915662648</v>
      </c>
    </row>
    <row r="5" spans="1:7" s="12" customFormat="1" x14ac:dyDescent="0.3">
      <c r="B5" s="25"/>
      <c r="C5" s="26"/>
      <c r="D5" s="26"/>
      <c r="F5" s="9"/>
    </row>
    <row r="6" spans="1:7" ht="41.25" customHeight="1" x14ac:dyDescent="0.3">
      <c r="A6" s="12" t="s">
        <v>548</v>
      </c>
      <c r="B6" s="21" t="s">
        <v>55</v>
      </c>
      <c r="C6" s="22" t="s">
        <v>802</v>
      </c>
      <c r="D6" s="22" t="s">
        <v>582</v>
      </c>
      <c r="F6" s="9"/>
    </row>
    <row r="7" spans="1:7" x14ac:dyDescent="0.3">
      <c r="B7" s="23" t="s">
        <v>726</v>
      </c>
      <c r="C7" s="24"/>
      <c r="D7" s="24"/>
      <c r="F7" s="9"/>
    </row>
    <row r="8" spans="1:7" x14ac:dyDescent="0.3">
      <c r="B8" s="23" t="s">
        <v>7</v>
      </c>
      <c r="C8" s="24"/>
      <c r="D8" s="24"/>
      <c r="F8" s="9"/>
      <c r="G8" s="9"/>
    </row>
    <row r="9" spans="1:7" x14ac:dyDescent="0.3">
      <c r="B9" s="23" t="s">
        <v>8</v>
      </c>
      <c r="C9" s="24"/>
      <c r="D9" s="24"/>
      <c r="F9" s="9"/>
      <c r="G9" s="9"/>
    </row>
    <row r="10" spans="1:7" x14ac:dyDescent="0.3">
      <c r="B10" s="23" t="s">
        <v>800</v>
      </c>
      <c r="C10" s="24"/>
      <c r="D10" s="24"/>
    </row>
    <row r="11" spans="1:7" x14ac:dyDescent="0.3">
      <c r="B11" s="23" t="s">
        <v>9</v>
      </c>
      <c r="C11" s="24"/>
      <c r="D11" s="24"/>
      <c r="F11" s="9"/>
    </row>
    <row r="12" spans="1:7" s="12" customFormat="1" x14ac:dyDescent="0.3">
      <c r="B12" s="23" t="s">
        <v>801</v>
      </c>
      <c r="C12" s="24"/>
      <c r="D12" s="24"/>
      <c r="F12" s="9"/>
    </row>
    <row r="13" spans="1:7" s="12" customFormat="1" x14ac:dyDescent="0.3">
      <c r="B13" s="23" t="s">
        <v>551</v>
      </c>
      <c r="C13" s="24"/>
      <c r="D13" s="24"/>
    </row>
    <row r="14" spans="1:7" x14ac:dyDescent="0.3">
      <c r="B14" s="25"/>
      <c r="C14" s="26"/>
      <c r="D14" s="26"/>
      <c r="F14" s="9"/>
    </row>
    <row r="15" spans="1:7" ht="40.5" customHeight="1" x14ac:dyDescent="0.3">
      <c r="A15" s="12" t="s">
        <v>538</v>
      </c>
      <c r="B15" s="21" t="s">
        <v>55</v>
      </c>
      <c r="C15" s="22" t="s">
        <v>802</v>
      </c>
      <c r="D15" s="22" t="s">
        <v>582</v>
      </c>
      <c r="F15" s="9"/>
    </row>
    <row r="16" spans="1:7" x14ac:dyDescent="0.3">
      <c r="B16" s="23" t="s">
        <v>7</v>
      </c>
      <c r="C16" s="24">
        <v>76.5625</v>
      </c>
      <c r="D16" s="24">
        <v>97.872340425531917</v>
      </c>
    </row>
    <row r="17" spans="1:6" s="12" customFormat="1" x14ac:dyDescent="0.3">
      <c r="B17" s="23" t="s">
        <v>8</v>
      </c>
      <c r="C17" s="24">
        <v>12.5</v>
      </c>
      <c r="D17" s="24">
        <v>59.574468085106382</v>
      </c>
      <c r="F17" s="9"/>
    </row>
    <row r="18" spans="1:6" s="12" customFormat="1" x14ac:dyDescent="0.3">
      <c r="B18" s="23" t="s">
        <v>9</v>
      </c>
      <c r="C18" s="24">
        <v>1.5625</v>
      </c>
      <c r="D18" s="24">
        <v>19.148936170212771</v>
      </c>
    </row>
    <row r="19" spans="1:6" x14ac:dyDescent="0.3">
      <c r="B19" s="25"/>
      <c r="C19" s="26"/>
      <c r="D19" s="26"/>
      <c r="F19" s="9"/>
    </row>
    <row r="20" spans="1:6" ht="42" customHeight="1" x14ac:dyDescent="0.3">
      <c r="A20" s="12" t="s">
        <v>542</v>
      </c>
      <c r="B20" s="21" t="s">
        <v>55</v>
      </c>
      <c r="C20" s="22" t="s">
        <v>802</v>
      </c>
      <c r="D20" s="22" t="s">
        <v>582</v>
      </c>
    </row>
    <row r="21" spans="1:6" x14ac:dyDescent="0.3">
      <c r="B21" s="23" t="s">
        <v>14</v>
      </c>
      <c r="C21" s="24">
        <f>361/574*100</f>
        <v>62.891986062717777</v>
      </c>
      <c r="D21" s="24">
        <v>98.82352941176471</v>
      </c>
    </row>
    <row r="22" spans="1:6" s="12" customFormat="1" x14ac:dyDescent="0.3">
      <c r="B22" s="23" t="s">
        <v>7</v>
      </c>
      <c r="C22" s="24">
        <v>52.264808362369344</v>
      </c>
      <c r="D22" s="24">
        <v>97.647058823529406</v>
      </c>
      <c r="F22" s="9"/>
    </row>
    <row r="23" spans="1:6" s="12" customFormat="1" x14ac:dyDescent="0.3">
      <c r="B23" s="23" t="s">
        <v>9</v>
      </c>
      <c r="C23" s="24">
        <v>44.250871080139369</v>
      </c>
      <c r="D23" s="24">
        <v>94.117647058823522</v>
      </c>
      <c r="F23" s="9"/>
    </row>
    <row r="24" spans="1:6" x14ac:dyDescent="0.3">
      <c r="B24" s="23" t="s">
        <v>8</v>
      </c>
      <c r="C24" s="24">
        <v>4.8780487804878048</v>
      </c>
      <c r="D24" s="24">
        <v>68.235294117647058</v>
      </c>
      <c r="F24" s="9"/>
    </row>
    <row r="25" spans="1:6" x14ac:dyDescent="0.3">
      <c r="B25" s="25"/>
      <c r="C25" s="26"/>
      <c r="D25" s="26"/>
      <c r="F25" s="9"/>
    </row>
    <row r="26" spans="1:6" s="12" customFormat="1" ht="45" customHeight="1" x14ac:dyDescent="0.3">
      <c r="A26" s="12" t="s">
        <v>546</v>
      </c>
      <c r="B26" s="21" t="s">
        <v>55</v>
      </c>
      <c r="C26" s="22" t="s">
        <v>802</v>
      </c>
      <c r="D26" s="22" t="s">
        <v>582</v>
      </c>
      <c r="F26" s="9"/>
    </row>
    <row r="27" spans="1:6" s="12" customFormat="1" x14ac:dyDescent="0.3">
      <c r="B27" s="23" t="s">
        <v>505</v>
      </c>
      <c r="C27" s="24">
        <f>512/1124*100</f>
        <v>45.55160142348754</v>
      </c>
      <c r="D27" s="24">
        <v>99.038461538461547</v>
      </c>
      <c r="F27" s="9"/>
    </row>
    <row r="28" spans="1:6" x14ac:dyDescent="0.3">
      <c r="B28" s="23" t="s">
        <v>7</v>
      </c>
      <c r="C28" s="24">
        <v>12.455516014234876</v>
      </c>
      <c r="D28" s="24">
        <v>77.884615384615387</v>
      </c>
    </row>
    <row r="29" spans="1:6" x14ac:dyDescent="0.3">
      <c r="B29" s="23" t="s">
        <v>9</v>
      </c>
      <c r="C29" s="24">
        <v>4.7153024911032029</v>
      </c>
      <c r="D29" s="24">
        <v>57.692307692307686</v>
      </c>
      <c r="F29" s="9"/>
    </row>
    <row r="30" spans="1:6" s="12" customFormat="1" x14ac:dyDescent="0.3">
      <c r="B30" s="25"/>
      <c r="C30" s="26"/>
      <c r="D30" s="26"/>
      <c r="F30" s="9"/>
    </row>
    <row r="31" spans="1:6" s="12" customFormat="1" ht="36.75" customHeight="1" x14ac:dyDescent="0.3">
      <c r="A31" s="12" t="s">
        <v>544</v>
      </c>
      <c r="B31" s="21" t="s">
        <v>55</v>
      </c>
      <c r="C31" s="22" t="s">
        <v>802</v>
      </c>
      <c r="D31" s="22" t="s">
        <v>582</v>
      </c>
      <c r="F31" s="9"/>
    </row>
    <row r="32" spans="1:6" x14ac:dyDescent="0.3">
      <c r="B32" s="23" t="s">
        <v>44</v>
      </c>
      <c r="C32" s="24">
        <f>19/40*100</f>
        <v>47.5</v>
      </c>
      <c r="D32" s="24">
        <v>97.872340425531917</v>
      </c>
      <c r="F32" s="9"/>
    </row>
    <row r="33" spans="1:6" s="12" customFormat="1" x14ac:dyDescent="0.3">
      <c r="B33" s="23" t="s">
        <v>9</v>
      </c>
      <c r="C33" s="24">
        <v>25</v>
      </c>
      <c r="D33" s="24">
        <v>74.468085106382986</v>
      </c>
      <c r="F33" s="9"/>
    </row>
    <row r="34" spans="1:6" s="12" customFormat="1" x14ac:dyDescent="0.3">
      <c r="B34" s="23" t="s">
        <v>7</v>
      </c>
      <c r="C34" s="24">
        <v>12.5</v>
      </c>
      <c r="D34" s="24">
        <v>44.680851063829785</v>
      </c>
      <c r="F34" s="9"/>
    </row>
    <row r="35" spans="1:6" x14ac:dyDescent="0.3">
      <c r="B35" s="25"/>
      <c r="C35" s="26"/>
      <c r="D35" s="26"/>
      <c r="F35" s="9"/>
    </row>
    <row r="36" spans="1:6" ht="38.25" customHeight="1" x14ac:dyDescent="0.3">
      <c r="A36" s="12" t="s">
        <v>540</v>
      </c>
      <c r="B36" s="21" t="s">
        <v>55</v>
      </c>
      <c r="C36" s="22" t="s">
        <v>802</v>
      </c>
      <c r="D36" s="22" t="s">
        <v>582</v>
      </c>
    </row>
    <row r="37" spans="1:6" x14ac:dyDescent="0.3">
      <c r="B37" s="23" t="s">
        <v>72</v>
      </c>
      <c r="C37" s="24">
        <v>50</v>
      </c>
      <c r="D37" s="24">
        <v>99.029126213592235</v>
      </c>
    </row>
    <row r="38" spans="1:6" x14ac:dyDescent="0.3">
      <c r="B38" s="23" t="s">
        <v>9</v>
      </c>
      <c r="C38" s="24">
        <v>18.292682926829269</v>
      </c>
      <c r="D38" s="24">
        <v>83.495145631067956</v>
      </c>
    </row>
    <row r="39" spans="1:6" x14ac:dyDescent="0.3">
      <c r="B39" s="25"/>
      <c r="C39" s="26"/>
      <c r="D39" s="26"/>
    </row>
    <row r="40" spans="1:6" ht="39.75" customHeight="1" x14ac:dyDescent="0.3">
      <c r="A40" s="12" t="s">
        <v>576</v>
      </c>
      <c r="B40" s="21" t="s">
        <v>55</v>
      </c>
      <c r="C40" s="22" t="s">
        <v>802</v>
      </c>
      <c r="D40" s="22" t="s">
        <v>582</v>
      </c>
    </row>
    <row r="41" spans="1:6" x14ac:dyDescent="0.3">
      <c r="B41" s="23" t="s">
        <v>7</v>
      </c>
      <c r="C41" s="24">
        <v>88.888888888888886</v>
      </c>
      <c r="D41" s="24">
        <v>97.916666666666657</v>
      </c>
    </row>
    <row r="42" spans="1:6" s="12" customFormat="1" x14ac:dyDescent="0.3">
      <c r="B42" s="23" t="s">
        <v>8</v>
      </c>
      <c r="C42" s="24">
        <v>77.777777777777786</v>
      </c>
      <c r="D42" s="24">
        <v>93.75</v>
      </c>
    </row>
    <row r="43" spans="1:6" s="12" customFormat="1" x14ac:dyDescent="0.3">
      <c r="B43" s="23" t="s">
        <v>9</v>
      </c>
      <c r="C43" s="24">
        <v>55.555555555555557</v>
      </c>
      <c r="D43" s="24">
        <v>89.583333333333343</v>
      </c>
    </row>
    <row r="44" spans="1:6" x14ac:dyDescent="0.3">
      <c r="B44" s="23" t="s">
        <v>556</v>
      </c>
      <c r="C44" s="24">
        <v>33.333333333333329</v>
      </c>
      <c r="D44" s="24">
        <v>75</v>
      </c>
    </row>
    <row r="45" spans="1:6" x14ac:dyDescent="0.3">
      <c r="B45" s="23" t="s">
        <v>557</v>
      </c>
      <c r="C45" s="24">
        <v>33.333333333333329</v>
      </c>
      <c r="D45" s="24">
        <v>75</v>
      </c>
    </row>
    <row r="46" spans="1:6" x14ac:dyDescent="0.3">
      <c r="B46" s="23" t="s">
        <v>558</v>
      </c>
      <c r="C46" s="24">
        <v>22.222222222222221</v>
      </c>
      <c r="D46" s="24">
        <v>54.166666666666671</v>
      </c>
    </row>
    <row r="47" spans="1:6" x14ac:dyDescent="0.3">
      <c r="B47" s="23" t="s">
        <v>118</v>
      </c>
      <c r="C47" s="24">
        <v>22.222222222222221</v>
      </c>
      <c r="D47" s="24">
        <v>54.166666666666671</v>
      </c>
    </row>
    <row r="48" spans="1:6" x14ac:dyDescent="0.3">
      <c r="B48" s="25"/>
      <c r="C48" s="26"/>
      <c r="D48" s="26"/>
    </row>
    <row r="49" spans="1:4" ht="39" customHeight="1" x14ac:dyDescent="0.3">
      <c r="B49" s="21" t="s">
        <v>55</v>
      </c>
      <c r="C49" s="22" t="s">
        <v>802</v>
      </c>
      <c r="D49" s="22" t="s">
        <v>582</v>
      </c>
    </row>
    <row r="50" spans="1:4" x14ac:dyDescent="0.3">
      <c r="A50" s="12" t="s">
        <v>630</v>
      </c>
      <c r="B50" s="23" t="s">
        <v>61</v>
      </c>
      <c r="C50" s="24">
        <f>565/1124*100</f>
        <v>50.266903914590742</v>
      </c>
      <c r="D50" s="24">
        <v>99.019607843137265</v>
      </c>
    </row>
    <row r="51" spans="1:4" s="12" customFormat="1" x14ac:dyDescent="0.3">
      <c r="B51" s="23" t="s">
        <v>7</v>
      </c>
      <c r="C51" s="24">
        <v>13.167259786476867</v>
      </c>
      <c r="D51" s="24">
        <v>76.470588235294116</v>
      </c>
    </row>
    <row r="52" spans="1:4" s="12" customFormat="1" x14ac:dyDescent="0.3">
      <c r="B52" s="23" t="s">
        <v>9</v>
      </c>
      <c r="C52" s="24">
        <v>4.7153024911032029</v>
      </c>
      <c r="D52" s="24">
        <v>56.862745098039213</v>
      </c>
    </row>
    <row r="53" spans="1:4" x14ac:dyDescent="0.3">
      <c r="B53" s="23" t="s">
        <v>557</v>
      </c>
      <c r="C53" s="24">
        <v>0.44483985765124562</v>
      </c>
      <c r="D53" s="24">
        <v>27.450980392156865</v>
      </c>
    </row>
    <row r="54" spans="1:4" x14ac:dyDescent="0.3">
      <c r="B54" s="23" t="s">
        <v>118</v>
      </c>
      <c r="C54" s="24">
        <v>0.44483985765124562</v>
      </c>
      <c r="D54" s="24">
        <v>27.450980392156865</v>
      </c>
    </row>
    <row r="55" spans="1:4" x14ac:dyDescent="0.3">
      <c r="B55" s="23" t="s">
        <v>8</v>
      </c>
      <c r="C55" s="24">
        <v>0.26690391459074736</v>
      </c>
      <c r="D55" s="24">
        <v>16.666666666666664</v>
      </c>
    </row>
    <row r="56" spans="1:4" x14ac:dyDescent="0.3">
      <c r="B56" s="23" t="s">
        <v>613</v>
      </c>
      <c r="C56" s="24">
        <v>0.1779359430604982</v>
      </c>
      <c r="D56" s="24">
        <v>12.745098039215685</v>
      </c>
    </row>
    <row r="57" spans="1:4" x14ac:dyDescent="0.3">
      <c r="B57" s="23" t="s">
        <v>556</v>
      </c>
      <c r="C57" s="24">
        <v>8.8967971530249101E-2</v>
      </c>
      <c r="D57" s="24">
        <v>8.8235294117647083</v>
      </c>
    </row>
    <row r="58" spans="1:4" x14ac:dyDescent="0.3">
      <c r="B58" s="25"/>
      <c r="C58" s="26"/>
      <c r="D58" s="26"/>
    </row>
    <row r="59" spans="1:4" ht="41.25" customHeight="1" x14ac:dyDescent="0.3">
      <c r="B59" s="21" t="s">
        <v>55</v>
      </c>
      <c r="C59" s="22" t="s">
        <v>802</v>
      </c>
      <c r="D59" s="22" t="s">
        <v>582</v>
      </c>
    </row>
    <row r="60" spans="1:4" x14ac:dyDescent="0.3">
      <c r="A60" s="12" t="s">
        <v>631</v>
      </c>
      <c r="B60" s="23" t="s">
        <v>587</v>
      </c>
      <c r="C60" s="24">
        <f>2140/3447*100</f>
        <v>62.082970699158693</v>
      </c>
      <c r="D60" s="24">
        <v>99.009900990099013</v>
      </c>
    </row>
    <row r="61" spans="1:4" x14ac:dyDescent="0.3">
      <c r="B61" s="23" t="s">
        <v>7</v>
      </c>
      <c r="C61" s="24">
        <v>11.865390194371917</v>
      </c>
      <c r="D61" s="24">
        <v>80.198019801980209</v>
      </c>
    </row>
    <row r="62" spans="1:4" x14ac:dyDescent="0.3">
      <c r="B62" s="23" t="s">
        <v>9</v>
      </c>
      <c r="C62" s="24">
        <v>2.959094865100087</v>
      </c>
      <c r="D62" s="24">
        <v>57.425742574257434</v>
      </c>
    </row>
    <row r="63" spans="1:4" x14ac:dyDescent="0.3">
      <c r="B63" s="23" t="s">
        <v>557</v>
      </c>
      <c r="C63" s="24">
        <v>0.34812880765883375</v>
      </c>
      <c r="D63" s="24">
        <v>29.702970297029708</v>
      </c>
    </row>
    <row r="64" spans="1:4" x14ac:dyDescent="0.3">
      <c r="B64" s="23" t="s">
        <v>118</v>
      </c>
      <c r="C64" s="24">
        <v>0.26109660574412535</v>
      </c>
      <c r="D64" s="24">
        <v>23.762376237623762</v>
      </c>
    </row>
    <row r="65" spans="1:7" x14ac:dyDescent="0.3">
      <c r="B65" s="23" t="s">
        <v>8</v>
      </c>
      <c r="C65" s="24">
        <v>0.1450536698578474</v>
      </c>
      <c r="D65" s="24">
        <v>18.811881188118807</v>
      </c>
    </row>
    <row r="66" spans="1:7" x14ac:dyDescent="0.3">
      <c r="B66" s="23" t="s">
        <v>613</v>
      </c>
      <c r="C66" s="24">
        <v>2.9010733971569481E-2</v>
      </c>
      <c r="D66" s="24">
        <v>9.9009900990098991</v>
      </c>
    </row>
    <row r="67" spans="1:7" x14ac:dyDescent="0.3">
      <c r="B67" s="23" t="s">
        <v>556</v>
      </c>
      <c r="C67" s="24">
        <v>2.9010733971569481E-2</v>
      </c>
      <c r="D67" s="24">
        <v>9.9009900990098991</v>
      </c>
    </row>
    <row r="68" spans="1:7" x14ac:dyDescent="0.3">
      <c r="B68" s="23" t="s">
        <v>558</v>
      </c>
      <c r="C68" s="24">
        <v>2.9010733971569481E-2</v>
      </c>
      <c r="D68" s="24">
        <v>9.9009900990098991</v>
      </c>
    </row>
    <row r="69" spans="1:7" x14ac:dyDescent="0.3">
      <c r="C69" s="28"/>
    </row>
    <row r="70" spans="1:7" ht="40.5" x14ac:dyDescent="0.3">
      <c r="A70" s="12" t="s">
        <v>799</v>
      </c>
      <c r="B70" s="21" t="s">
        <v>55</v>
      </c>
      <c r="C70" s="22" t="s">
        <v>802</v>
      </c>
      <c r="D70" s="22" t="s">
        <v>582</v>
      </c>
    </row>
    <row r="71" spans="1:7" x14ac:dyDescent="0.3">
      <c r="B71" s="23" t="s">
        <v>36</v>
      </c>
      <c r="C71" s="24">
        <f>199/502*100</f>
        <v>39.641434262948202</v>
      </c>
      <c r="D71" s="24">
        <v>99.528301886792448</v>
      </c>
    </row>
    <row r="72" spans="1:7" x14ac:dyDescent="0.3">
      <c r="B72" s="23" t="s">
        <v>700</v>
      </c>
      <c r="C72" s="24">
        <v>7.9681274900398407</v>
      </c>
      <c r="D72" s="24">
        <v>80.660377358490564</v>
      </c>
    </row>
    <row r="73" spans="1:7" x14ac:dyDescent="0.3">
      <c r="B73" s="23" t="s">
        <v>60</v>
      </c>
      <c r="C73" s="24">
        <v>3.9840637450199203</v>
      </c>
      <c r="D73" s="24">
        <v>69.811320754716988</v>
      </c>
      <c r="G73" s="12"/>
    </row>
    <row r="74" spans="1:7" x14ac:dyDescent="0.3">
      <c r="B74" s="23" t="s">
        <v>7</v>
      </c>
      <c r="C74" s="24">
        <v>2.9880478087649402</v>
      </c>
      <c r="D74" s="24">
        <v>64.622641509433961</v>
      </c>
      <c r="G74" s="12"/>
    </row>
    <row r="75" spans="1:7" x14ac:dyDescent="0.3">
      <c r="B75" s="23" t="s">
        <v>9</v>
      </c>
      <c r="C75" s="24">
        <v>1.9920318725099602</v>
      </c>
      <c r="D75" s="24">
        <v>57.547169811320757</v>
      </c>
      <c r="G75" s="12"/>
    </row>
    <row r="76" spans="1:7" x14ac:dyDescent="0.3">
      <c r="B76" s="23" t="s">
        <v>784</v>
      </c>
      <c r="C76" s="24">
        <v>1.1952191235059761</v>
      </c>
      <c r="D76" s="24">
        <v>48.584905660377352</v>
      </c>
      <c r="G76" s="12"/>
    </row>
    <row r="77" spans="1:7" x14ac:dyDescent="0.3">
      <c r="B77" s="23" t="s">
        <v>648</v>
      </c>
      <c r="C77" s="24">
        <v>0.59760956175298807</v>
      </c>
      <c r="D77" s="24">
        <v>35.377358490566039</v>
      </c>
      <c r="G77" s="12"/>
    </row>
    <row r="78" spans="1:7" x14ac:dyDescent="0.3">
      <c r="C78" s="27"/>
      <c r="D78" s="27"/>
    </row>
    <row r="79" spans="1:7" x14ac:dyDescent="0.3">
      <c r="C79" s="27"/>
      <c r="D79" s="27"/>
    </row>
    <row r="80" spans="1:7" x14ac:dyDescent="0.3">
      <c r="C80" s="27"/>
      <c r="D80" s="27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I6" sqref="I6:I10"/>
    </sheetView>
  </sheetViews>
  <sheetFormatPr defaultRowHeight="12.75" x14ac:dyDescent="0.2"/>
  <cols>
    <col min="1" max="1" width="24.5703125" bestFit="1" customWidth="1"/>
    <col min="2" max="2" width="23.28515625" bestFit="1" customWidth="1"/>
    <col min="3" max="3" width="13.85546875" bestFit="1" customWidth="1"/>
    <col min="4" max="4" width="17.28515625" bestFit="1" customWidth="1"/>
    <col min="5" max="5" width="14.7109375" bestFit="1" customWidth="1"/>
    <col min="6" max="6" width="14" bestFit="1" customWidth="1"/>
    <col min="7" max="7" width="17" bestFit="1" customWidth="1"/>
    <col min="8" max="8" width="6.140625" bestFit="1" customWidth="1"/>
    <col min="9" max="9" width="5.5703125" bestFit="1" customWidth="1"/>
    <col min="10" max="10" width="15.5703125" bestFit="1" customWidth="1"/>
  </cols>
  <sheetData>
    <row r="1" spans="1:16" s="1" customFormat="1" ht="14.25" x14ac:dyDescent="0.2">
      <c r="A1" s="6" t="s">
        <v>531</v>
      </c>
      <c r="B1" s="6" t="s">
        <v>532</v>
      </c>
      <c r="C1" s="6" t="s">
        <v>536</v>
      </c>
      <c r="D1" s="6" t="s">
        <v>55</v>
      </c>
      <c r="E1" s="6" t="s">
        <v>533</v>
      </c>
      <c r="F1" s="6" t="s">
        <v>554</v>
      </c>
      <c r="G1" s="6" t="s">
        <v>555</v>
      </c>
      <c r="H1" s="6" t="s">
        <v>552</v>
      </c>
      <c r="I1" s="6" t="s">
        <v>553</v>
      </c>
      <c r="J1" s="6" t="s">
        <v>582</v>
      </c>
    </row>
    <row r="2" spans="1:16" x14ac:dyDescent="0.2">
      <c r="A2" t="s">
        <v>534</v>
      </c>
      <c r="B2" t="s">
        <v>535</v>
      </c>
      <c r="C2">
        <v>50</v>
      </c>
      <c r="D2" s="3" t="s">
        <v>7</v>
      </c>
      <c r="E2">
        <v>23</v>
      </c>
      <c r="F2" s="2">
        <v>6</v>
      </c>
      <c r="G2" s="10">
        <f t="shared" ref="G2:G45" si="0">F2/E2</f>
        <v>0.2608695652173913</v>
      </c>
      <c r="H2" s="2">
        <v>20</v>
      </c>
      <c r="I2" s="2">
        <v>83</v>
      </c>
      <c r="J2" s="4">
        <f t="shared" ref="J2:J35" si="1">1-H2/I2</f>
        <v>0.75903614457831325</v>
      </c>
    </row>
    <row r="3" spans="1:16" x14ac:dyDescent="0.2">
      <c r="A3" t="s">
        <v>534</v>
      </c>
      <c r="B3" t="s">
        <v>535</v>
      </c>
      <c r="C3">
        <v>50</v>
      </c>
      <c r="D3" s="3" t="s">
        <v>9</v>
      </c>
      <c r="E3">
        <v>23</v>
      </c>
      <c r="F3" s="2">
        <v>4</v>
      </c>
      <c r="G3" s="10">
        <f t="shared" si="0"/>
        <v>0.17391304347826086</v>
      </c>
      <c r="H3" s="2">
        <v>40</v>
      </c>
      <c r="I3" s="2">
        <v>83</v>
      </c>
      <c r="J3" s="4">
        <f t="shared" si="1"/>
        <v>0.51807228915662651</v>
      </c>
    </row>
    <row r="4" spans="1:16" s="32" customFormat="1" x14ac:dyDescent="0.2">
      <c r="A4" s="32" t="s">
        <v>534</v>
      </c>
      <c r="B4" s="32" t="s">
        <v>535</v>
      </c>
      <c r="C4" s="32">
        <v>50</v>
      </c>
      <c r="D4" s="3" t="s">
        <v>118</v>
      </c>
      <c r="E4" s="32">
        <v>23</v>
      </c>
      <c r="F4" s="2">
        <v>2</v>
      </c>
      <c r="G4" s="10">
        <f t="shared" si="0"/>
        <v>8.6956521739130432E-2</v>
      </c>
      <c r="H4" s="2">
        <v>53</v>
      </c>
      <c r="I4" s="2">
        <v>83</v>
      </c>
      <c r="J4" s="4">
        <f t="shared" si="1"/>
        <v>0.36144578313253017</v>
      </c>
    </row>
    <row r="5" spans="1:16" x14ac:dyDescent="0.2">
      <c r="A5" t="s">
        <v>547</v>
      </c>
      <c r="B5" t="s">
        <v>548</v>
      </c>
      <c r="C5">
        <v>14000</v>
      </c>
      <c r="D5" s="3" t="s">
        <v>7</v>
      </c>
      <c r="E5">
        <v>176</v>
      </c>
      <c r="F5" s="2">
        <v>56</v>
      </c>
      <c r="G5" s="10">
        <f t="shared" si="0"/>
        <v>0.31818181818181818</v>
      </c>
      <c r="H5" s="2">
        <v>14</v>
      </c>
      <c r="I5">
        <v>124</v>
      </c>
      <c r="J5" s="4">
        <f t="shared" si="1"/>
        <v>0.88709677419354838</v>
      </c>
      <c r="K5" s="12"/>
    </row>
    <row r="6" spans="1:16" x14ac:dyDescent="0.2">
      <c r="A6" t="s">
        <v>547</v>
      </c>
      <c r="B6" t="s">
        <v>548</v>
      </c>
      <c r="C6">
        <v>14000</v>
      </c>
      <c r="D6" s="3" t="s">
        <v>8</v>
      </c>
      <c r="E6" s="32">
        <v>176</v>
      </c>
      <c r="F6" s="2">
        <v>31</v>
      </c>
      <c r="G6" s="10">
        <f t="shared" si="0"/>
        <v>0.17613636363636365</v>
      </c>
      <c r="H6" s="2">
        <v>31</v>
      </c>
      <c r="I6" s="32">
        <v>124</v>
      </c>
      <c r="J6" s="4">
        <f t="shared" si="1"/>
        <v>0.75</v>
      </c>
    </row>
    <row r="7" spans="1:16" x14ac:dyDescent="0.2">
      <c r="A7" t="s">
        <v>547</v>
      </c>
      <c r="B7" t="s">
        <v>548</v>
      </c>
      <c r="C7">
        <v>14000</v>
      </c>
      <c r="D7" s="3" t="s">
        <v>550</v>
      </c>
      <c r="E7" s="32">
        <v>176</v>
      </c>
      <c r="F7" s="2">
        <v>23</v>
      </c>
      <c r="G7" s="10">
        <f t="shared" si="0"/>
        <v>0.13068181818181818</v>
      </c>
      <c r="H7" s="2">
        <v>44</v>
      </c>
      <c r="I7" s="32">
        <v>124</v>
      </c>
      <c r="J7" s="4">
        <f t="shared" si="1"/>
        <v>0.64516129032258063</v>
      </c>
      <c r="P7" s="5"/>
    </row>
    <row r="8" spans="1:16" x14ac:dyDescent="0.2">
      <c r="A8" t="s">
        <v>547</v>
      </c>
      <c r="B8" t="s">
        <v>548</v>
      </c>
      <c r="C8">
        <v>14000</v>
      </c>
      <c r="D8" s="3" t="s">
        <v>9</v>
      </c>
      <c r="E8" s="32">
        <v>176</v>
      </c>
      <c r="F8" s="2">
        <v>4</v>
      </c>
      <c r="G8" s="10">
        <f t="shared" si="0"/>
        <v>2.2727272727272728E-2</v>
      </c>
      <c r="H8" s="2">
        <v>72</v>
      </c>
      <c r="I8" s="32">
        <v>124</v>
      </c>
      <c r="J8" s="4">
        <f t="shared" si="1"/>
        <v>0.41935483870967738</v>
      </c>
      <c r="P8" s="5"/>
    </row>
    <row r="9" spans="1:16" x14ac:dyDescent="0.2">
      <c r="A9" t="s">
        <v>547</v>
      </c>
      <c r="B9" t="s">
        <v>548</v>
      </c>
      <c r="C9">
        <v>14000</v>
      </c>
      <c r="D9" s="3" t="s">
        <v>549</v>
      </c>
      <c r="E9" s="32">
        <v>176</v>
      </c>
      <c r="F9" s="2">
        <v>3</v>
      </c>
      <c r="G9" s="10">
        <f t="shared" si="0"/>
        <v>1.7045454545454544E-2</v>
      </c>
      <c r="H9" s="2">
        <v>80</v>
      </c>
      <c r="I9" s="32">
        <v>124</v>
      </c>
      <c r="J9" s="4">
        <f t="shared" si="1"/>
        <v>0.35483870967741937</v>
      </c>
      <c r="P9" s="5"/>
    </row>
    <row r="10" spans="1:16" x14ac:dyDescent="0.2">
      <c r="A10" t="s">
        <v>547</v>
      </c>
      <c r="B10" t="s">
        <v>548</v>
      </c>
      <c r="C10">
        <v>14000</v>
      </c>
      <c r="D10" s="3" t="s">
        <v>551</v>
      </c>
      <c r="E10" s="32">
        <v>176</v>
      </c>
      <c r="F10" s="2">
        <v>1</v>
      </c>
      <c r="G10" s="10">
        <f t="shared" si="0"/>
        <v>5.681818181818182E-3</v>
      </c>
      <c r="H10" s="2">
        <v>97</v>
      </c>
      <c r="I10" s="32">
        <v>124</v>
      </c>
      <c r="J10" s="4">
        <f t="shared" si="1"/>
        <v>0.217741935483871</v>
      </c>
    </row>
    <row r="11" spans="1:16" x14ac:dyDescent="0.2">
      <c r="A11" t="s">
        <v>537</v>
      </c>
      <c r="B11" t="s">
        <v>538</v>
      </c>
      <c r="C11">
        <v>17600</v>
      </c>
      <c r="D11" s="3" t="s">
        <v>7</v>
      </c>
      <c r="E11">
        <v>64</v>
      </c>
      <c r="F11" s="2">
        <v>49</v>
      </c>
      <c r="G11" s="10">
        <f t="shared" si="0"/>
        <v>0.765625</v>
      </c>
      <c r="H11" s="2">
        <v>1</v>
      </c>
      <c r="I11" s="2">
        <v>47</v>
      </c>
      <c r="J11" s="4">
        <f t="shared" si="1"/>
        <v>0.97872340425531912</v>
      </c>
      <c r="K11" s="12"/>
    </row>
    <row r="12" spans="1:16" x14ac:dyDescent="0.2">
      <c r="A12" t="s">
        <v>537</v>
      </c>
      <c r="B12" t="s">
        <v>538</v>
      </c>
      <c r="C12">
        <v>17600</v>
      </c>
      <c r="D12" s="3" t="s">
        <v>8</v>
      </c>
      <c r="E12">
        <v>64</v>
      </c>
      <c r="F12" s="2">
        <v>8</v>
      </c>
      <c r="G12" s="10">
        <f t="shared" si="0"/>
        <v>0.125</v>
      </c>
      <c r="H12" s="2">
        <v>19</v>
      </c>
      <c r="I12" s="2">
        <v>47</v>
      </c>
      <c r="J12" s="4">
        <f t="shared" si="1"/>
        <v>0.5957446808510638</v>
      </c>
    </row>
    <row r="13" spans="1:16" x14ac:dyDescent="0.2">
      <c r="A13" t="s">
        <v>537</v>
      </c>
      <c r="B13" t="s">
        <v>538</v>
      </c>
      <c r="C13">
        <v>17600</v>
      </c>
      <c r="D13" s="3" t="s">
        <v>9</v>
      </c>
      <c r="E13">
        <v>64</v>
      </c>
      <c r="F13" s="2">
        <v>1</v>
      </c>
      <c r="G13" s="10">
        <f t="shared" si="0"/>
        <v>1.5625E-2</v>
      </c>
      <c r="H13" s="2">
        <v>38</v>
      </c>
      <c r="I13" s="2">
        <v>47</v>
      </c>
      <c r="J13" s="4">
        <f t="shared" si="1"/>
        <v>0.19148936170212771</v>
      </c>
    </row>
    <row r="14" spans="1:16" x14ac:dyDescent="0.2">
      <c r="A14" t="s">
        <v>541</v>
      </c>
      <c r="B14" t="s">
        <v>542</v>
      </c>
      <c r="C14">
        <v>14000</v>
      </c>
      <c r="D14" s="3" t="s">
        <v>7</v>
      </c>
      <c r="E14">
        <v>574</v>
      </c>
      <c r="F14" s="2">
        <v>300</v>
      </c>
      <c r="G14" s="10">
        <f t="shared" si="0"/>
        <v>0.52264808362369342</v>
      </c>
      <c r="H14" s="2">
        <v>2</v>
      </c>
      <c r="I14" s="2">
        <v>85</v>
      </c>
      <c r="J14" s="4">
        <f t="shared" si="1"/>
        <v>0.97647058823529409</v>
      </c>
      <c r="K14" s="12"/>
    </row>
    <row r="15" spans="1:16" x14ac:dyDescent="0.2">
      <c r="A15" t="s">
        <v>541</v>
      </c>
      <c r="B15" t="s">
        <v>542</v>
      </c>
      <c r="C15">
        <v>14000</v>
      </c>
      <c r="D15" s="3" t="s">
        <v>9</v>
      </c>
      <c r="E15">
        <v>574</v>
      </c>
      <c r="F15" s="2">
        <v>254</v>
      </c>
      <c r="G15" s="10">
        <f t="shared" si="0"/>
        <v>0.4425087108013937</v>
      </c>
      <c r="H15" s="2">
        <v>5</v>
      </c>
      <c r="I15" s="2">
        <v>85</v>
      </c>
      <c r="J15" s="4">
        <f t="shared" si="1"/>
        <v>0.94117647058823528</v>
      </c>
    </row>
    <row r="16" spans="1:16" x14ac:dyDescent="0.2">
      <c r="A16" t="s">
        <v>541</v>
      </c>
      <c r="B16" t="s">
        <v>542</v>
      </c>
      <c r="C16">
        <v>14000</v>
      </c>
      <c r="D16" s="3" t="s">
        <v>8</v>
      </c>
      <c r="E16">
        <v>574</v>
      </c>
      <c r="F16" s="2">
        <v>28</v>
      </c>
      <c r="G16" s="10">
        <f t="shared" si="0"/>
        <v>4.878048780487805E-2</v>
      </c>
      <c r="H16" s="2">
        <v>27</v>
      </c>
      <c r="I16" s="2">
        <v>85</v>
      </c>
      <c r="J16" s="4">
        <f t="shared" si="1"/>
        <v>0.68235294117647061</v>
      </c>
    </row>
    <row r="17" spans="1:11" x14ac:dyDescent="0.2">
      <c r="A17" t="s">
        <v>545</v>
      </c>
      <c r="B17" t="s">
        <v>546</v>
      </c>
      <c r="C17">
        <v>89000</v>
      </c>
      <c r="D17" s="3" t="s">
        <v>7</v>
      </c>
      <c r="E17">
        <v>1124</v>
      </c>
      <c r="F17" s="2">
        <v>140</v>
      </c>
      <c r="G17" s="10">
        <f t="shared" si="0"/>
        <v>0.12455516014234876</v>
      </c>
      <c r="H17" s="2">
        <v>23</v>
      </c>
      <c r="I17" s="7">
        <v>104</v>
      </c>
      <c r="J17" s="4">
        <f t="shared" si="1"/>
        <v>0.77884615384615385</v>
      </c>
      <c r="K17" s="12"/>
    </row>
    <row r="18" spans="1:11" x14ac:dyDescent="0.2">
      <c r="A18" t="s">
        <v>545</v>
      </c>
      <c r="B18" t="s">
        <v>546</v>
      </c>
      <c r="C18">
        <v>89000</v>
      </c>
      <c r="D18" s="3" t="s">
        <v>9</v>
      </c>
      <c r="E18">
        <v>1124</v>
      </c>
      <c r="F18" s="2">
        <v>53</v>
      </c>
      <c r="G18" s="10">
        <f t="shared" si="0"/>
        <v>4.7153024911032029E-2</v>
      </c>
      <c r="H18" s="2">
        <v>44</v>
      </c>
      <c r="I18" s="7">
        <v>104</v>
      </c>
      <c r="J18" s="4">
        <f t="shared" si="1"/>
        <v>0.57692307692307687</v>
      </c>
    </row>
    <row r="19" spans="1:11" x14ac:dyDescent="0.2">
      <c r="A19" t="s">
        <v>543</v>
      </c>
      <c r="B19" t="s">
        <v>544</v>
      </c>
      <c r="C19">
        <v>2750</v>
      </c>
      <c r="D19" s="3" t="s">
        <v>9</v>
      </c>
      <c r="E19">
        <v>40</v>
      </c>
      <c r="F19" s="2">
        <v>10</v>
      </c>
      <c r="G19" s="10">
        <f t="shared" si="0"/>
        <v>0.25</v>
      </c>
      <c r="H19" s="2">
        <v>12</v>
      </c>
      <c r="I19">
        <v>47</v>
      </c>
      <c r="J19" s="4">
        <f t="shared" si="1"/>
        <v>0.74468085106382986</v>
      </c>
      <c r="K19" s="12"/>
    </row>
    <row r="20" spans="1:11" x14ac:dyDescent="0.2">
      <c r="A20" t="s">
        <v>543</v>
      </c>
      <c r="B20" t="s">
        <v>544</v>
      </c>
      <c r="C20">
        <v>2750</v>
      </c>
      <c r="D20" s="3" t="s">
        <v>7</v>
      </c>
      <c r="E20">
        <v>40</v>
      </c>
      <c r="F20" s="2">
        <v>5</v>
      </c>
      <c r="G20" s="10">
        <f t="shared" si="0"/>
        <v>0.125</v>
      </c>
      <c r="H20" s="2">
        <v>26</v>
      </c>
      <c r="I20">
        <v>47</v>
      </c>
      <c r="J20" s="4">
        <f t="shared" si="1"/>
        <v>0.44680851063829785</v>
      </c>
    </row>
    <row r="21" spans="1:11" x14ac:dyDescent="0.2">
      <c r="A21" t="s">
        <v>539</v>
      </c>
      <c r="B21" t="s">
        <v>540</v>
      </c>
      <c r="C21">
        <v>43000</v>
      </c>
      <c r="D21" s="3" t="s">
        <v>9</v>
      </c>
      <c r="E21">
        <v>82</v>
      </c>
      <c r="F21" s="2">
        <v>15</v>
      </c>
      <c r="G21" s="10">
        <f t="shared" si="0"/>
        <v>0.18292682926829268</v>
      </c>
      <c r="H21" s="2">
        <v>17</v>
      </c>
      <c r="I21" s="2">
        <v>103</v>
      </c>
      <c r="J21" s="4">
        <f t="shared" si="1"/>
        <v>0.83495145631067957</v>
      </c>
      <c r="K21" s="12"/>
    </row>
    <row r="22" spans="1:11" x14ac:dyDescent="0.2">
      <c r="A22" t="s">
        <v>575</v>
      </c>
      <c r="B22" t="s">
        <v>576</v>
      </c>
      <c r="C22">
        <v>13000</v>
      </c>
      <c r="D22" s="3" t="s">
        <v>7</v>
      </c>
      <c r="E22">
        <v>9</v>
      </c>
      <c r="F22">
        <v>8</v>
      </c>
      <c r="G22" s="10">
        <f t="shared" si="0"/>
        <v>0.88888888888888884</v>
      </c>
      <c r="H22" s="2">
        <v>1</v>
      </c>
      <c r="I22" s="2">
        <v>48</v>
      </c>
      <c r="J22" s="4">
        <f t="shared" si="1"/>
        <v>0.97916666666666663</v>
      </c>
      <c r="K22" s="12"/>
    </row>
    <row r="23" spans="1:11" x14ac:dyDescent="0.2">
      <c r="A23" t="s">
        <v>575</v>
      </c>
      <c r="B23" t="s">
        <v>576</v>
      </c>
      <c r="C23">
        <v>13000</v>
      </c>
      <c r="D23" s="3" t="s">
        <v>8</v>
      </c>
      <c r="E23">
        <v>9</v>
      </c>
      <c r="F23">
        <v>7</v>
      </c>
      <c r="G23" s="10">
        <f t="shared" si="0"/>
        <v>0.77777777777777779</v>
      </c>
      <c r="H23" s="2">
        <v>3</v>
      </c>
      <c r="I23" s="2">
        <v>48</v>
      </c>
      <c r="J23" s="4">
        <f t="shared" si="1"/>
        <v>0.9375</v>
      </c>
    </row>
    <row r="24" spans="1:11" x14ac:dyDescent="0.2">
      <c r="A24" t="s">
        <v>575</v>
      </c>
      <c r="B24" t="s">
        <v>576</v>
      </c>
      <c r="C24">
        <v>13000</v>
      </c>
      <c r="D24" s="3" t="s">
        <v>9</v>
      </c>
      <c r="E24">
        <v>9</v>
      </c>
      <c r="F24">
        <v>5</v>
      </c>
      <c r="G24" s="10">
        <f t="shared" si="0"/>
        <v>0.55555555555555558</v>
      </c>
      <c r="H24" s="2">
        <v>5</v>
      </c>
      <c r="I24" s="2">
        <v>48</v>
      </c>
      <c r="J24" s="4">
        <f t="shared" si="1"/>
        <v>0.89583333333333337</v>
      </c>
    </row>
    <row r="25" spans="1:11" x14ac:dyDescent="0.2">
      <c r="A25" t="s">
        <v>575</v>
      </c>
      <c r="B25" t="s">
        <v>576</v>
      </c>
      <c r="C25">
        <v>13000</v>
      </c>
      <c r="D25" s="3" t="s">
        <v>556</v>
      </c>
      <c r="E25">
        <v>9</v>
      </c>
      <c r="F25">
        <v>3</v>
      </c>
      <c r="G25" s="10">
        <f t="shared" si="0"/>
        <v>0.33333333333333331</v>
      </c>
      <c r="H25" s="2">
        <v>12</v>
      </c>
      <c r="I25" s="2">
        <v>48</v>
      </c>
      <c r="J25" s="4">
        <f t="shared" si="1"/>
        <v>0.75</v>
      </c>
    </row>
    <row r="26" spans="1:11" x14ac:dyDescent="0.2">
      <c r="A26" t="s">
        <v>575</v>
      </c>
      <c r="B26" t="s">
        <v>576</v>
      </c>
      <c r="C26">
        <v>13000</v>
      </c>
      <c r="D26" s="3" t="s">
        <v>557</v>
      </c>
      <c r="E26">
        <v>9</v>
      </c>
      <c r="F26">
        <v>3</v>
      </c>
      <c r="G26" s="10">
        <f t="shared" si="0"/>
        <v>0.33333333333333331</v>
      </c>
      <c r="H26" s="2">
        <v>12</v>
      </c>
      <c r="I26" s="2">
        <v>48</v>
      </c>
      <c r="J26" s="4">
        <f t="shared" si="1"/>
        <v>0.75</v>
      </c>
    </row>
    <row r="27" spans="1:11" x14ac:dyDescent="0.2">
      <c r="A27" t="s">
        <v>575</v>
      </c>
      <c r="B27" t="s">
        <v>576</v>
      </c>
      <c r="C27">
        <v>13000</v>
      </c>
      <c r="D27" s="3" t="s">
        <v>558</v>
      </c>
      <c r="E27">
        <v>9</v>
      </c>
      <c r="F27">
        <v>2</v>
      </c>
      <c r="G27" s="10">
        <f t="shared" si="0"/>
        <v>0.22222222222222221</v>
      </c>
      <c r="H27" s="2">
        <v>22</v>
      </c>
      <c r="I27" s="2">
        <v>48</v>
      </c>
      <c r="J27" s="4">
        <f t="shared" si="1"/>
        <v>0.54166666666666674</v>
      </c>
    </row>
    <row r="28" spans="1:11" x14ac:dyDescent="0.2">
      <c r="A28" t="s">
        <v>575</v>
      </c>
      <c r="B28" t="s">
        <v>576</v>
      </c>
      <c r="C28">
        <v>13000</v>
      </c>
      <c r="D28" s="3" t="s">
        <v>118</v>
      </c>
      <c r="E28">
        <v>9</v>
      </c>
      <c r="F28">
        <v>2</v>
      </c>
      <c r="G28" s="10">
        <f t="shared" si="0"/>
        <v>0.22222222222222221</v>
      </c>
      <c r="H28" s="2">
        <v>22</v>
      </c>
      <c r="I28" s="2">
        <v>48</v>
      </c>
      <c r="J28" s="4">
        <f t="shared" si="1"/>
        <v>0.54166666666666674</v>
      </c>
    </row>
    <row r="29" spans="1:11" x14ac:dyDescent="0.2">
      <c r="A29" t="s">
        <v>797</v>
      </c>
      <c r="B29" t="s">
        <v>630</v>
      </c>
      <c r="C29">
        <v>89000</v>
      </c>
      <c r="D29" s="3" t="s">
        <v>7</v>
      </c>
      <c r="E29">
        <v>1124</v>
      </c>
      <c r="F29">
        <v>148</v>
      </c>
      <c r="G29" s="10">
        <f t="shared" si="0"/>
        <v>0.13167259786476868</v>
      </c>
      <c r="H29">
        <v>24</v>
      </c>
      <c r="I29" s="2">
        <v>102</v>
      </c>
      <c r="J29" s="4">
        <f t="shared" si="1"/>
        <v>0.76470588235294112</v>
      </c>
      <c r="K29" s="12"/>
    </row>
    <row r="30" spans="1:11" x14ac:dyDescent="0.2">
      <c r="A30" s="12" t="s">
        <v>797</v>
      </c>
      <c r="B30" t="s">
        <v>630</v>
      </c>
      <c r="C30">
        <v>89000</v>
      </c>
      <c r="D30" s="3" t="s">
        <v>9</v>
      </c>
      <c r="E30">
        <v>1124</v>
      </c>
      <c r="F30">
        <v>53</v>
      </c>
      <c r="G30" s="10">
        <f t="shared" si="0"/>
        <v>4.7153024911032029E-2</v>
      </c>
      <c r="H30">
        <v>44</v>
      </c>
      <c r="I30" s="2">
        <v>102</v>
      </c>
      <c r="J30" s="4">
        <f t="shared" si="1"/>
        <v>0.56862745098039214</v>
      </c>
    </row>
    <row r="31" spans="1:11" x14ac:dyDescent="0.2">
      <c r="A31" s="12" t="s">
        <v>797</v>
      </c>
      <c r="B31" t="s">
        <v>630</v>
      </c>
      <c r="C31">
        <v>89000</v>
      </c>
      <c r="D31" s="3" t="s">
        <v>557</v>
      </c>
      <c r="E31">
        <v>1124</v>
      </c>
      <c r="F31">
        <v>5</v>
      </c>
      <c r="G31" s="10">
        <f t="shared" si="0"/>
        <v>4.4483985765124559E-3</v>
      </c>
      <c r="H31">
        <v>74</v>
      </c>
      <c r="I31" s="2">
        <v>102</v>
      </c>
      <c r="J31" s="4">
        <f t="shared" si="1"/>
        <v>0.27450980392156865</v>
      </c>
    </row>
    <row r="32" spans="1:11" x14ac:dyDescent="0.2">
      <c r="A32" s="12" t="s">
        <v>797</v>
      </c>
      <c r="B32" t="s">
        <v>630</v>
      </c>
      <c r="C32">
        <v>89000</v>
      </c>
      <c r="D32" s="3" t="s">
        <v>118</v>
      </c>
      <c r="E32">
        <v>1124</v>
      </c>
      <c r="F32">
        <v>5</v>
      </c>
      <c r="G32" s="10">
        <f t="shared" si="0"/>
        <v>4.4483985765124559E-3</v>
      </c>
      <c r="H32">
        <v>74</v>
      </c>
      <c r="I32" s="2">
        <v>102</v>
      </c>
      <c r="J32" s="4">
        <f t="shared" si="1"/>
        <v>0.27450980392156865</v>
      </c>
    </row>
    <row r="33" spans="1:11" x14ac:dyDescent="0.2">
      <c r="A33" s="12" t="s">
        <v>797</v>
      </c>
      <c r="B33" t="s">
        <v>630</v>
      </c>
      <c r="C33">
        <v>89000</v>
      </c>
      <c r="D33" s="3" t="s">
        <v>8</v>
      </c>
      <c r="E33">
        <v>1124</v>
      </c>
      <c r="F33">
        <v>3</v>
      </c>
      <c r="G33" s="10">
        <f t="shared" si="0"/>
        <v>2.6690391459074734E-3</v>
      </c>
      <c r="H33">
        <v>85</v>
      </c>
      <c r="I33" s="2">
        <v>102</v>
      </c>
      <c r="J33" s="4">
        <f t="shared" si="1"/>
        <v>0.16666666666666663</v>
      </c>
    </row>
    <row r="34" spans="1:11" x14ac:dyDescent="0.2">
      <c r="A34" s="12" t="s">
        <v>797</v>
      </c>
      <c r="B34" t="s">
        <v>630</v>
      </c>
      <c r="C34">
        <v>89000</v>
      </c>
      <c r="D34" s="3" t="s">
        <v>613</v>
      </c>
      <c r="E34">
        <v>1124</v>
      </c>
      <c r="F34">
        <v>2</v>
      </c>
      <c r="G34" s="10">
        <f t="shared" si="0"/>
        <v>1.7793594306049821E-3</v>
      </c>
      <c r="H34">
        <v>89</v>
      </c>
      <c r="I34" s="2">
        <v>102</v>
      </c>
      <c r="J34" s="4">
        <f t="shared" si="1"/>
        <v>0.12745098039215685</v>
      </c>
    </row>
    <row r="35" spans="1:11" x14ac:dyDescent="0.2">
      <c r="A35" s="12" t="s">
        <v>797</v>
      </c>
      <c r="B35" t="s">
        <v>630</v>
      </c>
      <c r="C35">
        <v>89000</v>
      </c>
      <c r="D35" s="3" t="s">
        <v>556</v>
      </c>
      <c r="E35">
        <v>1124</v>
      </c>
      <c r="F35">
        <v>1</v>
      </c>
      <c r="G35" s="10">
        <f t="shared" si="0"/>
        <v>8.8967971530249106E-4</v>
      </c>
      <c r="H35">
        <v>93</v>
      </c>
      <c r="I35" s="2">
        <v>102</v>
      </c>
      <c r="J35" s="4">
        <f t="shared" si="1"/>
        <v>8.8235294117647078E-2</v>
      </c>
    </row>
    <row r="36" spans="1:11" x14ac:dyDescent="0.2">
      <c r="A36" s="12" t="s">
        <v>797</v>
      </c>
      <c r="B36" t="s">
        <v>630</v>
      </c>
      <c r="C36">
        <v>89000</v>
      </c>
      <c r="D36" s="3" t="s">
        <v>558</v>
      </c>
      <c r="E36">
        <v>1124</v>
      </c>
      <c r="F36">
        <v>0</v>
      </c>
      <c r="G36" s="10">
        <f t="shared" si="0"/>
        <v>0</v>
      </c>
      <c r="H36" t="s">
        <v>146</v>
      </c>
      <c r="I36" s="2">
        <v>102</v>
      </c>
      <c r="J36" s="4" t="s">
        <v>146</v>
      </c>
    </row>
    <row r="37" spans="1:11" x14ac:dyDescent="0.2">
      <c r="A37" s="12" t="s">
        <v>797</v>
      </c>
      <c r="B37" t="s">
        <v>631</v>
      </c>
      <c r="C37">
        <v>89000</v>
      </c>
      <c r="D37" s="3" t="s">
        <v>7</v>
      </c>
      <c r="E37">
        <v>3447</v>
      </c>
      <c r="F37">
        <v>409</v>
      </c>
      <c r="G37" s="10">
        <f t="shared" si="0"/>
        <v>0.11865390194371918</v>
      </c>
      <c r="H37">
        <v>20</v>
      </c>
      <c r="I37" s="2">
        <v>101</v>
      </c>
      <c r="J37" s="4">
        <f t="shared" ref="J37:J45" si="2">1-H37/I37</f>
        <v>0.80198019801980203</v>
      </c>
      <c r="K37" s="12"/>
    </row>
    <row r="38" spans="1:11" x14ac:dyDescent="0.2">
      <c r="A38" s="12" t="s">
        <v>797</v>
      </c>
      <c r="B38" t="s">
        <v>631</v>
      </c>
      <c r="C38">
        <v>89000</v>
      </c>
      <c r="D38" s="3" t="s">
        <v>9</v>
      </c>
      <c r="E38">
        <v>3447</v>
      </c>
      <c r="F38">
        <v>102</v>
      </c>
      <c r="G38" s="10">
        <f t="shared" si="0"/>
        <v>2.959094865100087E-2</v>
      </c>
      <c r="H38">
        <v>43</v>
      </c>
      <c r="I38" s="2">
        <v>101</v>
      </c>
      <c r="J38" s="4">
        <f t="shared" si="2"/>
        <v>0.57425742574257432</v>
      </c>
    </row>
    <row r="39" spans="1:11" x14ac:dyDescent="0.2">
      <c r="A39" s="12" t="s">
        <v>797</v>
      </c>
      <c r="B39" t="s">
        <v>631</v>
      </c>
      <c r="C39">
        <v>89000</v>
      </c>
      <c r="D39" s="3" t="s">
        <v>557</v>
      </c>
      <c r="E39">
        <v>3447</v>
      </c>
      <c r="F39">
        <v>12</v>
      </c>
      <c r="G39" s="10">
        <f t="shared" si="0"/>
        <v>3.4812880765883376E-3</v>
      </c>
      <c r="H39">
        <v>71</v>
      </c>
      <c r="I39" s="2">
        <v>101</v>
      </c>
      <c r="J39" s="4">
        <f t="shared" si="2"/>
        <v>0.29702970297029707</v>
      </c>
    </row>
    <row r="40" spans="1:11" x14ac:dyDescent="0.2">
      <c r="A40" s="12" t="s">
        <v>797</v>
      </c>
      <c r="B40" t="s">
        <v>631</v>
      </c>
      <c r="C40">
        <v>89000</v>
      </c>
      <c r="D40" s="3" t="s">
        <v>118</v>
      </c>
      <c r="E40">
        <v>3447</v>
      </c>
      <c r="F40">
        <v>9</v>
      </c>
      <c r="G40" s="10">
        <f t="shared" si="0"/>
        <v>2.6109660574412533E-3</v>
      </c>
      <c r="H40">
        <v>77</v>
      </c>
      <c r="I40" s="2">
        <v>101</v>
      </c>
      <c r="J40" s="4">
        <f t="shared" si="2"/>
        <v>0.23762376237623761</v>
      </c>
    </row>
    <row r="41" spans="1:11" x14ac:dyDescent="0.2">
      <c r="A41" s="12" t="s">
        <v>797</v>
      </c>
      <c r="B41" t="s">
        <v>631</v>
      </c>
      <c r="C41">
        <v>89000</v>
      </c>
      <c r="D41" s="3" t="s">
        <v>8</v>
      </c>
      <c r="E41">
        <v>3447</v>
      </c>
      <c r="F41">
        <v>5</v>
      </c>
      <c r="G41" s="10">
        <f t="shared" si="0"/>
        <v>1.450536698578474E-3</v>
      </c>
      <c r="H41">
        <v>82</v>
      </c>
      <c r="I41" s="2">
        <v>101</v>
      </c>
      <c r="J41" s="4">
        <f t="shared" si="2"/>
        <v>0.18811881188118806</v>
      </c>
    </row>
    <row r="42" spans="1:11" x14ac:dyDescent="0.2">
      <c r="A42" s="12" t="s">
        <v>797</v>
      </c>
      <c r="B42" t="s">
        <v>631</v>
      </c>
      <c r="C42">
        <v>89000</v>
      </c>
      <c r="D42" s="3" t="s">
        <v>613</v>
      </c>
      <c r="E42">
        <v>3447</v>
      </c>
      <c r="F42">
        <v>1</v>
      </c>
      <c r="G42" s="10">
        <f t="shared" si="0"/>
        <v>2.9010733971569482E-4</v>
      </c>
      <c r="H42">
        <v>91</v>
      </c>
      <c r="I42" s="2">
        <v>101</v>
      </c>
      <c r="J42" s="4">
        <f t="shared" si="2"/>
        <v>9.9009900990098987E-2</v>
      </c>
    </row>
    <row r="43" spans="1:11" x14ac:dyDescent="0.2">
      <c r="A43" s="12" t="s">
        <v>797</v>
      </c>
      <c r="B43" t="s">
        <v>631</v>
      </c>
      <c r="C43">
        <v>89000</v>
      </c>
      <c r="D43" s="3" t="s">
        <v>556</v>
      </c>
      <c r="E43">
        <v>3447</v>
      </c>
      <c r="F43">
        <v>1</v>
      </c>
      <c r="G43" s="10">
        <f t="shared" si="0"/>
        <v>2.9010733971569482E-4</v>
      </c>
      <c r="H43">
        <v>91</v>
      </c>
      <c r="I43" s="2">
        <v>101</v>
      </c>
      <c r="J43" s="4">
        <f t="shared" si="2"/>
        <v>9.9009900990098987E-2</v>
      </c>
    </row>
    <row r="44" spans="1:11" x14ac:dyDescent="0.2">
      <c r="A44" s="12" t="s">
        <v>797</v>
      </c>
      <c r="B44" t="s">
        <v>631</v>
      </c>
      <c r="C44">
        <v>89000</v>
      </c>
      <c r="D44" s="3" t="s">
        <v>558</v>
      </c>
      <c r="E44">
        <v>3447</v>
      </c>
      <c r="F44">
        <v>1</v>
      </c>
      <c r="G44" s="10">
        <f t="shared" si="0"/>
        <v>2.9010733971569482E-4</v>
      </c>
      <c r="H44">
        <v>91</v>
      </c>
      <c r="I44" s="2">
        <v>101</v>
      </c>
      <c r="J44" s="4">
        <f t="shared" si="2"/>
        <v>9.9009900990098987E-2</v>
      </c>
    </row>
    <row r="45" spans="1:11" x14ac:dyDescent="0.2">
      <c r="A45" t="s">
        <v>146</v>
      </c>
      <c r="B45" t="s">
        <v>634</v>
      </c>
      <c r="C45" s="12">
        <v>185000</v>
      </c>
      <c r="D45" s="3" t="s">
        <v>700</v>
      </c>
      <c r="E45">
        <v>502</v>
      </c>
      <c r="F45" s="12">
        <v>40</v>
      </c>
      <c r="G45" s="4">
        <f t="shared" si="0"/>
        <v>7.9681274900398405E-2</v>
      </c>
      <c r="H45" s="2">
        <v>41</v>
      </c>
      <c r="I45" s="2">
        <v>212</v>
      </c>
      <c r="J45" s="4">
        <f t="shared" si="2"/>
        <v>0.80660377358490565</v>
      </c>
    </row>
    <row r="46" spans="1:11" s="12" customFormat="1" x14ac:dyDescent="0.2">
      <c r="A46" s="12" t="s">
        <v>146</v>
      </c>
      <c r="B46" s="12" t="s">
        <v>634</v>
      </c>
      <c r="C46" s="12">
        <v>185000</v>
      </c>
      <c r="D46" s="3" t="s">
        <v>60</v>
      </c>
      <c r="E46" s="12">
        <v>502</v>
      </c>
      <c r="F46" s="12">
        <v>20</v>
      </c>
      <c r="G46" s="4">
        <f t="shared" ref="G46:G50" si="3">F46/E46</f>
        <v>3.9840637450199202E-2</v>
      </c>
      <c r="H46" s="2">
        <v>64</v>
      </c>
      <c r="I46" s="2">
        <v>212</v>
      </c>
      <c r="J46" s="4">
        <f t="shared" ref="J46:J50" si="4">1-H46/I46</f>
        <v>0.69811320754716988</v>
      </c>
    </row>
    <row r="47" spans="1:11" s="12" customFormat="1" x14ac:dyDescent="0.2">
      <c r="A47" s="12" t="s">
        <v>146</v>
      </c>
      <c r="B47" s="12" t="s">
        <v>634</v>
      </c>
      <c r="C47" s="12">
        <v>185000</v>
      </c>
      <c r="D47" s="3" t="s">
        <v>7</v>
      </c>
      <c r="E47" s="12">
        <v>502</v>
      </c>
      <c r="F47" s="12">
        <v>15</v>
      </c>
      <c r="G47" s="4">
        <f t="shared" si="3"/>
        <v>2.9880478087649404E-2</v>
      </c>
      <c r="H47" s="2">
        <v>75</v>
      </c>
      <c r="I47" s="2">
        <v>212</v>
      </c>
      <c r="J47" s="4">
        <f t="shared" si="4"/>
        <v>0.64622641509433965</v>
      </c>
    </row>
    <row r="48" spans="1:11" s="12" customFormat="1" x14ac:dyDescent="0.2">
      <c r="A48" s="12" t="s">
        <v>146</v>
      </c>
      <c r="B48" s="12" t="s">
        <v>634</v>
      </c>
      <c r="C48" s="12">
        <v>185000</v>
      </c>
      <c r="D48" s="3" t="s">
        <v>9</v>
      </c>
      <c r="E48" s="12">
        <v>502</v>
      </c>
      <c r="F48" s="12">
        <v>10</v>
      </c>
      <c r="G48" s="4">
        <f t="shared" si="3"/>
        <v>1.9920318725099601E-2</v>
      </c>
      <c r="H48" s="2">
        <v>90</v>
      </c>
      <c r="I48" s="2">
        <v>212</v>
      </c>
      <c r="J48" s="4">
        <f t="shared" si="4"/>
        <v>0.57547169811320753</v>
      </c>
    </row>
    <row r="49" spans="1:10" s="12" customFormat="1" x14ac:dyDescent="0.2">
      <c r="A49" s="12" t="s">
        <v>146</v>
      </c>
      <c r="B49" s="12" t="s">
        <v>634</v>
      </c>
      <c r="C49" s="12">
        <v>185000</v>
      </c>
      <c r="D49" s="3" t="s">
        <v>784</v>
      </c>
      <c r="E49" s="12">
        <v>502</v>
      </c>
      <c r="F49" s="12">
        <v>6</v>
      </c>
      <c r="G49" s="4">
        <f t="shared" si="3"/>
        <v>1.1952191235059761E-2</v>
      </c>
      <c r="H49" s="2">
        <v>109</v>
      </c>
      <c r="I49" s="2">
        <v>212</v>
      </c>
      <c r="J49" s="4">
        <f t="shared" si="4"/>
        <v>0.48584905660377353</v>
      </c>
    </row>
    <row r="50" spans="1:10" s="12" customFormat="1" x14ac:dyDescent="0.2">
      <c r="A50" s="12" t="s">
        <v>146</v>
      </c>
      <c r="B50" s="12" t="s">
        <v>634</v>
      </c>
      <c r="C50" s="12">
        <v>185000</v>
      </c>
      <c r="D50" s="3" t="s">
        <v>648</v>
      </c>
      <c r="E50" s="12">
        <v>502</v>
      </c>
      <c r="F50" s="12">
        <v>3</v>
      </c>
      <c r="G50" s="4">
        <f t="shared" si="3"/>
        <v>5.9760956175298804E-3</v>
      </c>
      <c r="H50" s="2">
        <v>137</v>
      </c>
      <c r="I50" s="2">
        <v>212</v>
      </c>
      <c r="J50" s="4">
        <f t="shared" si="4"/>
        <v>0.35377358490566035</v>
      </c>
    </row>
    <row r="51" spans="1:10" s="12" customFormat="1" x14ac:dyDescent="0.2">
      <c r="D51" s="3"/>
      <c r="G51" s="4"/>
      <c r="H51" s="2"/>
      <c r="I51" s="2"/>
      <c r="J51" s="4"/>
    </row>
    <row r="52" spans="1:10" s="12" customFormat="1" x14ac:dyDescent="0.2">
      <c r="D52" s="3"/>
      <c r="G52" s="4"/>
      <c r="H52" s="2"/>
      <c r="I52" s="2"/>
      <c r="J52" s="4"/>
    </row>
    <row r="53" spans="1:10" x14ac:dyDescent="0.2">
      <c r="D53" s="3"/>
      <c r="G53" s="4"/>
      <c r="H53" s="2"/>
      <c r="I53" s="2"/>
      <c r="J53" s="4"/>
    </row>
    <row r="54" spans="1:10" x14ac:dyDescent="0.2">
      <c r="D54" s="3"/>
      <c r="G54" s="4"/>
      <c r="H54" s="2"/>
      <c r="I54" s="2"/>
      <c r="J54" s="4"/>
    </row>
    <row r="55" spans="1:10" x14ac:dyDescent="0.2">
      <c r="D55" s="3"/>
      <c r="G55" s="4"/>
      <c r="H55" s="2"/>
      <c r="I55" s="2"/>
      <c r="J55" s="4"/>
    </row>
    <row r="56" spans="1:10" x14ac:dyDescent="0.2">
      <c r="F56" s="2"/>
    </row>
    <row r="57" spans="1:10" x14ac:dyDescent="0.2">
      <c r="A57" s="5" t="s">
        <v>579</v>
      </c>
      <c r="F57" s="2"/>
    </row>
    <row r="59" spans="1:10" x14ac:dyDescent="0.2">
      <c r="A59" s="5" t="s">
        <v>578</v>
      </c>
    </row>
  </sheetData>
  <sortState ref="A2:H29">
    <sortCondition ref="A2:A29"/>
    <sortCondition descending="1" ref="G2:G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pane ySplit="1" topLeftCell="A2" activePane="bottomLeft" state="frozen"/>
      <selection pane="bottomLeft" activeCell="E2" sqref="E2"/>
    </sheetView>
  </sheetViews>
  <sheetFormatPr defaultRowHeight="12.75" x14ac:dyDescent="0.2"/>
  <cols>
    <col min="1" max="1" width="16.85546875" bestFit="1" customWidth="1"/>
    <col min="2" max="2" width="36.85546875" bestFit="1" customWidth="1"/>
    <col min="3" max="3" width="10.5703125" bestFit="1" customWidth="1"/>
    <col min="5" max="5" width="5.5703125" bestFit="1" customWidth="1"/>
  </cols>
  <sheetData>
    <row r="1" spans="1:6" s="1" customFormat="1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  <c r="F1" s="1" t="s">
        <v>803</v>
      </c>
    </row>
    <row r="2" spans="1:6" x14ac:dyDescent="0.2">
      <c r="A2" t="s">
        <v>497</v>
      </c>
      <c r="B2" t="s">
        <v>44</v>
      </c>
      <c r="C2">
        <v>17</v>
      </c>
      <c r="E2">
        <f t="shared" ref="E2:E33" si="0">_xlfn.RANK.EQ(C2,$C$2:$C$84)</f>
        <v>1</v>
      </c>
      <c r="F2" s="31" t="s">
        <v>804</v>
      </c>
    </row>
    <row r="3" spans="1:6" x14ac:dyDescent="0.2">
      <c r="A3" t="s">
        <v>499</v>
      </c>
      <c r="B3" t="s">
        <v>27</v>
      </c>
      <c r="C3">
        <v>15</v>
      </c>
      <c r="E3">
        <f t="shared" si="0"/>
        <v>2</v>
      </c>
      <c r="F3" s="31" t="s">
        <v>805</v>
      </c>
    </row>
    <row r="4" spans="1:6" x14ac:dyDescent="0.2">
      <c r="A4" t="s">
        <v>499</v>
      </c>
      <c r="B4" t="s">
        <v>78</v>
      </c>
      <c r="C4">
        <v>14</v>
      </c>
      <c r="E4">
        <f t="shared" si="0"/>
        <v>3</v>
      </c>
      <c r="F4" s="31" t="s">
        <v>805</v>
      </c>
    </row>
    <row r="5" spans="1:6" x14ac:dyDescent="0.2">
      <c r="A5" t="s">
        <v>499</v>
      </c>
      <c r="B5" t="s">
        <v>496</v>
      </c>
      <c r="C5">
        <v>14</v>
      </c>
      <c r="E5">
        <f t="shared" si="0"/>
        <v>3</v>
      </c>
      <c r="F5" s="31" t="s">
        <v>805</v>
      </c>
    </row>
    <row r="6" spans="1:6" x14ac:dyDescent="0.2">
      <c r="A6" t="s">
        <v>499</v>
      </c>
      <c r="B6" t="s">
        <v>131</v>
      </c>
      <c r="C6">
        <v>14</v>
      </c>
      <c r="E6">
        <f t="shared" si="0"/>
        <v>3</v>
      </c>
      <c r="F6" s="31" t="s">
        <v>805</v>
      </c>
    </row>
    <row r="7" spans="1:6" x14ac:dyDescent="0.2">
      <c r="A7" t="s">
        <v>497</v>
      </c>
      <c r="B7" t="s">
        <v>108</v>
      </c>
      <c r="C7">
        <v>14</v>
      </c>
      <c r="E7">
        <f t="shared" si="0"/>
        <v>3</v>
      </c>
      <c r="F7" s="31" t="s">
        <v>804</v>
      </c>
    </row>
    <row r="8" spans="1:6" x14ac:dyDescent="0.2">
      <c r="A8" t="s">
        <v>499</v>
      </c>
      <c r="B8" t="s">
        <v>64</v>
      </c>
      <c r="C8">
        <v>13</v>
      </c>
      <c r="E8">
        <f t="shared" si="0"/>
        <v>7</v>
      </c>
      <c r="F8" s="31" t="s">
        <v>805</v>
      </c>
    </row>
    <row r="9" spans="1:6" x14ac:dyDescent="0.2">
      <c r="A9" t="s">
        <v>499</v>
      </c>
      <c r="B9" t="s">
        <v>103</v>
      </c>
      <c r="C9">
        <v>13</v>
      </c>
      <c r="E9">
        <f t="shared" si="0"/>
        <v>7</v>
      </c>
      <c r="F9" s="31" t="s">
        <v>805</v>
      </c>
    </row>
    <row r="10" spans="1:6" x14ac:dyDescent="0.2">
      <c r="A10" t="s">
        <v>497</v>
      </c>
      <c r="B10" t="s">
        <v>81</v>
      </c>
      <c r="C10">
        <v>10</v>
      </c>
      <c r="E10">
        <f t="shared" si="0"/>
        <v>9</v>
      </c>
      <c r="F10" s="31" t="s">
        <v>804</v>
      </c>
    </row>
    <row r="11" spans="1:6" x14ac:dyDescent="0.2">
      <c r="A11" t="s">
        <v>497</v>
      </c>
      <c r="B11" t="s">
        <v>109</v>
      </c>
      <c r="C11">
        <v>10</v>
      </c>
      <c r="E11">
        <f t="shared" si="0"/>
        <v>9</v>
      </c>
      <c r="F11" s="31" t="s">
        <v>804</v>
      </c>
    </row>
    <row r="12" spans="1:6" x14ac:dyDescent="0.2">
      <c r="A12" t="s">
        <v>499</v>
      </c>
      <c r="B12" t="s">
        <v>16</v>
      </c>
      <c r="C12">
        <v>10</v>
      </c>
      <c r="E12">
        <f t="shared" si="0"/>
        <v>9</v>
      </c>
      <c r="F12" s="31" t="s">
        <v>804</v>
      </c>
    </row>
    <row r="13" spans="1:6" x14ac:dyDescent="0.2">
      <c r="A13" t="s">
        <v>499</v>
      </c>
      <c r="B13" t="s">
        <v>14</v>
      </c>
      <c r="C13">
        <v>9</v>
      </c>
      <c r="E13">
        <f t="shared" si="0"/>
        <v>12</v>
      </c>
      <c r="F13" s="31" t="s">
        <v>806</v>
      </c>
    </row>
    <row r="14" spans="1:6" x14ac:dyDescent="0.2">
      <c r="A14" t="s">
        <v>499</v>
      </c>
      <c r="B14" t="s">
        <v>15</v>
      </c>
      <c r="C14">
        <v>9</v>
      </c>
      <c r="E14">
        <f t="shared" si="0"/>
        <v>12</v>
      </c>
      <c r="F14" s="31" t="s">
        <v>805</v>
      </c>
    </row>
    <row r="15" spans="1:6" x14ac:dyDescent="0.2">
      <c r="A15" t="s">
        <v>497</v>
      </c>
      <c r="B15" t="s">
        <v>80</v>
      </c>
      <c r="C15">
        <v>8</v>
      </c>
      <c r="E15">
        <f t="shared" si="0"/>
        <v>14</v>
      </c>
      <c r="F15" s="31" t="s">
        <v>804</v>
      </c>
    </row>
    <row r="16" spans="1:6" x14ac:dyDescent="0.2">
      <c r="A16" t="s">
        <v>499</v>
      </c>
      <c r="B16" t="s">
        <v>77</v>
      </c>
      <c r="C16">
        <v>7</v>
      </c>
      <c r="E16">
        <f t="shared" si="0"/>
        <v>15</v>
      </c>
      <c r="F16" s="31" t="s">
        <v>804</v>
      </c>
    </row>
    <row r="17" spans="1:6" x14ac:dyDescent="0.2">
      <c r="A17" t="s">
        <v>499</v>
      </c>
      <c r="B17" t="s">
        <v>91</v>
      </c>
      <c r="C17">
        <v>7</v>
      </c>
      <c r="E17">
        <f t="shared" si="0"/>
        <v>15</v>
      </c>
      <c r="F17" s="31" t="s">
        <v>805</v>
      </c>
    </row>
    <row r="18" spans="1:6" x14ac:dyDescent="0.2">
      <c r="A18" t="s">
        <v>497</v>
      </c>
      <c r="B18" t="s">
        <v>132</v>
      </c>
      <c r="C18">
        <v>7</v>
      </c>
      <c r="E18">
        <f t="shared" si="0"/>
        <v>15</v>
      </c>
      <c r="F18" s="31" t="s">
        <v>804</v>
      </c>
    </row>
    <row r="19" spans="1:6" x14ac:dyDescent="0.2">
      <c r="A19" t="s">
        <v>497</v>
      </c>
      <c r="B19" t="s">
        <v>105</v>
      </c>
      <c r="C19">
        <v>7</v>
      </c>
      <c r="E19">
        <f t="shared" si="0"/>
        <v>15</v>
      </c>
      <c r="F19" s="31" t="s">
        <v>805</v>
      </c>
    </row>
    <row r="20" spans="1:6" x14ac:dyDescent="0.2">
      <c r="A20" t="s">
        <v>497</v>
      </c>
      <c r="B20" t="s">
        <v>119</v>
      </c>
      <c r="C20">
        <v>7</v>
      </c>
      <c r="E20">
        <f t="shared" si="0"/>
        <v>15</v>
      </c>
      <c r="F20" s="31" t="s">
        <v>804</v>
      </c>
    </row>
    <row r="21" spans="1:6" x14ac:dyDescent="0.2">
      <c r="A21" t="s">
        <v>497</v>
      </c>
      <c r="B21" t="s">
        <v>35</v>
      </c>
      <c r="C21">
        <v>6</v>
      </c>
      <c r="E21">
        <f t="shared" si="0"/>
        <v>20</v>
      </c>
      <c r="F21" s="31" t="s">
        <v>804</v>
      </c>
    </row>
    <row r="22" spans="1:6" x14ac:dyDescent="0.2">
      <c r="A22" t="s">
        <v>497</v>
      </c>
      <c r="B22" t="s">
        <v>76</v>
      </c>
      <c r="C22">
        <v>6</v>
      </c>
      <c r="E22">
        <f t="shared" si="0"/>
        <v>20</v>
      </c>
      <c r="F22" s="31" t="s">
        <v>804</v>
      </c>
    </row>
    <row r="23" spans="1:6" x14ac:dyDescent="0.2">
      <c r="A23" t="s">
        <v>497</v>
      </c>
      <c r="B23" t="s">
        <v>79</v>
      </c>
      <c r="C23">
        <v>6</v>
      </c>
      <c r="E23">
        <f t="shared" si="0"/>
        <v>20</v>
      </c>
      <c r="F23" s="31" t="s">
        <v>804</v>
      </c>
    </row>
    <row r="24" spans="1:6" x14ac:dyDescent="0.2">
      <c r="A24" t="s">
        <v>497</v>
      </c>
      <c r="B24" t="s">
        <v>85</v>
      </c>
      <c r="C24">
        <v>6</v>
      </c>
      <c r="E24">
        <f t="shared" si="0"/>
        <v>20</v>
      </c>
      <c r="F24" s="31" t="s">
        <v>804</v>
      </c>
    </row>
    <row r="25" spans="1:6" x14ac:dyDescent="0.2">
      <c r="A25" t="s">
        <v>497</v>
      </c>
      <c r="B25" t="s">
        <v>42</v>
      </c>
      <c r="C25">
        <v>6</v>
      </c>
      <c r="E25">
        <f t="shared" si="0"/>
        <v>20</v>
      </c>
      <c r="F25" s="31" t="s">
        <v>804</v>
      </c>
    </row>
    <row r="26" spans="1:6" x14ac:dyDescent="0.2">
      <c r="A26" t="s">
        <v>499</v>
      </c>
      <c r="B26" t="s">
        <v>7</v>
      </c>
      <c r="C26">
        <v>6</v>
      </c>
      <c r="D26" t="s">
        <v>501</v>
      </c>
      <c r="E26">
        <f t="shared" si="0"/>
        <v>20</v>
      </c>
      <c r="F26" s="31" t="s">
        <v>807</v>
      </c>
    </row>
    <row r="27" spans="1:6" x14ac:dyDescent="0.2">
      <c r="A27" t="s">
        <v>499</v>
      </c>
      <c r="B27" t="s">
        <v>70</v>
      </c>
      <c r="C27">
        <v>6</v>
      </c>
      <c r="E27">
        <f t="shared" si="0"/>
        <v>20</v>
      </c>
      <c r="F27" s="31" t="s">
        <v>805</v>
      </c>
    </row>
    <row r="28" spans="1:6" x14ac:dyDescent="0.2">
      <c r="A28" t="s">
        <v>499</v>
      </c>
      <c r="B28" t="s">
        <v>115</v>
      </c>
      <c r="C28">
        <v>6</v>
      </c>
      <c r="E28">
        <f t="shared" si="0"/>
        <v>20</v>
      </c>
      <c r="F28" s="31" t="s">
        <v>804</v>
      </c>
    </row>
    <row r="29" spans="1:6" x14ac:dyDescent="0.2">
      <c r="A29" t="s">
        <v>499</v>
      </c>
      <c r="B29" t="s">
        <v>117</v>
      </c>
      <c r="C29">
        <v>6</v>
      </c>
      <c r="E29">
        <f t="shared" si="0"/>
        <v>20</v>
      </c>
      <c r="F29" s="31" t="s">
        <v>804</v>
      </c>
    </row>
    <row r="30" spans="1:6" x14ac:dyDescent="0.2">
      <c r="A30" t="s">
        <v>497</v>
      </c>
      <c r="B30" t="s">
        <v>123</v>
      </c>
      <c r="C30">
        <v>6</v>
      </c>
      <c r="E30">
        <f t="shared" si="0"/>
        <v>20</v>
      </c>
      <c r="F30" s="31" t="s">
        <v>804</v>
      </c>
    </row>
    <row r="31" spans="1:6" x14ac:dyDescent="0.2">
      <c r="A31" t="s">
        <v>499</v>
      </c>
      <c r="B31" t="s">
        <v>82</v>
      </c>
      <c r="C31">
        <v>5</v>
      </c>
      <c r="E31">
        <f t="shared" si="0"/>
        <v>30</v>
      </c>
      <c r="F31" s="31" t="s">
        <v>805</v>
      </c>
    </row>
    <row r="32" spans="1:6" x14ac:dyDescent="0.2">
      <c r="A32" t="s">
        <v>497</v>
      </c>
      <c r="B32" t="s">
        <v>84</v>
      </c>
      <c r="C32">
        <v>5</v>
      </c>
      <c r="E32">
        <f t="shared" si="0"/>
        <v>30</v>
      </c>
      <c r="F32" s="31" t="s">
        <v>804</v>
      </c>
    </row>
    <row r="33" spans="1:6" x14ac:dyDescent="0.2">
      <c r="A33" t="s">
        <v>499</v>
      </c>
      <c r="B33" t="s">
        <v>90</v>
      </c>
      <c r="C33">
        <v>5</v>
      </c>
      <c r="E33">
        <f t="shared" si="0"/>
        <v>30</v>
      </c>
      <c r="F33" s="31" t="s">
        <v>805</v>
      </c>
    </row>
    <row r="34" spans="1:6" x14ac:dyDescent="0.2">
      <c r="A34" t="s">
        <v>499</v>
      </c>
      <c r="B34" t="s">
        <v>19</v>
      </c>
      <c r="C34">
        <v>5</v>
      </c>
      <c r="E34">
        <f t="shared" ref="E34:E65" si="1">_xlfn.RANK.EQ(C34,$C$2:$C$84)</f>
        <v>30</v>
      </c>
      <c r="F34" s="31" t="s">
        <v>804</v>
      </c>
    </row>
    <row r="35" spans="1:6" x14ac:dyDescent="0.2">
      <c r="A35" t="s">
        <v>497</v>
      </c>
      <c r="B35" t="s">
        <v>94</v>
      </c>
      <c r="C35">
        <v>5</v>
      </c>
      <c r="E35">
        <f t="shared" si="1"/>
        <v>30</v>
      </c>
      <c r="F35" s="31" t="s">
        <v>804</v>
      </c>
    </row>
    <row r="36" spans="1:6" x14ac:dyDescent="0.2">
      <c r="A36" t="s">
        <v>497</v>
      </c>
      <c r="B36" t="s">
        <v>101</v>
      </c>
      <c r="C36">
        <v>5</v>
      </c>
      <c r="E36">
        <f t="shared" si="1"/>
        <v>30</v>
      </c>
      <c r="F36" s="31" t="s">
        <v>804</v>
      </c>
    </row>
    <row r="37" spans="1:6" x14ac:dyDescent="0.2">
      <c r="A37" t="s">
        <v>497</v>
      </c>
      <c r="B37" t="s">
        <v>102</v>
      </c>
      <c r="C37">
        <v>5</v>
      </c>
      <c r="E37">
        <f t="shared" si="1"/>
        <v>30</v>
      </c>
      <c r="F37" s="31" t="s">
        <v>804</v>
      </c>
    </row>
    <row r="38" spans="1:6" x14ac:dyDescent="0.2">
      <c r="A38" t="s">
        <v>499</v>
      </c>
      <c r="B38" t="s">
        <v>104</v>
      </c>
      <c r="C38">
        <v>5</v>
      </c>
      <c r="E38">
        <f t="shared" si="1"/>
        <v>30</v>
      </c>
      <c r="F38" s="31" t="s">
        <v>805</v>
      </c>
    </row>
    <row r="39" spans="1:6" x14ac:dyDescent="0.2">
      <c r="A39" t="s">
        <v>499</v>
      </c>
      <c r="B39" t="s">
        <v>107</v>
      </c>
      <c r="C39">
        <v>5</v>
      </c>
      <c r="E39">
        <f t="shared" si="1"/>
        <v>30</v>
      </c>
      <c r="F39" s="31" t="s">
        <v>806</v>
      </c>
    </row>
    <row r="40" spans="1:6" x14ac:dyDescent="0.2">
      <c r="A40" t="s">
        <v>499</v>
      </c>
      <c r="B40" t="s">
        <v>72</v>
      </c>
      <c r="C40">
        <v>5</v>
      </c>
      <c r="E40">
        <f t="shared" si="1"/>
        <v>30</v>
      </c>
      <c r="F40" s="31" t="s">
        <v>805</v>
      </c>
    </row>
    <row r="41" spans="1:6" x14ac:dyDescent="0.2">
      <c r="A41" t="s">
        <v>497</v>
      </c>
      <c r="B41" t="s">
        <v>50</v>
      </c>
      <c r="C41">
        <v>4</v>
      </c>
      <c r="E41">
        <f t="shared" si="1"/>
        <v>40</v>
      </c>
      <c r="F41" s="31" t="s">
        <v>804</v>
      </c>
    </row>
    <row r="42" spans="1:6" x14ac:dyDescent="0.2">
      <c r="A42" t="s">
        <v>497</v>
      </c>
      <c r="B42" t="s">
        <v>46</v>
      </c>
      <c r="C42">
        <v>4</v>
      </c>
      <c r="E42">
        <f t="shared" si="1"/>
        <v>40</v>
      </c>
      <c r="F42" s="31" t="s">
        <v>804</v>
      </c>
    </row>
    <row r="43" spans="1:6" x14ac:dyDescent="0.2">
      <c r="A43" t="s">
        <v>499</v>
      </c>
      <c r="B43" t="s">
        <v>43</v>
      </c>
      <c r="C43">
        <v>4</v>
      </c>
      <c r="E43">
        <f t="shared" si="1"/>
        <v>40</v>
      </c>
      <c r="F43" s="31" t="s">
        <v>804</v>
      </c>
    </row>
    <row r="44" spans="1:6" x14ac:dyDescent="0.2">
      <c r="A44" t="s">
        <v>499</v>
      </c>
      <c r="B44" t="s">
        <v>9</v>
      </c>
      <c r="C44">
        <v>4</v>
      </c>
      <c r="D44" t="s">
        <v>501</v>
      </c>
      <c r="E44">
        <f t="shared" si="1"/>
        <v>40</v>
      </c>
      <c r="F44" s="31" t="s">
        <v>807</v>
      </c>
    </row>
    <row r="45" spans="1:6" x14ac:dyDescent="0.2">
      <c r="A45" t="s">
        <v>499</v>
      </c>
      <c r="B45" t="s">
        <v>111</v>
      </c>
      <c r="C45">
        <v>4</v>
      </c>
      <c r="E45">
        <f t="shared" si="1"/>
        <v>40</v>
      </c>
      <c r="F45" s="31" t="s">
        <v>805</v>
      </c>
    </row>
    <row r="46" spans="1:6" x14ac:dyDescent="0.2">
      <c r="A46" t="s">
        <v>499</v>
      </c>
      <c r="B46" t="s">
        <v>114</v>
      </c>
      <c r="C46">
        <v>4</v>
      </c>
      <c r="E46">
        <f t="shared" si="1"/>
        <v>40</v>
      </c>
      <c r="F46" s="31" t="s">
        <v>805</v>
      </c>
    </row>
    <row r="47" spans="1:6" x14ac:dyDescent="0.2">
      <c r="A47" t="s">
        <v>499</v>
      </c>
      <c r="B47" t="s">
        <v>24</v>
      </c>
      <c r="C47">
        <v>4</v>
      </c>
      <c r="E47">
        <f t="shared" si="1"/>
        <v>40</v>
      </c>
      <c r="F47" s="31" t="s">
        <v>805</v>
      </c>
    </row>
    <row r="48" spans="1:6" x14ac:dyDescent="0.2">
      <c r="A48" t="s">
        <v>497</v>
      </c>
      <c r="B48" t="s">
        <v>33</v>
      </c>
      <c r="C48">
        <v>3</v>
      </c>
      <c r="E48">
        <f t="shared" si="1"/>
        <v>47</v>
      </c>
      <c r="F48" s="31" t="s">
        <v>804</v>
      </c>
    </row>
    <row r="49" spans="1:6" x14ac:dyDescent="0.2">
      <c r="A49" t="s">
        <v>497</v>
      </c>
      <c r="B49" t="s">
        <v>89</v>
      </c>
      <c r="C49">
        <v>3</v>
      </c>
      <c r="E49">
        <f t="shared" si="1"/>
        <v>47</v>
      </c>
      <c r="F49" s="31" t="s">
        <v>804</v>
      </c>
    </row>
    <row r="50" spans="1:6" x14ac:dyDescent="0.2">
      <c r="A50" t="s">
        <v>497</v>
      </c>
      <c r="B50" t="s">
        <v>100</v>
      </c>
      <c r="C50">
        <v>3</v>
      </c>
      <c r="E50">
        <f t="shared" si="1"/>
        <v>47</v>
      </c>
      <c r="F50" s="31" t="s">
        <v>804</v>
      </c>
    </row>
    <row r="51" spans="1:6" x14ac:dyDescent="0.2">
      <c r="A51" t="s">
        <v>499</v>
      </c>
      <c r="B51" t="s">
        <v>106</v>
      </c>
      <c r="C51">
        <v>3</v>
      </c>
      <c r="E51">
        <f t="shared" si="1"/>
        <v>47</v>
      </c>
      <c r="F51" s="31" t="s">
        <v>805</v>
      </c>
    </row>
    <row r="52" spans="1:6" x14ac:dyDescent="0.2">
      <c r="A52" t="s">
        <v>499</v>
      </c>
      <c r="B52" t="s">
        <v>68</v>
      </c>
      <c r="C52">
        <v>3</v>
      </c>
      <c r="E52">
        <f t="shared" si="1"/>
        <v>47</v>
      </c>
      <c r="F52" s="31" t="s">
        <v>805</v>
      </c>
    </row>
    <row r="53" spans="1:6" x14ac:dyDescent="0.2">
      <c r="A53" t="s">
        <v>497</v>
      </c>
      <c r="B53" t="s">
        <v>130</v>
      </c>
      <c r="C53">
        <v>3</v>
      </c>
      <c r="E53">
        <f t="shared" si="1"/>
        <v>47</v>
      </c>
      <c r="F53" s="31" t="s">
        <v>804</v>
      </c>
    </row>
    <row r="54" spans="1:6" x14ac:dyDescent="0.2">
      <c r="A54" t="s">
        <v>497</v>
      </c>
      <c r="B54" t="s">
        <v>75</v>
      </c>
      <c r="C54">
        <v>2</v>
      </c>
      <c r="E54">
        <f t="shared" si="1"/>
        <v>53</v>
      </c>
      <c r="F54" s="31" t="s">
        <v>804</v>
      </c>
    </row>
    <row r="55" spans="1:6" x14ac:dyDescent="0.2">
      <c r="A55" t="s">
        <v>499</v>
      </c>
      <c r="B55" t="s">
        <v>87</v>
      </c>
      <c r="C55">
        <v>2</v>
      </c>
      <c r="E55">
        <f t="shared" si="1"/>
        <v>53</v>
      </c>
      <c r="F55" s="31" t="s">
        <v>805</v>
      </c>
    </row>
    <row r="56" spans="1:6" x14ac:dyDescent="0.2">
      <c r="A56" t="s">
        <v>499</v>
      </c>
      <c r="B56" t="s">
        <v>93</v>
      </c>
      <c r="C56">
        <v>2</v>
      </c>
      <c r="E56">
        <f t="shared" si="1"/>
        <v>53</v>
      </c>
      <c r="F56" s="31" t="s">
        <v>806</v>
      </c>
    </row>
    <row r="57" spans="1:6" x14ac:dyDescent="0.2">
      <c r="A57" t="s">
        <v>497</v>
      </c>
      <c r="B57" t="s">
        <v>96</v>
      </c>
      <c r="C57">
        <v>2</v>
      </c>
      <c r="E57">
        <f t="shared" si="1"/>
        <v>53</v>
      </c>
      <c r="F57" s="31" t="s">
        <v>804</v>
      </c>
    </row>
    <row r="58" spans="1:6" x14ac:dyDescent="0.2">
      <c r="A58" t="s">
        <v>499</v>
      </c>
      <c r="B58" t="s">
        <v>97</v>
      </c>
      <c r="C58">
        <v>2</v>
      </c>
      <c r="E58">
        <f t="shared" si="1"/>
        <v>53</v>
      </c>
      <c r="F58" s="31" t="s">
        <v>806</v>
      </c>
    </row>
    <row r="59" spans="1:6" x14ac:dyDescent="0.2">
      <c r="A59" t="s">
        <v>497</v>
      </c>
      <c r="B59" t="s">
        <v>99</v>
      </c>
      <c r="C59">
        <v>2</v>
      </c>
      <c r="E59">
        <f t="shared" si="1"/>
        <v>53</v>
      </c>
      <c r="F59" s="31" t="s">
        <v>804</v>
      </c>
    </row>
    <row r="60" spans="1:6" x14ac:dyDescent="0.2">
      <c r="A60" t="s">
        <v>499</v>
      </c>
      <c r="B60" t="s">
        <v>32</v>
      </c>
      <c r="C60">
        <v>2</v>
      </c>
      <c r="E60">
        <f t="shared" si="1"/>
        <v>53</v>
      </c>
      <c r="F60" s="31" t="s">
        <v>804</v>
      </c>
    </row>
    <row r="61" spans="1:6" x14ac:dyDescent="0.2">
      <c r="A61" t="s">
        <v>499</v>
      </c>
      <c r="B61" t="s">
        <v>110</v>
      </c>
      <c r="C61">
        <v>2</v>
      </c>
      <c r="E61">
        <f t="shared" si="1"/>
        <v>53</v>
      </c>
      <c r="F61" s="31" t="s">
        <v>805</v>
      </c>
    </row>
    <row r="62" spans="1:6" x14ac:dyDescent="0.2">
      <c r="A62" t="s">
        <v>499</v>
      </c>
      <c r="B62" t="s">
        <v>113</v>
      </c>
      <c r="C62">
        <v>2</v>
      </c>
      <c r="E62">
        <f t="shared" si="1"/>
        <v>53</v>
      </c>
      <c r="F62" s="31" t="s">
        <v>805</v>
      </c>
    </row>
    <row r="63" spans="1:6" x14ac:dyDescent="0.2">
      <c r="A63" t="s">
        <v>499</v>
      </c>
      <c r="B63" t="s">
        <v>118</v>
      </c>
      <c r="C63">
        <v>2</v>
      </c>
      <c r="D63" t="s">
        <v>501</v>
      </c>
      <c r="E63">
        <f t="shared" si="1"/>
        <v>53</v>
      </c>
      <c r="F63" s="31" t="s">
        <v>807</v>
      </c>
    </row>
    <row r="64" spans="1:6" x14ac:dyDescent="0.2">
      <c r="A64" t="s">
        <v>497</v>
      </c>
      <c r="B64" t="s">
        <v>124</v>
      </c>
      <c r="C64">
        <v>2</v>
      </c>
      <c r="E64">
        <f t="shared" si="1"/>
        <v>53</v>
      </c>
      <c r="F64" s="31" t="s">
        <v>804</v>
      </c>
    </row>
    <row r="65" spans="1:6" x14ac:dyDescent="0.2">
      <c r="A65" t="s">
        <v>497</v>
      </c>
      <c r="B65" t="s">
        <v>125</v>
      </c>
      <c r="C65">
        <v>2</v>
      </c>
      <c r="E65">
        <f t="shared" si="1"/>
        <v>53</v>
      </c>
      <c r="F65" s="31" t="s">
        <v>804</v>
      </c>
    </row>
    <row r="66" spans="1:6" x14ac:dyDescent="0.2">
      <c r="A66" t="s">
        <v>497</v>
      </c>
      <c r="B66" t="s">
        <v>38</v>
      </c>
      <c r="C66">
        <v>2</v>
      </c>
      <c r="E66">
        <f t="shared" ref="E66:E84" si="2">_xlfn.RANK.EQ(C66,$C$2:$C$84)</f>
        <v>53</v>
      </c>
      <c r="F66" s="31" t="s">
        <v>804</v>
      </c>
    </row>
    <row r="67" spans="1:6" x14ac:dyDescent="0.2">
      <c r="A67" t="s">
        <v>497</v>
      </c>
      <c r="B67" t="s">
        <v>128</v>
      </c>
      <c r="C67">
        <v>2</v>
      </c>
      <c r="E67">
        <f t="shared" si="2"/>
        <v>53</v>
      </c>
      <c r="F67" s="31" t="s">
        <v>804</v>
      </c>
    </row>
    <row r="68" spans="1:6" x14ac:dyDescent="0.2">
      <c r="A68" t="s">
        <v>497</v>
      </c>
      <c r="B68" t="s">
        <v>36</v>
      </c>
      <c r="C68">
        <v>2</v>
      </c>
      <c r="E68">
        <f t="shared" si="2"/>
        <v>53</v>
      </c>
      <c r="F68" s="31" t="s">
        <v>804</v>
      </c>
    </row>
    <row r="69" spans="1:6" x14ac:dyDescent="0.2">
      <c r="A69" t="s">
        <v>497</v>
      </c>
      <c r="B69" t="s">
        <v>129</v>
      </c>
      <c r="C69">
        <v>2</v>
      </c>
      <c r="E69">
        <f t="shared" si="2"/>
        <v>53</v>
      </c>
      <c r="F69" s="31" t="s">
        <v>804</v>
      </c>
    </row>
    <row r="70" spans="1:6" x14ac:dyDescent="0.2">
      <c r="A70" t="s">
        <v>499</v>
      </c>
      <c r="B70" t="s">
        <v>23</v>
      </c>
      <c r="C70">
        <v>2</v>
      </c>
      <c r="E70">
        <f t="shared" si="2"/>
        <v>53</v>
      </c>
      <c r="F70" s="31" t="s">
        <v>805</v>
      </c>
    </row>
    <row r="71" spans="1:6" x14ac:dyDescent="0.2">
      <c r="A71" t="s">
        <v>499</v>
      </c>
      <c r="B71" t="s">
        <v>83</v>
      </c>
      <c r="C71">
        <v>1</v>
      </c>
      <c r="E71">
        <f t="shared" si="2"/>
        <v>70</v>
      </c>
      <c r="F71" s="31" t="s">
        <v>805</v>
      </c>
    </row>
    <row r="72" spans="1:6" x14ac:dyDescent="0.2">
      <c r="A72" t="s">
        <v>497</v>
      </c>
      <c r="B72" t="s">
        <v>86</v>
      </c>
      <c r="C72">
        <v>1</v>
      </c>
      <c r="E72">
        <f t="shared" si="2"/>
        <v>70</v>
      </c>
      <c r="F72" s="31" t="s">
        <v>804</v>
      </c>
    </row>
    <row r="73" spans="1:6" x14ac:dyDescent="0.2">
      <c r="A73" t="s">
        <v>497</v>
      </c>
      <c r="B73" t="s">
        <v>88</v>
      </c>
      <c r="C73">
        <v>1</v>
      </c>
      <c r="E73">
        <f t="shared" si="2"/>
        <v>70</v>
      </c>
      <c r="F73" s="31" t="s">
        <v>804</v>
      </c>
    </row>
    <row r="74" spans="1:6" x14ac:dyDescent="0.2">
      <c r="A74" t="s">
        <v>497</v>
      </c>
      <c r="B74" t="s">
        <v>92</v>
      </c>
      <c r="C74">
        <v>1</v>
      </c>
      <c r="E74">
        <f t="shared" si="2"/>
        <v>70</v>
      </c>
      <c r="F74" s="31" t="s">
        <v>804</v>
      </c>
    </row>
    <row r="75" spans="1:6" x14ac:dyDescent="0.2">
      <c r="A75" t="s">
        <v>497</v>
      </c>
      <c r="B75" t="s">
        <v>95</v>
      </c>
      <c r="C75">
        <v>1</v>
      </c>
      <c r="E75">
        <f t="shared" si="2"/>
        <v>70</v>
      </c>
      <c r="F75" s="31" t="s">
        <v>804</v>
      </c>
    </row>
    <row r="76" spans="1:6" x14ac:dyDescent="0.2">
      <c r="A76" t="s">
        <v>497</v>
      </c>
      <c r="B76" t="s">
        <v>98</v>
      </c>
      <c r="C76">
        <v>1</v>
      </c>
      <c r="E76">
        <f t="shared" si="2"/>
        <v>70</v>
      </c>
      <c r="F76" s="31" t="s">
        <v>804</v>
      </c>
    </row>
    <row r="77" spans="1:6" x14ac:dyDescent="0.2">
      <c r="A77" t="s">
        <v>499</v>
      </c>
      <c r="B77" t="s">
        <v>112</v>
      </c>
      <c r="C77">
        <v>1</v>
      </c>
      <c r="E77">
        <f t="shared" si="2"/>
        <v>70</v>
      </c>
      <c r="F77" s="31" t="s">
        <v>805</v>
      </c>
    </row>
    <row r="78" spans="1:6" x14ac:dyDescent="0.2">
      <c r="A78" t="s">
        <v>499</v>
      </c>
      <c r="B78" t="s">
        <v>28</v>
      </c>
      <c r="C78">
        <v>1</v>
      </c>
      <c r="E78">
        <f t="shared" si="2"/>
        <v>70</v>
      </c>
      <c r="F78" s="31" t="s">
        <v>805</v>
      </c>
    </row>
    <row r="79" spans="1:6" x14ac:dyDescent="0.2">
      <c r="A79" t="s">
        <v>497</v>
      </c>
      <c r="B79" t="s">
        <v>116</v>
      </c>
      <c r="C79">
        <v>1</v>
      </c>
      <c r="E79">
        <f t="shared" si="2"/>
        <v>70</v>
      </c>
      <c r="F79" s="31" t="s">
        <v>804</v>
      </c>
    </row>
    <row r="80" spans="1:6" x14ac:dyDescent="0.2">
      <c r="A80" t="s">
        <v>497</v>
      </c>
      <c r="B80" t="s">
        <v>120</v>
      </c>
      <c r="C80">
        <v>1</v>
      </c>
      <c r="E80">
        <f t="shared" si="2"/>
        <v>70</v>
      </c>
      <c r="F80" s="31" t="s">
        <v>804</v>
      </c>
    </row>
    <row r="81" spans="1:6" x14ac:dyDescent="0.2">
      <c r="A81" t="s">
        <v>499</v>
      </c>
      <c r="B81" t="s">
        <v>121</v>
      </c>
      <c r="C81">
        <v>1</v>
      </c>
      <c r="E81">
        <f t="shared" si="2"/>
        <v>70</v>
      </c>
      <c r="F81" s="31" t="s">
        <v>804</v>
      </c>
    </row>
    <row r="82" spans="1:6" x14ac:dyDescent="0.2">
      <c r="A82" t="s">
        <v>497</v>
      </c>
      <c r="B82" t="s">
        <v>122</v>
      </c>
      <c r="C82">
        <v>1</v>
      </c>
      <c r="E82">
        <f t="shared" si="2"/>
        <v>70</v>
      </c>
      <c r="F82" s="31" t="s">
        <v>804</v>
      </c>
    </row>
    <row r="83" spans="1:6" x14ac:dyDescent="0.2">
      <c r="A83" t="s">
        <v>497</v>
      </c>
      <c r="B83" t="s">
        <v>126</v>
      </c>
      <c r="C83">
        <v>1</v>
      </c>
      <c r="E83">
        <f t="shared" si="2"/>
        <v>70</v>
      </c>
      <c r="F83" s="31" t="s">
        <v>804</v>
      </c>
    </row>
    <row r="84" spans="1:6" x14ac:dyDescent="0.2">
      <c r="A84" t="s">
        <v>497</v>
      </c>
      <c r="B84" t="s">
        <v>127</v>
      </c>
      <c r="C84">
        <v>1</v>
      </c>
      <c r="E84">
        <f t="shared" si="2"/>
        <v>70</v>
      </c>
      <c r="F84" s="31" t="s">
        <v>804</v>
      </c>
    </row>
  </sheetData>
  <sortState ref="A2:F84">
    <sortCondition descending="1" ref="C2:C84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3" sqref="D3:G3"/>
    </sheetView>
  </sheetViews>
  <sheetFormatPr defaultRowHeight="12.75" x14ac:dyDescent="0.2"/>
  <cols>
    <col min="1" max="1" width="24.5703125" bestFit="1" customWidth="1"/>
    <col min="2" max="2" width="23.28515625" bestFit="1" customWidth="1"/>
    <col min="3" max="3" width="19.140625" bestFit="1" customWidth="1"/>
    <col min="4" max="4" width="14.7109375" bestFit="1" customWidth="1"/>
    <col min="5" max="5" width="11.42578125" style="2" bestFit="1" customWidth="1"/>
    <col min="6" max="6" width="21.5703125" style="2" bestFit="1" customWidth="1"/>
    <col min="7" max="7" width="25.5703125" bestFit="1" customWidth="1"/>
    <col min="8" max="8" width="9.140625" style="1"/>
  </cols>
  <sheetData>
    <row r="1" spans="1:8" ht="14.25" x14ac:dyDescent="0.2">
      <c r="A1" s="6" t="s">
        <v>531</v>
      </c>
      <c r="B1" s="6" t="s">
        <v>532</v>
      </c>
      <c r="C1" s="6" t="s">
        <v>536</v>
      </c>
      <c r="D1" s="6" t="s">
        <v>533</v>
      </c>
      <c r="E1" s="6" t="s">
        <v>0</v>
      </c>
      <c r="F1" s="6" t="s">
        <v>581</v>
      </c>
      <c r="G1" s="8" t="s">
        <v>580</v>
      </c>
      <c r="H1" s="11" t="s">
        <v>636</v>
      </c>
    </row>
    <row r="2" spans="1:8" x14ac:dyDescent="0.2">
      <c r="A2" t="s">
        <v>534</v>
      </c>
      <c r="B2" t="s">
        <v>535</v>
      </c>
      <c r="C2">
        <v>50</v>
      </c>
      <c r="D2">
        <v>23</v>
      </c>
      <c r="E2" s="2">
        <v>3</v>
      </c>
      <c r="F2" s="2">
        <v>17</v>
      </c>
      <c r="G2" s="9">
        <f>(F2/D2)*100</f>
        <v>73.91304347826086</v>
      </c>
    </row>
    <row r="3" spans="1:8" x14ac:dyDescent="0.2">
      <c r="A3" t="s">
        <v>547</v>
      </c>
      <c r="B3" t="s">
        <v>548</v>
      </c>
      <c r="C3">
        <v>14000</v>
      </c>
      <c r="D3" s="40">
        <v>176</v>
      </c>
      <c r="E3" s="7">
        <v>6</v>
      </c>
      <c r="F3" s="7">
        <v>104</v>
      </c>
      <c r="G3" s="41">
        <f>(F3/D3)*100</f>
        <v>59.090909090909093</v>
      </c>
    </row>
    <row r="4" spans="1:8" x14ac:dyDescent="0.2">
      <c r="A4" t="s">
        <v>537</v>
      </c>
      <c r="B4" t="s">
        <v>538</v>
      </c>
      <c r="C4">
        <v>17600</v>
      </c>
      <c r="D4">
        <v>64</v>
      </c>
      <c r="E4" s="2">
        <v>3</v>
      </c>
      <c r="F4" s="2">
        <v>13</v>
      </c>
      <c r="G4" s="9">
        <f>(F4/D4)*100</f>
        <v>20.3125</v>
      </c>
    </row>
    <row r="5" spans="1:8" x14ac:dyDescent="0.2">
      <c r="A5" t="s">
        <v>541</v>
      </c>
      <c r="B5" t="s">
        <v>542</v>
      </c>
      <c r="C5">
        <v>14000</v>
      </c>
      <c r="D5">
        <v>574</v>
      </c>
      <c r="E5" s="2">
        <v>3</v>
      </c>
      <c r="F5" s="2" t="s">
        <v>146</v>
      </c>
      <c r="G5" s="2" t="s">
        <v>146</v>
      </c>
      <c r="H5" s="3" t="s">
        <v>635</v>
      </c>
    </row>
    <row r="6" spans="1:8" x14ac:dyDescent="0.2">
      <c r="A6" t="s">
        <v>545</v>
      </c>
      <c r="B6" t="s">
        <v>546</v>
      </c>
      <c r="C6">
        <v>89000</v>
      </c>
      <c r="D6">
        <v>1124</v>
      </c>
      <c r="E6" s="2">
        <v>2</v>
      </c>
      <c r="F6" s="2" t="s">
        <v>146</v>
      </c>
      <c r="G6" s="2" t="s">
        <v>146</v>
      </c>
      <c r="H6" s="3" t="s">
        <v>632</v>
      </c>
    </row>
    <row r="7" spans="1:8" x14ac:dyDescent="0.2">
      <c r="A7" t="s">
        <v>543</v>
      </c>
      <c r="B7" t="s">
        <v>544</v>
      </c>
      <c r="C7">
        <v>2750</v>
      </c>
      <c r="D7">
        <v>40</v>
      </c>
      <c r="E7" s="2">
        <v>2</v>
      </c>
      <c r="F7" s="2" t="s">
        <v>146</v>
      </c>
      <c r="G7" s="2" t="s">
        <v>146</v>
      </c>
      <c r="H7" s="3" t="s">
        <v>637</v>
      </c>
    </row>
    <row r="8" spans="1:8" x14ac:dyDescent="0.2">
      <c r="A8" t="s">
        <v>575</v>
      </c>
      <c r="B8" t="s">
        <v>576</v>
      </c>
      <c r="C8">
        <v>13000</v>
      </c>
      <c r="D8">
        <v>9</v>
      </c>
      <c r="E8" s="2">
        <v>7</v>
      </c>
      <c r="F8" s="2">
        <v>0</v>
      </c>
      <c r="G8" s="9">
        <f>(F8/D8)*100</f>
        <v>0</v>
      </c>
    </row>
    <row r="9" spans="1:8" x14ac:dyDescent="0.2">
      <c r="A9" t="s">
        <v>539</v>
      </c>
      <c r="B9" t="s">
        <v>540</v>
      </c>
      <c r="C9">
        <v>43000</v>
      </c>
      <c r="D9">
        <v>82</v>
      </c>
      <c r="E9" s="2">
        <v>1</v>
      </c>
      <c r="F9" s="2">
        <f>82-15</f>
        <v>67</v>
      </c>
      <c r="G9" s="9">
        <f>(F9/D9)*100</f>
        <v>81.707317073170728</v>
      </c>
    </row>
    <row r="10" spans="1:8" x14ac:dyDescent="0.2">
      <c r="A10" t="s">
        <v>633</v>
      </c>
      <c r="B10" t="s">
        <v>634</v>
      </c>
      <c r="C10">
        <v>185000</v>
      </c>
      <c r="D10">
        <v>502</v>
      </c>
      <c r="E10" s="2">
        <v>5</v>
      </c>
      <c r="F10" s="2" t="s">
        <v>787</v>
      </c>
      <c r="G10" s="9">
        <f>(384/502)*100</f>
        <v>76.494023904382473</v>
      </c>
      <c r="H10" s="3" t="s">
        <v>788</v>
      </c>
    </row>
    <row r="12" spans="1:8" x14ac:dyDescent="0.2">
      <c r="A12" s="13" t="s">
        <v>789</v>
      </c>
    </row>
    <row r="13" spans="1:8" x14ac:dyDescent="0.2">
      <c r="A13" t="s">
        <v>790</v>
      </c>
      <c r="B13" t="s">
        <v>791</v>
      </c>
      <c r="C13">
        <v>170000</v>
      </c>
      <c r="D13">
        <v>225</v>
      </c>
      <c r="E13" s="2">
        <v>4</v>
      </c>
      <c r="F13" s="2" t="s">
        <v>795</v>
      </c>
      <c r="G13" t="s">
        <v>795</v>
      </c>
      <c r="H13" s="3" t="s">
        <v>792</v>
      </c>
    </row>
    <row r="14" spans="1:8" x14ac:dyDescent="0.2">
      <c r="A14" t="s">
        <v>793</v>
      </c>
      <c r="B14" t="s">
        <v>796</v>
      </c>
      <c r="C14" t="s">
        <v>795</v>
      </c>
      <c r="D14">
        <v>139</v>
      </c>
      <c r="E14" s="2">
        <v>2</v>
      </c>
      <c r="F14" s="2" t="s">
        <v>795</v>
      </c>
      <c r="G14" t="s">
        <v>795</v>
      </c>
      <c r="H14" s="3" t="s">
        <v>794</v>
      </c>
    </row>
  </sheetData>
  <sortState ref="A2:H9">
    <sortCondition ref="A2:A9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E5" sqref="E5"/>
    </sheetView>
  </sheetViews>
  <sheetFormatPr defaultRowHeight="12.75" x14ac:dyDescent="0.2"/>
  <cols>
    <col min="1" max="1" width="24.85546875" style="12" bestFit="1" customWidth="1"/>
    <col min="2" max="2" width="7.42578125" style="18" bestFit="1" customWidth="1"/>
    <col min="3" max="3" width="9.28515625" style="18" customWidth="1"/>
    <col min="4" max="4" width="13.5703125" style="18" customWidth="1"/>
    <col min="5" max="5" width="9" style="19" customWidth="1"/>
    <col min="6" max="6" width="7.7109375" style="18" bestFit="1" customWidth="1"/>
    <col min="7" max="7" width="9.140625" style="12"/>
    <col min="8" max="8" width="2" style="12" bestFit="1" customWidth="1"/>
    <col min="9" max="16384" width="9.140625" style="12"/>
  </cols>
  <sheetData>
    <row r="1" spans="1:9" s="15" customFormat="1" ht="89.25" x14ac:dyDescent="0.2">
      <c r="A1" s="14" t="s">
        <v>532</v>
      </c>
      <c r="B1" s="16" t="s">
        <v>1164</v>
      </c>
      <c r="C1" s="16" t="s">
        <v>1165</v>
      </c>
      <c r="D1" s="16" t="s">
        <v>1143</v>
      </c>
      <c r="E1" s="16" t="s">
        <v>1162</v>
      </c>
      <c r="F1" s="17" t="s">
        <v>1163</v>
      </c>
    </row>
    <row r="2" spans="1:9" ht="14.25" x14ac:dyDescent="0.2">
      <c r="A2" s="12" t="s">
        <v>1144</v>
      </c>
      <c r="B2" s="18">
        <v>50</v>
      </c>
      <c r="C2" s="18">
        <v>23</v>
      </c>
      <c r="D2" s="18">
        <v>83</v>
      </c>
      <c r="E2" s="19">
        <v>2</v>
      </c>
      <c r="F2" s="20">
        <v>73.91304347826086</v>
      </c>
      <c r="H2" s="12">
        <v>1</v>
      </c>
      <c r="I2" s="32" t="s">
        <v>1157</v>
      </c>
    </row>
    <row r="3" spans="1:9" ht="14.25" x14ac:dyDescent="0.2">
      <c r="A3" s="12" t="s">
        <v>1145</v>
      </c>
      <c r="B3" s="18">
        <v>550</v>
      </c>
      <c r="C3" s="18">
        <v>57</v>
      </c>
      <c r="D3" s="18">
        <v>91</v>
      </c>
      <c r="E3" s="19">
        <v>9</v>
      </c>
      <c r="F3" s="20">
        <f>22/57*100</f>
        <v>38.596491228070171</v>
      </c>
      <c r="H3" s="12">
        <v>2</v>
      </c>
      <c r="I3" s="12" t="s">
        <v>1155</v>
      </c>
    </row>
    <row r="4" spans="1:9" ht="14.25" x14ac:dyDescent="0.2">
      <c r="A4" s="12" t="s">
        <v>1146</v>
      </c>
      <c r="B4" s="18">
        <v>2750</v>
      </c>
      <c r="C4" s="18">
        <v>40</v>
      </c>
      <c r="D4" s="18">
        <v>47</v>
      </c>
      <c r="E4" s="19">
        <v>2</v>
      </c>
      <c r="F4" s="19" t="s">
        <v>795</v>
      </c>
      <c r="H4" s="12">
        <v>3</v>
      </c>
      <c r="I4" s="32" t="s">
        <v>1158</v>
      </c>
    </row>
    <row r="5" spans="1:9" ht="14.25" x14ac:dyDescent="0.2">
      <c r="A5" s="12" t="s">
        <v>1147</v>
      </c>
      <c r="B5" s="18">
        <v>14000</v>
      </c>
      <c r="C5" s="18">
        <v>176</v>
      </c>
      <c r="D5" s="42">
        <v>124</v>
      </c>
      <c r="E5" s="19">
        <v>6</v>
      </c>
      <c r="F5" s="20">
        <v>59.1</v>
      </c>
      <c r="H5" s="12">
        <v>4</v>
      </c>
      <c r="I5" s="12" t="s">
        <v>1154</v>
      </c>
    </row>
    <row r="6" spans="1:9" ht="14.25" x14ac:dyDescent="0.2">
      <c r="A6" s="12" t="s">
        <v>1148</v>
      </c>
      <c r="B6" s="18">
        <v>14000</v>
      </c>
      <c r="C6" s="18">
        <v>574</v>
      </c>
      <c r="D6" s="18">
        <v>85</v>
      </c>
      <c r="E6" s="19">
        <v>3</v>
      </c>
      <c r="F6" s="19" t="s">
        <v>795</v>
      </c>
      <c r="H6" s="12">
        <v>5</v>
      </c>
      <c r="I6" s="32" t="s">
        <v>1159</v>
      </c>
    </row>
    <row r="7" spans="1:9" ht="14.25" x14ac:dyDescent="0.2">
      <c r="A7" s="12" t="s">
        <v>1149</v>
      </c>
      <c r="B7" s="18">
        <v>17600</v>
      </c>
      <c r="C7" s="18">
        <v>64</v>
      </c>
      <c r="D7" s="18">
        <v>47</v>
      </c>
      <c r="E7" s="19">
        <v>3</v>
      </c>
      <c r="F7" s="20">
        <v>20.3125</v>
      </c>
      <c r="H7" s="12">
        <v>6</v>
      </c>
      <c r="I7" s="32" t="s">
        <v>1160</v>
      </c>
    </row>
    <row r="8" spans="1:9" ht="14.25" x14ac:dyDescent="0.2">
      <c r="A8" s="12" t="s">
        <v>1150</v>
      </c>
      <c r="B8" s="18">
        <v>43000</v>
      </c>
      <c r="C8" s="18">
        <v>82</v>
      </c>
      <c r="D8" s="18">
        <v>103</v>
      </c>
      <c r="E8" s="19">
        <v>1</v>
      </c>
      <c r="F8" s="20">
        <v>81.707317073170728</v>
      </c>
      <c r="H8" s="12">
        <v>7</v>
      </c>
      <c r="I8" s="12" t="s">
        <v>1161</v>
      </c>
    </row>
    <row r="9" spans="1:9" ht="14.25" x14ac:dyDescent="0.2">
      <c r="A9" s="12" t="s">
        <v>1151</v>
      </c>
      <c r="B9" s="18">
        <v>89000</v>
      </c>
      <c r="C9" s="18">
        <v>1124</v>
      </c>
      <c r="D9" s="18">
        <v>102</v>
      </c>
      <c r="E9" s="19">
        <v>7</v>
      </c>
      <c r="F9" s="19" t="s">
        <v>795</v>
      </c>
      <c r="H9" s="12">
        <v>8</v>
      </c>
      <c r="I9" s="32" t="s">
        <v>797</v>
      </c>
    </row>
    <row r="10" spans="1:9" ht="14.25" x14ac:dyDescent="0.2">
      <c r="A10" s="12" t="s">
        <v>1152</v>
      </c>
      <c r="B10" s="18">
        <v>89000</v>
      </c>
      <c r="C10" s="18">
        <v>3447</v>
      </c>
      <c r="D10" s="18">
        <v>101</v>
      </c>
      <c r="E10" s="19">
        <v>8</v>
      </c>
      <c r="F10" s="19" t="s">
        <v>795</v>
      </c>
      <c r="H10" s="32">
        <v>8</v>
      </c>
      <c r="I10" s="32" t="s">
        <v>797</v>
      </c>
    </row>
    <row r="11" spans="1:9" ht="14.25" x14ac:dyDescent="0.2">
      <c r="A11" s="12" t="s">
        <v>1153</v>
      </c>
      <c r="B11" s="18">
        <v>185000</v>
      </c>
      <c r="C11" s="18">
        <v>502</v>
      </c>
      <c r="D11" s="18">
        <v>212</v>
      </c>
      <c r="E11" s="19">
        <v>5</v>
      </c>
      <c r="F11" s="20">
        <v>76.494023904382473</v>
      </c>
      <c r="H11" s="12">
        <v>9</v>
      </c>
      <c r="I11" s="12" t="s">
        <v>1156</v>
      </c>
    </row>
  </sheetData>
  <sortState ref="A2:F11">
    <sortCondition ref="B2:B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Y2" sqref="Y2"/>
    </sheetView>
  </sheetViews>
  <sheetFormatPr defaultRowHeight="12.75" x14ac:dyDescent="0.2"/>
  <cols>
    <col min="1" max="1" width="11.7109375" style="1" bestFit="1" customWidth="1"/>
    <col min="2" max="3" width="4.85546875" bestFit="1" customWidth="1"/>
    <col min="4" max="5" width="5" bestFit="1" customWidth="1"/>
    <col min="6" max="8" width="4.85546875" bestFit="1" customWidth="1"/>
    <col min="9" max="9" width="4.7109375" bestFit="1" customWidth="1"/>
    <col min="10" max="12" width="4.42578125" bestFit="1" customWidth="1"/>
    <col min="13" max="15" width="4.7109375" bestFit="1" customWidth="1"/>
    <col min="16" max="19" width="5" bestFit="1" customWidth="1"/>
    <col min="20" max="20" width="4.85546875" bestFit="1" customWidth="1"/>
    <col min="21" max="23" width="4.7109375" bestFit="1" customWidth="1"/>
    <col min="24" max="24" width="4.85546875" bestFit="1" customWidth="1"/>
  </cols>
  <sheetData>
    <row r="1" spans="1:25" s="1" customFormat="1" x14ac:dyDescent="0.2">
      <c r="B1" s="1" t="s">
        <v>810</v>
      </c>
      <c r="C1" s="1" t="s">
        <v>811</v>
      </c>
      <c r="D1" s="1" t="s">
        <v>812</v>
      </c>
      <c r="E1" s="1" t="s">
        <v>813</v>
      </c>
      <c r="F1" s="1" t="s">
        <v>814</v>
      </c>
      <c r="G1" s="1" t="s">
        <v>815</v>
      </c>
      <c r="H1" s="1" t="s">
        <v>816</v>
      </c>
      <c r="I1" s="1" t="s">
        <v>817</v>
      </c>
      <c r="J1" s="1" t="s">
        <v>818</v>
      </c>
      <c r="K1" s="1" t="s">
        <v>819</v>
      </c>
      <c r="L1" s="1" t="s">
        <v>820</v>
      </c>
      <c r="M1" s="1" t="s">
        <v>821</v>
      </c>
      <c r="N1" s="1" t="s">
        <v>822</v>
      </c>
      <c r="O1" s="1" t="s">
        <v>823</v>
      </c>
      <c r="P1" s="1" t="s">
        <v>824</v>
      </c>
      <c r="Q1" s="1" t="s">
        <v>825</v>
      </c>
      <c r="R1" s="1" t="s">
        <v>826</v>
      </c>
      <c r="S1" s="1" t="s">
        <v>827</v>
      </c>
      <c r="T1" s="1" t="s">
        <v>828</v>
      </c>
      <c r="U1" s="1" t="s">
        <v>829</v>
      </c>
      <c r="V1" s="1" t="s">
        <v>830</v>
      </c>
      <c r="W1" s="1" t="s">
        <v>831</v>
      </c>
      <c r="X1" s="1" t="s">
        <v>832</v>
      </c>
      <c r="Y1" s="1" t="s">
        <v>834</v>
      </c>
    </row>
    <row r="2" spans="1:25" x14ac:dyDescent="0.2">
      <c r="A2" s="1" t="s">
        <v>804</v>
      </c>
      <c r="B2" s="18">
        <v>1</v>
      </c>
      <c r="C2" s="18">
        <v>1</v>
      </c>
      <c r="D2" s="18">
        <v>1</v>
      </c>
      <c r="E2" s="18">
        <v>1</v>
      </c>
      <c r="F2" s="18">
        <v>1</v>
      </c>
      <c r="G2" s="18">
        <v>1</v>
      </c>
      <c r="H2" s="18">
        <v>1</v>
      </c>
      <c r="I2" s="18">
        <v>1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18">
        <v>1</v>
      </c>
      <c r="T2" s="18">
        <v>1</v>
      </c>
      <c r="U2" s="18">
        <v>1</v>
      </c>
      <c r="V2" s="18">
        <v>1</v>
      </c>
      <c r="W2" s="18">
        <v>1</v>
      </c>
      <c r="X2" s="18">
        <v>1</v>
      </c>
      <c r="Y2" s="1">
        <f>(1-SUM(B2:X2)/23)*100</f>
        <v>0</v>
      </c>
    </row>
    <row r="3" spans="1:25" x14ac:dyDescent="0.2">
      <c r="A3" s="1" t="s">
        <v>833</v>
      </c>
      <c r="B3" s="18">
        <v>1</v>
      </c>
      <c r="C3" s="18">
        <v>1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18">
        <v>1</v>
      </c>
      <c r="T3" s="18">
        <v>1</v>
      </c>
      <c r="U3" s="18">
        <v>1</v>
      </c>
      <c r="V3" s="18">
        <v>1</v>
      </c>
      <c r="W3" s="18">
        <v>1</v>
      </c>
      <c r="X3" s="18">
        <v>1</v>
      </c>
      <c r="Y3" s="1">
        <f>(1-SUM(B3:X3)/23)*100</f>
        <v>0</v>
      </c>
    </row>
    <row r="4" spans="1:25" x14ac:dyDescent="0.2">
      <c r="A4" s="1" t="s">
        <v>807</v>
      </c>
      <c r="B4" s="18">
        <v>0</v>
      </c>
      <c r="C4" s="18">
        <v>0</v>
      </c>
      <c r="D4" s="18">
        <v>0</v>
      </c>
      <c r="E4" s="18">
        <v>1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1</v>
      </c>
      <c r="R4" s="18">
        <v>1</v>
      </c>
      <c r="S4" s="18">
        <v>1</v>
      </c>
      <c r="T4" s="18">
        <v>1</v>
      </c>
      <c r="U4" s="18">
        <v>0</v>
      </c>
      <c r="V4" s="18">
        <v>0</v>
      </c>
      <c r="W4" s="18">
        <v>0</v>
      </c>
      <c r="X4" s="18">
        <v>1</v>
      </c>
      <c r="Y4" s="1">
        <f>(1-SUM(B4:X4)/23)*100</f>
        <v>73.91304347826086</v>
      </c>
    </row>
    <row r="5" spans="1:25" x14ac:dyDescent="0.2">
      <c r="A5" s="1" t="s">
        <v>806</v>
      </c>
      <c r="B5" s="18">
        <v>0</v>
      </c>
      <c r="C5" s="18">
        <v>0</v>
      </c>
      <c r="D5" s="18">
        <v>0</v>
      </c>
      <c r="E5" s="18">
        <v>1</v>
      </c>
      <c r="F5" s="18">
        <v>1</v>
      </c>
      <c r="G5" s="18">
        <v>1</v>
      </c>
      <c r="H5" s="18">
        <v>1</v>
      </c>
      <c r="I5" s="18">
        <v>0</v>
      </c>
      <c r="J5" s="18">
        <v>0</v>
      </c>
      <c r="K5" s="18">
        <v>0</v>
      </c>
      <c r="L5" s="18">
        <v>0</v>
      </c>
      <c r="M5" s="18">
        <v>1</v>
      </c>
      <c r="N5" s="18">
        <v>0</v>
      </c>
      <c r="O5" s="18">
        <v>0</v>
      </c>
      <c r="P5" s="18">
        <v>1</v>
      </c>
      <c r="Q5" s="18">
        <v>1</v>
      </c>
      <c r="R5" s="18">
        <v>1</v>
      </c>
      <c r="S5" s="18">
        <v>0</v>
      </c>
      <c r="T5" s="18">
        <v>1</v>
      </c>
      <c r="U5" s="18">
        <v>0</v>
      </c>
      <c r="V5" s="18">
        <v>0</v>
      </c>
      <c r="W5" s="18">
        <v>0</v>
      </c>
      <c r="X5" s="18">
        <v>0</v>
      </c>
      <c r="Y5" s="1">
        <f>(1-SUM(B5:X5)/23)*100</f>
        <v>60.869565217391312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pane ySplit="1" topLeftCell="A26" activePane="bottomLeft" state="frozen"/>
      <selection pane="bottomLeft" activeCell="D28" sqref="D28"/>
    </sheetView>
  </sheetViews>
  <sheetFormatPr defaultRowHeight="12.75" x14ac:dyDescent="0.2"/>
  <cols>
    <col min="1" max="1" width="38.140625" bestFit="1" customWidth="1"/>
    <col min="2" max="2" width="15.7109375" bestFit="1" customWidth="1"/>
    <col min="3" max="3" width="10.5703125" bestFit="1" customWidth="1"/>
    <col min="4" max="4" width="15.7109375" bestFit="1" customWidth="1"/>
    <col min="5" max="5" width="10.5703125" bestFit="1" customWidth="1"/>
    <col min="6" max="6" width="6.140625" bestFit="1" customWidth="1"/>
  </cols>
  <sheetData>
    <row r="1" spans="1:6" s="1" customFormat="1" x14ac:dyDescent="0.2">
      <c r="A1" s="1" t="s">
        <v>55</v>
      </c>
      <c r="B1" s="1" t="s">
        <v>583</v>
      </c>
      <c r="C1" s="1" t="s">
        <v>584</v>
      </c>
      <c r="D1" s="1" t="s">
        <v>585</v>
      </c>
      <c r="E1" s="1" t="s">
        <v>586</v>
      </c>
      <c r="F1" s="1" t="s">
        <v>500</v>
      </c>
    </row>
    <row r="2" spans="1:6" x14ac:dyDescent="0.2">
      <c r="A2" t="s">
        <v>587</v>
      </c>
      <c r="B2">
        <v>537</v>
      </c>
      <c r="C2">
        <v>2</v>
      </c>
      <c r="D2">
        <v>2140</v>
      </c>
      <c r="E2">
        <v>1</v>
      </c>
    </row>
    <row r="3" spans="1:6" x14ac:dyDescent="0.2">
      <c r="A3" t="s">
        <v>61</v>
      </c>
      <c r="B3">
        <v>565</v>
      </c>
      <c r="C3">
        <v>1</v>
      </c>
      <c r="D3">
        <v>1838</v>
      </c>
      <c r="E3">
        <v>2</v>
      </c>
    </row>
    <row r="4" spans="1:6" x14ac:dyDescent="0.2">
      <c r="A4" t="s">
        <v>15</v>
      </c>
      <c r="B4">
        <v>471</v>
      </c>
      <c r="C4">
        <v>3</v>
      </c>
      <c r="D4">
        <v>1647</v>
      </c>
      <c r="E4">
        <v>3</v>
      </c>
    </row>
    <row r="5" spans="1:6" x14ac:dyDescent="0.2">
      <c r="A5" t="s">
        <v>73</v>
      </c>
      <c r="B5">
        <v>330</v>
      </c>
      <c r="C5">
        <v>5</v>
      </c>
      <c r="D5">
        <v>1633</v>
      </c>
      <c r="E5">
        <v>4</v>
      </c>
    </row>
    <row r="6" spans="1:6" x14ac:dyDescent="0.2">
      <c r="A6" t="s">
        <v>63</v>
      </c>
      <c r="B6">
        <v>453</v>
      </c>
      <c r="C6">
        <v>4</v>
      </c>
      <c r="D6">
        <v>1552</v>
      </c>
      <c r="E6">
        <v>5</v>
      </c>
    </row>
    <row r="7" spans="1:6" x14ac:dyDescent="0.2">
      <c r="A7" t="s">
        <v>62</v>
      </c>
      <c r="B7">
        <v>313</v>
      </c>
      <c r="C7">
        <v>6</v>
      </c>
      <c r="D7">
        <v>1383</v>
      </c>
      <c r="E7">
        <v>6</v>
      </c>
    </row>
    <row r="8" spans="1:6" x14ac:dyDescent="0.2">
      <c r="A8" t="s">
        <v>66</v>
      </c>
      <c r="B8">
        <v>260</v>
      </c>
      <c r="C8">
        <v>10</v>
      </c>
      <c r="D8">
        <v>1140</v>
      </c>
      <c r="E8">
        <v>7</v>
      </c>
    </row>
    <row r="9" spans="1:6" x14ac:dyDescent="0.2">
      <c r="A9" t="s">
        <v>43</v>
      </c>
      <c r="B9">
        <v>289</v>
      </c>
      <c r="C9">
        <v>7</v>
      </c>
      <c r="D9">
        <v>1052</v>
      </c>
      <c r="E9">
        <v>8</v>
      </c>
    </row>
    <row r="10" spans="1:6" x14ac:dyDescent="0.2">
      <c r="A10" t="s">
        <v>588</v>
      </c>
      <c r="B10">
        <v>80</v>
      </c>
      <c r="C10">
        <v>38</v>
      </c>
      <c r="D10">
        <v>1004</v>
      </c>
      <c r="E10">
        <v>9</v>
      </c>
    </row>
    <row r="11" spans="1:6" x14ac:dyDescent="0.2">
      <c r="A11" t="s">
        <v>13</v>
      </c>
      <c r="B11">
        <v>237</v>
      </c>
      <c r="C11">
        <v>12</v>
      </c>
      <c r="D11">
        <v>872</v>
      </c>
      <c r="E11">
        <v>10</v>
      </c>
    </row>
    <row r="12" spans="1:6" x14ac:dyDescent="0.2">
      <c r="A12" t="s">
        <v>59</v>
      </c>
      <c r="B12">
        <v>215</v>
      </c>
      <c r="C12">
        <v>14</v>
      </c>
      <c r="D12">
        <v>832</v>
      </c>
      <c r="E12">
        <v>11</v>
      </c>
    </row>
    <row r="13" spans="1:6" x14ac:dyDescent="0.2">
      <c r="A13" t="s">
        <v>87</v>
      </c>
      <c r="B13">
        <v>262</v>
      </c>
      <c r="C13">
        <v>9</v>
      </c>
      <c r="D13">
        <v>803</v>
      </c>
      <c r="E13">
        <v>12</v>
      </c>
    </row>
    <row r="14" spans="1:6" x14ac:dyDescent="0.2">
      <c r="A14" t="s">
        <v>523</v>
      </c>
      <c r="B14">
        <v>279</v>
      </c>
      <c r="C14">
        <v>8</v>
      </c>
      <c r="D14">
        <v>726</v>
      </c>
      <c r="E14">
        <v>13</v>
      </c>
    </row>
    <row r="15" spans="1:6" x14ac:dyDescent="0.2">
      <c r="A15" t="s">
        <v>589</v>
      </c>
      <c r="B15">
        <v>175</v>
      </c>
      <c r="C15">
        <v>21</v>
      </c>
      <c r="D15">
        <v>686</v>
      </c>
      <c r="E15">
        <v>14</v>
      </c>
    </row>
    <row r="16" spans="1:6" x14ac:dyDescent="0.2">
      <c r="A16" t="s">
        <v>57</v>
      </c>
      <c r="B16">
        <v>206</v>
      </c>
      <c r="C16">
        <v>15</v>
      </c>
      <c r="D16">
        <v>664</v>
      </c>
      <c r="E16">
        <v>15</v>
      </c>
    </row>
    <row r="17" spans="1:6" x14ac:dyDescent="0.2">
      <c r="A17" t="s">
        <v>22</v>
      </c>
      <c r="B17">
        <v>162</v>
      </c>
      <c r="C17">
        <v>23</v>
      </c>
      <c r="D17">
        <v>585</v>
      </c>
      <c r="E17">
        <v>16</v>
      </c>
    </row>
    <row r="18" spans="1:6" x14ac:dyDescent="0.2">
      <c r="A18" t="s">
        <v>590</v>
      </c>
      <c r="B18">
        <v>90</v>
      </c>
      <c r="C18">
        <v>29</v>
      </c>
      <c r="D18">
        <v>523</v>
      </c>
      <c r="E18">
        <v>17</v>
      </c>
    </row>
    <row r="19" spans="1:6" x14ac:dyDescent="0.2">
      <c r="A19" t="s">
        <v>28</v>
      </c>
      <c r="B19">
        <v>242</v>
      </c>
      <c r="C19">
        <v>11</v>
      </c>
      <c r="D19">
        <v>450</v>
      </c>
      <c r="E19">
        <v>18</v>
      </c>
    </row>
    <row r="20" spans="1:6" x14ac:dyDescent="0.2">
      <c r="A20" t="s">
        <v>26</v>
      </c>
      <c r="B20">
        <v>190</v>
      </c>
      <c r="C20">
        <v>17</v>
      </c>
      <c r="D20">
        <v>416</v>
      </c>
      <c r="E20">
        <v>19</v>
      </c>
    </row>
    <row r="21" spans="1:6" x14ac:dyDescent="0.2">
      <c r="A21" t="s">
        <v>7</v>
      </c>
      <c r="B21">
        <v>148</v>
      </c>
      <c r="C21">
        <v>24</v>
      </c>
      <c r="D21">
        <v>409</v>
      </c>
      <c r="E21">
        <v>20</v>
      </c>
      <c r="F21" t="s">
        <v>501</v>
      </c>
    </row>
    <row r="22" spans="1:6" x14ac:dyDescent="0.2">
      <c r="A22" t="s">
        <v>23</v>
      </c>
      <c r="B22">
        <v>59</v>
      </c>
      <c r="C22">
        <v>42</v>
      </c>
      <c r="D22">
        <v>364</v>
      </c>
      <c r="E22">
        <v>21</v>
      </c>
    </row>
    <row r="23" spans="1:6" x14ac:dyDescent="0.2">
      <c r="A23" t="s">
        <v>223</v>
      </c>
      <c r="B23">
        <v>85</v>
      </c>
      <c r="C23">
        <v>34</v>
      </c>
      <c r="D23">
        <v>353</v>
      </c>
      <c r="E23">
        <v>22</v>
      </c>
    </row>
    <row r="24" spans="1:6" x14ac:dyDescent="0.2">
      <c r="A24" t="s">
        <v>58</v>
      </c>
      <c r="B24">
        <v>183</v>
      </c>
      <c r="C24">
        <v>18</v>
      </c>
      <c r="D24">
        <v>316</v>
      </c>
      <c r="E24">
        <v>23</v>
      </c>
    </row>
    <row r="25" spans="1:6" x14ac:dyDescent="0.2">
      <c r="A25" t="s">
        <v>12</v>
      </c>
      <c r="B25">
        <v>216</v>
      </c>
      <c r="C25">
        <v>13</v>
      </c>
      <c r="D25">
        <v>306</v>
      </c>
      <c r="E25">
        <v>24</v>
      </c>
    </row>
    <row r="26" spans="1:6" x14ac:dyDescent="0.2">
      <c r="A26" t="s">
        <v>69</v>
      </c>
      <c r="B26">
        <v>163</v>
      </c>
      <c r="C26">
        <v>22</v>
      </c>
      <c r="D26">
        <v>278</v>
      </c>
      <c r="E26">
        <v>25</v>
      </c>
    </row>
    <row r="27" spans="1:6" x14ac:dyDescent="0.2">
      <c r="A27" t="s">
        <v>591</v>
      </c>
      <c r="B27">
        <v>83</v>
      </c>
      <c r="C27">
        <v>36</v>
      </c>
      <c r="D27">
        <v>256</v>
      </c>
      <c r="E27">
        <v>26</v>
      </c>
    </row>
    <row r="28" spans="1:6" x14ac:dyDescent="0.2">
      <c r="A28" t="s">
        <v>17</v>
      </c>
      <c r="B28">
        <v>71</v>
      </c>
      <c r="C28">
        <v>39</v>
      </c>
      <c r="D28">
        <v>239</v>
      </c>
      <c r="E28">
        <v>27</v>
      </c>
    </row>
    <row r="29" spans="1:6" x14ac:dyDescent="0.2">
      <c r="A29" t="s">
        <v>72</v>
      </c>
      <c r="B29">
        <v>199</v>
      </c>
      <c r="C29">
        <v>16</v>
      </c>
      <c r="D29">
        <v>220</v>
      </c>
      <c r="E29">
        <v>28</v>
      </c>
    </row>
    <row r="30" spans="1:6" x14ac:dyDescent="0.2">
      <c r="A30" t="s">
        <v>64</v>
      </c>
      <c r="B30">
        <v>183</v>
      </c>
      <c r="C30">
        <v>18</v>
      </c>
      <c r="D30">
        <v>216</v>
      </c>
      <c r="E30">
        <v>29</v>
      </c>
    </row>
    <row r="31" spans="1:6" x14ac:dyDescent="0.2">
      <c r="A31" t="s">
        <v>14</v>
      </c>
      <c r="B31">
        <v>131</v>
      </c>
      <c r="C31">
        <v>26</v>
      </c>
      <c r="D31">
        <v>214</v>
      </c>
      <c r="E31">
        <v>30</v>
      </c>
    </row>
    <row r="32" spans="1:6" x14ac:dyDescent="0.2">
      <c r="A32" t="s">
        <v>68</v>
      </c>
      <c r="B32">
        <v>104</v>
      </c>
      <c r="C32">
        <v>28</v>
      </c>
      <c r="D32">
        <v>194</v>
      </c>
      <c r="E32">
        <v>31</v>
      </c>
    </row>
    <row r="33" spans="1:6" x14ac:dyDescent="0.2">
      <c r="A33" t="s">
        <v>27</v>
      </c>
      <c r="B33">
        <v>142</v>
      </c>
      <c r="C33">
        <v>25</v>
      </c>
      <c r="D33">
        <v>187</v>
      </c>
      <c r="E33">
        <v>32</v>
      </c>
    </row>
    <row r="34" spans="1:6" x14ac:dyDescent="0.2">
      <c r="A34" t="s">
        <v>592</v>
      </c>
      <c r="B34">
        <v>89</v>
      </c>
      <c r="C34">
        <v>30</v>
      </c>
      <c r="D34">
        <v>187</v>
      </c>
      <c r="E34">
        <v>32</v>
      </c>
    </row>
    <row r="35" spans="1:6" x14ac:dyDescent="0.2">
      <c r="A35" t="s">
        <v>520</v>
      </c>
      <c r="B35">
        <v>88</v>
      </c>
      <c r="C35">
        <v>31</v>
      </c>
      <c r="D35">
        <v>186</v>
      </c>
      <c r="E35">
        <v>34</v>
      </c>
    </row>
    <row r="36" spans="1:6" x14ac:dyDescent="0.2">
      <c r="A36" t="s">
        <v>71</v>
      </c>
      <c r="B36">
        <v>85</v>
      </c>
      <c r="C36">
        <v>34</v>
      </c>
      <c r="D36">
        <v>181</v>
      </c>
      <c r="E36">
        <v>35</v>
      </c>
    </row>
    <row r="37" spans="1:6" x14ac:dyDescent="0.2">
      <c r="A37" t="s">
        <v>138</v>
      </c>
      <c r="B37">
        <v>112</v>
      </c>
      <c r="C37">
        <v>27</v>
      </c>
      <c r="D37">
        <v>169</v>
      </c>
      <c r="E37">
        <v>36</v>
      </c>
    </row>
    <row r="38" spans="1:6" x14ac:dyDescent="0.2">
      <c r="A38" t="s">
        <v>25</v>
      </c>
      <c r="B38">
        <v>65</v>
      </c>
      <c r="C38">
        <v>40</v>
      </c>
      <c r="D38">
        <v>169</v>
      </c>
      <c r="E38">
        <v>36</v>
      </c>
    </row>
    <row r="39" spans="1:6" x14ac:dyDescent="0.2">
      <c r="A39" t="s">
        <v>56</v>
      </c>
      <c r="B39">
        <v>87</v>
      </c>
      <c r="C39">
        <v>32</v>
      </c>
      <c r="D39">
        <v>168</v>
      </c>
      <c r="E39">
        <v>38</v>
      </c>
    </row>
    <row r="40" spans="1:6" x14ac:dyDescent="0.2">
      <c r="A40" t="s">
        <v>16</v>
      </c>
      <c r="B40">
        <v>60</v>
      </c>
      <c r="C40">
        <v>41</v>
      </c>
      <c r="D40">
        <v>155</v>
      </c>
      <c r="E40">
        <v>39</v>
      </c>
    </row>
    <row r="41" spans="1:6" x14ac:dyDescent="0.2">
      <c r="A41" t="s">
        <v>19</v>
      </c>
      <c r="B41">
        <v>176</v>
      </c>
      <c r="C41">
        <v>20</v>
      </c>
      <c r="D41">
        <v>153</v>
      </c>
      <c r="E41">
        <v>40</v>
      </c>
    </row>
    <row r="42" spans="1:6" x14ac:dyDescent="0.2">
      <c r="A42" t="s">
        <v>67</v>
      </c>
      <c r="B42">
        <v>86</v>
      </c>
      <c r="C42">
        <v>33</v>
      </c>
      <c r="D42">
        <v>145</v>
      </c>
      <c r="E42">
        <v>41</v>
      </c>
    </row>
    <row r="43" spans="1:6" x14ac:dyDescent="0.2">
      <c r="A43" t="s">
        <v>593</v>
      </c>
      <c r="B43">
        <v>19</v>
      </c>
      <c r="C43">
        <v>60</v>
      </c>
      <c r="D43">
        <v>127</v>
      </c>
      <c r="E43">
        <v>42</v>
      </c>
    </row>
    <row r="44" spans="1:6" x14ac:dyDescent="0.2">
      <c r="A44" t="s">
        <v>9</v>
      </c>
      <c r="B44">
        <v>53</v>
      </c>
      <c r="C44">
        <v>44</v>
      </c>
      <c r="D44">
        <v>102</v>
      </c>
      <c r="E44">
        <v>43</v>
      </c>
      <c r="F44" t="s">
        <v>501</v>
      </c>
    </row>
    <row r="45" spans="1:6" x14ac:dyDescent="0.2">
      <c r="A45" t="s">
        <v>529</v>
      </c>
      <c r="B45">
        <v>82</v>
      </c>
      <c r="C45">
        <v>37</v>
      </c>
      <c r="D45">
        <v>97</v>
      </c>
      <c r="E45">
        <v>44</v>
      </c>
    </row>
    <row r="46" spans="1:6" x14ac:dyDescent="0.2">
      <c r="A46" t="s">
        <v>74</v>
      </c>
      <c r="B46">
        <v>32</v>
      </c>
      <c r="C46">
        <v>48</v>
      </c>
      <c r="D46">
        <v>88</v>
      </c>
      <c r="E46">
        <v>45</v>
      </c>
    </row>
    <row r="47" spans="1:6" x14ac:dyDescent="0.2">
      <c r="A47" t="s">
        <v>65</v>
      </c>
      <c r="B47">
        <v>28</v>
      </c>
      <c r="C47">
        <v>52</v>
      </c>
      <c r="D47">
        <v>75</v>
      </c>
      <c r="E47">
        <v>46</v>
      </c>
    </row>
    <row r="48" spans="1:6" x14ac:dyDescent="0.2">
      <c r="A48" t="s">
        <v>594</v>
      </c>
      <c r="B48">
        <v>25</v>
      </c>
      <c r="C48">
        <v>55</v>
      </c>
      <c r="D48">
        <v>75</v>
      </c>
      <c r="E48">
        <v>46</v>
      </c>
    </row>
    <row r="49" spans="1:5" x14ac:dyDescent="0.2">
      <c r="A49" t="s">
        <v>525</v>
      </c>
      <c r="B49">
        <v>22</v>
      </c>
      <c r="C49">
        <v>57</v>
      </c>
      <c r="D49">
        <v>74</v>
      </c>
      <c r="E49">
        <v>48</v>
      </c>
    </row>
    <row r="50" spans="1:5" x14ac:dyDescent="0.2">
      <c r="A50" t="s">
        <v>595</v>
      </c>
      <c r="B50">
        <v>31</v>
      </c>
      <c r="C50">
        <v>50</v>
      </c>
      <c r="D50">
        <v>66</v>
      </c>
      <c r="E50">
        <v>49</v>
      </c>
    </row>
    <row r="51" spans="1:5" x14ac:dyDescent="0.2">
      <c r="A51" t="s">
        <v>596</v>
      </c>
      <c r="B51">
        <v>42</v>
      </c>
      <c r="C51">
        <v>45</v>
      </c>
      <c r="D51">
        <v>60</v>
      </c>
      <c r="E51">
        <v>50</v>
      </c>
    </row>
    <row r="52" spans="1:5" x14ac:dyDescent="0.2">
      <c r="A52" t="s">
        <v>597</v>
      </c>
      <c r="B52">
        <v>28</v>
      </c>
      <c r="C52">
        <v>52</v>
      </c>
      <c r="D52">
        <v>58</v>
      </c>
      <c r="E52">
        <v>51</v>
      </c>
    </row>
    <row r="53" spans="1:5" x14ac:dyDescent="0.2">
      <c r="A53" t="s">
        <v>117</v>
      </c>
      <c r="B53">
        <v>32</v>
      </c>
      <c r="C53">
        <v>48</v>
      </c>
      <c r="D53">
        <v>55</v>
      </c>
      <c r="E53">
        <v>52</v>
      </c>
    </row>
    <row r="54" spans="1:5" x14ac:dyDescent="0.2">
      <c r="A54" t="s">
        <v>527</v>
      </c>
      <c r="B54">
        <v>58</v>
      </c>
      <c r="C54">
        <v>43</v>
      </c>
      <c r="D54">
        <v>52</v>
      </c>
      <c r="E54">
        <v>53</v>
      </c>
    </row>
    <row r="55" spans="1:5" x14ac:dyDescent="0.2">
      <c r="A55" t="s">
        <v>218</v>
      </c>
      <c r="B55">
        <v>5</v>
      </c>
      <c r="C55">
        <v>74</v>
      </c>
      <c r="D55">
        <v>50</v>
      </c>
      <c r="E55">
        <v>54</v>
      </c>
    </row>
    <row r="56" spans="1:5" x14ac:dyDescent="0.2">
      <c r="A56" t="s">
        <v>598</v>
      </c>
      <c r="B56">
        <v>3</v>
      </c>
      <c r="C56">
        <v>85</v>
      </c>
      <c r="D56">
        <v>48</v>
      </c>
      <c r="E56">
        <v>55</v>
      </c>
    </row>
    <row r="57" spans="1:5" x14ac:dyDescent="0.2">
      <c r="A57" t="s">
        <v>115</v>
      </c>
      <c r="B57">
        <v>42</v>
      </c>
      <c r="C57">
        <v>45</v>
      </c>
      <c r="D57">
        <v>47</v>
      </c>
      <c r="E57">
        <v>56</v>
      </c>
    </row>
    <row r="58" spans="1:5" x14ac:dyDescent="0.2">
      <c r="A58" t="s">
        <v>496</v>
      </c>
      <c r="B58">
        <v>28</v>
      </c>
      <c r="C58">
        <v>52</v>
      </c>
      <c r="D58">
        <v>44</v>
      </c>
      <c r="E58">
        <v>57</v>
      </c>
    </row>
    <row r="59" spans="1:5" x14ac:dyDescent="0.2">
      <c r="A59" t="s">
        <v>70</v>
      </c>
      <c r="B59">
        <v>41</v>
      </c>
      <c r="C59">
        <v>47</v>
      </c>
      <c r="D59">
        <v>34</v>
      </c>
      <c r="E59">
        <v>58</v>
      </c>
    </row>
    <row r="60" spans="1:5" x14ac:dyDescent="0.2">
      <c r="A60" t="s">
        <v>85</v>
      </c>
      <c r="B60">
        <v>21</v>
      </c>
      <c r="C60">
        <v>58</v>
      </c>
      <c r="D60">
        <v>34</v>
      </c>
      <c r="E60">
        <v>58</v>
      </c>
    </row>
    <row r="61" spans="1:5" x14ac:dyDescent="0.2">
      <c r="A61" t="s">
        <v>599</v>
      </c>
      <c r="B61">
        <v>0</v>
      </c>
      <c r="C61" t="s">
        <v>146</v>
      </c>
      <c r="D61">
        <v>29</v>
      </c>
      <c r="E61">
        <v>60</v>
      </c>
    </row>
    <row r="62" spans="1:5" x14ac:dyDescent="0.2">
      <c r="A62" t="s">
        <v>112</v>
      </c>
      <c r="B62">
        <v>30</v>
      </c>
      <c r="C62">
        <v>51</v>
      </c>
      <c r="D62">
        <v>28</v>
      </c>
      <c r="E62">
        <v>61</v>
      </c>
    </row>
    <row r="63" spans="1:5" x14ac:dyDescent="0.2">
      <c r="A63" t="s">
        <v>600</v>
      </c>
      <c r="B63">
        <v>5</v>
      </c>
      <c r="C63">
        <v>74</v>
      </c>
      <c r="D63">
        <v>27</v>
      </c>
      <c r="E63">
        <v>62</v>
      </c>
    </row>
    <row r="64" spans="1:5" x14ac:dyDescent="0.2">
      <c r="A64" t="s">
        <v>220</v>
      </c>
      <c r="B64">
        <v>12</v>
      </c>
      <c r="C64">
        <v>65</v>
      </c>
      <c r="D64">
        <v>25</v>
      </c>
      <c r="E64">
        <v>63</v>
      </c>
    </row>
    <row r="65" spans="1:6" x14ac:dyDescent="0.2">
      <c r="A65" t="s">
        <v>78</v>
      </c>
      <c r="B65">
        <v>23</v>
      </c>
      <c r="C65">
        <v>56</v>
      </c>
      <c r="D65">
        <v>23</v>
      </c>
      <c r="E65">
        <v>64</v>
      </c>
    </row>
    <row r="66" spans="1:6" x14ac:dyDescent="0.2">
      <c r="A66" t="s">
        <v>177</v>
      </c>
      <c r="B66">
        <v>11</v>
      </c>
      <c r="C66">
        <v>66</v>
      </c>
      <c r="D66">
        <v>22</v>
      </c>
      <c r="E66">
        <v>65</v>
      </c>
    </row>
    <row r="67" spans="1:6" x14ac:dyDescent="0.2">
      <c r="A67" t="s">
        <v>601</v>
      </c>
      <c r="B67">
        <v>14</v>
      </c>
      <c r="C67">
        <v>63</v>
      </c>
      <c r="D67">
        <v>18</v>
      </c>
      <c r="E67">
        <v>66</v>
      </c>
    </row>
    <row r="68" spans="1:6" x14ac:dyDescent="0.2">
      <c r="A68" t="s">
        <v>602</v>
      </c>
      <c r="B68">
        <v>8</v>
      </c>
      <c r="C68">
        <v>69</v>
      </c>
      <c r="D68">
        <v>15</v>
      </c>
      <c r="E68">
        <v>67</v>
      </c>
    </row>
    <row r="69" spans="1:6" x14ac:dyDescent="0.2">
      <c r="A69" t="s">
        <v>526</v>
      </c>
      <c r="B69">
        <v>15</v>
      </c>
      <c r="C69">
        <v>62</v>
      </c>
      <c r="D69">
        <v>14</v>
      </c>
      <c r="E69">
        <v>68</v>
      </c>
    </row>
    <row r="70" spans="1:6" x14ac:dyDescent="0.2">
      <c r="A70" t="s">
        <v>603</v>
      </c>
      <c r="B70">
        <v>4</v>
      </c>
      <c r="C70">
        <v>81</v>
      </c>
      <c r="D70">
        <v>14</v>
      </c>
      <c r="E70">
        <v>68</v>
      </c>
    </row>
    <row r="71" spans="1:6" x14ac:dyDescent="0.2">
      <c r="A71" t="s">
        <v>91</v>
      </c>
      <c r="B71">
        <v>5</v>
      </c>
      <c r="C71">
        <v>74</v>
      </c>
      <c r="D71">
        <v>13</v>
      </c>
      <c r="E71">
        <v>70</v>
      </c>
    </row>
    <row r="72" spans="1:6" x14ac:dyDescent="0.2">
      <c r="A72" t="s">
        <v>140</v>
      </c>
      <c r="B72">
        <v>13</v>
      </c>
      <c r="C72">
        <v>64</v>
      </c>
      <c r="D72">
        <v>12</v>
      </c>
      <c r="E72">
        <v>71</v>
      </c>
    </row>
    <row r="73" spans="1:6" x14ac:dyDescent="0.2">
      <c r="A73" t="s">
        <v>93</v>
      </c>
      <c r="B73">
        <v>6</v>
      </c>
      <c r="C73">
        <v>72</v>
      </c>
      <c r="D73">
        <v>12</v>
      </c>
      <c r="E73">
        <v>71</v>
      </c>
    </row>
    <row r="74" spans="1:6" x14ac:dyDescent="0.2">
      <c r="A74" t="s">
        <v>557</v>
      </c>
      <c r="B74">
        <v>5</v>
      </c>
      <c r="C74">
        <v>74</v>
      </c>
      <c r="D74">
        <v>12</v>
      </c>
      <c r="E74">
        <v>71</v>
      </c>
      <c r="F74" t="s">
        <v>501</v>
      </c>
    </row>
    <row r="75" spans="1:6" x14ac:dyDescent="0.2">
      <c r="A75" t="s">
        <v>114</v>
      </c>
      <c r="B75">
        <v>17</v>
      </c>
      <c r="C75">
        <v>61</v>
      </c>
      <c r="D75">
        <v>11</v>
      </c>
      <c r="E75">
        <v>74</v>
      </c>
    </row>
    <row r="76" spans="1:6" x14ac:dyDescent="0.2">
      <c r="A76" t="s">
        <v>604</v>
      </c>
      <c r="B76">
        <v>10</v>
      </c>
      <c r="C76">
        <v>68</v>
      </c>
      <c r="D76">
        <v>11</v>
      </c>
      <c r="E76">
        <v>74</v>
      </c>
    </row>
    <row r="77" spans="1:6" x14ac:dyDescent="0.2">
      <c r="A77" t="s">
        <v>569</v>
      </c>
      <c r="B77">
        <v>5</v>
      </c>
      <c r="C77">
        <v>74</v>
      </c>
      <c r="D77">
        <v>11</v>
      </c>
      <c r="E77">
        <v>74</v>
      </c>
    </row>
    <row r="78" spans="1:6" x14ac:dyDescent="0.2">
      <c r="A78" t="s">
        <v>118</v>
      </c>
      <c r="B78">
        <v>5</v>
      </c>
      <c r="C78">
        <v>74</v>
      </c>
      <c r="D78">
        <v>9</v>
      </c>
      <c r="E78">
        <v>77</v>
      </c>
      <c r="F78" t="s">
        <v>501</v>
      </c>
    </row>
    <row r="79" spans="1:6" x14ac:dyDescent="0.2">
      <c r="A79" t="s">
        <v>175</v>
      </c>
      <c r="B79">
        <v>3</v>
      </c>
      <c r="C79">
        <v>85</v>
      </c>
      <c r="D79">
        <v>9</v>
      </c>
      <c r="E79">
        <v>77</v>
      </c>
    </row>
    <row r="80" spans="1:6" x14ac:dyDescent="0.2">
      <c r="A80" t="s">
        <v>110</v>
      </c>
      <c r="B80">
        <v>0</v>
      </c>
      <c r="C80" t="s">
        <v>146</v>
      </c>
      <c r="D80">
        <v>9</v>
      </c>
      <c r="E80">
        <v>77</v>
      </c>
    </row>
    <row r="81" spans="1:6" x14ac:dyDescent="0.2">
      <c r="A81" t="s">
        <v>97</v>
      </c>
      <c r="B81">
        <v>6</v>
      </c>
      <c r="C81">
        <v>72</v>
      </c>
      <c r="D81">
        <v>8</v>
      </c>
      <c r="E81">
        <v>80</v>
      </c>
    </row>
    <row r="82" spans="1:6" x14ac:dyDescent="0.2">
      <c r="A82" t="s">
        <v>605</v>
      </c>
      <c r="B82">
        <v>4</v>
      </c>
      <c r="C82">
        <v>81</v>
      </c>
      <c r="D82">
        <v>8</v>
      </c>
      <c r="E82">
        <v>80</v>
      </c>
    </row>
    <row r="83" spans="1:6" x14ac:dyDescent="0.2">
      <c r="A83" t="s">
        <v>606</v>
      </c>
      <c r="B83">
        <v>8</v>
      </c>
      <c r="C83">
        <v>69</v>
      </c>
      <c r="D83">
        <v>5</v>
      </c>
      <c r="E83">
        <v>82</v>
      </c>
    </row>
    <row r="84" spans="1:6" x14ac:dyDescent="0.2">
      <c r="A84" t="s">
        <v>8</v>
      </c>
      <c r="B84">
        <v>3</v>
      </c>
      <c r="C84">
        <v>85</v>
      </c>
      <c r="D84">
        <v>5</v>
      </c>
      <c r="E84">
        <v>82</v>
      </c>
      <c r="F84" t="s">
        <v>501</v>
      </c>
    </row>
    <row r="85" spans="1:6" x14ac:dyDescent="0.2">
      <c r="A85" t="s">
        <v>90</v>
      </c>
      <c r="B85">
        <v>3</v>
      </c>
      <c r="C85">
        <v>85</v>
      </c>
      <c r="D85">
        <v>4</v>
      </c>
      <c r="E85">
        <v>84</v>
      </c>
    </row>
    <row r="86" spans="1:6" x14ac:dyDescent="0.2">
      <c r="A86" t="s">
        <v>607</v>
      </c>
      <c r="B86">
        <v>0</v>
      </c>
      <c r="C86" t="s">
        <v>146</v>
      </c>
      <c r="D86">
        <v>4</v>
      </c>
      <c r="E86">
        <v>84</v>
      </c>
    </row>
    <row r="87" spans="1:6" x14ac:dyDescent="0.2">
      <c r="A87" t="s">
        <v>608</v>
      </c>
      <c r="B87">
        <v>0</v>
      </c>
      <c r="C87" t="s">
        <v>146</v>
      </c>
      <c r="D87">
        <v>4</v>
      </c>
      <c r="E87">
        <v>84</v>
      </c>
    </row>
    <row r="88" spans="1:6" x14ac:dyDescent="0.2">
      <c r="A88" t="s">
        <v>103</v>
      </c>
      <c r="B88">
        <v>1</v>
      </c>
      <c r="C88">
        <v>93</v>
      </c>
      <c r="D88">
        <v>3</v>
      </c>
      <c r="E88">
        <v>87</v>
      </c>
    </row>
    <row r="89" spans="1:6" x14ac:dyDescent="0.2">
      <c r="A89" t="s">
        <v>609</v>
      </c>
      <c r="B89">
        <v>0</v>
      </c>
      <c r="C89" t="s">
        <v>146</v>
      </c>
      <c r="D89">
        <v>3</v>
      </c>
      <c r="E89">
        <v>87</v>
      </c>
    </row>
    <row r="90" spans="1:6" x14ac:dyDescent="0.2">
      <c r="A90" t="s">
        <v>610</v>
      </c>
      <c r="B90">
        <v>0</v>
      </c>
      <c r="C90" t="s">
        <v>146</v>
      </c>
      <c r="D90">
        <v>3</v>
      </c>
      <c r="E90">
        <v>87</v>
      </c>
    </row>
    <row r="91" spans="1:6" x14ac:dyDescent="0.2">
      <c r="A91" t="s">
        <v>611</v>
      </c>
      <c r="B91">
        <v>2</v>
      </c>
      <c r="C91">
        <v>89</v>
      </c>
      <c r="D91">
        <v>2</v>
      </c>
      <c r="E91">
        <v>90</v>
      </c>
    </row>
    <row r="92" spans="1:6" x14ac:dyDescent="0.2">
      <c r="A92" t="s">
        <v>612</v>
      </c>
      <c r="B92">
        <v>4</v>
      </c>
      <c r="C92">
        <v>81</v>
      </c>
      <c r="D92">
        <v>1</v>
      </c>
      <c r="E92">
        <v>91</v>
      </c>
    </row>
    <row r="93" spans="1:6" x14ac:dyDescent="0.2">
      <c r="A93" t="s">
        <v>111</v>
      </c>
      <c r="B93">
        <v>4</v>
      </c>
      <c r="C93">
        <v>81</v>
      </c>
      <c r="D93">
        <v>1</v>
      </c>
      <c r="E93">
        <v>91</v>
      </c>
    </row>
    <row r="94" spans="1:6" x14ac:dyDescent="0.2">
      <c r="A94" t="s">
        <v>613</v>
      </c>
      <c r="B94">
        <v>2</v>
      </c>
      <c r="C94">
        <v>89</v>
      </c>
      <c r="D94">
        <v>1</v>
      </c>
      <c r="E94">
        <v>91</v>
      </c>
      <c r="F94" t="s">
        <v>501</v>
      </c>
    </row>
    <row r="95" spans="1:6" x14ac:dyDescent="0.2">
      <c r="A95" t="s">
        <v>556</v>
      </c>
      <c r="B95">
        <v>1</v>
      </c>
      <c r="C95">
        <v>93</v>
      </c>
      <c r="D95">
        <v>1</v>
      </c>
      <c r="E95">
        <v>91</v>
      </c>
      <c r="F95" t="s">
        <v>501</v>
      </c>
    </row>
    <row r="96" spans="1:6" x14ac:dyDescent="0.2">
      <c r="A96" t="s">
        <v>614</v>
      </c>
      <c r="B96">
        <v>1</v>
      </c>
      <c r="C96">
        <v>93</v>
      </c>
      <c r="D96">
        <v>1</v>
      </c>
      <c r="E96">
        <v>91</v>
      </c>
    </row>
    <row r="97" spans="1:6" x14ac:dyDescent="0.2">
      <c r="A97" t="s">
        <v>615</v>
      </c>
      <c r="B97">
        <v>1</v>
      </c>
      <c r="C97">
        <v>93</v>
      </c>
      <c r="D97">
        <v>1</v>
      </c>
      <c r="E97">
        <v>91</v>
      </c>
    </row>
    <row r="98" spans="1:6" x14ac:dyDescent="0.2">
      <c r="A98" t="s">
        <v>616</v>
      </c>
      <c r="B98">
        <v>1</v>
      </c>
      <c r="C98">
        <v>93</v>
      </c>
      <c r="D98">
        <v>1</v>
      </c>
      <c r="E98">
        <v>91</v>
      </c>
    </row>
    <row r="99" spans="1:6" x14ac:dyDescent="0.2">
      <c r="A99" t="s">
        <v>558</v>
      </c>
      <c r="B99">
        <v>0</v>
      </c>
      <c r="C99" t="s">
        <v>146</v>
      </c>
      <c r="D99">
        <v>1</v>
      </c>
      <c r="E99">
        <v>91</v>
      </c>
      <c r="F99" t="s">
        <v>501</v>
      </c>
    </row>
    <row r="100" spans="1:6" x14ac:dyDescent="0.2">
      <c r="A100" t="s">
        <v>619</v>
      </c>
      <c r="B100">
        <v>0</v>
      </c>
      <c r="C100" t="s">
        <v>146</v>
      </c>
      <c r="D100">
        <v>1</v>
      </c>
      <c r="E100">
        <v>91</v>
      </c>
    </row>
    <row r="101" spans="1:6" x14ac:dyDescent="0.2">
      <c r="A101" t="s">
        <v>617</v>
      </c>
      <c r="B101">
        <v>0</v>
      </c>
      <c r="C101" t="s">
        <v>146</v>
      </c>
      <c r="D101">
        <v>1</v>
      </c>
      <c r="E101">
        <v>91</v>
      </c>
    </row>
    <row r="102" spans="1:6" x14ac:dyDescent="0.2">
      <c r="A102" t="s">
        <v>618</v>
      </c>
      <c r="B102">
        <v>0</v>
      </c>
      <c r="C102" t="s">
        <v>146</v>
      </c>
      <c r="D102">
        <v>1</v>
      </c>
      <c r="E102">
        <v>91</v>
      </c>
    </row>
    <row r="103" spans="1:6" x14ac:dyDescent="0.2">
      <c r="A103" t="s">
        <v>620</v>
      </c>
      <c r="B103">
        <v>21</v>
      </c>
      <c r="C103">
        <v>58</v>
      </c>
      <c r="D103">
        <v>0</v>
      </c>
      <c r="E103" t="s">
        <v>146</v>
      </c>
    </row>
    <row r="104" spans="1:6" x14ac:dyDescent="0.2">
      <c r="A104" t="s">
        <v>621</v>
      </c>
      <c r="B104">
        <v>11</v>
      </c>
      <c r="C104">
        <v>66</v>
      </c>
      <c r="D104">
        <v>0</v>
      </c>
      <c r="E104" t="s">
        <v>146</v>
      </c>
    </row>
    <row r="105" spans="1:6" x14ac:dyDescent="0.2">
      <c r="A105" t="s">
        <v>622</v>
      </c>
      <c r="B105">
        <v>8</v>
      </c>
      <c r="C105">
        <v>69</v>
      </c>
      <c r="D105">
        <v>0</v>
      </c>
      <c r="E105" t="s">
        <v>146</v>
      </c>
    </row>
    <row r="106" spans="1:6" x14ac:dyDescent="0.2">
      <c r="A106" t="s">
        <v>623</v>
      </c>
      <c r="B106">
        <v>5</v>
      </c>
      <c r="C106">
        <v>74</v>
      </c>
      <c r="D106">
        <v>0</v>
      </c>
      <c r="E106" t="s">
        <v>146</v>
      </c>
    </row>
    <row r="107" spans="1:6" x14ac:dyDescent="0.2">
      <c r="A107" t="s">
        <v>624</v>
      </c>
      <c r="B107">
        <v>2</v>
      </c>
      <c r="C107">
        <v>89</v>
      </c>
      <c r="D107">
        <v>0</v>
      </c>
      <c r="E107" t="s">
        <v>146</v>
      </c>
    </row>
    <row r="108" spans="1:6" x14ac:dyDescent="0.2">
      <c r="A108" t="s">
        <v>625</v>
      </c>
      <c r="B108">
        <v>2</v>
      </c>
      <c r="C108">
        <v>89</v>
      </c>
      <c r="D108">
        <v>0</v>
      </c>
      <c r="E108" t="s">
        <v>146</v>
      </c>
    </row>
    <row r="109" spans="1:6" x14ac:dyDescent="0.2">
      <c r="A109" t="s">
        <v>626</v>
      </c>
      <c r="B109">
        <v>1</v>
      </c>
      <c r="C109">
        <v>93</v>
      </c>
      <c r="D109">
        <v>0</v>
      </c>
      <c r="E109" t="s">
        <v>146</v>
      </c>
    </row>
    <row r="110" spans="1:6" x14ac:dyDescent="0.2">
      <c r="A110" t="s">
        <v>627</v>
      </c>
      <c r="B110">
        <v>1</v>
      </c>
      <c r="C110">
        <v>93</v>
      </c>
      <c r="D110">
        <v>0</v>
      </c>
      <c r="E110" t="s">
        <v>146</v>
      </c>
    </row>
    <row r="111" spans="1:6" x14ac:dyDescent="0.2">
      <c r="A111" t="s">
        <v>104</v>
      </c>
      <c r="B111">
        <v>1</v>
      </c>
      <c r="C111">
        <v>93</v>
      </c>
      <c r="D111">
        <v>0</v>
      </c>
      <c r="E111" t="s">
        <v>146</v>
      </c>
    </row>
    <row r="112" spans="1:6" x14ac:dyDescent="0.2">
      <c r="A112" t="s">
        <v>628</v>
      </c>
      <c r="B112">
        <v>1</v>
      </c>
      <c r="C112">
        <v>93</v>
      </c>
      <c r="D112">
        <v>0</v>
      </c>
      <c r="E112" t="s">
        <v>146</v>
      </c>
    </row>
    <row r="113" spans="1:5" x14ac:dyDescent="0.2">
      <c r="A113" t="s">
        <v>629</v>
      </c>
      <c r="B113">
        <v>1</v>
      </c>
      <c r="C113">
        <v>93</v>
      </c>
      <c r="D113">
        <v>0</v>
      </c>
      <c r="E113" t="s">
        <v>146</v>
      </c>
    </row>
  </sheetData>
  <sortState ref="A2:F113">
    <sortCondition ref="E2:E1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1"/>
  <sheetViews>
    <sheetView workbookViewId="0">
      <pane ySplit="1" topLeftCell="A263" activePane="bottomLeft" state="frozen"/>
      <selection pane="bottomLeft" activeCell="F288" sqref="F288"/>
    </sheetView>
  </sheetViews>
  <sheetFormatPr defaultRowHeight="12.75" x14ac:dyDescent="0.2"/>
  <cols>
    <col min="1" max="1" width="13.85546875" bestFit="1" customWidth="1"/>
    <col min="2" max="2" width="25.140625" style="2" bestFit="1" customWidth="1"/>
    <col min="3" max="3" width="10.5703125" bestFit="1" customWidth="1"/>
    <col min="5" max="5" width="5.5703125" bestFit="1" customWidth="1"/>
  </cols>
  <sheetData>
    <row r="1" spans="1:6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  <c r="F1" t="s">
        <v>803</v>
      </c>
    </row>
    <row r="2" spans="1:6" x14ac:dyDescent="0.2">
      <c r="A2" t="s">
        <v>233</v>
      </c>
      <c r="B2" s="2" t="s">
        <v>290</v>
      </c>
      <c r="C2">
        <v>55</v>
      </c>
      <c r="F2" t="s">
        <v>808</v>
      </c>
    </row>
    <row r="3" spans="1:6" x14ac:dyDescent="0.2">
      <c r="A3" t="s">
        <v>233</v>
      </c>
      <c r="B3" s="2" t="s">
        <v>419</v>
      </c>
      <c r="C3">
        <v>53</v>
      </c>
      <c r="F3" t="s">
        <v>808</v>
      </c>
    </row>
    <row r="4" spans="1:6" x14ac:dyDescent="0.2">
      <c r="A4" t="s">
        <v>233</v>
      </c>
      <c r="B4" s="2" t="s">
        <v>333</v>
      </c>
      <c r="C4">
        <v>53</v>
      </c>
      <c r="F4" t="s">
        <v>808</v>
      </c>
    </row>
    <row r="5" spans="1:6" x14ac:dyDescent="0.2">
      <c r="A5" t="s">
        <v>233</v>
      </c>
      <c r="B5" s="2" t="s">
        <v>129</v>
      </c>
      <c r="C5">
        <v>51</v>
      </c>
      <c r="F5" t="s">
        <v>808</v>
      </c>
    </row>
    <row r="6" spans="1:6" x14ac:dyDescent="0.2">
      <c r="A6" t="s">
        <v>233</v>
      </c>
      <c r="B6" s="2" t="s">
        <v>465</v>
      </c>
      <c r="C6">
        <v>46</v>
      </c>
      <c r="F6" t="s">
        <v>808</v>
      </c>
    </row>
    <row r="7" spans="1:6" x14ac:dyDescent="0.2">
      <c r="A7" t="s">
        <v>233</v>
      </c>
      <c r="B7" s="2" t="s">
        <v>280</v>
      </c>
      <c r="C7">
        <v>45</v>
      </c>
      <c r="F7" t="s">
        <v>808</v>
      </c>
    </row>
    <row r="8" spans="1:6" x14ac:dyDescent="0.2">
      <c r="A8" t="s">
        <v>233</v>
      </c>
      <c r="B8" s="2" t="s">
        <v>367</v>
      </c>
      <c r="C8">
        <v>43</v>
      </c>
      <c r="F8" t="s">
        <v>808</v>
      </c>
    </row>
    <row r="9" spans="1:6" x14ac:dyDescent="0.2">
      <c r="A9" t="s">
        <v>233</v>
      </c>
      <c r="B9" s="2" t="s">
        <v>474</v>
      </c>
      <c r="C9">
        <v>43</v>
      </c>
      <c r="F9" t="s">
        <v>808</v>
      </c>
    </row>
    <row r="10" spans="1:6" x14ac:dyDescent="0.2">
      <c r="A10" t="s">
        <v>233</v>
      </c>
      <c r="B10" s="2" t="s">
        <v>365</v>
      </c>
      <c r="C10">
        <v>43</v>
      </c>
      <c r="F10" t="s">
        <v>808</v>
      </c>
    </row>
    <row r="11" spans="1:6" x14ac:dyDescent="0.2">
      <c r="A11" t="s">
        <v>233</v>
      </c>
      <c r="B11" s="2" t="s">
        <v>307</v>
      </c>
      <c r="C11">
        <v>41</v>
      </c>
      <c r="F11" t="s">
        <v>808</v>
      </c>
    </row>
    <row r="12" spans="1:6" x14ac:dyDescent="0.2">
      <c r="A12" t="s">
        <v>233</v>
      </c>
      <c r="B12" s="2" t="s">
        <v>387</v>
      </c>
      <c r="C12">
        <v>41</v>
      </c>
      <c r="F12" t="s">
        <v>808</v>
      </c>
    </row>
    <row r="13" spans="1:6" x14ac:dyDescent="0.2">
      <c r="A13" t="s">
        <v>233</v>
      </c>
      <c r="B13" s="2" t="s">
        <v>476</v>
      </c>
      <c r="C13">
        <v>40</v>
      </c>
      <c r="F13" t="s">
        <v>808</v>
      </c>
    </row>
    <row r="14" spans="1:6" x14ac:dyDescent="0.2">
      <c r="A14" t="s">
        <v>233</v>
      </c>
      <c r="B14" s="2" t="s">
        <v>272</v>
      </c>
      <c r="C14">
        <v>39</v>
      </c>
      <c r="F14" t="s">
        <v>808</v>
      </c>
    </row>
    <row r="15" spans="1:6" x14ac:dyDescent="0.2">
      <c r="A15" t="s">
        <v>233</v>
      </c>
      <c r="B15" s="2" t="s">
        <v>440</v>
      </c>
      <c r="C15">
        <v>39</v>
      </c>
      <c r="F15" t="s">
        <v>808</v>
      </c>
    </row>
    <row r="16" spans="1:6" x14ac:dyDescent="0.2">
      <c r="A16" t="s">
        <v>233</v>
      </c>
      <c r="B16" s="2" t="s">
        <v>481</v>
      </c>
      <c r="C16">
        <v>38</v>
      </c>
      <c r="F16" t="s">
        <v>808</v>
      </c>
    </row>
    <row r="17" spans="1:6" x14ac:dyDescent="0.2">
      <c r="A17" t="s">
        <v>233</v>
      </c>
      <c r="B17" s="2" t="s">
        <v>472</v>
      </c>
      <c r="C17">
        <v>37</v>
      </c>
      <c r="F17" t="s">
        <v>808</v>
      </c>
    </row>
    <row r="18" spans="1:6" x14ac:dyDescent="0.2">
      <c r="A18" t="s">
        <v>233</v>
      </c>
      <c r="B18" s="2" t="s">
        <v>338</v>
      </c>
      <c r="C18">
        <v>37</v>
      </c>
      <c r="F18" t="s">
        <v>808</v>
      </c>
    </row>
    <row r="19" spans="1:6" x14ac:dyDescent="0.2">
      <c r="A19" t="s">
        <v>233</v>
      </c>
      <c r="B19" s="2" t="s">
        <v>418</v>
      </c>
      <c r="C19">
        <v>36</v>
      </c>
      <c r="F19" t="s">
        <v>808</v>
      </c>
    </row>
    <row r="20" spans="1:6" x14ac:dyDescent="0.2">
      <c r="A20" t="s">
        <v>233</v>
      </c>
      <c r="B20" s="2" t="s">
        <v>308</v>
      </c>
      <c r="C20">
        <v>36</v>
      </c>
      <c r="F20" t="s">
        <v>808</v>
      </c>
    </row>
    <row r="21" spans="1:6" x14ac:dyDescent="0.2">
      <c r="A21" t="s">
        <v>233</v>
      </c>
      <c r="B21" s="2" t="s">
        <v>429</v>
      </c>
      <c r="C21">
        <v>35</v>
      </c>
      <c r="F21" t="s">
        <v>808</v>
      </c>
    </row>
    <row r="22" spans="1:6" x14ac:dyDescent="0.2">
      <c r="A22" t="s">
        <v>233</v>
      </c>
      <c r="B22" s="2" t="s">
        <v>289</v>
      </c>
      <c r="C22">
        <v>35</v>
      </c>
      <c r="F22" t="s">
        <v>808</v>
      </c>
    </row>
    <row r="23" spans="1:6" x14ac:dyDescent="0.2">
      <c r="A23" t="s">
        <v>233</v>
      </c>
      <c r="B23" s="2" t="s">
        <v>271</v>
      </c>
      <c r="C23">
        <v>35</v>
      </c>
      <c r="F23" t="s">
        <v>808</v>
      </c>
    </row>
    <row r="24" spans="1:6" x14ac:dyDescent="0.2">
      <c r="A24" t="s">
        <v>233</v>
      </c>
      <c r="B24" s="2" t="s">
        <v>489</v>
      </c>
      <c r="C24">
        <v>34</v>
      </c>
      <c r="F24" t="s">
        <v>808</v>
      </c>
    </row>
    <row r="25" spans="1:6" x14ac:dyDescent="0.2">
      <c r="A25" t="s">
        <v>233</v>
      </c>
      <c r="B25" s="2" t="s">
        <v>337</v>
      </c>
      <c r="C25">
        <v>29</v>
      </c>
      <c r="F25" t="s">
        <v>808</v>
      </c>
    </row>
    <row r="26" spans="1:6" x14ac:dyDescent="0.2">
      <c r="A26" t="s">
        <v>233</v>
      </c>
      <c r="B26" s="2" t="s">
        <v>258</v>
      </c>
      <c r="C26">
        <v>29</v>
      </c>
      <c r="F26" t="s">
        <v>808</v>
      </c>
    </row>
    <row r="27" spans="1:6" x14ac:dyDescent="0.2">
      <c r="A27" t="s">
        <v>233</v>
      </c>
      <c r="B27" s="2" t="s">
        <v>461</v>
      </c>
      <c r="C27">
        <v>28</v>
      </c>
      <c r="F27" t="s">
        <v>808</v>
      </c>
    </row>
    <row r="28" spans="1:6" x14ac:dyDescent="0.2">
      <c r="A28" t="s">
        <v>233</v>
      </c>
      <c r="B28" s="2" t="s">
        <v>89</v>
      </c>
      <c r="C28">
        <v>28</v>
      </c>
      <c r="F28" t="s">
        <v>808</v>
      </c>
    </row>
    <row r="29" spans="1:6" x14ac:dyDescent="0.2">
      <c r="A29" t="s">
        <v>233</v>
      </c>
      <c r="B29" s="2" t="s">
        <v>355</v>
      </c>
      <c r="C29">
        <v>28</v>
      </c>
      <c r="F29" t="s">
        <v>808</v>
      </c>
    </row>
    <row r="30" spans="1:6" x14ac:dyDescent="0.2">
      <c r="A30" t="s">
        <v>233</v>
      </c>
      <c r="B30" s="2" t="s">
        <v>420</v>
      </c>
      <c r="C30">
        <v>28</v>
      </c>
      <c r="F30" t="s">
        <v>808</v>
      </c>
    </row>
    <row r="31" spans="1:6" x14ac:dyDescent="0.2">
      <c r="A31" t="s">
        <v>233</v>
      </c>
      <c r="B31" s="2" t="s">
        <v>341</v>
      </c>
      <c r="C31">
        <v>28</v>
      </c>
      <c r="F31" t="s">
        <v>808</v>
      </c>
    </row>
    <row r="32" spans="1:6" x14ac:dyDescent="0.2">
      <c r="A32" t="s">
        <v>233</v>
      </c>
      <c r="B32" s="2" t="s">
        <v>260</v>
      </c>
      <c r="C32">
        <v>25</v>
      </c>
      <c r="F32" t="s">
        <v>808</v>
      </c>
    </row>
    <row r="33" spans="1:6" x14ac:dyDescent="0.2">
      <c r="A33" t="s">
        <v>233</v>
      </c>
      <c r="B33" s="2" t="s">
        <v>469</v>
      </c>
      <c r="C33">
        <v>25</v>
      </c>
      <c r="F33" t="s">
        <v>808</v>
      </c>
    </row>
    <row r="34" spans="1:6" x14ac:dyDescent="0.2">
      <c r="A34" t="s">
        <v>233</v>
      </c>
      <c r="B34" s="2" t="s">
        <v>488</v>
      </c>
      <c r="C34">
        <v>24</v>
      </c>
      <c r="F34" t="s">
        <v>808</v>
      </c>
    </row>
    <row r="35" spans="1:6" x14ac:dyDescent="0.2">
      <c r="A35" t="s">
        <v>233</v>
      </c>
      <c r="B35" s="2" t="s">
        <v>485</v>
      </c>
      <c r="C35">
        <v>24</v>
      </c>
      <c r="F35" t="s">
        <v>808</v>
      </c>
    </row>
    <row r="36" spans="1:6" x14ac:dyDescent="0.2">
      <c r="A36" t="s">
        <v>233</v>
      </c>
      <c r="B36" s="2" t="s">
        <v>281</v>
      </c>
      <c r="C36">
        <v>23</v>
      </c>
      <c r="F36" t="s">
        <v>808</v>
      </c>
    </row>
    <row r="37" spans="1:6" x14ac:dyDescent="0.2">
      <c r="A37" t="s">
        <v>233</v>
      </c>
      <c r="B37" s="2" t="s">
        <v>398</v>
      </c>
      <c r="C37">
        <v>23</v>
      </c>
      <c r="F37" t="s">
        <v>808</v>
      </c>
    </row>
    <row r="38" spans="1:6" x14ac:dyDescent="0.2">
      <c r="A38" t="s">
        <v>233</v>
      </c>
      <c r="B38" s="2" t="s">
        <v>261</v>
      </c>
      <c r="C38">
        <v>22</v>
      </c>
      <c r="F38" t="s">
        <v>808</v>
      </c>
    </row>
    <row r="39" spans="1:6" x14ac:dyDescent="0.2">
      <c r="A39" t="s">
        <v>233</v>
      </c>
      <c r="B39" s="2" t="s">
        <v>364</v>
      </c>
      <c r="C39">
        <v>22</v>
      </c>
      <c r="F39" t="s">
        <v>808</v>
      </c>
    </row>
    <row r="40" spans="1:6" x14ac:dyDescent="0.2">
      <c r="A40" t="s">
        <v>233</v>
      </c>
      <c r="B40" s="2" t="s">
        <v>454</v>
      </c>
      <c r="C40">
        <v>22</v>
      </c>
      <c r="F40" t="s">
        <v>808</v>
      </c>
    </row>
    <row r="41" spans="1:6" x14ac:dyDescent="0.2">
      <c r="A41" t="s">
        <v>233</v>
      </c>
      <c r="B41" s="2" t="s">
        <v>95</v>
      </c>
      <c r="C41">
        <v>22</v>
      </c>
      <c r="F41" t="s">
        <v>808</v>
      </c>
    </row>
    <row r="42" spans="1:6" x14ac:dyDescent="0.2">
      <c r="A42" t="s">
        <v>233</v>
      </c>
      <c r="B42" s="2" t="s">
        <v>435</v>
      </c>
      <c r="C42">
        <v>22</v>
      </c>
      <c r="F42" t="s">
        <v>808</v>
      </c>
    </row>
    <row r="43" spans="1:6" x14ac:dyDescent="0.2">
      <c r="A43" t="s">
        <v>233</v>
      </c>
      <c r="B43" s="2" t="s">
        <v>460</v>
      </c>
      <c r="C43">
        <v>21</v>
      </c>
      <c r="F43" t="s">
        <v>808</v>
      </c>
    </row>
    <row r="44" spans="1:6" x14ac:dyDescent="0.2">
      <c r="A44" t="s">
        <v>233</v>
      </c>
      <c r="B44" s="2" t="s">
        <v>388</v>
      </c>
      <c r="C44">
        <v>21</v>
      </c>
      <c r="F44" t="s">
        <v>808</v>
      </c>
    </row>
    <row r="45" spans="1:6" x14ac:dyDescent="0.2">
      <c r="A45" t="s">
        <v>233</v>
      </c>
      <c r="B45" s="2" t="s">
        <v>256</v>
      </c>
      <c r="C45">
        <v>21</v>
      </c>
      <c r="F45" t="s">
        <v>808</v>
      </c>
    </row>
    <row r="46" spans="1:6" x14ac:dyDescent="0.2">
      <c r="A46" t="s">
        <v>233</v>
      </c>
      <c r="B46" s="2" t="s">
        <v>325</v>
      </c>
      <c r="C46">
        <v>21</v>
      </c>
      <c r="F46" t="s">
        <v>808</v>
      </c>
    </row>
    <row r="47" spans="1:6" x14ac:dyDescent="0.2">
      <c r="A47" t="s">
        <v>233</v>
      </c>
      <c r="B47" s="2" t="s">
        <v>339</v>
      </c>
      <c r="C47">
        <v>21</v>
      </c>
      <c r="F47" t="s">
        <v>808</v>
      </c>
    </row>
    <row r="48" spans="1:6" x14ac:dyDescent="0.2">
      <c r="A48" t="s">
        <v>233</v>
      </c>
      <c r="B48" s="2" t="s">
        <v>242</v>
      </c>
      <c r="C48">
        <v>20</v>
      </c>
      <c r="F48" t="s">
        <v>808</v>
      </c>
    </row>
    <row r="49" spans="1:6" x14ac:dyDescent="0.2">
      <c r="A49" t="s">
        <v>233</v>
      </c>
      <c r="B49" s="2" t="s">
        <v>251</v>
      </c>
      <c r="C49">
        <v>20</v>
      </c>
      <c r="F49" t="s">
        <v>808</v>
      </c>
    </row>
    <row r="50" spans="1:6" x14ac:dyDescent="0.2">
      <c r="A50" t="s">
        <v>233</v>
      </c>
      <c r="B50" s="2" t="s">
        <v>425</v>
      </c>
      <c r="C50">
        <v>20</v>
      </c>
      <c r="F50" t="s">
        <v>808</v>
      </c>
    </row>
    <row r="51" spans="1:6" x14ac:dyDescent="0.2">
      <c r="A51" t="s">
        <v>233</v>
      </c>
      <c r="B51" s="2" t="s">
        <v>424</v>
      </c>
      <c r="C51">
        <v>19</v>
      </c>
      <c r="F51" t="s">
        <v>808</v>
      </c>
    </row>
    <row r="52" spans="1:6" x14ac:dyDescent="0.2">
      <c r="A52" t="s">
        <v>233</v>
      </c>
      <c r="B52" s="2" t="s">
        <v>422</v>
      </c>
      <c r="C52">
        <v>18</v>
      </c>
      <c r="F52" t="s">
        <v>808</v>
      </c>
    </row>
    <row r="53" spans="1:6" x14ac:dyDescent="0.2">
      <c r="A53" t="s">
        <v>233</v>
      </c>
      <c r="B53" s="2" t="s">
        <v>482</v>
      </c>
      <c r="C53">
        <v>17</v>
      </c>
      <c r="F53" t="s">
        <v>808</v>
      </c>
    </row>
    <row r="54" spans="1:6" x14ac:dyDescent="0.2">
      <c r="A54" t="s">
        <v>233</v>
      </c>
      <c r="B54" s="2" t="s">
        <v>372</v>
      </c>
      <c r="C54">
        <v>17</v>
      </c>
      <c r="F54" t="s">
        <v>808</v>
      </c>
    </row>
    <row r="55" spans="1:6" x14ac:dyDescent="0.2">
      <c r="A55" t="s">
        <v>233</v>
      </c>
      <c r="B55" s="2" t="s">
        <v>241</v>
      </c>
      <c r="C55">
        <v>17</v>
      </c>
      <c r="F55" t="s">
        <v>808</v>
      </c>
    </row>
    <row r="56" spans="1:6" x14ac:dyDescent="0.2">
      <c r="A56" t="s">
        <v>233</v>
      </c>
      <c r="B56" s="2" t="s">
        <v>385</v>
      </c>
      <c r="C56">
        <v>17</v>
      </c>
      <c r="F56" t="s">
        <v>808</v>
      </c>
    </row>
    <row r="57" spans="1:6" x14ac:dyDescent="0.2">
      <c r="A57" t="s">
        <v>233</v>
      </c>
      <c r="B57" s="2" t="s">
        <v>467</v>
      </c>
      <c r="C57">
        <v>17</v>
      </c>
      <c r="F57" t="s">
        <v>808</v>
      </c>
    </row>
    <row r="58" spans="1:6" x14ac:dyDescent="0.2">
      <c r="A58" t="s">
        <v>233</v>
      </c>
      <c r="B58" s="2" t="s">
        <v>122</v>
      </c>
      <c r="C58">
        <v>17</v>
      </c>
      <c r="F58" t="s">
        <v>808</v>
      </c>
    </row>
    <row r="59" spans="1:6" x14ac:dyDescent="0.2">
      <c r="A59" t="s">
        <v>233</v>
      </c>
      <c r="B59" s="2" t="s">
        <v>94</v>
      </c>
      <c r="C59">
        <v>16</v>
      </c>
      <c r="F59" t="s">
        <v>808</v>
      </c>
    </row>
    <row r="60" spans="1:6" x14ac:dyDescent="0.2">
      <c r="A60" t="s">
        <v>233</v>
      </c>
      <c r="B60" s="2" t="s">
        <v>405</v>
      </c>
      <c r="C60">
        <v>16</v>
      </c>
      <c r="F60" t="s">
        <v>808</v>
      </c>
    </row>
    <row r="61" spans="1:6" x14ac:dyDescent="0.2">
      <c r="A61" t="s">
        <v>233</v>
      </c>
      <c r="B61" s="2" t="s">
        <v>315</v>
      </c>
      <c r="C61">
        <v>16</v>
      </c>
      <c r="F61" t="s">
        <v>808</v>
      </c>
    </row>
    <row r="62" spans="1:6" x14ac:dyDescent="0.2">
      <c r="A62" t="s">
        <v>233</v>
      </c>
      <c r="B62" s="2" t="s">
        <v>437</v>
      </c>
      <c r="C62">
        <v>16</v>
      </c>
      <c r="F62" t="s">
        <v>808</v>
      </c>
    </row>
    <row r="63" spans="1:6" x14ac:dyDescent="0.2">
      <c r="A63" t="s">
        <v>233</v>
      </c>
      <c r="B63" s="2" t="s">
        <v>279</v>
      </c>
      <c r="C63">
        <v>16</v>
      </c>
      <c r="F63" t="s">
        <v>808</v>
      </c>
    </row>
    <row r="64" spans="1:6" x14ac:dyDescent="0.2">
      <c r="A64" t="s">
        <v>233</v>
      </c>
      <c r="B64" s="2" t="s">
        <v>278</v>
      </c>
      <c r="C64">
        <v>16</v>
      </c>
      <c r="F64" t="s">
        <v>808</v>
      </c>
    </row>
    <row r="65" spans="1:6" x14ac:dyDescent="0.2">
      <c r="A65" t="s">
        <v>233</v>
      </c>
      <c r="B65" s="2" t="s">
        <v>245</v>
      </c>
      <c r="C65">
        <v>15</v>
      </c>
      <c r="F65" t="s">
        <v>808</v>
      </c>
    </row>
    <row r="66" spans="1:6" x14ac:dyDescent="0.2">
      <c r="A66" t="s">
        <v>233</v>
      </c>
      <c r="B66" s="2" t="s">
        <v>235</v>
      </c>
      <c r="C66">
        <v>14</v>
      </c>
      <c r="F66" t="s">
        <v>808</v>
      </c>
    </row>
    <row r="67" spans="1:6" x14ac:dyDescent="0.2">
      <c r="A67" t="s">
        <v>233</v>
      </c>
      <c r="B67" s="2" t="s">
        <v>243</v>
      </c>
      <c r="C67">
        <v>14</v>
      </c>
      <c r="F67" t="s">
        <v>808</v>
      </c>
    </row>
    <row r="68" spans="1:6" x14ac:dyDescent="0.2">
      <c r="A68" t="s">
        <v>233</v>
      </c>
      <c r="B68" s="2" t="s">
        <v>453</v>
      </c>
      <c r="C68">
        <v>14</v>
      </c>
      <c r="F68" t="s">
        <v>808</v>
      </c>
    </row>
    <row r="69" spans="1:6" x14ac:dyDescent="0.2">
      <c r="A69" t="s">
        <v>233</v>
      </c>
      <c r="B69" s="2" t="s">
        <v>259</v>
      </c>
      <c r="C69">
        <v>14</v>
      </c>
      <c r="F69" t="s">
        <v>808</v>
      </c>
    </row>
    <row r="70" spans="1:6" x14ac:dyDescent="0.2">
      <c r="A70" t="s">
        <v>233</v>
      </c>
      <c r="B70" s="2" t="s">
        <v>127</v>
      </c>
      <c r="C70">
        <v>14</v>
      </c>
      <c r="F70" t="s">
        <v>808</v>
      </c>
    </row>
    <row r="71" spans="1:6" x14ac:dyDescent="0.2">
      <c r="A71" t="s">
        <v>233</v>
      </c>
      <c r="B71" s="2" t="s">
        <v>236</v>
      </c>
      <c r="C71">
        <v>13</v>
      </c>
      <c r="F71" t="s">
        <v>808</v>
      </c>
    </row>
    <row r="72" spans="1:6" x14ac:dyDescent="0.2">
      <c r="A72" t="s">
        <v>233</v>
      </c>
      <c r="B72" s="2" t="s">
        <v>475</v>
      </c>
      <c r="C72">
        <v>13</v>
      </c>
      <c r="F72" t="s">
        <v>808</v>
      </c>
    </row>
    <row r="73" spans="1:6" x14ac:dyDescent="0.2">
      <c r="A73" t="s">
        <v>233</v>
      </c>
      <c r="B73" s="2" t="s">
        <v>400</v>
      </c>
      <c r="C73">
        <v>13</v>
      </c>
      <c r="F73" t="s">
        <v>808</v>
      </c>
    </row>
    <row r="74" spans="1:6" x14ac:dyDescent="0.2">
      <c r="A74" t="s">
        <v>233</v>
      </c>
      <c r="B74" s="2" t="s">
        <v>288</v>
      </c>
      <c r="C74">
        <v>12</v>
      </c>
      <c r="F74" t="s">
        <v>808</v>
      </c>
    </row>
    <row r="75" spans="1:6" x14ac:dyDescent="0.2">
      <c r="A75" t="s">
        <v>233</v>
      </c>
      <c r="B75" s="2" t="s">
        <v>411</v>
      </c>
      <c r="C75">
        <v>12</v>
      </c>
      <c r="F75" t="s">
        <v>808</v>
      </c>
    </row>
    <row r="76" spans="1:6" x14ac:dyDescent="0.2">
      <c r="A76" t="s">
        <v>233</v>
      </c>
      <c r="B76" s="2" t="s">
        <v>380</v>
      </c>
      <c r="C76">
        <v>12</v>
      </c>
      <c r="F76" t="s">
        <v>808</v>
      </c>
    </row>
    <row r="77" spans="1:6" x14ac:dyDescent="0.2">
      <c r="A77" t="s">
        <v>233</v>
      </c>
      <c r="B77" s="2" t="s">
        <v>356</v>
      </c>
      <c r="C77">
        <v>12</v>
      </c>
      <c r="F77" t="s">
        <v>808</v>
      </c>
    </row>
    <row r="78" spans="1:6" x14ac:dyDescent="0.2">
      <c r="A78" t="s">
        <v>233</v>
      </c>
      <c r="B78" s="2" t="s">
        <v>75</v>
      </c>
      <c r="C78">
        <v>11</v>
      </c>
      <c r="F78" t="s">
        <v>808</v>
      </c>
    </row>
    <row r="79" spans="1:6" x14ac:dyDescent="0.2">
      <c r="A79" t="s">
        <v>233</v>
      </c>
      <c r="B79" s="2" t="s">
        <v>483</v>
      </c>
      <c r="C79">
        <v>11</v>
      </c>
      <c r="F79" t="s">
        <v>808</v>
      </c>
    </row>
    <row r="80" spans="1:6" x14ac:dyDescent="0.2">
      <c r="A80" t="s">
        <v>233</v>
      </c>
      <c r="B80" s="2" t="s">
        <v>442</v>
      </c>
      <c r="C80">
        <v>11</v>
      </c>
      <c r="F80" t="s">
        <v>808</v>
      </c>
    </row>
    <row r="81" spans="1:6" x14ac:dyDescent="0.2">
      <c r="A81" t="s">
        <v>233</v>
      </c>
      <c r="B81" s="2" t="s">
        <v>466</v>
      </c>
      <c r="C81">
        <v>11</v>
      </c>
      <c r="F81" t="s">
        <v>808</v>
      </c>
    </row>
    <row r="82" spans="1:6" x14ac:dyDescent="0.2">
      <c r="A82" t="s">
        <v>233</v>
      </c>
      <c r="B82" s="2" t="s">
        <v>376</v>
      </c>
      <c r="C82">
        <v>11</v>
      </c>
      <c r="F82" t="s">
        <v>808</v>
      </c>
    </row>
    <row r="83" spans="1:6" x14ac:dyDescent="0.2">
      <c r="A83" t="s">
        <v>233</v>
      </c>
      <c r="B83" s="2" t="s">
        <v>351</v>
      </c>
      <c r="C83">
        <v>10</v>
      </c>
      <c r="F83" t="s">
        <v>808</v>
      </c>
    </row>
    <row r="84" spans="1:6" x14ac:dyDescent="0.2">
      <c r="A84" t="s">
        <v>233</v>
      </c>
      <c r="B84" s="2" t="s">
        <v>368</v>
      </c>
      <c r="C84">
        <v>10</v>
      </c>
      <c r="F84" t="s">
        <v>808</v>
      </c>
    </row>
    <row r="85" spans="1:6" x14ac:dyDescent="0.2">
      <c r="A85" t="s">
        <v>233</v>
      </c>
      <c r="B85" s="2" t="s">
        <v>262</v>
      </c>
      <c r="C85">
        <v>10</v>
      </c>
      <c r="F85" t="s">
        <v>808</v>
      </c>
    </row>
    <row r="86" spans="1:6" x14ac:dyDescent="0.2">
      <c r="A86" t="s">
        <v>233</v>
      </c>
      <c r="B86" s="2" t="s">
        <v>484</v>
      </c>
      <c r="C86">
        <v>10</v>
      </c>
      <c r="F86" t="s">
        <v>808</v>
      </c>
    </row>
    <row r="87" spans="1:6" x14ac:dyDescent="0.2">
      <c r="A87" t="s">
        <v>233</v>
      </c>
      <c r="B87" s="2" t="s">
        <v>382</v>
      </c>
      <c r="C87">
        <v>10</v>
      </c>
      <c r="F87" t="s">
        <v>808</v>
      </c>
    </row>
    <row r="88" spans="1:6" x14ac:dyDescent="0.2">
      <c r="A88" t="s">
        <v>233</v>
      </c>
      <c r="B88" s="2" t="s">
        <v>381</v>
      </c>
      <c r="C88">
        <v>10</v>
      </c>
      <c r="F88" t="s">
        <v>808</v>
      </c>
    </row>
    <row r="89" spans="1:6" x14ac:dyDescent="0.2">
      <c r="A89" t="s">
        <v>233</v>
      </c>
      <c r="B89" s="2" t="s">
        <v>314</v>
      </c>
      <c r="C89">
        <v>10</v>
      </c>
      <c r="F89" t="s">
        <v>808</v>
      </c>
    </row>
    <row r="90" spans="1:6" x14ac:dyDescent="0.2">
      <c r="A90" t="s">
        <v>233</v>
      </c>
      <c r="B90" s="2" t="s">
        <v>391</v>
      </c>
      <c r="C90">
        <v>10</v>
      </c>
      <c r="F90" t="s">
        <v>808</v>
      </c>
    </row>
    <row r="91" spans="1:6" x14ac:dyDescent="0.2">
      <c r="A91" t="s">
        <v>233</v>
      </c>
      <c r="B91" s="2" t="s">
        <v>342</v>
      </c>
      <c r="C91">
        <v>10</v>
      </c>
      <c r="F91" t="s">
        <v>808</v>
      </c>
    </row>
    <row r="92" spans="1:6" x14ac:dyDescent="0.2">
      <c r="A92" t="s">
        <v>233</v>
      </c>
      <c r="B92" s="2" t="s">
        <v>402</v>
      </c>
      <c r="C92">
        <v>10</v>
      </c>
      <c r="F92" t="s">
        <v>808</v>
      </c>
    </row>
    <row r="93" spans="1:6" x14ac:dyDescent="0.2">
      <c r="A93" t="s">
        <v>233</v>
      </c>
      <c r="B93" s="2" t="s">
        <v>480</v>
      </c>
      <c r="C93">
        <v>9</v>
      </c>
      <c r="F93" t="s">
        <v>808</v>
      </c>
    </row>
    <row r="94" spans="1:6" x14ac:dyDescent="0.2">
      <c r="A94" t="s">
        <v>233</v>
      </c>
      <c r="B94" s="2" t="s">
        <v>296</v>
      </c>
      <c r="C94">
        <v>9</v>
      </c>
      <c r="F94" t="s">
        <v>808</v>
      </c>
    </row>
    <row r="95" spans="1:6" x14ac:dyDescent="0.2">
      <c r="A95" t="s">
        <v>233</v>
      </c>
      <c r="B95" s="2" t="s">
        <v>431</v>
      </c>
      <c r="C95">
        <v>9</v>
      </c>
      <c r="F95" t="s">
        <v>808</v>
      </c>
    </row>
    <row r="96" spans="1:6" x14ac:dyDescent="0.2">
      <c r="A96" t="s">
        <v>233</v>
      </c>
      <c r="B96" s="2" t="s">
        <v>346</v>
      </c>
      <c r="C96">
        <v>9</v>
      </c>
      <c r="F96" t="s">
        <v>808</v>
      </c>
    </row>
    <row r="97" spans="1:6" x14ac:dyDescent="0.2">
      <c r="A97" t="s">
        <v>233</v>
      </c>
      <c r="B97" s="2" t="s">
        <v>459</v>
      </c>
      <c r="C97">
        <v>9</v>
      </c>
      <c r="F97" t="s">
        <v>808</v>
      </c>
    </row>
    <row r="98" spans="1:6" x14ac:dyDescent="0.2">
      <c r="A98" t="s">
        <v>233</v>
      </c>
      <c r="B98" s="2" t="s">
        <v>100</v>
      </c>
      <c r="C98">
        <v>9</v>
      </c>
      <c r="F98" t="s">
        <v>808</v>
      </c>
    </row>
    <row r="99" spans="1:6" x14ac:dyDescent="0.2">
      <c r="A99" t="s">
        <v>233</v>
      </c>
      <c r="B99" s="2" t="s">
        <v>394</v>
      </c>
      <c r="C99">
        <v>9</v>
      </c>
      <c r="F99" t="s">
        <v>808</v>
      </c>
    </row>
    <row r="100" spans="1:6" x14ac:dyDescent="0.2">
      <c r="A100" t="s">
        <v>233</v>
      </c>
      <c r="B100" s="2" t="s">
        <v>253</v>
      </c>
      <c r="C100">
        <v>9</v>
      </c>
      <c r="F100" t="s">
        <v>808</v>
      </c>
    </row>
    <row r="101" spans="1:6" x14ac:dyDescent="0.2">
      <c r="A101" t="s">
        <v>233</v>
      </c>
      <c r="B101" s="2" t="s">
        <v>291</v>
      </c>
      <c r="C101">
        <v>9</v>
      </c>
      <c r="F101" t="s">
        <v>808</v>
      </c>
    </row>
    <row r="102" spans="1:6" x14ac:dyDescent="0.2">
      <c r="A102" t="s">
        <v>233</v>
      </c>
      <c r="B102" s="2" t="s">
        <v>257</v>
      </c>
      <c r="C102">
        <v>9</v>
      </c>
      <c r="F102" t="s">
        <v>808</v>
      </c>
    </row>
    <row r="103" spans="1:6" x14ac:dyDescent="0.2">
      <c r="A103" t="s">
        <v>233</v>
      </c>
      <c r="B103" s="2" t="s">
        <v>491</v>
      </c>
      <c r="C103">
        <v>8</v>
      </c>
      <c r="F103" t="s">
        <v>808</v>
      </c>
    </row>
    <row r="104" spans="1:6" x14ac:dyDescent="0.2">
      <c r="A104" t="s">
        <v>233</v>
      </c>
      <c r="B104" s="2" t="s">
        <v>421</v>
      </c>
      <c r="C104">
        <v>8</v>
      </c>
      <c r="F104" t="s">
        <v>808</v>
      </c>
    </row>
    <row r="105" spans="1:6" x14ac:dyDescent="0.2">
      <c r="A105" t="s">
        <v>233</v>
      </c>
      <c r="B105" s="2" t="s">
        <v>430</v>
      </c>
      <c r="C105">
        <v>8</v>
      </c>
      <c r="F105" t="s">
        <v>808</v>
      </c>
    </row>
    <row r="106" spans="1:6" x14ac:dyDescent="0.2">
      <c r="A106" t="s">
        <v>233</v>
      </c>
      <c r="B106" s="2" t="s">
        <v>362</v>
      </c>
      <c r="C106">
        <v>8</v>
      </c>
      <c r="F106" t="s">
        <v>808</v>
      </c>
    </row>
    <row r="107" spans="1:6" x14ac:dyDescent="0.2">
      <c r="A107" t="s">
        <v>233</v>
      </c>
      <c r="B107" s="2" t="s">
        <v>318</v>
      </c>
      <c r="C107">
        <v>8</v>
      </c>
      <c r="F107" t="s">
        <v>808</v>
      </c>
    </row>
    <row r="108" spans="1:6" x14ac:dyDescent="0.2">
      <c r="A108" t="s">
        <v>233</v>
      </c>
      <c r="B108" s="2" t="s">
        <v>444</v>
      </c>
      <c r="C108">
        <v>8</v>
      </c>
      <c r="F108" t="s">
        <v>808</v>
      </c>
    </row>
    <row r="109" spans="1:6" x14ac:dyDescent="0.2">
      <c r="A109" t="s">
        <v>233</v>
      </c>
      <c r="B109" s="2" t="s">
        <v>464</v>
      </c>
      <c r="C109">
        <v>8</v>
      </c>
      <c r="F109" t="s">
        <v>808</v>
      </c>
    </row>
    <row r="110" spans="1:6" x14ac:dyDescent="0.2">
      <c r="A110" t="s">
        <v>233</v>
      </c>
      <c r="B110" s="2" t="s">
        <v>317</v>
      </c>
      <c r="C110">
        <v>8</v>
      </c>
      <c r="F110" t="s">
        <v>808</v>
      </c>
    </row>
    <row r="111" spans="1:6" x14ac:dyDescent="0.2">
      <c r="A111" t="s">
        <v>233</v>
      </c>
      <c r="B111" s="2" t="s">
        <v>389</v>
      </c>
      <c r="C111">
        <v>8</v>
      </c>
      <c r="F111" t="s">
        <v>808</v>
      </c>
    </row>
    <row r="112" spans="1:6" x14ac:dyDescent="0.2">
      <c r="A112" t="s">
        <v>233</v>
      </c>
      <c r="B112" s="2" t="s">
        <v>335</v>
      </c>
      <c r="C112">
        <v>8</v>
      </c>
      <c r="F112" t="s">
        <v>808</v>
      </c>
    </row>
    <row r="113" spans="1:6" x14ac:dyDescent="0.2">
      <c r="A113" t="s">
        <v>233</v>
      </c>
      <c r="B113" s="2" t="s">
        <v>433</v>
      </c>
      <c r="C113">
        <v>7</v>
      </c>
      <c r="F113" t="s">
        <v>808</v>
      </c>
    </row>
    <row r="114" spans="1:6" x14ac:dyDescent="0.2">
      <c r="A114" t="s">
        <v>233</v>
      </c>
      <c r="B114" s="2" t="s">
        <v>247</v>
      </c>
      <c r="C114">
        <v>7</v>
      </c>
      <c r="F114" t="s">
        <v>808</v>
      </c>
    </row>
    <row r="115" spans="1:6" x14ac:dyDescent="0.2">
      <c r="A115" t="s">
        <v>233</v>
      </c>
      <c r="B115" s="2" t="s">
        <v>397</v>
      </c>
      <c r="C115">
        <v>7</v>
      </c>
      <c r="F115" t="s">
        <v>808</v>
      </c>
    </row>
    <row r="116" spans="1:6" x14ac:dyDescent="0.2">
      <c r="A116" t="s">
        <v>233</v>
      </c>
      <c r="B116" s="2" t="s">
        <v>458</v>
      </c>
      <c r="C116">
        <v>7</v>
      </c>
      <c r="F116" t="s">
        <v>808</v>
      </c>
    </row>
    <row r="117" spans="1:6" x14ac:dyDescent="0.2">
      <c r="A117" t="s">
        <v>233</v>
      </c>
      <c r="B117" s="2" t="s">
        <v>101</v>
      </c>
      <c r="C117">
        <v>7</v>
      </c>
      <c r="F117" t="s">
        <v>808</v>
      </c>
    </row>
    <row r="118" spans="1:6" x14ac:dyDescent="0.2">
      <c r="A118" t="s">
        <v>233</v>
      </c>
      <c r="B118" s="2" t="s">
        <v>265</v>
      </c>
      <c r="C118">
        <v>7</v>
      </c>
      <c r="F118" t="s">
        <v>808</v>
      </c>
    </row>
    <row r="119" spans="1:6" x14ac:dyDescent="0.2">
      <c r="A119" t="s">
        <v>233</v>
      </c>
      <c r="B119" s="2" t="s">
        <v>392</v>
      </c>
      <c r="C119">
        <v>7</v>
      </c>
      <c r="F119" t="s">
        <v>808</v>
      </c>
    </row>
    <row r="120" spans="1:6" x14ac:dyDescent="0.2">
      <c r="A120" t="s">
        <v>233</v>
      </c>
      <c r="B120" s="2" t="s">
        <v>406</v>
      </c>
      <c r="C120">
        <v>7</v>
      </c>
      <c r="F120" t="s">
        <v>808</v>
      </c>
    </row>
    <row r="121" spans="1:6" x14ac:dyDescent="0.2">
      <c r="A121" t="s">
        <v>233</v>
      </c>
      <c r="B121" s="2" t="s">
        <v>357</v>
      </c>
      <c r="C121">
        <v>7</v>
      </c>
      <c r="F121" t="s">
        <v>808</v>
      </c>
    </row>
    <row r="122" spans="1:6" x14ac:dyDescent="0.2">
      <c r="A122" t="s">
        <v>233</v>
      </c>
      <c r="B122" s="2" t="s">
        <v>320</v>
      </c>
      <c r="C122">
        <v>6</v>
      </c>
      <c r="F122" t="s">
        <v>808</v>
      </c>
    </row>
    <row r="123" spans="1:6" x14ac:dyDescent="0.2">
      <c r="A123" t="s">
        <v>233</v>
      </c>
      <c r="B123" s="2" t="s">
        <v>295</v>
      </c>
      <c r="C123">
        <v>6</v>
      </c>
      <c r="F123" t="s">
        <v>808</v>
      </c>
    </row>
    <row r="124" spans="1:6" x14ac:dyDescent="0.2">
      <c r="A124" t="s">
        <v>233</v>
      </c>
      <c r="B124" s="2" t="s">
        <v>434</v>
      </c>
      <c r="C124">
        <v>6</v>
      </c>
      <c r="F124" t="s">
        <v>808</v>
      </c>
    </row>
    <row r="125" spans="1:6" x14ac:dyDescent="0.2">
      <c r="A125" t="s">
        <v>233</v>
      </c>
      <c r="B125" s="2" t="s">
        <v>432</v>
      </c>
      <c r="C125">
        <v>6</v>
      </c>
      <c r="F125" t="s">
        <v>808</v>
      </c>
    </row>
    <row r="126" spans="1:6" x14ac:dyDescent="0.2">
      <c r="A126" t="s">
        <v>233</v>
      </c>
      <c r="B126" s="2" t="s">
        <v>417</v>
      </c>
      <c r="C126">
        <v>6</v>
      </c>
      <c r="F126" t="s">
        <v>808</v>
      </c>
    </row>
    <row r="127" spans="1:6" x14ac:dyDescent="0.2">
      <c r="A127" t="s">
        <v>233</v>
      </c>
      <c r="B127" s="2" t="s">
        <v>313</v>
      </c>
      <c r="C127">
        <v>6</v>
      </c>
      <c r="F127" t="s">
        <v>808</v>
      </c>
    </row>
    <row r="128" spans="1:6" x14ac:dyDescent="0.2">
      <c r="A128" t="s">
        <v>233</v>
      </c>
      <c r="B128" s="2" t="s">
        <v>252</v>
      </c>
      <c r="C128">
        <v>6</v>
      </c>
      <c r="F128" t="s">
        <v>808</v>
      </c>
    </row>
    <row r="129" spans="1:6" x14ac:dyDescent="0.2">
      <c r="A129" t="s">
        <v>233</v>
      </c>
      <c r="B129" s="2" t="s">
        <v>336</v>
      </c>
      <c r="C129">
        <v>6</v>
      </c>
      <c r="F129" t="s">
        <v>808</v>
      </c>
    </row>
    <row r="130" spans="1:6" x14ac:dyDescent="0.2">
      <c r="A130" t="s">
        <v>233</v>
      </c>
      <c r="B130" s="2" t="s">
        <v>384</v>
      </c>
      <c r="C130">
        <v>6</v>
      </c>
      <c r="F130" t="s">
        <v>808</v>
      </c>
    </row>
    <row r="131" spans="1:6" x14ac:dyDescent="0.2">
      <c r="A131" t="s">
        <v>233</v>
      </c>
      <c r="B131" s="2" t="s">
        <v>264</v>
      </c>
      <c r="C131">
        <v>6</v>
      </c>
      <c r="F131" t="s">
        <v>808</v>
      </c>
    </row>
    <row r="132" spans="1:6" x14ac:dyDescent="0.2">
      <c r="A132" t="s">
        <v>233</v>
      </c>
      <c r="B132" s="2" t="s">
        <v>414</v>
      </c>
      <c r="C132">
        <v>6</v>
      </c>
      <c r="F132" t="s">
        <v>808</v>
      </c>
    </row>
    <row r="133" spans="1:6" x14ac:dyDescent="0.2">
      <c r="A133" t="s">
        <v>233</v>
      </c>
      <c r="B133" s="2" t="s">
        <v>423</v>
      </c>
      <c r="C133">
        <v>6</v>
      </c>
      <c r="F133" t="s">
        <v>808</v>
      </c>
    </row>
    <row r="134" spans="1:6" x14ac:dyDescent="0.2">
      <c r="A134" t="s">
        <v>233</v>
      </c>
      <c r="B134" s="2" t="s">
        <v>375</v>
      </c>
      <c r="C134">
        <v>6</v>
      </c>
      <c r="F134" t="s">
        <v>808</v>
      </c>
    </row>
    <row r="135" spans="1:6" x14ac:dyDescent="0.2">
      <c r="A135" t="s">
        <v>233</v>
      </c>
      <c r="B135" s="2" t="s">
        <v>319</v>
      </c>
      <c r="C135">
        <v>5</v>
      </c>
      <c r="F135" t="s">
        <v>808</v>
      </c>
    </row>
    <row r="136" spans="1:6" x14ac:dyDescent="0.2">
      <c r="A136" t="s">
        <v>233</v>
      </c>
      <c r="B136" s="2" t="s">
        <v>479</v>
      </c>
      <c r="C136">
        <v>5</v>
      </c>
      <c r="F136" t="s">
        <v>808</v>
      </c>
    </row>
    <row r="137" spans="1:6" x14ac:dyDescent="0.2">
      <c r="A137" t="s">
        <v>233</v>
      </c>
      <c r="B137" s="2" t="s">
        <v>413</v>
      </c>
      <c r="C137">
        <v>5</v>
      </c>
      <c r="F137" t="s">
        <v>808</v>
      </c>
    </row>
    <row r="138" spans="1:6" x14ac:dyDescent="0.2">
      <c r="A138" t="s">
        <v>233</v>
      </c>
      <c r="B138" s="2" t="s">
        <v>487</v>
      </c>
      <c r="C138">
        <v>5</v>
      </c>
      <c r="F138" t="s">
        <v>808</v>
      </c>
    </row>
    <row r="139" spans="1:6" x14ac:dyDescent="0.2">
      <c r="A139" t="s">
        <v>233</v>
      </c>
      <c r="B139" s="2" t="s">
        <v>274</v>
      </c>
      <c r="C139">
        <v>5</v>
      </c>
      <c r="F139" t="s">
        <v>808</v>
      </c>
    </row>
    <row r="140" spans="1:6" x14ac:dyDescent="0.2">
      <c r="A140" t="s">
        <v>233</v>
      </c>
      <c r="B140" s="2" t="s">
        <v>248</v>
      </c>
      <c r="C140">
        <v>5</v>
      </c>
      <c r="F140" t="s">
        <v>808</v>
      </c>
    </row>
    <row r="141" spans="1:6" x14ac:dyDescent="0.2">
      <c r="A141" t="s">
        <v>233</v>
      </c>
      <c r="B141" s="2" t="s">
        <v>99</v>
      </c>
      <c r="C141">
        <v>5</v>
      </c>
      <c r="F141" t="s">
        <v>808</v>
      </c>
    </row>
    <row r="142" spans="1:6" x14ac:dyDescent="0.2">
      <c r="A142" t="s">
        <v>233</v>
      </c>
      <c r="B142" s="2" t="s">
        <v>451</v>
      </c>
      <c r="C142">
        <v>5</v>
      </c>
      <c r="F142" t="s">
        <v>808</v>
      </c>
    </row>
    <row r="143" spans="1:6" x14ac:dyDescent="0.2">
      <c r="A143" t="s">
        <v>233</v>
      </c>
      <c r="B143" s="2" t="s">
        <v>403</v>
      </c>
      <c r="C143">
        <v>5</v>
      </c>
      <c r="F143" t="s">
        <v>808</v>
      </c>
    </row>
    <row r="144" spans="1:6" x14ac:dyDescent="0.2">
      <c r="A144" t="s">
        <v>233</v>
      </c>
      <c r="B144" s="2" t="s">
        <v>268</v>
      </c>
      <c r="C144">
        <v>5</v>
      </c>
      <c r="F144" t="s">
        <v>808</v>
      </c>
    </row>
    <row r="145" spans="1:6" x14ac:dyDescent="0.2">
      <c r="A145" t="s">
        <v>233</v>
      </c>
      <c r="B145" s="2" t="s">
        <v>108</v>
      </c>
      <c r="C145">
        <v>5</v>
      </c>
      <c r="F145" t="s">
        <v>808</v>
      </c>
    </row>
    <row r="146" spans="1:6" x14ac:dyDescent="0.2">
      <c r="A146" t="s">
        <v>233</v>
      </c>
      <c r="B146" s="2" t="s">
        <v>316</v>
      </c>
      <c r="C146">
        <v>5</v>
      </c>
      <c r="F146" t="s">
        <v>808</v>
      </c>
    </row>
    <row r="147" spans="1:6" x14ac:dyDescent="0.2">
      <c r="A147" t="s">
        <v>233</v>
      </c>
      <c r="B147" s="2" t="s">
        <v>331</v>
      </c>
      <c r="C147">
        <v>5</v>
      </c>
      <c r="F147" t="s">
        <v>808</v>
      </c>
    </row>
    <row r="148" spans="1:6" x14ac:dyDescent="0.2">
      <c r="A148" t="s">
        <v>233</v>
      </c>
      <c r="B148" s="2" t="s">
        <v>273</v>
      </c>
      <c r="C148">
        <v>5</v>
      </c>
      <c r="F148" t="s">
        <v>808</v>
      </c>
    </row>
    <row r="149" spans="1:6" x14ac:dyDescent="0.2">
      <c r="A149" t="s">
        <v>233</v>
      </c>
      <c r="B149" s="2" t="s">
        <v>254</v>
      </c>
      <c r="C149">
        <v>5</v>
      </c>
      <c r="F149" t="s">
        <v>808</v>
      </c>
    </row>
    <row r="150" spans="1:6" x14ac:dyDescent="0.2">
      <c r="A150" t="s">
        <v>233</v>
      </c>
      <c r="B150" s="2" t="s">
        <v>378</v>
      </c>
      <c r="C150">
        <v>5</v>
      </c>
      <c r="F150" t="s">
        <v>808</v>
      </c>
    </row>
    <row r="151" spans="1:6" x14ac:dyDescent="0.2">
      <c r="A151" t="s">
        <v>233</v>
      </c>
      <c r="B151" s="2" t="s">
        <v>340</v>
      </c>
      <c r="C151">
        <v>5</v>
      </c>
      <c r="F151" t="s">
        <v>808</v>
      </c>
    </row>
    <row r="152" spans="1:6" x14ac:dyDescent="0.2">
      <c r="A152" t="s">
        <v>233</v>
      </c>
      <c r="B152" s="2" t="s">
        <v>401</v>
      </c>
      <c r="C152">
        <v>5</v>
      </c>
      <c r="F152" t="s">
        <v>808</v>
      </c>
    </row>
    <row r="153" spans="1:6" x14ac:dyDescent="0.2">
      <c r="A153" t="s">
        <v>233</v>
      </c>
      <c r="B153" s="2" t="s">
        <v>321</v>
      </c>
      <c r="C153">
        <v>4</v>
      </c>
      <c r="F153" t="s">
        <v>808</v>
      </c>
    </row>
    <row r="154" spans="1:6" x14ac:dyDescent="0.2">
      <c r="A154" t="s">
        <v>233</v>
      </c>
      <c r="B154" s="2" t="s">
        <v>275</v>
      </c>
      <c r="C154">
        <v>4</v>
      </c>
      <c r="F154" t="s">
        <v>808</v>
      </c>
    </row>
    <row r="155" spans="1:6" x14ac:dyDescent="0.2">
      <c r="A155" t="s">
        <v>233</v>
      </c>
      <c r="B155" s="2" t="s">
        <v>374</v>
      </c>
      <c r="C155">
        <v>4</v>
      </c>
      <c r="F155" t="s">
        <v>808</v>
      </c>
    </row>
    <row r="156" spans="1:6" x14ac:dyDescent="0.2">
      <c r="A156" t="s">
        <v>233</v>
      </c>
      <c r="B156" s="2" t="s">
        <v>363</v>
      </c>
      <c r="C156">
        <v>4</v>
      </c>
      <c r="F156" t="s">
        <v>808</v>
      </c>
    </row>
    <row r="157" spans="1:6" x14ac:dyDescent="0.2">
      <c r="A157" t="s">
        <v>233</v>
      </c>
      <c r="B157" s="2" t="s">
        <v>88</v>
      </c>
      <c r="C157">
        <v>4</v>
      </c>
      <c r="F157" t="s">
        <v>808</v>
      </c>
    </row>
    <row r="158" spans="1:6" x14ac:dyDescent="0.2">
      <c r="A158" t="s">
        <v>233</v>
      </c>
      <c r="B158" s="2" t="s">
        <v>250</v>
      </c>
      <c r="C158">
        <v>4</v>
      </c>
      <c r="F158" t="s">
        <v>808</v>
      </c>
    </row>
    <row r="159" spans="1:6" x14ac:dyDescent="0.2">
      <c r="A159" t="s">
        <v>233</v>
      </c>
      <c r="B159" s="2" t="s">
        <v>445</v>
      </c>
      <c r="C159">
        <v>4</v>
      </c>
      <c r="F159" t="s">
        <v>808</v>
      </c>
    </row>
    <row r="160" spans="1:6" x14ac:dyDescent="0.2">
      <c r="A160" t="s">
        <v>233</v>
      </c>
      <c r="B160" s="2" t="s">
        <v>462</v>
      </c>
      <c r="C160">
        <v>4</v>
      </c>
      <c r="F160" t="s">
        <v>808</v>
      </c>
    </row>
    <row r="161" spans="1:6" x14ac:dyDescent="0.2">
      <c r="A161" t="s">
        <v>233</v>
      </c>
      <c r="B161" s="2" t="s">
        <v>332</v>
      </c>
      <c r="C161">
        <v>4</v>
      </c>
      <c r="F161" t="s">
        <v>808</v>
      </c>
    </row>
    <row r="162" spans="1:6" x14ac:dyDescent="0.2">
      <c r="A162" t="s">
        <v>233</v>
      </c>
      <c r="B162" s="2" t="s">
        <v>345</v>
      </c>
      <c r="C162">
        <v>4</v>
      </c>
      <c r="F162" t="s">
        <v>808</v>
      </c>
    </row>
    <row r="163" spans="1:6" x14ac:dyDescent="0.2">
      <c r="A163" t="s">
        <v>233</v>
      </c>
      <c r="B163" s="2" t="s">
        <v>244</v>
      </c>
      <c r="C163">
        <v>4</v>
      </c>
      <c r="F163" t="s">
        <v>808</v>
      </c>
    </row>
    <row r="164" spans="1:6" x14ac:dyDescent="0.2">
      <c r="A164" t="s">
        <v>233</v>
      </c>
      <c r="B164" s="2" t="s">
        <v>311</v>
      </c>
      <c r="C164">
        <v>4</v>
      </c>
      <c r="F164" t="s">
        <v>808</v>
      </c>
    </row>
    <row r="165" spans="1:6" x14ac:dyDescent="0.2">
      <c r="A165" t="s">
        <v>233</v>
      </c>
      <c r="B165" s="2" t="s">
        <v>494</v>
      </c>
      <c r="C165">
        <v>4</v>
      </c>
      <c r="F165" t="s">
        <v>808</v>
      </c>
    </row>
    <row r="166" spans="1:6" x14ac:dyDescent="0.2">
      <c r="A166" t="s">
        <v>233</v>
      </c>
      <c r="B166" s="2" t="s">
        <v>427</v>
      </c>
      <c r="C166">
        <v>4</v>
      </c>
      <c r="F166" t="s">
        <v>808</v>
      </c>
    </row>
    <row r="167" spans="1:6" x14ac:dyDescent="0.2">
      <c r="A167" t="s">
        <v>233</v>
      </c>
      <c r="B167" s="2" t="s">
        <v>399</v>
      </c>
      <c r="C167">
        <v>4</v>
      </c>
      <c r="F167" t="s">
        <v>808</v>
      </c>
    </row>
    <row r="168" spans="1:6" x14ac:dyDescent="0.2">
      <c r="A168" t="s">
        <v>233</v>
      </c>
      <c r="B168" s="2" t="s">
        <v>477</v>
      </c>
      <c r="C168">
        <v>3</v>
      </c>
      <c r="F168" t="s">
        <v>808</v>
      </c>
    </row>
    <row r="169" spans="1:6" x14ac:dyDescent="0.2">
      <c r="A169" t="s">
        <v>233</v>
      </c>
      <c r="B169" s="2" t="s">
        <v>428</v>
      </c>
      <c r="C169">
        <v>3</v>
      </c>
      <c r="F169" t="s">
        <v>808</v>
      </c>
    </row>
    <row r="170" spans="1:6" x14ac:dyDescent="0.2">
      <c r="A170" t="s">
        <v>233</v>
      </c>
      <c r="B170" s="2" t="s">
        <v>471</v>
      </c>
      <c r="C170">
        <v>3</v>
      </c>
      <c r="F170" t="s">
        <v>808</v>
      </c>
    </row>
    <row r="171" spans="1:6" x14ac:dyDescent="0.2">
      <c r="A171" t="s">
        <v>233</v>
      </c>
      <c r="B171" s="2" t="s">
        <v>490</v>
      </c>
      <c r="C171">
        <v>3</v>
      </c>
      <c r="F171" t="s">
        <v>808</v>
      </c>
    </row>
    <row r="172" spans="1:6" x14ac:dyDescent="0.2">
      <c r="A172" t="s">
        <v>233</v>
      </c>
      <c r="B172" s="2" t="s">
        <v>293</v>
      </c>
      <c r="C172">
        <v>3</v>
      </c>
      <c r="F172" t="s">
        <v>808</v>
      </c>
    </row>
    <row r="173" spans="1:6" x14ac:dyDescent="0.2">
      <c r="A173" t="s">
        <v>233</v>
      </c>
      <c r="B173" s="2" t="s">
        <v>379</v>
      </c>
      <c r="C173">
        <v>3</v>
      </c>
      <c r="F173" t="s">
        <v>808</v>
      </c>
    </row>
    <row r="174" spans="1:6" x14ac:dyDescent="0.2">
      <c r="A174" t="s">
        <v>233</v>
      </c>
      <c r="B174" s="2" t="s">
        <v>369</v>
      </c>
      <c r="C174">
        <v>3</v>
      </c>
      <c r="F174" t="s">
        <v>808</v>
      </c>
    </row>
    <row r="175" spans="1:6" x14ac:dyDescent="0.2">
      <c r="A175" t="s">
        <v>233</v>
      </c>
      <c r="B175" s="2" t="s">
        <v>353</v>
      </c>
      <c r="C175">
        <v>3</v>
      </c>
      <c r="F175" t="s">
        <v>808</v>
      </c>
    </row>
    <row r="176" spans="1:6" x14ac:dyDescent="0.2">
      <c r="A176" t="s">
        <v>233</v>
      </c>
      <c r="B176" s="2" t="s">
        <v>455</v>
      </c>
      <c r="C176">
        <v>3</v>
      </c>
      <c r="F176" t="s">
        <v>808</v>
      </c>
    </row>
    <row r="177" spans="1:6" x14ac:dyDescent="0.2">
      <c r="A177" t="s">
        <v>233</v>
      </c>
      <c r="B177" s="2" t="s">
        <v>456</v>
      </c>
      <c r="C177">
        <v>3</v>
      </c>
      <c r="F177" t="s">
        <v>808</v>
      </c>
    </row>
    <row r="178" spans="1:6" x14ac:dyDescent="0.2">
      <c r="A178" t="s">
        <v>233</v>
      </c>
      <c r="B178" s="2" t="s">
        <v>284</v>
      </c>
      <c r="C178">
        <v>3</v>
      </c>
      <c r="F178" t="s">
        <v>808</v>
      </c>
    </row>
    <row r="179" spans="1:6" x14ac:dyDescent="0.2">
      <c r="A179" t="s">
        <v>233</v>
      </c>
      <c r="B179" s="2" t="s">
        <v>470</v>
      </c>
      <c r="C179">
        <v>3</v>
      </c>
      <c r="F179" t="s">
        <v>808</v>
      </c>
    </row>
    <row r="180" spans="1:6" x14ac:dyDescent="0.2">
      <c r="A180" t="s">
        <v>233</v>
      </c>
      <c r="B180" s="2" t="s">
        <v>416</v>
      </c>
      <c r="C180">
        <v>3</v>
      </c>
      <c r="F180" t="s">
        <v>808</v>
      </c>
    </row>
    <row r="181" spans="1:6" x14ac:dyDescent="0.2">
      <c r="A181" t="s">
        <v>233</v>
      </c>
      <c r="B181" s="2" t="s">
        <v>448</v>
      </c>
      <c r="C181">
        <v>3</v>
      </c>
      <c r="F181" t="s">
        <v>808</v>
      </c>
    </row>
    <row r="182" spans="1:6" x14ac:dyDescent="0.2">
      <c r="A182" t="s">
        <v>233</v>
      </c>
      <c r="B182" s="2" t="s">
        <v>246</v>
      </c>
      <c r="C182">
        <v>3</v>
      </c>
      <c r="F182" t="s">
        <v>808</v>
      </c>
    </row>
    <row r="183" spans="1:6" x14ac:dyDescent="0.2">
      <c r="A183" t="s">
        <v>233</v>
      </c>
      <c r="B183" s="2" t="s">
        <v>217</v>
      </c>
      <c r="C183">
        <v>3</v>
      </c>
      <c r="F183" t="s">
        <v>808</v>
      </c>
    </row>
    <row r="184" spans="1:6" x14ac:dyDescent="0.2">
      <c r="A184" t="s">
        <v>233</v>
      </c>
      <c r="B184" s="2" t="s">
        <v>299</v>
      </c>
      <c r="C184">
        <v>3</v>
      </c>
      <c r="F184" t="s">
        <v>808</v>
      </c>
    </row>
    <row r="185" spans="1:6" x14ac:dyDescent="0.2">
      <c r="A185" t="s">
        <v>233</v>
      </c>
      <c r="B185" s="2" t="s">
        <v>426</v>
      </c>
      <c r="C185">
        <v>3</v>
      </c>
      <c r="F185" t="s">
        <v>808</v>
      </c>
    </row>
    <row r="186" spans="1:6" x14ac:dyDescent="0.2">
      <c r="A186" t="s">
        <v>233</v>
      </c>
      <c r="B186" s="2" t="s">
        <v>439</v>
      </c>
      <c r="C186">
        <v>3</v>
      </c>
      <c r="F186" t="s">
        <v>808</v>
      </c>
    </row>
    <row r="187" spans="1:6" x14ac:dyDescent="0.2">
      <c r="A187" t="s">
        <v>233</v>
      </c>
      <c r="B187" s="2" t="s">
        <v>283</v>
      </c>
      <c r="C187">
        <v>3</v>
      </c>
      <c r="F187" t="s">
        <v>808</v>
      </c>
    </row>
    <row r="188" spans="1:6" x14ac:dyDescent="0.2">
      <c r="A188" t="s">
        <v>233</v>
      </c>
      <c r="B188" s="2" t="s">
        <v>408</v>
      </c>
      <c r="C188">
        <v>3</v>
      </c>
      <c r="F188" t="s">
        <v>808</v>
      </c>
    </row>
    <row r="189" spans="1:6" x14ac:dyDescent="0.2">
      <c r="A189" t="s">
        <v>233</v>
      </c>
      <c r="B189" s="2" t="s">
        <v>130</v>
      </c>
      <c r="C189">
        <v>3</v>
      </c>
      <c r="F189" t="s">
        <v>808</v>
      </c>
    </row>
    <row r="190" spans="1:6" x14ac:dyDescent="0.2">
      <c r="A190" t="s">
        <v>233</v>
      </c>
      <c r="B190" s="2" t="s">
        <v>322</v>
      </c>
      <c r="C190">
        <v>2</v>
      </c>
      <c r="F190" t="s">
        <v>808</v>
      </c>
    </row>
    <row r="191" spans="1:6" x14ac:dyDescent="0.2">
      <c r="A191" t="s">
        <v>233</v>
      </c>
      <c r="B191" s="2" t="s">
        <v>473</v>
      </c>
      <c r="C191">
        <v>2</v>
      </c>
      <c r="F191" t="s">
        <v>808</v>
      </c>
    </row>
    <row r="192" spans="1:6" x14ac:dyDescent="0.2">
      <c r="A192" t="s">
        <v>233</v>
      </c>
      <c r="B192" s="2" t="s">
        <v>266</v>
      </c>
      <c r="C192">
        <v>2</v>
      </c>
      <c r="F192" t="s">
        <v>808</v>
      </c>
    </row>
    <row r="193" spans="1:6" x14ac:dyDescent="0.2">
      <c r="A193" t="s">
        <v>233</v>
      </c>
      <c r="B193" s="2" t="s">
        <v>478</v>
      </c>
      <c r="C193">
        <v>2</v>
      </c>
      <c r="F193" t="s">
        <v>808</v>
      </c>
    </row>
    <row r="194" spans="1:6" x14ac:dyDescent="0.2">
      <c r="A194" t="s">
        <v>233</v>
      </c>
      <c r="B194" s="2" t="s">
        <v>412</v>
      </c>
      <c r="C194">
        <v>2</v>
      </c>
      <c r="F194" t="s">
        <v>808</v>
      </c>
    </row>
    <row r="195" spans="1:6" x14ac:dyDescent="0.2">
      <c r="A195" t="s">
        <v>233</v>
      </c>
      <c r="B195" s="2" t="s">
        <v>297</v>
      </c>
      <c r="C195">
        <v>2</v>
      </c>
      <c r="F195" t="s">
        <v>808</v>
      </c>
    </row>
    <row r="196" spans="1:6" x14ac:dyDescent="0.2">
      <c r="A196" t="s">
        <v>233</v>
      </c>
      <c r="B196" s="2" t="s">
        <v>486</v>
      </c>
      <c r="C196">
        <v>2</v>
      </c>
      <c r="F196" t="s">
        <v>808</v>
      </c>
    </row>
    <row r="197" spans="1:6" x14ac:dyDescent="0.2">
      <c r="A197" t="s">
        <v>233</v>
      </c>
      <c r="B197" s="2" t="s">
        <v>450</v>
      </c>
      <c r="C197">
        <v>2</v>
      </c>
      <c r="F197" t="s">
        <v>808</v>
      </c>
    </row>
    <row r="198" spans="1:6" x14ac:dyDescent="0.2">
      <c r="A198" t="s">
        <v>233</v>
      </c>
      <c r="B198" s="2" t="s">
        <v>269</v>
      </c>
      <c r="C198">
        <v>2</v>
      </c>
      <c r="F198" t="s">
        <v>808</v>
      </c>
    </row>
    <row r="199" spans="1:6" x14ac:dyDescent="0.2">
      <c r="A199" t="s">
        <v>233</v>
      </c>
      <c r="B199" s="2" t="s">
        <v>292</v>
      </c>
      <c r="C199">
        <v>2</v>
      </c>
      <c r="F199" t="s">
        <v>808</v>
      </c>
    </row>
    <row r="200" spans="1:6" x14ac:dyDescent="0.2">
      <c r="A200" t="s">
        <v>233</v>
      </c>
      <c r="B200" s="2" t="s">
        <v>446</v>
      </c>
      <c r="C200">
        <v>2</v>
      </c>
      <c r="F200" t="s">
        <v>808</v>
      </c>
    </row>
    <row r="201" spans="1:6" x14ac:dyDescent="0.2">
      <c r="A201" t="s">
        <v>233</v>
      </c>
      <c r="B201" s="2" t="s">
        <v>457</v>
      </c>
      <c r="C201">
        <v>2</v>
      </c>
      <c r="F201" t="s">
        <v>808</v>
      </c>
    </row>
    <row r="202" spans="1:6" x14ac:dyDescent="0.2">
      <c r="A202" t="s">
        <v>233</v>
      </c>
      <c r="B202" s="2" t="s">
        <v>409</v>
      </c>
      <c r="C202">
        <v>2</v>
      </c>
      <c r="F202" t="s">
        <v>808</v>
      </c>
    </row>
    <row r="203" spans="1:6" x14ac:dyDescent="0.2">
      <c r="A203" t="s">
        <v>233</v>
      </c>
      <c r="B203" s="2" t="s">
        <v>463</v>
      </c>
      <c r="C203">
        <v>2</v>
      </c>
      <c r="F203" t="s">
        <v>808</v>
      </c>
    </row>
    <row r="204" spans="1:6" x14ac:dyDescent="0.2">
      <c r="A204" t="s">
        <v>233</v>
      </c>
      <c r="B204" s="2" t="s">
        <v>267</v>
      </c>
      <c r="C204">
        <v>2</v>
      </c>
      <c r="F204" t="s">
        <v>808</v>
      </c>
    </row>
    <row r="205" spans="1:6" x14ac:dyDescent="0.2">
      <c r="A205" t="s">
        <v>233</v>
      </c>
      <c r="B205" s="2" t="s">
        <v>304</v>
      </c>
      <c r="C205">
        <v>2</v>
      </c>
      <c r="F205" t="s">
        <v>808</v>
      </c>
    </row>
    <row r="206" spans="1:6" x14ac:dyDescent="0.2">
      <c r="A206" t="s">
        <v>233</v>
      </c>
      <c r="B206" s="2" t="s">
        <v>302</v>
      </c>
      <c r="C206">
        <v>2</v>
      </c>
      <c r="F206" t="s">
        <v>808</v>
      </c>
    </row>
    <row r="207" spans="1:6" x14ac:dyDescent="0.2">
      <c r="A207" t="s">
        <v>233</v>
      </c>
      <c r="B207" s="2" t="s">
        <v>306</v>
      </c>
      <c r="C207">
        <v>2</v>
      </c>
      <c r="F207" t="s">
        <v>808</v>
      </c>
    </row>
    <row r="208" spans="1:6" x14ac:dyDescent="0.2">
      <c r="A208" t="s">
        <v>233</v>
      </c>
      <c r="B208" s="2" t="s">
        <v>270</v>
      </c>
      <c r="C208">
        <v>2</v>
      </c>
      <c r="F208" t="s">
        <v>808</v>
      </c>
    </row>
    <row r="209" spans="1:6" x14ac:dyDescent="0.2">
      <c r="A209" t="s">
        <v>233</v>
      </c>
      <c r="B209" s="2" t="s">
        <v>282</v>
      </c>
      <c r="C209">
        <v>2</v>
      </c>
      <c r="F209" t="s">
        <v>808</v>
      </c>
    </row>
    <row r="210" spans="1:6" x14ac:dyDescent="0.2">
      <c r="A210" t="s">
        <v>233</v>
      </c>
      <c r="B210" s="2" t="s">
        <v>438</v>
      </c>
      <c r="C210">
        <v>2</v>
      </c>
      <c r="F210" t="s">
        <v>808</v>
      </c>
    </row>
    <row r="211" spans="1:6" x14ac:dyDescent="0.2">
      <c r="A211" t="s">
        <v>233</v>
      </c>
      <c r="B211" s="2" t="s">
        <v>390</v>
      </c>
      <c r="C211">
        <v>2</v>
      </c>
      <c r="F211" t="s">
        <v>808</v>
      </c>
    </row>
    <row r="212" spans="1:6" x14ac:dyDescent="0.2">
      <c r="A212" t="s">
        <v>233</v>
      </c>
      <c r="B212" s="2" t="s">
        <v>277</v>
      </c>
      <c r="C212">
        <v>2</v>
      </c>
      <c r="F212" t="s">
        <v>808</v>
      </c>
    </row>
    <row r="213" spans="1:6" x14ac:dyDescent="0.2">
      <c r="A213" t="s">
        <v>233</v>
      </c>
      <c r="B213" s="2" t="s">
        <v>407</v>
      </c>
      <c r="C213">
        <v>2</v>
      </c>
      <c r="F213" t="s">
        <v>808</v>
      </c>
    </row>
    <row r="214" spans="1:6" x14ac:dyDescent="0.2">
      <c r="A214" t="s">
        <v>233</v>
      </c>
      <c r="B214" s="2" t="s">
        <v>334</v>
      </c>
      <c r="C214">
        <v>2</v>
      </c>
      <c r="F214" t="s">
        <v>808</v>
      </c>
    </row>
    <row r="215" spans="1:6" x14ac:dyDescent="0.2">
      <c r="A215" t="s">
        <v>233</v>
      </c>
      <c r="B215" s="2" t="s">
        <v>360</v>
      </c>
      <c r="C215">
        <v>2</v>
      </c>
      <c r="F215" t="s">
        <v>808</v>
      </c>
    </row>
    <row r="216" spans="1:6" x14ac:dyDescent="0.2">
      <c r="A216" t="s">
        <v>233</v>
      </c>
      <c r="B216" s="2" t="s">
        <v>352</v>
      </c>
      <c r="C216">
        <v>1</v>
      </c>
      <c r="F216" t="s">
        <v>808</v>
      </c>
    </row>
    <row r="217" spans="1:6" x14ac:dyDescent="0.2">
      <c r="A217" t="s">
        <v>233</v>
      </c>
      <c r="B217" s="2" t="s">
        <v>287</v>
      </c>
      <c r="C217">
        <v>1</v>
      </c>
      <c r="F217" t="s">
        <v>808</v>
      </c>
    </row>
    <row r="218" spans="1:6" x14ac:dyDescent="0.2">
      <c r="A218" t="s">
        <v>233</v>
      </c>
      <c r="B218" s="2" t="s">
        <v>312</v>
      </c>
      <c r="C218">
        <v>1</v>
      </c>
      <c r="F218" t="s">
        <v>808</v>
      </c>
    </row>
    <row r="219" spans="1:6" x14ac:dyDescent="0.2">
      <c r="A219" t="s">
        <v>233</v>
      </c>
      <c r="B219" s="2" t="s">
        <v>393</v>
      </c>
      <c r="C219">
        <v>1</v>
      </c>
      <c r="F219" t="s">
        <v>808</v>
      </c>
    </row>
    <row r="220" spans="1:6" x14ac:dyDescent="0.2">
      <c r="A220" t="s">
        <v>233</v>
      </c>
      <c r="B220" s="2" t="s">
        <v>323</v>
      </c>
      <c r="C220">
        <v>1</v>
      </c>
      <c r="F220" t="s">
        <v>808</v>
      </c>
    </row>
    <row r="221" spans="1:6" x14ac:dyDescent="0.2">
      <c r="A221" t="s">
        <v>233</v>
      </c>
      <c r="B221" s="2" t="s">
        <v>324</v>
      </c>
      <c r="C221">
        <v>1</v>
      </c>
      <c r="F221" t="s">
        <v>808</v>
      </c>
    </row>
    <row r="222" spans="1:6" x14ac:dyDescent="0.2">
      <c r="A222" t="s">
        <v>233</v>
      </c>
      <c r="B222" s="2" t="s">
        <v>330</v>
      </c>
      <c r="C222">
        <v>1</v>
      </c>
      <c r="F222" t="s">
        <v>808</v>
      </c>
    </row>
    <row r="223" spans="1:6" x14ac:dyDescent="0.2">
      <c r="A223" t="s">
        <v>233</v>
      </c>
      <c r="B223" s="2" t="s">
        <v>344</v>
      </c>
      <c r="C223">
        <v>1</v>
      </c>
      <c r="F223" t="s">
        <v>808</v>
      </c>
    </row>
    <row r="224" spans="1:6" x14ac:dyDescent="0.2">
      <c r="A224" t="s">
        <v>233</v>
      </c>
      <c r="B224" s="2" t="s">
        <v>286</v>
      </c>
      <c r="C224">
        <v>1</v>
      </c>
      <c r="F224" t="s">
        <v>808</v>
      </c>
    </row>
    <row r="225" spans="1:6" x14ac:dyDescent="0.2">
      <c r="A225" t="s">
        <v>233</v>
      </c>
      <c r="B225" s="2" t="s">
        <v>305</v>
      </c>
      <c r="C225">
        <v>1</v>
      </c>
      <c r="F225" t="s">
        <v>808</v>
      </c>
    </row>
    <row r="226" spans="1:6" x14ac:dyDescent="0.2">
      <c r="A226" t="s">
        <v>233</v>
      </c>
      <c r="B226" s="2" t="s">
        <v>410</v>
      </c>
      <c r="C226">
        <v>1</v>
      </c>
      <c r="F226" t="s">
        <v>808</v>
      </c>
    </row>
    <row r="227" spans="1:6" x14ac:dyDescent="0.2">
      <c r="A227" t="s">
        <v>233</v>
      </c>
      <c r="B227" s="2" t="s">
        <v>141</v>
      </c>
      <c r="C227">
        <v>1</v>
      </c>
      <c r="F227" t="s">
        <v>808</v>
      </c>
    </row>
    <row r="228" spans="1:6" x14ac:dyDescent="0.2">
      <c r="A228" t="s">
        <v>233</v>
      </c>
      <c r="B228" s="2" t="s">
        <v>493</v>
      </c>
      <c r="C228">
        <v>1</v>
      </c>
      <c r="F228" t="s">
        <v>808</v>
      </c>
    </row>
    <row r="229" spans="1:6" x14ac:dyDescent="0.2">
      <c r="A229" t="s">
        <v>233</v>
      </c>
      <c r="B229" s="2" t="s">
        <v>492</v>
      </c>
      <c r="C229">
        <v>1</v>
      </c>
      <c r="F229" t="s">
        <v>808</v>
      </c>
    </row>
    <row r="230" spans="1:6" x14ac:dyDescent="0.2">
      <c r="A230" t="s">
        <v>233</v>
      </c>
      <c r="B230" s="2" t="s">
        <v>370</v>
      </c>
      <c r="C230">
        <v>1</v>
      </c>
      <c r="F230" t="s">
        <v>808</v>
      </c>
    </row>
    <row r="231" spans="1:6" x14ac:dyDescent="0.2">
      <c r="A231" t="s">
        <v>233</v>
      </c>
      <c r="B231" s="2" t="s">
        <v>301</v>
      </c>
      <c r="C231">
        <v>1</v>
      </c>
      <c r="F231" t="s">
        <v>808</v>
      </c>
    </row>
    <row r="232" spans="1:6" x14ac:dyDescent="0.2">
      <c r="A232" t="s">
        <v>233</v>
      </c>
      <c r="B232" s="2" t="s">
        <v>383</v>
      </c>
      <c r="C232">
        <v>1</v>
      </c>
      <c r="F232" t="s">
        <v>808</v>
      </c>
    </row>
    <row r="233" spans="1:6" x14ac:dyDescent="0.2">
      <c r="A233" t="s">
        <v>233</v>
      </c>
      <c r="B233" s="2" t="s">
        <v>366</v>
      </c>
      <c r="C233">
        <v>1</v>
      </c>
      <c r="F233" t="s">
        <v>808</v>
      </c>
    </row>
    <row r="234" spans="1:6" x14ac:dyDescent="0.2">
      <c r="A234" t="s">
        <v>233</v>
      </c>
      <c r="B234" s="2" t="s">
        <v>263</v>
      </c>
      <c r="C234">
        <v>1</v>
      </c>
      <c r="F234" t="s">
        <v>808</v>
      </c>
    </row>
    <row r="235" spans="1:6" x14ac:dyDescent="0.2">
      <c r="A235" t="s">
        <v>233</v>
      </c>
      <c r="B235" s="2" t="s">
        <v>327</v>
      </c>
      <c r="C235">
        <v>1</v>
      </c>
      <c r="F235" t="s">
        <v>808</v>
      </c>
    </row>
    <row r="236" spans="1:6" x14ac:dyDescent="0.2">
      <c r="A236" t="s">
        <v>233</v>
      </c>
      <c r="B236" s="2" t="s">
        <v>443</v>
      </c>
      <c r="C236">
        <v>1</v>
      </c>
      <c r="F236" t="s">
        <v>808</v>
      </c>
    </row>
    <row r="237" spans="1:6" x14ac:dyDescent="0.2">
      <c r="A237" t="s">
        <v>233</v>
      </c>
      <c r="B237" s="2" t="s">
        <v>452</v>
      </c>
      <c r="C237">
        <v>1</v>
      </c>
      <c r="F237" t="s">
        <v>808</v>
      </c>
    </row>
    <row r="238" spans="1:6" x14ac:dyDescent="0.2">
      <c r="A238" t="s">
        <v>233</v>
      </c>
      <c r="B238" s="2" t="s">
        <v>249</v>
      </c>
      <c r="C238">
        <v>1</v>
      </c>
      <c r="F238" t="s">
        <v>808</v>
      </c>
    </row>
    <row r="239" spans="1:6" x14ac:dyDescent="0.2">
      <c r="A239" t="s">
        <v>233</v>
      </c>
      <c r="B239" s="2" t="s">
        <v>240</v>
      </c>
      <c r="C239">
        <v>1</v>
      </c>
      <c r="F239" t="s">
        <v>808</v>
      </c>
    </row>
    <row r="240" spans="1:6" x14ac:dyDescent="0.2">
      <c r="A240" t="s">
        <v>233</v>
      </c>
      <c r="B240" s="2" t="s">
        <v>348</v>
      </c>
      <c r="C240">
        <v>1</v>
      </c>
      <c r="F240" t="s">
        <v>808</v>
      </c>
    </row>
    <row r="241" spans="1:6" x14ac:dyDescent="0.2">
      <c r="A241" t="s">
        <v>233</v>
      </c>
      <c r="B241" s="2" t="s">
        <v>404</v>
      </c>
      <c r="C241">
        <v>1</v>
      </c>
      <c r="F241" t="s">
        <v>808</v>
      </c>
    </row>
    <row r="242" spans="1:6" x14ac:dyDescent="0.2">
      <c r="A242" t="s">
        <v>233</v>
      </c>
      <c r="B242" s="2" t="s">
        <v>386</v>
      </c>
      <c r="C242">
        <v>1</v>
      </c>
      <c r="F242" t="s">
        <v>808</v>
      </c>
    </row>
    <row r="243" spans="1:6" x14ac:dyDescent="0.2">
      <c r="A243" t="s">
        <v>233</v>
      </c>
      <c r="B243" s="2" t="s">
        <v>347</v>
      </c>
      <c r="C243">
        <v>1</v>
      </c>
      <c r="F243" t="s">
        <v>808</v>
      </c>
    </row>
    <row r="244" spans="1:6" x14ac:dyDescent="0.2">
      <c r="A244" t="s">
        <v>233</v>
      </c>
      <c r="B244" s="2" t="s">
        <v>449</v>
      </c>
      <c r="C244">
        <v>1</v>
      </c>
      <c r="F244" t="s">
        <v>808</v>
      </c>
    </row>
    <row r="245" spans="1:6" x14ac:dyDescent="0.2">
      <c r="A245" t="s">
        <v>233</v>
      </c>
      <c r="B245" s="2" t="s">
        <v>354</v>
      </c>
      <c r="C245">
        <v>1</v>
      </c>
      <c r="F245" t="s">
        <v>808</v>
      </c>
    </row>
    <row r="246" spans="1:6" x14ac:dyDescent="0.2">
      <c r="A246" t="s">
        <v>233</v>
      </c>
      <c r="B246" s="2" t="s">
        <v>349</v>
      </c>
      <c r="C246">
        <v>1</v>
      </c>
      <c r="F246" t="s">
        <v>808</v>
      </c>
    </row>
    <row r="247" spans="1:6" x14ac:dyDescent="0.2">
      <c r="A247" t="s">
        <v>233</v>
      </c>
      <c r="B247" s="2" t="s">
        <v>343</v>
      </c>
      <c r="C247">
        <v>1</v>
      </c>
      <c r="F247" t="s">
        <v>808</v>
      </c>
    </row>
    <row r="248" spans="1:6" x14ac:dyDescent="0.2">
      <c r="A248" t="s">
        <v>233</v>
      </c>
      <c r="B248" s="2" t="s">
        <v>373</v>
      </c>
      <c r="C248">
        <v>1</v>
      </c>
      <c r="F248" t="s">
        <v>808</v>
      </c>
    </row>
    <row r="249" spans="1:6" x14ac:dyDescent="0.2">
      <c r="A249" t="s">
        <v>233</v>
      </c>
      <c r="B249" s="2" t="s">
        <v>276</v>
      </c>
      <c r="C249">
        <v>1</v>
      </c>
      <c r="F249" t="s">
        <v>808</v>
      </c>
    </row>
    <row r="250" spans="1:6" x14ac:dyDescent="0.2">
      <c r="A250" t="s">
        <v>233</v>
      </c>
      <c r="B250" s="2" t="s">
        <v>441</v>
      </c>
      <c r="C250">
        <v>1</v>
      </c>
      <c r="F250" t="s">
        <v>808</v>
      </c>
    </row>
    <row r="251" spans="1:6" x14ac:dyDescent="0.2">
      <c r="A251" t="s">
        <v>233</v>
      </c>
      <c r="B251" s="2" t="s">
        <v>135</v>
      </c>
      <c r="C251">
        <v>1</v>
      </c>
      <c r="F251" t="s">
        <v>808</v>
      </c>
    </row>
    <row r="252" spans="1:6" x14ac:dyDescent="0.2">
      <c r="A252" t="s">
        <v>233</v>
      </c>
      <c r="B252" s="2" t="s">
        <v>395</v>
      </c>
      <c r="C252">
        <v>1</v>
      </c>
      <c r="F252" t="s">
        <v>808</v>
      </c>
    </row>
    <row r="253" spans="1:6" x14ac:dyDescent="0.2">
      <c r="A253" t="s">
        <v>233</v>
      </c>
      <c r="B253" s="2" t="s">
        <v>371</v>
      </c>
      <c r="C253">
        <v>1</v>
      </c>
      <c r="F253" t="s">
        <v>808</v>
      </c>
    </row>
    <row r="254" spans="1:6" x14ac:dyDescent="0.2">
      <c r="A254" t="s">
        <v>233</v>
      </c>
      <c r="B254" s="2" t="s">
        <v>468</v>
      </c>
      <c r="C254">
        <v>1</v>
      </c>
      <c r="F254" t="s">
        <v>808</v>
      </c>
    </row>
    <row r="255" spans="1:6" x14ac:dyDescent="0.2">
      <c r="A255" t="s">
        <v>233</v>
      </c>
      <c r="B255" s="2" t="s">
        <v>350</v>
      </c>
      <c r="C255">
        <v>1</v>
      </c>
      <c r="F255" t="s">
        <v>808</v>
      </c>
    </row>
    <row r="256" spans="1:6" x14ac:dyDescent="0.2">
      <c r="A256" t="s">
        <v>233</v>
      </c>
      <c r="B256" s="2" t="s">
        <v>328</v>
      </c>
      <c r="C256">
        <v>1</v>
      </c>
      <c r="F256" t="s">
        <v>808</v>
      </c>
    </row>
    <row r="257" spans="1:6" x14ac:dyDescent="0.2">
      <c r="A257" t="s">
        <v>233</v>
      </c>
      <c r="B257" s="2" t="s">
        <v>329</v>
      </c>
      <c r="C257">
        <v>1</v>
      </c>
      <c r="F257" t="s">
        <v>808</v>
      </c>
    </row>
    <row r="258" spans="1:6" x14ac:dyDescent="0.2">
      <c r="A258" t="s">
        <v>233</v>
      </c>
      <c r="B258" s="2" t="s">
        <v>303</v>
      </c>
      <c r="C258">
        <v>1</v>
      </c>
      <c r="F258" t="s">
        <v>808</v>
      </c>
    </row>
    <row r="259" spans="1:6" x14ac:dyDescent="0.2">
      <c r="A259" t="s">
        <v>233</v>
      </c>
      <c r="B259" s="2" t="s">
        <v>294</v>
      </c>
      <c r="C259">
        <v>1</v>
      </c>
      <c r="F259" t="s">
        <v>808</v>
      </c>
    </row>
    <row r="260" spans="1:6" x14ac:dyDescent="0.2">
      <c r="A260" t="s">
        <v>233</v>
      </c>
      <c r="B260" s="2" t="s">
        <v>310</v>
      </c>
      <c r="C260">
        <v>1</v>
      </c>
      <c r="F260" t="s">
        <v>808</v>
      </c>
    </row>
    <row r="261" spans="1:6" x14ac:dyDescent="0.2">
      <c r="A261" t="s">
        <v>233</v>
      </c>
      <c r="B261" s="2" t="s">
        <v>309</v>
      </c>
      <c r="C261">
        <v>1</v>
      </c>
      <c r="F261" t="s">
        <v>808</v>
      </c>
    </row>
    <row r="262" spans="1:6" x14ac:dyDescent="0.2">
      <c r="A262" t="s">
        <v>233</v>
      </c>
      <c r="B262" s="2" t="s">
        <v>255</v>
      </c>
      <c r="C262">
        <v>1</v>
      </c>
      <c r="F262" t="s">
        <v>808</v>
      </c>
    </row>
    <row r="263" spans="1:6" x14ac:dyDescent="0.2">
      <c r="A263" t="s">
        <v>233</v>
      </c>
      <c r="B263" s="2" t="s">
        <v>396</v>
      </c>
      <c r="C263">
        <v>1</v>
      </c>
      <c r="F263" t="s">
        <v>808</v>
      </c>
    </row>
    <row r="264" spans="1:6" x14ac:dyDescent="0.2">
      <c r="A264" t="s">
        <v>233</v>
      </c>
      <c r="B264" s="2" t="s">
        <v>300</v>
      </c>
      <c r="C264">
        <v>1</v>
      </c>
      <c r="F264" t="s">
        <v>808</v>
      </c>
    </row>
    <row r="265" spans="1:6" x14ac:dyDescent="0.2">
      <c r="A265" t="s">
        <v>233</v>
      </c>
      <c r="B265" s="2" t="s">
        <v>447</v>
      </c>
      <c r="C265">
        <v>1</v>
      </c>
      <c r="F265" t="s">
        <v>808</v>
      </c>
    </row>
    <row r="266" spans="1:6" x14ac:dyDescent="0.2">
      <c r="A266" t="s">
        <v>233</v>
      </c>
      <c r="B266" s="2" t="s">
        <v>285</v>
      </c>
      <c r="C266">
        <v>1</v>
      </c>
      <c r="F266" t="s">
        <v>808</v>
      </c>
    </row>
    <row r="267" spans="1:6" x14ac:dyDescent="0.2">
      <c r="A267" t="s">
        <v>233</v>
      </c>
      <c r="B267" s="2" t="s">
        <v>415</v>
      </c>
      <c r="C267">
        <v>1</v>
      </c>
      <c r="F267" t="s">
        <v>808</v>
      </c>
    </row>
    <row r="268" spans="1:6" x14ac:dyDescent="0.2">
      <c r="A268" t="s">
        <v>233</v>
      </c>
      <c r="B268" s="2" t="s">
        <v>326</v>
      </c>
      <c r="C268">
        <v>1</v>
      </c>
      <c r="F268" t="s">
        <v>808</v>
      </c>
    </row>
    <row r="269" spans="1:6" x14ac:dyDescent="0.2">
      <c r="A269" t="s">
        <v>233</v>
      </c>
      <c r="B269" s="2" t="s">
        <v>298</v>
      </c>
      <c r="C269">
        <v>1</v>
      </c>
      <c r="F269" t="s">
        <v>808</v>
      </c>
    </row>
    <row r="270" spans="1:6" x14ac:dyDescent="0.2">
      <c r="A270" t="s">
        <v>233</v>
      </c>
      <c r="B270" s="2" t="s">
        <v>436</v>
      </c>
      <c r="C270">
        <v>1</v>
      </c>
      <c r="F270" t="s">
        <v>808</v>
      </c>
    </row>
    <row r="271" spans="1:6" x14ac:dyDescent="0.2">
      <c r="A271" t="s">
        <v>233</v>
      </c>
      <c r="B271" s="2" t="s">
        <v>377</v>
      </c>
      <c r="C271">
        <v>1</v>
      </c>
      <c r="F271" t="s">
        <v>808</v>
      </c>
    </row>
    <row r="272" spans="1:6" x14ac:dyDescent="0.2">
      <c r="A272" t="s">
        <v>233</v>
      </c>
      <c r="B272" s="2" t="s">
        <v>361</v>
      </c>
      <c r="C272">
        <v>1</v>
      </c>
      <c r="F272" t="s">
        <v>808</v>
      </c>
    </row>
    <row r="273" spans="1:6" x14ac:dyDescent="0.2">
      <c r="A273" t="s">
        <v>233</v>
      </c>
      <c r="B273" s="2" t="s">
        <v>358</v>
      </c>
      <c r="C273">
        <v>1</v>
      </c>
      <c r="F273" t="s">
        <v>808</v>
      </c>
    </row>
    <row r="274" spans="1:6" x14ac:dyDescent="0.2">
      <c r="A274" t="s">
        <v>233</v>
      </c>
      <c r="B274" s="2" t="s">
        <v>359</v>
      </c>
      <c r="C274">
        <v>1</v>
      </c>
      <c r="F274" t="s">
        <v>808</v>
      </c>
    </row>
    <row r="275" spans="1:6" x14ac:dyDescent="0.2">
      <c r="A275" t="s">
        <v>2</v>
      </c>
      <c r="B275" s="2" t="s">
        <v>7</v>
      </c>
      <c r="C275">
        <v>49</v>
      </c>
      <c r="D275" t="s">
        <v>501</v>
      </c>
      <c r="E275">
        <f t="shared" ref="E275:E321" si="0">_xlfn.RANK.EQ(C275,$C$275:$C$321)</f>
        <v>1</v>
      </c>
      <c r="F275" t="s">
        <v>809</v>
      </c>
    </row>
    <row r="276" spans="1:6" x14ac:dyDescent="0.2">
      <c r="A276" t="s">
        <v>6</v>
      </c>
      <c r="B276" s="2" t="s">
        <v>43</v>
      </c>
      <c r="C276">
        <v>43</v>
      </c>
      <c r="E276">
        <f t="shared" si="0"/>
        <v>2</v>
      </c>
      <c r="F276" t="s">
        <v>804</v>
      </c>
    </row>
    <row r="277" spans="1:6" x14ac:dyDescent="0.2">
      <c r="A277" t="s">
        <v>6</v>
      </c>
      <c r="B277" s="2" t="s">
        <v>35</v>
      </c>
      <c r="C277">
        <v>32</v>
      </c>
      <c r="E277">
        <f t="shared" si="0"/>
        <v>3</v>
      </c>
      <c r="F277" t="s">
        <v>804</v>
      </c>
    </row>
    <row r="278" spans="1:6" x14ac:dyDescent="0.2">
      <c r="A278" t="s">
        <v>6</v>
      </c>
      <c r="B278" s="2" t="s">
        <v>33</v>
      </c>
      <c r="C278">
        <v>31</v>
      </c>
      <c r="E278">
        <f t="shared" si="0"/>
        <v>4</v>
      </c>
      <c r="F278" t="s">
        <v>804</v>
      </c>
    </row>
    <row r="279" spans="1:6" x14ac:dyDescent="0.2">
      <c r="A279" t="s">
        <v>5</v>
      </c>
      <c r="B279" s="2" t="s">
        <v>26</v>
      </c>
      <c r="C279">
        <v>29</v>
      </c>
      <c r="E279">
        <f t="shared" si="0"/>
        <v>5</v>
      </c>
      <c r="F279" t="s">
        <v>805</v>
      </c>
    </row>
    <row r="280" spans="1:6" x14ac:dyDescent="0.2">
      <c r="A280" t="s">
        <v>4</v>
      </c>
      <c r="B280" s="2" t="s">
        <v>15</v>
      </c>
      <c r="C280">
        <v>28</v>
      </c>
      <c r="E280">
        <f t="shared" si="0"/>
        <v>6</v>
      </c>
      <c r="F280" t="s">
        <v>805</v>
      </c>
    </row>
    <row r="281" spans="1:6" x14ac:dyDescent="0.2">
      <c r="A281" t="s">
        <v>6</v>
      </c>
      <c r="B281" s="2" t="s">
        <v>51</v>
      </c>
      <c r="C281">
        <v>25</v>
      </c>
      <c r="E281">
        <f t="shared" si="0"/>
        <v>7</v>
      </c>
      <c r="F281" t="s">
        <v>804</v>
      </c>
    </row>
    <row r="282" spans="1:6" x14ac:dyDescent="0.2">
      <c r="A282" t="s">
        <v>6</v>
      </c>
      <c r="B282" s="2" t="s">
        <v>38</v>
      </c>
      <c r="C282">
        <v>18</v>
      </c>
      <c r="E282">
        <f t="shared" si="0"/>
        <v>8</v>
      </c>
      <c r="F282" t="s">
        <v>804</v>
      </c>
    </row>
    <row r="283" spans="1:6" x14ac:dyDescent="0.2">
      <c r="A283" t="s">
        <v>6</v>
      </c>
      <c r="B283" s="2" t="s">
        <v>45</v>
      </c>
      <c r="C283">
        <v>16</v>
      </c>
      <c r="E283">
        <f t="shared" si="0"/>
        <v>9</v>
      </c>
      <c r="F283" t="s">
        <v>804</v>
      </c>
    </row>
    <row r="284" spans="1:6" x14ac:dyDescent="0.2">
      <c r="A284" t="s">
        <v>5</v>
      </c>
      <c r="B284" s="2" t="s">
        <v>20</v>
      </c>
      <c r="C284">
        <v>15</v>
      </c>
      <c r="E284">
        <f t="shared" si="0"/>
        <v>10</v>
      </c>
      <c r="F284" t="s">
        <v>805</v>
      </c>
    </row>
    <row r="285" spans="1:6" x14ac:dyDescent="0.2">
      <c r="A285" t="s">
        <v>6</v>
      </c>
      <c r="B285" s="2" t="s">
        <v>34</v>
      </c>
      <c r="C285">
        <v>13</v>
      </c>
      <c r="E285">
        <f t="shared" si="0"/>
        <v>11</v>
      </c>
      <c r="F285" t="s">
        <v>804</v>
      </c>
    </row>
    <row r="286" spans="1:6" x14ac:dyDescent="0.2">
      <c r="A286" t="s">
        <v>4</v>
      </c>
      <c r="B286" s="2" t="s">
        <v>17</v>
      </c>
      <c r="C286">
        <v>12</v>
      </c>
      <c r="E286">
        <f t="shared" si="0"/>
        <v>12</v>
      </c>
      <c r="F286" t="s">
        <v>804</v>
      </c>
    </row>
    <row r="287" spans="1:6" x14ac:dyDescent="0.2">
      <c r="A287" t="s">
        <v>5</v>
      </c>
      <c r="B287" s="2" t="s">
        <v>25</v>
      </c>
      <c r="C287">
        <v>12</v>
      </c>
      <c r="E287">
        <f t="shared" si="0"/>
        <v>12</v>
      </c>
      <c r="F287" t="s">
        <v>805</v>
      </c>
    </row>
    <row r="288" spans="1:6" x14ac:dyDescent="0.2">
      <c r="A288" t="s">
        <v>6</v>
      </c>
      <c r="B288" s="2" t="s">
        <v>49</v>
      </c>
      <c r="C288">
        <v>11</v>
      </c>
      <c r="E288">
        <f t="shared" si="0"/>
        <v>14</v>
      </c>
      <c r="F288" t="s">
        <v>804</v>
      </c>
    </row>
    <row r="289" spans="1:6" x14ac:dyDescent="0.2">
      <c r="A289" t="s">
        <v>5</v>
      </c>
      <c r="B289" s="2" t="s">
        <v>22</v>
      </c>
      <c r="C289">
        <v>11</v>
      </c>
      <c r="E289">
        <f t="shared" si="0"/>
        <v>14</v>
      </c>
      <c r="F289" t="s">
        <v>805</v>
      </c>
    </row>
    <row r="290" spans="1:6" x14ac:dyDescent="0.2">
      <c r="A290" t="s">
        <v>6</v>
      </c>
      <c r="B290" s="2" t="s">
        <v>36</v>
      </c>
      <c r="C290">
        <v>10</v>
      </c>
      <c r="E290">
        <f t="shared" si="0"/>
        <v>16</v>
      </c>
      <c r="F290" t="s">
        <v>804</v>
      </c>
    </row>
    <row r="291" spans="1:6" x14ac:dyDescent="0.2">
      <c r="A291" t="s">
        <v>3</v>
      </c>
      <c r="B291" s="2" t="s">
        <v>11</v>
      </c>
      <c r="C291">
        <v>9</v>
      </c>
      <c r="E291">
        <f t="shared" si="0"/>
        <v>17</v>
      </c>
      <c r="F291" t="s">
        <v>804</v>
      </c>
    </row>
    <row r="292" spans="1:6" x14ac:dyDescent="0.2">
      <c r="A292" t="s">
        <v>6</v>
      </c>
      <c r="B292" s="2" t="s">
        <v>31</v>
      </c>
      <c r="C292">
        <v>9</v>
      </c>
      <c r="E292">
        <f t="shared" si="0"/>
        <v>17</v>
      </c>
      <c r="F292" t="s">
        <v>804</v>
      </c>
    </row>
    <row r="293" spans="1:6" x14ac:dyDescent="0.2">
      <c r="A293" t="s">
        <v>2</v>
      </c>
      <c r="B293" s="2" t="s">
        <v>8</v>
      </c>
      <c r="C293">
        <v>8</v>
      </c>
      <c r="D293" t="s">
        <v>501</v>
      </c>
      <c r="E293">
        <f t="shared" si="0"/>
        <v>19</v>
      </c>
      <c r="F293" t="s">
        <v>809</v>
      </c>
    </row>
    <row r="294" spans="1:6" x14ac:dyDescent="0.2">
      <c r="A294" t="s">
        <v>6</v>
      </c>
      <c r="B294" s="2" t="s">
        <v>42</v>
      </c>
      <c r="C294">
        <v>8</v>
      </c>
      <c r="E294">
        <f t="shared" si="0"/>
        <v>19</v>
      </c>
      <c r="F294" t="s">
        <v>804</v>
      </c>
    </row>
    <row r="295" spans="1:6" x14ac:dyDescent="0.2">
      <c r="A295" t="s">
        <v>6</v>
      </c>
      <c r="B295" s="2" t="s">
        <v>48</v>
      </c>
      <c r="C295">
        <v>7</v>
      </c>
      <c r="E295">
        <f t="shared" si="0"/>
        <v>21</v>
      </c>
      <c r="F295" t="s">
        <v>804</v>
      </c>
    </row>
    <row r="296" spans="1:6" x14ac:dyDescent="0.2">
      <c r="A296" t="s">
        <v>5</v>
      </c>
      <c r="B296" s="2" t="s">
        <v>27</v>
      </c>
      <c r="C296">
        <v>7</v>
      </c>
      <c r="E296">
        <f t="shared" si="0"/>
        <v>21</v>
      </c>
      <c r="F296" t="s">
        <v>805</v>
      </c>
    </row>
    <row r="297" spans="1:6" x14ac:dyDescent="0.2">
      <c r="A297" t="s">
        <v>6</v>
      </c>
      <c r="B297" s="2" t="s">
        <v>46</v>
      </c>
      <c r="C297">
        <v>6</v>
      </c>
      <c r="E297">
        <f t="shared" si="0"/>
        <v>23</v>
      </c>
      <c r="F297" t="s">
        <v>804</v>
      </c>
    </row>
    <row r="298" spans="1:6" x14ac:dyDescent="0.2">
      <c r="A298" t="s">
        <v>6</v>
      </c>
      <c r="B298" s="2" t="s">
        <v>29</v>
      </c>
      <c r="C298">
        <v>6</v>
      </c>
      <c r="E298">
        <f t="shared" si="0"/>
        <v>23</v>
      </c>
      <c r="F298" t="s">
        <v>804</v>
      </c>
    </row>
    <row r="299" spans="1:6" x14ac:dyDescent="0.2">
      <c r="A299" t="s">
        <v>6</v>
      </c>
      <c r="B299" s="2" t="s">
        <v>44</v>
      </c>
      <c r="C299">
        <v>6</v>
      </c>
      <c r="E299">
        <f t="shared" si="0"/>
        <v>23</v>
      </c>
      <c r="F299" t="s">
        <v>804</v>
      </c>
    </row>
    <row r="300" spans="1:6" x14ac:dyDescent="0.2">
      <c r="A300" t="s">
        <v>6</v>
      </c>
      <c r="B300" s="2" t="s">
        <v>39</v>
      </c>
      <c r="C300">
        <v>5</v>
      </c>
      <c r="E300">
        <f t="shared" si="0"/>
        <v>26</v>
      </c>
      <c r="F300" t="s">
        <v>804</v>
      </c>
    </row>
    <row r="301" spans="1:6" x14ac:dyDescent="0.2">
      <c r="A301" t="s">
        <v>5</v>
      </c>
      <c r="B301" s="2" t="s">
        <v>21</v>
      </c>
      <c r="C301">
        <v>5</v>
      </c>
      <c r="E301">
        <f t="shared" si="0"/>
        <v>26</v>
      </c>
      <c r="F301" t="s">
        <v>805</v>
      </c>
    </row>
    <row r="302" spans="1:6" x14ac:dyDescent="0.2">
      <c r="A302" t="s">
        <v>4</v>
      </c>
      <c r="B302" s="2" t="s">
        <v>16</v>
      </c>
      <c r="C302">
        <v>4</v>
      </c>
      <c r="E302">
        <f t="shared" si="0"/>
        <v>28</v>
      </c>
      <c r="F302" t="s">
        <v>804</v>
      </c>
    </row>
    <row r="303" spans="1:6" x14ac:dyDescent="0.2">
      <c r="A303" t="s">
        <v>3</v>
      </c>
      <c r="B303" s="2" t="s">
        <v>10</v>
      </c>
      <c r="C303">
        <v>4</v>
      </c>
      <c r="E303">
        <f t="shared" si="0"/>
        <v>28</v>
      </c>
      <c r="F303" t="s">
        <v>804</v>
      </c>
    </row>
    <row r="304" spans="1:6" x14ac:dyDescent="0.2">
      <c r="A304" t="s">
        <v>6</v>
      </c>
      <c r="B304" s="2" t="s">
        <v>47</v>
      </c>
      <c r="C304">
        <v>4</v>
      </c>
      <c r="E304">
        <f t="shared" si="0"/>
        <v>28</v>
      </c>
      <c r="F304" t="s">
        <v>804</v>
      </c>
    </row>
    <row r="305" spans="1:6" x14ac:dyDescent="0.2">
      <c r="A305" t="s">
        <v>5</v>
      </c>
      <c r="B305" s="2" t="s">
        <v>23</v>
      </c>
      <c r="C305">
        <v>4</v>
      </c>
      <c r="E305">
        <f t="shared" si="0"/>
        <v>28</v>
      </c>
      <c r="F305" t="s">
        <v>805</v>
      </c>
    </row>
    <row r="306" spans="1:6" x14ac:dyDescent="0.2">
      <c r="A306" t="s">
        <v>4</v>
      </c>
      <c r="B306" s="2" t="s">
        <v>14</v>
      </c>
      <c r="C306">
        <v>3</v>
      </c>
      <c r="E306">
        <f t="shared" si="0"/>
        <v>32</v>
      </c>
      <c r="F306" t="s">
        <v>806</v>
      </c>
    </row>
    <row r="307" spans="1:6" x14ac:dyDescent="0.2">
      <c r="A307" t="s">
        <v>5</v>
      </c>
      <c r="B307" s="2" t="s">
        <v>19</v>
      </c>
      <c r="C307">
        <v>3</v>
      </c>
      <c r="E307">
        <f t="shared" si="0"/>
        <v>32</v>
      </c>
      <c r="F307" t="s">
        <v>805</v>
      </c>
    </row>
    <row r="308" spans="1:6" x14ac:dyDescent="0.2">
      <c r="A308" t="s">
        <v>6</v>
      </c>
      <c r="B308" s="2" t="s">
        <v>40</v>
      </c>
      <c r="C308">
        <v>2</v>
      </c>
      <c r="E308">
        <f t="shared" si="0"/>
        <v>34</v>
      </c>
      <c r="F308" t="s">
        <v>804</v>
      </c>
    </row>
    <row r="309" spans="1:6" x14ac:dyDescent="0.2">
      <c r="A309" t="s">
        <v>6</v>
      </c>
      <c r="B309" s="2" t="s">
        <v>41</v>
      </c>
      <c r="C309">
        <v>2</v>
      </c>
      <c r="E309">
        <f t="shared" si="0"/>
        <v>34</v>
      </c>
      <c r="F309" t="s">
        <v>804</v>
      </c>
    </row>
    <row r="310" spans="1:6" x14ac:dyDescent="0.2">
      <c r="A310" t="s">
        <v>6</v>
      </c>
      <c r="B310" s="2" t="s">
        <v>50</v>
      </c>
      <c r="C310">
        <v>2</v>
      </c>
      <c r="E310">
        <f t="shared" si="0"/>
        <v>34</v>
      </c>
      <c r="F310" t="s">
        <v>804</v>
      </c>
    </row>
    <row r="311" spans="1:6" x14ac:dyDescent="0.2">
      <c r="A311" t="s">
        <v>6</v>
      </c>
      <c r="B311" s="2" t="s">
        <v>37</v>
      </c>
      <c r="C311">
        <v>2</v>
      </c>
      <c r="E311">
        <f t="shared" si="0"/>
        <v>34</v>
      </c>
      <c r="F311" t="s">
        <v>804</v>
      </c>
    </row>
    <row r="312" spans="1:6" x14ac:dyDescent="0.2">
      <c r="A312" t="s">
        <v>4</v>
      </c>
      <c r="B312" s="2" t="s">
        <v>13</v>
      </c>
      <c r="C312">
        <v>1</v>
      </c>
      <c r="E312">
        <f t="shared" si="0"/>
        <v>38</v>
      </c>
      <c r="F312" t="s">
        <v>806</v>
      </c>
    </row>
    <row r="313" spans="1:6" x14ac:dyDescent="0.2">
      <c r="A313" t="s">
        <v>4</v>
      </c>
      <c r="B313" s="2" t="s">
        <v>12</v>
      </c>
      <c r="C313">
        <v>1</v>
      </c>
      <c r="E313">
        <f t="shared" si="0"/>
        <v>38</v>
      </c>
      <c r="F313" t="s">
        <v>804</v>
      </c>
    </row>
    <row r="314" spans="1:6" x14ac:dyDescent="0.2">
      <c r="A314" t="s">
        <v>2</v>
      </c>
      <c r="B314" s="2" t="s">
        <v>9</v>
      </c>
      <c r="C314">
        <v>1</v>
      </c>
      <c r="D314" t="s">
        <v>501</v>
      </c>
      <c r="E314">
        <f t="shared" si="0"/>
        <v>38</v>
      </c>
      <c r="F314" t="s">
        <v>809</v>
      </c>
    </row>
    <row r="315" spans="1:6" x14ac:dyDescent="0.2">
      <c r="A315" t="s">
        <v>6</v>
      </c>
      <c r="B315" s="2" t="s">
        <v>53</v>
      </c>
      <c r="C315">
        <v>1</v>
      </c>
      <c r="E315">
        <f t="shared" si="0"/>
        <v>38</v>
      </c>
      <c r="F315" t="s">
        <v>804</v>
      </c>
    </row>
    <row r="316" spans="1:6" x14ac:dyDescent="0.2">
      <c r="A316" t="s">
        <v>6</v>
      </c>
      <c r="B316" s="2" t="s">
        <v>52</v>
      </c>
      <c r="C316">
        <v>1</v>
      </c>
      <c r="E316">
        <f t="shared" si="0"/>
        <v>38</v>
      </c>
      <c r="F316" t="s">
        <v>804</v>
      </c>
    </row>
    <row r="317" spans="1:6" x14ac:dyDescent="0.2">
      <c r="A317" t="s">
        <v>6</v>
      </c>
      <c r="B317" s="2" t="s">
        <v>30</v>
      </c>
      <c r="C317">
        <v>1</v>
      </c>
      <c r="E317">
        <f t="shared" si="0"/>
        <v>38</v>
      </c>
      <c r="F317" t="s">
        <v>804</v>
      </c>
    </row>
    <row r="318" spans="1:6" x14ac:dyDescent="0.2">
      <c r="A318" t="s">
        <v>6</v>
      </c>
      <c r="B318" s="2" t="s">
        <v>32</v>
      </c>
      <c r="C318">
        <v>1</v>
      </c>
      <c r="E318">
        <f t="shared" si="0"/>
        <v>38</v>
      </c>
      <c r="F318" t="s">
        <v>804</v>
      </c>
    </row>
    <row r="319" spans="1:6" x14ac:dyDescent="0.2">
      <c r="A319" t="s">
        <v>5</v>
      </c>
      <c r="B319" s="2" t="s">
        <v>28</v>
      </c>
      <c r="C319">
        <v>1</v>
      </c>
      <c r="E319">
        <f t="shared" si="0"/>
        <v>38</v>
      </c>
      <c r="F319" t="s">
        <v>805</v>
      </c>
    </row>
    <row r="320" spans="1:6" x14ac:dyDescent="0.2">
      <c r="A320" t="s">
        <v>5</v>
      </c>
      <c r="B320" s="2" t="s">
        <v>18</v>
      </c>
      <c r="C320">
        <v>1</v>
      </c>
      <c r="E320">
        <f t="shared" si="0"/>
        <v>38</v>
      </c>
      <c r="F320" t="s">
        <v>805</v>
      </c>
    </row>
    <row r="321" spans="1:6" x14ac:dyDescent="0.2">
      <c r="A321" t="s">
        <v>5</v>
      </c>
      <c r="B321" s="2" t="s">
        <v>24</v>
      </c>
      <c r="C321">
        <v>1</v>
      </c>
      <c r="E321">
        <f t="shared" si="0"/>
        <v>38</v>
      </c>
      <c r="F321" t="s">
        <v>805</v>
      </c>
    </row>
  </sheetData>
  <sortState ref="A275:F321">
    <sortCondition descending="1" ref="C275:C32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56" sqref="D56"/>
    </sheetView>
  </sheetViews>
  <sheetFormatPr defaultRowHeight="12.75" x14ac:dyDescent="0.2"/>
  <cols>
    <col min="1" max="1" width="11" bestFit="1" customWidth="1"/>
    <col min="2" max="2" width="11.28515625" bestFit="1" customWidth="1"/>
    <col min="3" max="3" width="21.85546875" bestFit="1" customWidth="1"/>
  </cols>
  <sheetData>
    <row r="1" spans="1:5" x14ac:dyDescent="0.2">
      <c r="B1" s="1" t="s">
        <v>840</v>
      </c>
      <c r="C1" s="1" t="s">
        <v>841</v>
      </c>
    </row>
    <row r="2" spans="1:5" x14ac:dyDescent="0.2">
      <c r="A2" t="s">
        <v>835</v>
      </c>
      <c r="B2">
        <v>13</v>
      </c>
      <c r="C2">
        <f>(B2/64)*100</f>
        <v>20.3125</v>
      </c>
      <c r="E2" t="s">
        <v>842</v>
      </c>
    </row>
    <row r="3" spans="1:5" x14ac:dyDescent="0.2">
      <c r="A3" t="s">
        <v>836</v>
      </c>
      <c r="B3">
        <v>53</v>
      </c>
      <c r="C3" s="32">
        <f t="shared" ref="C3:C7" si="0">(B3/64)*100</f>
        <v>82.8125</v>
      </c>
      <c r="E3" t="s">
        <v>844</v>
      </c>
    </row>
    <row r="4" spans="1:5" x14ac:dyDescent="0.2">
      <c r="A4" t="s">
        <v>837</v>
      </c>
      <c r="B4">
        <v>24</v>
      </c>
      <c r="C4" s="32">
        <f t="shared" si="0"/>
        <v>37.5</v>
      </c>
      <c r="E4" t="s">
        <v>843</v>
      </c>
    </row>
    <row r="5" spans="1:5" x14ac:dyDescent="0.2">
      <c r="A5" t="s">
        <v>838</v>
      </c>
      <c r="B5">
        <v>20</v>
      </c>
      <c r="C5" s="32">
        <f t="shared" si="0"/>
        <v>31.25</v>
      </c>
      <c r="E5" t="s">
        <v>845</v>
      </c>
    </row>
    <row r="6" spans="1:5" x14ac:dyDescent="0.2">
      <c r="A6" t="s">
        <v>839</v>
      </c>
      <c r="B6">
        <v>9</v>
      </c>
      <c r="C6" s="32">
        <f t="shared" si="0"/>
        <v>14.0625</v>
      </c>
      <c r="E6" t="s">
        <v>844</v>
      </c>
    </row>
    <row r="7" spans="1:5" x14ac:dyDescent="0.2">
      <c r="A7" t="s">
        <v>808</v>
      </c>
      <c r="B7">
        <v>2</v>
      </c>
      <c r="C7" s="32">
        <f t="shared" si="0"/>
        <v>3.125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ySplit="1" topLeftCell="A2" activePane="bottomLeft" state="frozen"/>
      <selection pane="bottomLeft" activeCell="L51" sqref="L51"/>
    </sheetView>
  </sheetViews>
  <sheetFormatPr defaultRowHeight="12.75" x14ac:dyDescent="0.2"/>
  <cols>
    <col min="2" max="2" width="24.7109375" style="2" bestFit="1" customWidth="1"/>
    <col min="3" max="3" width="10.5703125" bestFit="1" customWidth="1"/>
  </cols>
  <sheetData>
    <row r="1" spans="1:5" x14ac:dyDescent="0.2">
      <c r="A1" s="1" t="s">
        <v>54</v>
      </c>
      <c r="B1" s="1" t="s">
        <v>55</v>
      </c>
      <c r="C1" s="1" t="s">
        <v>1</v>
      </c>
      <c r="D1" s="1" t="s">
        <v>500</v>
      </c>
      <c r="E1" s="1" t="s">
        <v>577</v>
      </c>
    </row>
    <row r="2" spans="1:5" x14ac:dyDescent="0.2">
      <c r="A2" t="s">
        <v>499</v>
      </c>
      <c r="B2" s="2" t="s">
        <v>14</v>
      </c>
      <c r="C2">
        <v>361</v>
      </c>
      <c r="E2">
        <v>1</v>
      </c>
    </row>
    <row r="3" spans="1:5" x14ac:dyDescent="0.2">
      <c r="A3" t="s">
        <v>499</v>
      </c>
      <c r="B3" s="2" t="s">
        <v>58</v>
      </c>
      <c r="C3">
        <v>300</v>
      </c>
      <c r="E3">
        <v>2</v>
      </c>
    </row>
    <row r="4" spans="1:5" x14ac:dyDescent="0.2">
      <c r="A4" t="s">
        <v>499</v>
      </c>
      <c r="B4" s="2" t="s">
        <v>7</v>
      </c>
      <c r="C4">
        <v>300</v>
      </c>
      <c r="D4" t="s">
        <v>501</v>
      </c>
      <c r="E4">
        <v>2</v>
      </c>
    </row>
    <row r="5" spans="1:5" x14ac:dyDescent="0.2">
      <c r="A5" t="s">
        <v>499</v>
      </c>
      <c r="B5" s="2" t="s">
        <v>15</v>
      </c>
      <c r="C5">
        <v>264</v>
      </c>
      <c r="E5">
        <v>4</v>
      </c>
    </row>
    <row r="6" spans="1:5" x14ac:dyDescent="0.2">
      <c r="A6" t="s">
        <v>499</v>
      </c>
      <c r="B6" s="2" t="s">
        <v>9</v>
      </c>
      <c r="C6">
        <v>254</v>
      </c>
      <c r="D6" t="s">
        <v>501</v>
      </c>
      <c r="E6">
        <v>5</v>
      </c>
    </row>
    <row r="7" spans="1:5" x14ac:dyDescent="0.2">
      <c r="A7" t="s">
        <v>499</v>
      </c>
      <c r="B7" s="2" t="s">
        <v>13</v>
      </c>
      <c r="C7">
        <v>187</v>
      </c>
      <c r="E7">
        <v>6</v>
      </c>
    </row>
    <row r="8" spans="1:5" x14ac:dyDescent="0.2">
      <c r="A8" t="s">
        <v>499</v>
      </c>
      <c r="B8" s="2" t="s">
        <v>16</v>
      </c>
      <c r="C8">
        <v>187</v>
      </c>
      <c r="E8">
        <v>6</v>
      </c>
    </row>
    <row r="9" spans="1:5" x14ac:dyDescent="0.2">
      <c r="A9" t="s">
        <v>499</v>
      </c>
      <c r="B9" s="2" t="s">
        <v>71</v>
      </c>
      <c r="C9">
        <v>187</v>
      </c>
      <c r="E9">
        <v>6</v>
      </c>
    </row>
    <row r="10" spans="1:5" x14ac:dyDescent="0.2">
      <c r="A10" t="s">
        <v>499</v>
      </c>
      <c r="B10" s="2" t="s">
        <v>61</v>
      </c>
      <c r="C10">
        <v>172</v>
      </c>
      <c r="E10">
        <v>9</v>
      </c>
    </row>
    <row r="11" spans="1:5" x14ac:dyDescent="0.2">
      <c r="A11" t="s">
        <v>499</v>
      </c>
      <c r="B11" s="2" t="s">
        <v>26</v>
      </c>
      <c r="C11">
        <v>119</v>
      </c>
      <c r="E11">
        <v>10</v>
      </c>
    </row>
    <row r="12" spans="1:5" x14ac:dyDescent="0.2">
      <c r="A12" t="s">
        <v>499</v>
      </c>
      <c r="B12" s="2" t="s">
        <v>25</v>
      </c>
      <c r="C12">
        <v>107</v>
      </c>
      <c r="E12">
        <v>11</v>
      </c>
    </row>
    <row r="13" spans="1:5" x14ac:dyDescent="0.2">
      <c r="A13" t="s">
        <v>499</v>
      </c>
      <c r="B13" s="2" t="s">
        <v>28</v>
      </c>
      <c r="C13">
        <v>103</v>
      </c>
      <c r="E13">
        <v>12</v>
      </c>
    </row>
    <row r="14" spans="1:5" x14ac:dyDescent="0.2">
      <c r="A14" t="s">
        <v>499</v>
      </c>
      <c r="B14" s="2" t="s">
        <v>68</v>
      </c>
      <c r="C14">
        <v>101</v>
      </c>
      <c r="E14">
        <v>13</v>
      </c>
    </row>
    <row r="15" spans="1:5" x14ac:dyDescent="0.2">
      <c r="A15" t="s">
        <v>499</v>
      </c>
      <c r="B15" s="2" t="s">
        <v>64</v>
      </c>
      <c r="C15">
        <v>88</v>
      </c>
      <c r="E15">
        <v>14</v>
      </c>
    </row>
    <row r="16" spans="1:5" x14ac:dyDescent="0.2">
      <c r="A16" t="s">
        <v>499</v>
      </c>
      <c r="B16" s="2" t="s">
        <v>22</v>
      </c>
      <c r="C16">
        <v>82</v>
      </c>
      <c r="E16">
        <v>15</v>
      </c>
    </row>
    <row r="17" spans="1:5" x14ac:dyDescent="0.2">
      <c r="A17" t="s">
        <v>499</v>
      </c>
      <c r="B17" s="2" t="s">
        <v>66</v>
      </c>
      <c r="C17">
        <v>82</v>
      </c>
      <c r="E17">
        <v>15</v>
      </c>
    </row>
    <row r="18" spans="1:5" x14ac:dyDescent="0.2">
      <c r="A18" t="s">
        <v>499</v>
      </c>
      <c r="B18" s="2" t="s">
        <v>27</v>
      </c>
      <c r="C18">
        <v>82</v>
      </c>
      <c r="E18">
        <v>15</v>
      </c>
    </row>
    <row r="19" spans="1:5" x14ac:dyDescent="0.2">
      <c r="A19" t="s">
        <v>499</v>
      </c>
      <c r="B19" s="2" t="s">
        <v>63</v>
      </c>
      <c r="C19">
        <v>69</v>
      </c>
      <c r="E19">
        <v>18</v>
      </c>
    </row>
    <row r="20" spans="1:5" x14ac:dyDescent="0.2">
      <c r="A20" t="s">
        <v>499</v>
      </c>
      <c r="B20" s="2" t="s">
        <v>72</v>
      </c>
      <c r="C20">
        <v>66</v>
      </c>
      <c r="E20">
        <v>19</v>
      </c>
    </row>
    <row r="21" spans="1:5" x14ac:dyDescent="0.2">
      <c r="A21" t="s">
        <v>499</v>
      </c>
      <c r="B21" s="2" t="s">
        <v>19</v>
      </c>
      <c r="C21">
        <v>53</v>
      </c>
      <c r="E21">
        <v>20</v>
      </c>
    </row>
    <row r="22" spans="1:5" x14ac:dyDescent="0.2">
      <c r="A22" t="s">
        <v>499</v>
      </c>
      <c r="B22" s="2" t="s">
        <v>59</v>
      </c>
      <c r="C22">
        <v>43</v>
      </c>
      <c r="E22">
        <v>21</v>
      </c>
    </row>
    <row r="23" spans="1:5" x14ac:dyDescent="0.2">
      <c r="A23" t="s">
        <v>499</v>
      </c>
      <c r="B23" s="2" t="s">
        <v>70</v>
      </c>
      <c r="C23">
        <v>38</v>
      </c>
      <c r="E23">
        <v>22</v>
      </c>
    </row>
    <row r="24" spans="1:5" x14ac:dyDescent="0.2">
      <c r="A24" t="s">
        <v>499</v>
      </c>
      <c r="B24" s="2" t="s">
        <v>74</v>
      </c>
      <c r="C24">
        <v>35</v>
      </c>
      <c r="E24">
        <v>23</v>
      </c>
    </row>
    <row r="25" spans="1:5" x14ac:dyDescent="0.2">
      <c r="A25" t="s">
        <v>499</v>
      </c>
      <c r="B25" s="2" t="s">
        <v>24</v>
      </c>
      <c r="C25">
        <v>34</v>
      </c>
      <c r="E25">
        <v>24</v>
      </c>
    </row>
    <row r="26" spans="1:5" x14ac:dyDescent="0.2">
      <c r="A26" t="s">
        <v>499</v>
      </c>
      <c r="B26" s="2" t="s">
        <v>62</v>
      </c>
      <c r="C26">
        <v>32</v>
      </c>
      <c r="E26">
        <v>25</v>
      </c>
    </row>
    <row r="27" spans="1:5" x14ac:dyDescent="0.2">
      <c r="A27" t="s">
        <v>499</v>
      </c>
      <c r="B27" s="2" t="s">
        <v>65</v>
      </c>
      <c r="C27">
        <v>31</v>
      </c>
      <c r="E27">
        <v>26</v>
      </c>
    </row>
    <row r="28" spans="1:5" x14ac:dyDescent="0.2">
      <c r="A28" t="s">
        <v>499</v>
      </c>
      <c r="B28" s="2" t="s">
        <v>60</v>
      </c>
      <c r="C28">
        <v>28</v>
      </c>
      <c r="D28" t="s">
        <v>501</v>
      </c>
      <c r="E28">
        <v>27</v>
      </c>
    </row>
    <row r="29" spans="1:5" x14ac:dyDescent="0.2">
      <c r="A29" t="s">
        <v>499</v>
      </c>
      <c r="B29" s="2" t="s">
        <v>73</v>
      </c>
      <c r="C29">
        <v>27</v>
      </c>
      <c r="E29">
        <v>28</v>
      </c>
    </row>
    <row r="30" spans="1:5" x14ac:dyDescent="0.2">
      <c r="A30" t="s">
        <v>499</v>
      </c>
      <c r="B30" s="2" t="s">
        <v>67</v>
      </c>
      <c r="C30">
        <v>25</v>
      </c>
      <c r="E30">
        <v>29</v>
      </c>
    </row>
    <row r="31" spans="1:5" x14ac:dyDescent="0.2">
      <c r="A31" t="s">
        <v>499</v>
      </c>
      <c r="B31" s="2" t="s">
        <v>56</v>
      </c>
      <c r="C31">
        <v>24</v>
      </c>
      <c r="E31">
        <v>30</v>
      </c>
    </row>
    <row r="32" spans="1:5" x14ac:dyDescent="0.2">
      <c r="A32" t="s">
        <v>499</v>
      </c>
      <c r="B32" s="2" t="s">
        <v>69</v>
      </c>
      <c r="C32">
        <v>22</v>
      </c>
      <c r="E32">
        <v>31</v>
      </c>
    </row>
    <row r="33" spans="1:5" x14ac:dyDescent="0.2">
      <c r="A33" t="s">
        <v>499</v>
      </c>
      <c r="B33" s="2" t="s">
        <v>57</v>
      </c>
      <c r="C33">
        <v>21</v>
      </c>
      <c r="E33">
        <v>32</v>
      </c>
    </row>
  </sheetData>
  <sortState ref="A2:D33">
    <sortCondition descending="1" ref="C2:C3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zoomScaleNormal="100" workbookViewId="0">
      <selection activeCell="F56" sqref="F56"/>
    </sheetView>
  </sheetViews>
  <sheetFormatPr defaultRowHeight="12.75" x14ac:dyDescent="0.2"/>
  <cols>
    <col min="1" max="1" width="24.140625" bestFit="1" customWidth="1"/>
    <col min="2" max="2" width="10.5703125" bestFit="1" customWidth="1"/>
    <col min="3" max="3" width="6.140625" bestFit="1" customWidth="1"/>
  </cols>
  <sheetData>
    <row r="1" spans="1:4" x14ac:dyDescent="0.2">
      <c r="A1" s="1" t="s">
        <v>55</v>
      </c>
      <c r="B1" s="1" t="s">
        <v>1</v>
      </c>
      <c r="C1" s="1" t="s">
        <v>500</v>
      </c>
      <c r="D1" s="1" t="s">
        <v>577</v>
      </c>
    </row>
    <row r="2" spans="1:4" x14ac:dyDescent="0.2">
      <c r="A2" t="s">
        <v>505</v>
      </c>
      <c r="B2">
        <v>512</v>
      </c>
      <c r="D2">
        <v>1</v>
      </c>
    </row>
    <row r="3" spans="1:4" x14ac:dyDescent="0.2">
      <c r="A3" t="s">
        <v>518</v>
      </c>
      <c r="B3">
        <v>496</v>
      </c>
      <c r="D3">
        <v>2</v>
      </c>
    </row>
    <row r="4" spans="1:4" x14ac:dyDescent="0.2">
      <c r="A4" t="s">
        <v>15</v>
      </c>
      <c r="B4">
        <v>434</v>
      </c>
      <c r="D4">
        <v>3</v>
      </c>
    </row>
    <row r="5" spans="1:4" x14ac:dyDescent="0.2">
      <c r="A5" t="s">
        <v>511</v>
      </c>
      <c r="B5">
        <v>404</v>
      </c>
      <c r="D5">
        <v>4</v>
      </c>
    </row>
    <row r="6" spans="1:4" x14ac:dyDescent="0.2">
      <c r="A6" t="s">
        <v>503</v>
      </c>
      <c r="B6">
        <v>320</v>
      </c>
      <c r="D6">
        <v>5</v>
      </c>
    </row>
    <row r="7" spans="1:4" x14ac:dyDescent="0.2">
      <c r="A7" t="s">
        <v>62</v>
      </c>
      <c r="B7">
        <v>304</v>
      </c>
      <c r="D7">
        <v>6</v>
      </c>
    </row>
    <row r="8" spans="1:4" x14ac:dyDescent="0.2">
      <c r="A8" t="s">
        <v>517</v>
      </c>
      <c r="B8">
        <v>264</v>
      </c>
      <c r="D8">
        <v>7</v>
      </c>
    </row>
    <row r="9" spans="1:4" x14ac:dyDescent="0.2">
      <c r="A9" t="s">
        <v>504</v>
      </c>
      <c r="B9">
        <v>247</v>
      </c>
      <c r="D9">
        <v>8</v>
      </c>
    </row>
    <row r="10" spans="1:4" x14ac:dyDescent="0.2">
      <c r="A10" t="s">
        <v>523</v>
      </c>
      <c r="B10">
        <v>244</v>
      </c>
      <c r="D10">
        <v>9</v>
      </c>
    </row>
    <row r="11" spans="1:4" x14ac:dyDescent="0.2">
      <c r="A11" t="s">
        <v>87</v>
      </c>
      <c r="B11">
        <v>243</v>
      </c>
      <c r="D11">
        <v>10</v>
      </c>
    </row>
    <row r="12" spans="1:4" x14ac:dyDescent="0.2">
      <c r="A12" t="s">
        <v>519</v>
      </c>
      <c r="B12">
        <v>228</v>
      </c>
      <c r="D12">
        <v>11</v>
      </c>
    </row>
    <row r="13" spans="1:4" x14ac:dyDescent="0.2">
      <c r="A13" t="s">
        <v>509</v>
      </c>
      <c r="B13">
        <v>212</v>
      </c>
      <c r="D13">
        <v>12</v>
      </c>
    </row>
    <row r="14" spans="1:4" x14ac:dyDescent="0.2">
      <c r="A14" t="s">
        <v>143</v>
      </c>
      <c r="B14">
        <v>202</v>
      </c>
      <c r="D14">
        <v>13</v>
      </c>
    </row>
    <row r="15" spans="1:4" x14ac:dyDescent="0.2">
      <c r="A15" t="s">
        <v>28</v>
      </c>
      <c r="B15">
        <v>194</v>
      </c>
      <c r="D15">
        <v>14</v>
      </c>
    </row>
    <row r="16" spans="1:4" x14ac:dyDescent="0.2">
      <c r="A16" t="s">
        <v>57</v>
      </c>
      <c r="B16">
        <v>188</v>
      </c>
      <c r="D16">
        <v>15</v>
      </c>
    </row>
    <row r="17" spans="1:4" x14ac:dyDescent="0.2">
      <c r="A17" t="s">
        <v>58</v>
      </c>
      <c r="B17">
        <v>180</v>
      </c>
      <c r="D17">
        <v>16</v>
      </c>
    </row>
    <row r="18" spans="1:4" x14ac:dyDescent="0.2">
      <c r="A18" t="s">
        <v>26</v>
      </c>
      <c r="B18">
        <v>170</v>
      </c>
      <c r="D18">
        <v>17</v>
      </c>
    </row>
    <row r="19" spans="1:4" x14ac:dyDescent="0.2">
      <c r="A19" t="s">
        <v>72</v>
      </c>
      <c r="B19">
        <v>169</v>
      </c>
      <c r="D19">
        <v>18</v>
      </c>
    </row>
    <row r="20" spans="1:4" x14ac:dyDescent="0.2">
      <c r="A20" t="s">
        <v>64</v>
      </c>
      <c r="B20">
        <v>165</v>
      </c>
      <c r="D20">
        <v>19</v>
      </c>
    </row>
    <row r="21" spans="1:4" x14ac:dyDescent="0.2">
      <c r="A21" t="s">
        <v>512</v>
      </c>
      <c r="B21">
        <v>165</v>
      </c>
      <c r="D21">
        <v>19</v>
      </c>
    </row>
    <row r="22" spans="1:4" x14ac:dyDescent="0.2">
      <c r="A22" t="s">
        <v>510</v>
      </c>
      <c r="B22">
        <v>156</v>
      </c>
      <c r="D22">
        <v>21</v>
      </c>
    </row>
    <row r="23" spans="1:4" x14ac:dyDescent="0.2">
      <c r="A23" t="s">
        <v>19</v>
      </c>
      <c r="B23">
        <v>156</v>
      </c>
      <c r="D23">
        <v>21</v>
      </c>
    </row>
    <row r="24" spans="1:4" x14ac:dyDescent="0.2">
      <c r="A24" t="s">
        <v>7</v>
      </c>
      <c r="B24">
        <v>140</v>
      </c>
      <c r="C24" t="s">
        <v>501</v>
      </c>
      <c r="D24">
        <v>23</v>
      </c>
    </row>
    <row r="25" spans="1:4" x14ac:dyDescent="0.2">
      <c r="A25" t="s">
        <v>14</v>
      </c>
      <c r="B25">
        <v>129</v>
      </c>
      <c r="D25">
        <v>24</v>
      </c>
    </row>
    <row r="26" spans="1:4" x14ac:dyDescent="0.2">
      <c r="A26" t="s">
        <v>27</v>
      </c>
      <c r="B26">
        <v>125</v>
      </c>
      <c r="D26">
        <v>25</v>
      </c>
    </row>
    <row r="27" spans="1:4" x14ac:dyDescent="0.2">
      <c r="A27" t="s">
        <v>69</v>
      </c>
      <c r="B27">
        <v>120</v>
      </c>
      <c r="D27">
        <v>26</v>
      </c>
    </row>
    <row r="28" spans="1:4" x14ac:dyDescent="0.2">
      <c r="A28" t="s">
        <v>68</v>
      </c>
      <c r="B28">
        <v>99</v>
      </c>
      <c r="D28">
        <v>27</v>
      </c>
    </row>
    <row r="29" spans="1:4" x14ac:dyDescent="0.2">
      <c r="A29" t="s">
        <v>513</v>
      </c>
      <c r="B29">
        <v>88</v>
      </c>
      <c r="D29">
        <v>28</v>
      </c>
    </row>
    <row r="30" spans="1:4" x14ac:dyDescent="0.2">
      <c r="A30" t="s">
        <v>506</v>
      </c>
      <c r="B30">
        <v>86</v>
      </c>
      <c r="D30">
        <v>29</v>
      </c>
    </row>
    <row r="31" spans="1:4" x14ac:dyDescent="0.2">
      <c r="A31" t="s">
        <v>223</v>
      </c>
      <c r="B31">
        <v>83</v>
      </c>
      <c r="D31">
        <v>30</v>
      </c>
    </row>
    <row r="32" spans="1:4" x14ac:dyDescent="0.2">
      <c r="A32" t="s">
        <v>521</v>
      </c>
      <c r="B32">
        <v>81</v>
      </c>
      <c r="D32">
        <v>31</v>
      </c>
    </row>
    <row r="33" spans="1:4" x14ac:dyDescent="0.2">
      <c r="A33" t="s">
        <v>508</v>
      </c>
      <c r="B33">
        <v>81</v>
      </c>
      <c r="D33">
        <v>31</v>
      </c>
    </row>
    <row r="34" spans="1:4" x14ac:dyDescent="0.2">
      <c r="A34" t="s">
        <v>502</v>
      </c>
      <c r="B34">
        <v>79</v>
      </c>
      <c r="D34">
        <v>33</v>
      </c>
    </row>
    <row r="35" spans="1:4" x14ac:dyDescent="0.2">
      <c r="A35" t="s">
        <v>67</v>
      </c>
      <c r="B35">
        <v>76</v>
      </c>
      <c r="D35">
        <v>34</v>
      </c>
    </row>
    <row r="36" spans="1:4" x14ac:dyDescent="0.2">
      <c r="A36" t="s">
        <v>528</v>
      </c>
      <c r="B36">
        <v>75</v>
      </c>
      <c r="D36">
        <v>35</v>
      </c>
    </row>
    <row r="37" spans="1:4" x14ac:dyDescent="0.2">
      <c r="A37" t="s">
        <v>514</v>
      </c>
      <c r="B37">
        <v>70</v>
      </c>
      <c r="D37">
        <v>36</v>
      </c>
    </row>
    <row r="38" spans="1:4" x14ac:dyDescent="0.2">
      <c r="A38" t="s">
        <v>56</v>
      </c>
      <c r="B38">
        <v>69</v>
      </c>
      <c r="D38">
        <v>37</v>
      </c>
    </row>
    <row r="39" spans="1:4" x14ac:dyDescent="0.2">
      <c r="A39" t="s">
        <v>529</v>
      </c>
      <c r="B39">
        <v>67</v>
      </c>
      <c r="D39">
        <v>38</v>
      </c>
    </row>
    <row r="40" spans="1:4" x14ac:dyDescent="0.2">
      <c r="A40" t="s">
        <v>520</v>
      </c>
      <c r="B40">
        <v>62</v>
      </c>
      <c r="D40">
        <v>39</v>
      </c>
    </row>
    <row r="41" spans="1:4" x14ac:dyDescent="0.2">
      <c r="A41" t="s">
        <v>25</v>
      </c>
      <c r="B41">
        <v>61</v>
      </c>
      <c r="D41">
        <v>40</v>
      </c>
    </row>
    <row r="42" spans="1:4" x14ac:dyDescent="0.2">
      <c r="A42" t="s">
        <v>507</v>
      </c>
      <c r="B42">
        <v>57</v>
      </c>
      <c r="D42">
        <v>41</v>
      </c>
    </row>
    <row r="43" spans="1:4" x14ac:dyDescent="0.2">
      <c r="A43" t="s">
        <v>527</v>
      </c>
      <c r="B43">
        <v>56</v>
      </c>
      <c r="D43">
        <v>42</v>
      </c>
    </row>
    <row r="44" spans="1:4" x14ac:dyDescent="0.2">
      <c r="A44" t="s">
        <v>16</v>
      </c>
      <c r="B44">
        <v>56</v>
      </c>
      <c r="D44">
        <v>42</v>
      </c>
    </row>
    <row r="45" spans="1:4" x14ac:dyDescent="0.2">
      <c r="A45" t="s">
        <v>9</v>
      </c>
      <c r="B45">
        <v>53</v>
      </c>
      <c r="C45" t="s">
        <v>501</v>
      </c>
      <c r="D45">
        <v>44</v>
      </c>
    </row>
    <row r="46" spans="1:4" x14ac:dyDescent="0.2">
      <c r="A46" t="s">
        <v>115</v>
      </c>
      <c r="B46">
        <v>42</v>
      </c>
      <c r="D46">
        <v>45</v>
      </c>
    </row>
    <row r="47" spans="1:4" x14ac:dyDescent="0.2">
      <c r="A47" t="s">
        <v>70</v>
      </c>
      <c r="B47">
        <v>40</v>
      </c>
      <c r="D47">
        <v>46</v>
      </c>
    </row>
    <row r="48" spans="1:4" x14ac:dyDescent="0.2">
      <c r="A48" t="s">
        <v>524</v>
      </c>
      <c r="B48">
        <v>30</v>
      </c>
      <c r="D48">
        <v>47</v>
      </c>
    </row>
    <row r="49" spans="1:4" x14ac:dyDescent="0.2">
      <c r="A49" t="s">
        <v>496</v>
      </c>
      <c r="B49">
        <v>28</v>
      </c>
      <c r="D49">
        <v>48</v>
      </c>
    </row>
    <row r="50" spans="1:4" x14ac:dyDescent="0.2">
      <c r="A50" t="s">
        <v>515</v>
      </c>
      <c r="B50">
        <v>28</v>
      </c>
      <c r="D50">
        <v>48</v>
      </c>
    </row>
    <row r="51" spans="1:4" x14ac:dyDescent="0.2">
      <c r="A51" t="s">
        <v>18</v>
      </c>
      <c r="B51">
        <v>28</v>
      </c>
      <c r="D51">
        <v>48</v>
      </c>
    </row>
    <row r="52" spans="1:4" x14ac:dyDescent="0.2">
      <c r="A52" t="s">
        <v>112</v>
      </c>
      <c r="B52">
        <v>27</v>
      </c>
      <c r="D52">
        <v>51</v>
      </c>
    </row>
    <row r="53" spans="1:4" x14ac:dyDescent="0.2">
      <c r="A53" t="s">
        <v>522</v>
      </c>
      <c r="B53">
        <v>27</v>
      </c>
      <c r="D53">
        <v>51</v>
      </c>
    </row>
    <row r="54" spans="1:4" x14ac:dyDescent="0.2">
      <c r="A54" t="s">
        <v>65</v>
      </c>
      <c r="B54">
        <v>26</v>
      </c>
      <c r="D54">
        <v>53</v>
      </c>
    </row>
    <row r="55" spans="1:4" x14ac:dyDescent="0.2">
      <c r="A55" t="s">
        <v>516</v>
      </c>
      <c r="B55">
        <v>23</v>
      </c>
      <c r="D55">
        <v>54</v>
      </c>
    </row>
    <row r="56" spans="1:4" x14ac:dyDescent="0.2">
      <c r="A56" t="s">
        <v>525</v>
      </c>
      <c r="B56">
        <v>18</v>
      </c>
      <c r="D56">
        <v>55</v>
      </c>
    </row>
    <row r="57" spans="1:4" x14ac:dyDescent="0.2">
      <c r="A57" t="s">
        <v>530</v>
      </c>
      <c r="B57">
        <v>17</v>
      </c>
      <c r="D57">
        <v>56</v>
      </c>
    </row>
    <row r="58" spans="1:4" x14ac:dyDescent="0.2">
      <c r="A58" t="s">
        <v>85</v>
      </c>
      <c r="B58">
        <v>16</v>
      </c>
      <c r="D58">
        <v>57</v>
      </c>
    </row>
    <row r="59" spans="1:4" x14ac:dyDescent="0.2">
      <c r="A59" t="s">
        <v>526</v>
      </c>
      <c r="B59">
        <v>13</v>
      </c>
      <c r="D59">
        <v>58</v>
      </c>
    </row>
    <row r="60" spans="1:4" x14ac:dyDescent="0.2">
      <c r="A60" t="s">
        <v>140</v>
      </c>
      <c r="B60">
        <v>12</v>
      </c>
      <c r="D60">
        <v>59</v>
      </c>
    </row>
  </sheetData>
  <sortState ref="A2:D60">
    <sortCondition descending="1" ref="B2:B60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7"/>
  <sheetViews>
    <sheetView zoomScale="85" zoomScaleNormal="85" workbookViewId="0">
      <pane xSplit="2" ySplit="1" topLeftCell="C59" activePane="bottomRight" state="frozen"/>
      <selection pane="topRight" activeCell="B1" sqref="B1"/>
      <selection pane="bottomLeft" activeCell="A2" sqref="A2"/>
      <selection pane="bottomRight" activeCell="BJ88" sqref="BJ88"/>
    </sheetView>
  </sheetViews>
  <sheetFormatPr defaultRowHeight="12.75" x14ac:dyDescent="0.2"/>
  <cols>
    <col min="1" max="1" width="10.140625" style="32" bestFit="1" customWidth="1"/>
    <col min="2" max="2" width="10.42578125" style="34" bestFit="1" customWidth="1"/>
    <col min="3" max="5" width="3.140625" style="34" bestFit="1" customWidth="1"/>
    <col min="6" max="6" width="2.140625" style="34" bestFit="1" customWidth="1"/>
    <col min="7" max="59" width="3.140625" style="34" bestFit="1" customWidth="1"/>
  </cols>
  <sheetData>
    <row r="1" spans="1:59" s="1" customFormat="1" x14ac:dyDescent="0.2">
      <c r="A1" s="1" t="s">
        <v>803</v>
      </c>
      <c r="B1" s="33" t="s">
        <v>1038</v>
      </c>
      <c r="C1" s="33">
        <v>1</v>
      </c>
      <c r="D1" s="33">
        <v>2</v>
      </c>
      <c r="E1" s="33">
        <v>3</v>
      </c>
      <c r="F1" s="33">
        <v>4</v>
      </c>
      <c r="G1" s="33">
        <v>5</v>
      </c>
      <c r="H1" s="33">
        <v>6</v>
      </c>
      <c r="I1" s="33">
        <v>7</v>
      </c>
      <c r="J1" s="33">
        <v>8</v>
      </c>
      <c r="K1" s="33">
        <v>9</v>
      </c>
      <c r="L1" s="33">
        <v>11</v>
      </c>
      <c r="M1" s="33">
        <v>12</v>
      </c>
      <c r="N1" s="33">
        <v>13</v>
      </c>
      <c r="O1" s="33">
        <v>14</v>
      </c>
      <c r="P1" s="33">
        <v>15</v>
      </c>
      <c r="Q1" s="33">
        <v>16</v>
      </c>
      <c r="R1" s="33">
        <v>17</v>
      </c>
      <c r="S1" s="33">
        <v>18</v>
      </c>
      <c r="T1" s="33">
        <v>19</v>
      </c>
      <c r="U1" s="33">
        <v>19</v>
      </c>
      <c r="V1" s="33">
        <v>20</v>
      </c>
      <c r="W1" s="33">
        <v>21</v>
      </c>
      <c r="X1" s="33">
        <v>22</v>
      </c>
      <c r="Y1" s="33">
        <v>23</v>
      </c>
      <c r="Z1" s="33">
        <v>24</v>
      </c>
      <c r="AA1" s="33">
        <v>25</v>
      </c>
      <c r="AB1" s="33">
        <v>26</v>
      </c>
      <c r="AC1" s="33">
        <v>27</v>
      </c>
      <c r="AD1" s="33">
        <v>28</v>
      </c>
      <c r="AE1" s="33">
        <v>28</v>
      </c>
      <c r="AF1" s="33">
        <v>30</v>
      </c>
      <c r="AG1" s="33">
        <v>31</v>
      </c>
      <c r="AH1" s="33">
        <v>32</v>
      </c>
      <c r="AI1" s="33">
        <v>33</v>
      </c>
      <c r="AJ1" s="33">
        <v>33</v>
      </c>
      <c r="AK1" s="33">
        <v>34</v>
      </c>
      <c r="AL1" s="33">
        <v>36</v>
      </c>
      <c r="AM1" s="33">
        <v>37</v>
      </c>
      <c r="AN1" s="33">
        <v>38</v>
      </c>
      <c r="AO1" s="33">
        <v>39</v>
      </c>
      <c r="AP1" s="33">
        <v>40</v>
      </c>
      <c r="AQ1" s="33">
        <v>41</v>
      </c>
      <c r="AR1" s="33">
        <v>42</v>
      </c>
      <c r="AS1" s="33">
        <v>43</v>
      </c>
      <c r="AT1" s="33">
        <v>44</v>
      </c>
      <c r="AU1" s="33">
        <v>45</v>
      </c>
      <c r="AV1" s="33">
        <v>46</v>
      </c>
      <c r="AW1" s="33">
        <v>47</v>
      </c>
      <c r="AX1" s="33">
        <v>48</v>
      </c>
      <c r="AY1" s="33">
        <v>49</v>
      </c>
      <c r="AZ1" s="33">
        <v>50</v>
      </c>
      <c r="BA1" s="33">
        <v>51</v>
      </c>
      <c r="BB1" s="33">
        <v>52</v>
      </c>
      <c r="BC1" s="33">
        <v>53</v>
      </c>
      <c r="BD1" s="33">
        <v>54</v>
      </c>
      <c r="BE1" s="33">
        <v>55</v>
      </c>
      <c r="BF1" s="33">
        <v>56</v>
      </c>
      <c r="BG1" s="33">
        <v>57</v>
      </c>
    </row>
    <row r="2" spans="1:59" x14ac:dyDescent="0.2">
      <c r="A2" s="32" t="s">
        <v>804</v>
      </c>
      <c r="B2" s="34" t="s">
        <v>851</v>
      </c>
      <c r="C2" s="35">
        <v>0</v>
      </c>
      <c r="D2" s="34">
        <v>0</v>
      </c>
      <c r="E2" s="35">
        <v>0</v>
      </c>
      <c r="F2" s="34">
        <v>0</v>
      </c>
      <c r="G2" s="34">
        <v>0</v>
      </c>
      <c r="H2" s="34">
        <v>0</v>
      </c>
      <c r="I2" s="35">
        <v>0</v>
      </c>
      <c r="J2" s="35">
        <v>0</v>
      </c>
      <c r="K2" s="35">
        <v>0</v>
      </c>
      <c r="L2" s="34">
        <v>1</v>
      </c>
      <c r="M2" s="35">
        <v>0</v>
      </c>
      <c r="N2" s="35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35">
        <v>0</v>
      </c>
      <c r="U2" s="35">
        <v>0</v>
      </c>
      <c r="V2" s="35">
        <v>0</v>
      </c>
      <c r="W2" s="35">
        <v>0</v>
      </c>
      <c r="X2" s="35">
        <v>0</v>
      </c>
      <c r="Y2" s="35">
        <v>0</v>
      </c>
      <c r="Z2" s="35">
        <v>0</v>
      </c>
      <c r="AA2" s="35">
        <v>0</v>
      </c>
      <c r="AB2" s="34">
        <v>0</v>
      </c>
      <c r="AC2" s="35">
        <v>0</v>
      </c>
      <c r="AD2" s="35">
        <v>0</v>
      </c>
      <c r="AE2" s="35">
        <v>0</v>
      </c>
      <c r="AF2" s="34">
        <v>0</v>
      </c>
      <c r="AG2" s="35">
        <v>0</v>
      </c>
      <c r="AH2" s="35">
        <v>0</v>
      </c>
      <c r="AI2" s="35">
        <v>0</v>
      </c>
      <c r="AJ2" s="35">
        <v>0</v>
      </c>
      <c r="AK2" s="35">
        <v>0</v>
      </c>
      <c r="AL2" s="35">
        <v>0</v>
      </c>
      <c r="AM2" s="34">
        <v>0</v>
      </c>
      <c r="AN2" s="35">
        <v>0</v>
      </c>
      <c r="AO2" s="35">
        <v>0</v>
      </c>
      <c r="AP2" s="35">
        <v>0</v>
      </c>
      <c r="AQ2" s="34">
        <v>0</v>
      </c>
      <c r="AR2" s="35">
        <v>0</v>
      </c>
      <c r="AS2" s="35">
        <v>0</v>
      </c>
      <c r="AT2" s="35">
        <v>0</v>
      </c>
      <c r="AU2" s="35">
        <v>0</v>
      </c>
      <c r="AV2" s="35">
        <v>0</v>
      </c>
      <c r="AW2" s="35">
        <v>0</v>
      </c>
      <c r="AX2" s="35">
        <v>0</v>
      </c>
      <c r="AY2" s="35">
        <v>0</v>
      </c>
      <c r="AZ2" s="35">
        <v>0</v>
      </c>
      <c r="BA2" s="35">
        <v>0</v>
      </c>
      <c r="BB2" s="35">
        <v>0</v>
      </c>
      <c r="BC2" s="35">
        <v>0</v>
      </c>
      <c r="BD2" s="35">
        <v>0</v>
      </c>
      <c r="BE2" s="35">
        <v>0</v>
      </c>
      <c r="BF2" s="35">
        <v>0</v>
      </c>
      <c r="BG2" s="35">
        <v>0</v>
      </c>
    </row>
    <row r="3" spans="1:59" x14ac:dyDescent="0.2">
      <c r="A3" s="32" t="s">
        <v>804</v>
      </c>
      <c r="B3" s="34" t="s">
        <v>875</v>
      </c>
      <c r="C3" s="35">
        <v>3</v>
      </c>
      <c r="D3" s="34">
        <v>3</v>
      </c>
      <c r="E3" s="34">
        <v>2</v>
      </c>
      <c r="F3" s="34">
        <v>3</v>
      </c>
      <c r="G3" s="34">
        <v>3</v>
      </c>
      <c r="H3" s="35">
        <v>3</v>
      </c>
      <c r="I3" s="35">
        <v>2</v>
      </c>
      <c r="J3" s="35">
        <v>0</v>
      </c>
      <c r="K3" s="34">
        <v>2</v>
      </c>
      <c r="L3" s="35">
        <v>2</v>
      </c>
      <c r="M3" s="35">
        <v>2</v>
      </c>
      <c r="N3" s="35">
        <v>3</v>
      </c>
      <c r="O3" s="35">
        <v>2</v>
      </c>
      <c r="P3" s="35">
        <v>3</v>
      </c>
      <c r="Q3" s="35">
        <v>0</v>
      </c>
      <c r="R3" s="34">
        <v>2</v>
      </c>
      <c r="S3" s="35">
        <v>2</v>
      </c>
      <c r="T3" s="35">
        <v>2</v>
      </c>
      <c r="U3" s="35">
        <v>0</v>
      </c>
      <c r="V3" s="35">
        <v>0</v>
      </c>
      <c r="W3" s="34">
        <v>1</v>
      </c>
      <c r="X3" s="34">
        <v>3</v>
      </c>
      <c r="Y3" s="35">
        <v>3</v>
      </c>
      <c r="Z3" s="35">
        <v>3</v>
      </c>
      <c r="AA3" s="35">
        <v>2</v>
      </c>
      <c r="AB3" s="35">
        <v>0</v>
      </c>
      <c r="AC3" s="34">
        <v>1</v>
      </c>
      <c r="AD3" s="35">
        <v>2</v>
      </c>
      <c r="AE3" s="34">
        <v>1</v>
      </c>
      <c r="AF3" s="35">
        <v>0</v>
      </c>
      <c r="AG3" s="34">
        <v>1</v>
      </c>
      <c r="AH3" s="34">
        <v>0</v>
      </c>
      <c r="AI3" s="34">
        <v>2</v>
      </c>
      <c r="AJ3" s="35">
        <v>2</v>
      </c>
      <c r="AK3" s="35">
        <v>2</v>
      </c>
      <c r="AL3" s="35">
        <v>3</v>
      </c>
      <c r="AM3" s="35">
        <v>0</v>
      </c>
      <c r="AN3" s="35">
        <v>0</v>
      </c>
      <c r="AO3" s="35">
        <v>0</v>
      </c>
      <c r="AP3" s="35">
        <v>0</v>
      </c>
      <c r="AQ3" s="34">
        <v>0</v>
      </c>
      <c r="AR3" s="34">
        <v>3</v>
      </c>
      <c r="AS3" s="35">
        <v>0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4">
        <v>1</v>
      </c>
      <c r="BA3" s="35">
        <v>0</v>
      </c>
      <c r="BB3" s="35">
        <v>0</v>
      </c>
      <c r="BC3" s="35">
        <v>2</v>
      </c>
      <c r="BD3" s="35">
        <v>3</v>
      </c>
      <c r="BE3" s="35">
        <v>3</v>
      </c>
      <c r="BF3" s="35">
        <v>0</v>
      </c>
      <c r="BG3" s="35">
        <v>0</v>
      </c>
    </row>
    <row r="4" spans="1:59" x14ac:dyDescent="0.2">
      <c r="A4" s="32" t="s">
        <v>804</v>
      </c>
      <c r="B4" s="34" t="s">
        <v>874</v>
      </c>
      <c r="C4" s="35">
        <v>3</v>
      </c>
      <c r="D4" s="34">
        <v>2</v>
      </c>
      <c r="E4" s="34">
        <v>2</v>
      </c>
      <c r="F4" s="34">
        <v>3</v>
      </c>
      <c r="G4" s="34">
        <v>2</v>
      </c>
      <c r="H4" s="35">
        <v>2</v>
      </c>
      <c r="I4" s="35">
        <v>3</v>
      </c>
      <c r="J4" s="35">
        <v>0</v>
      </c>
      <c r="K4" s="34">
        <v>2</v>
      </c>
      <c r="L4" s="35">
        <v>1</v>
      </c>
      <c r="M4" s="35">
        <v>2</v>
      </c>
      <c r="N4" s="35">
        <v>0</v>
      </c>
      <c r="O4" s="35">
        <v>2</v>
      </c>
      <c r="P4" s="34">
        <v>2</v>
      </c>
      <c r="Q4" s="35">
        <v>0</v>
      </c>
      <c r="R4" s="35">
        <v>0</v>
      </c>
      <c r="S4" s="35">
        <v>2</v>
      </c>
      <c r="T4" s="35">
        <v>2</v>
      </c>
      <c r="U4" s="35">
        <v>0</v>
      </c>
      <c r="V4" s="34">
        <v>1</v>
      </c>
      <c r="W4" s="34">
        <v>2</v>
      </c>
      <c r="X4" s="35">
        <v>0</v>
      </c>
      <c r="Y4" s="35">
        <v>0</v>
      </c>
      <c r="Z4" s="35">
        <v>0</v>
      </c>
      <c r="AA4" s="35">
        <v>2</v>
      </c>
      <c r="AB4" s="35">
        <v>0</v>
      </c>
      <c r="AC4" s="35">
        <v>0</v>
      </c>
      <c r="AD4" s="35">
        <v>2</v>
      </c>
      <c r="AE4" s="35">
        <v>0</v>
      </c>
      <c r="AF4" s="35">
        <v>0</v>
      </c>
      <c r="AG4" s="35">
        <v>0</v>
      </c>
      <c r="AH4" s="34">
        <v>2</v>
      </c>
      <c r="AI4" s="34">
        <v>3</v>
      </c>
      <c r="AJ4" s="34">
        <v>2</v>
      </c>
      <c r="AK4" s="35">
        <v>2</v>
      </c>
      <c r="AL4" s="35">
        <v>0</v>
      </c>
      <c r="AM4" s="35">
        <v>0</v>
      </c>
      <c r="AN4" s="35">
        <v>0</v>
      </c>
      <c r="AO4" s="35">
        <v>0</v>
      </c>
      <c r="AP4" s="35">
        <v>0</v>
      </c>
      <c r="AQ4" s="34">
        <v>0</v>
      </c>
      <c r="AR4" s="34">
        <v>2</v>
      </c>
      <c r="AS4" s="35">
        <v>0</v>
      </c>
      <c r="AT4" s="35">
        <v>0</v>
      </c>
      <c r="AU4" s="35">
        <v>0</v>
      </c>
      <c r="AV4" s="35">
        <v>0</v>
      </c>
      <c r="AW4" s="35">
        <v>0</v>
      </c>
      <c r="AX4" s="35">
        <v>0</v>
      </c>
      <c r="AY4" s="35">
        <v>0</v>
      </c>
      <c r="AZ4" s="35">
        <v>0</v>
      </c>
      <c r="BA4" s="35">
        <v>0</v>
      </c>
      <c r="BB4" s="35">
        <v>0</v>
      </c>
      <c r="BC4" s="35">
        <v>1</v>
      </c>
      <c r="BD4" s="35">
        <v>2</v>
      </c>
      <c r="BE4" s="35">
        <v>0</v>
      </c>
      <c r="BF4" s="35">
        <v>0</v>
      </c>
      <c r="BG4" s="35">
        <v>0</v>
      </c>
    </row>
    <row r="5" spans="1:59" x14ac:dyDescent="0.2">
      <c r="A5" s="32" t="s">
        <v>804</v>
      </c>
      <c r="B5" s="34" t="s">
        <v>858</v>
      </c>
      <c r="C5" s="34">
        <v>2</v>
      </c>
      <c r="D5" s="34">
        <v>2</v>
      </c>
      <c r="E5" s="34">
        <v>3</v>
      </c>
      <c r="F5" s="34">
        <v>0</v>
      </c>
      <c r="G5" s="34">
        <v>2</v>
      </c>
      <c r="H5" s="34">
        <v>2</v>
      </c>
      <c r="I5" s="35">
        <v>0</v>
      </c>
      <c r="J5" s="35">
        <v>0</v>
      </c>
      <c r="K5" s="35">
        <v>0</v>
      </c>
      <c r="L5" s="34">
        <v>1</v>
      </c>
      <c r="M5" s="35">
        <v>0</v>
      </c>
      <c r="N5" s="35">
        <v>0</v>
      </c>
      <c r="O5" s="34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4">
        <v>2</v>
      </c>
      <c r="Z5" s="34">
        <v>2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4">
        <v>0</v>
      </c>
      <c r="AI5" s="34">
        <v>4</v>
      </c>
      <c r="AJ5" s="35">
        <v>0</v>
      </c>
      <c r="AK5" s="35">
        <v>0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4">
        <v>0</v>
      </c>
      <c r="AR5" s="34">
        <v>0</v>
      </c>
      <c r="AS5" s="35">
        <v>0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>
        <v>0</v>
      </c>
      <c r="AZ5" s="35">
        <v>0</v>
      </c>
      <c r="BA5" s="35">
        <v>0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</row>
    <row r="6" spans="1:59" x14ac:dyDescent="0.2">
      <c r="A6" s="32" t="s">
        <v>804</v>
      </c>
      <c r="B6" s="34" t="s">
        <v>870</v>
      </c>
      <c r="C6" s="35">
        <v>3</v>
      </c>
      <c r="D6" s="34">
        <v>3</v>
      </c>
      <c r="E6" s="34">
        <v>3</v>
      </c>
      <c r="F6" s="34">
        <v>4</v>
      </c>
      <c r="G6" s="34">
        <v>4</v>
      </c>
      <c r="H6" s="35">
        <v>3</v>
      </c>
      <c r="I6" s="35">
        <v>2</v>
      </c>
      <c r="J6" s="35">
        <v>2</v>
      </c>
      <c r="K6" s="34">
        <v>1</v>
      </c>
      <c r="L6" s="35">
        <v>4</v>
      </c>
      <c r="M6" s="35">
        <v>3</v>
      </c>
      <c r="N6" s="35">
        <v>2</v>
      </c>
      <c r="O6" s="35">
        <v>2</v>
      </c>
      <c r="P6" s="35">
        <v>3</v>
      </c>
      <c r="Q6" s="35">
        <v>0</v>
      </c>
      <c r="R6" s="35">
        <v>0</v>
      </c>
      <c r="S6" s="35">
        <v>2</v>
      </c>
      <c r="T6" s="35">
        <v>2</v>
      </c>
      <c r="U6" s="35">
        <v>0</v>
      </c>
      <c r="V6" s="35">
        <v>0</v>
      </c>
      <c r="W6" s="34">
        <v>3</v>
      </c>
      <c r="X6" s="34">
        <v>3</v>
      </c>
      <c r="Y6" s="35">
        <v>4</v>
      </c>
      <c r="Z6" s="35">
        <v>3</v>
      </c>
      <c r="AA6" s="35">
        <v>2</v>
      </c>
      <c r="AB6" s="35">
        <v>0</v>
      </c>
      <c r="AC6" s="35">
        <v>0</v>
      </c>
      <c r="AD6" s="35">
        <v>1</v>
      </c>
      <c r="AE6" s="34">
        <v>2</v>
      </c>
      <c r="AF6" s="35">
        <v>0</v>
      </c>
      <c r="AG6" s="35">
        <v>0</v>
      </c>
      <c r="AH6" s="34">
        <v>0</v>
      </c>
      <c r="AI6" s="34">
        <v>5</v>
      </c>
      <c r="AJ6" s="35">
        <v>2</v>
      </c>
      <c r="AK6" s="35">
        <v>3</v>
      </c>
      <c r="AL6" s="35">
        <v>1</v>
      </c>
      <c r="AM6" s="35">
        <v>0</v>
      </c>
      <c r="AN6" s="35">
        <v>0</v>
      </c>
      <c r="AO6" s="35">
        <v>0</v>
      </c>
      <c r="AP6" s="35">
        <v>0</v>
      </c>
      <c r="AQ6" s="34">
        <v>0</v>
      </c>
      <c r="AR6" s="34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3</v>
      </c>
      <c r="BD6" s="35">
        <v>3</v>
      </c>
      <c r="BE6" s="35">
        <v>2</v>
      </c>
      <c r="BF6" s="35">
        <v>2</v>
      </c>
      <c r="BG6" s="35">
        <v>3</v>
      </c>
    </row>
    <row r="7" spans="1:59" x14ac:dyDescent="0.2">
      <c r="A7" s="32" t="s">
        <v>804</v>
      </c>
      <c r="B7" s="34" t="s">
        <v>863</v>
      </c>
      <c r="C7" s="35">
        <v>0</v>
      </c>
      <c r="D7" s="34">
        <v>3</v>
      </c>
      <c r="E7" s="34">
        <v>3</v>
      </c>
      <c r="F7" s="34">
        <v>3</v>
      </c>
      <c r="G7" s="34">
        <v>2</v>
      </c>
      <c r="H7" s="34">
        <v>0</v>
      </c>
      <c r="I7" s="34">
        <v>2</v>
      </c>
      <c r="J7" s="35">
        <v>0</v>
      </c>
      <c r="K7" s="35">
        <v>0</v>
      </c>
      <c r="L7" s="34">
        <v>3</v>
      </c>
      <c r="M7" s="35">
        <v>0</v>
      </c>
      <c r="N7" s="35">
        <v>0</v>
      </c>
      <c r="O7" s="34">
        <v>0</v>
      </c>
      <c r="P7" s="34">
        <v>4</v>
      </c>
      <c r="Q7" s="34">
        <v>0</v>
      </c>
      <c r="R7" s="35">
        <v>0</v>
      </c>
      <c r="S7" s="35">
        <v>0</v>
      </c>
      <c r="T7" s="34">
        <v>2</v>
      </c>
      <c r="U7" s="35">
        <v>0</v>
      </c>
      <c r="V7" s="35">
        <v>0</v>
      </c>
      <c r="W7" s="35">
        <v>0</v>
      </c>
      <c r="X7" s="35">
        <v>0</v>
      </c>
      <c r="Y7" s="34">
        <v>3</v>
      </c>
      <c r="Z7" s="34">
        <v>2</v>
      </c>
      <c r="AA7" s="34">
        <v>2</v>
      </c>
      <c r="AB7" s="35">
        <v>0</v>
      </c>
      <c r="AC7" s="35">
        <v>0</v>
      </c>
      <c r="AD7" s="35">
        <v>0</v>
      </c>
      <c r="AE7" s="34">
        <v>0</v>
      </c>
      <c r="AF7" s="35">
        <v>0</v>
      </c>
      <c r="AG7" s="35">
        <v>0</v>
      </c>
      <c r="AH7" s="34">
        <v>0</v>
      </c>
      <c r="AI7" s="35">
        <v>0</v>
      </c>
      <c r="AJ7" s="35">
        <v>0</v>
      </c>
      <c r="AK7" s="34">
        <v>3</v>
      </c>
      <c r="AL7" s="35">
        <v>0</v>
      </c>
      <c r="AM7" s="35">
        <v>0</v>
      </c>
      <c r="AN7" s="35">
        <v>0</v>
      </c>
      <c r="AO7" s="35">
        <v>0</v>
      </c>
      <c r="AP7" s="35">
        <v>0</v>
      </c>
      <c r="AQ7" s="35">
        <v>0</v>
      </c>
      <c r="AR7" s="34">
        <v>0</v>
      </c>
      <c r="AS7" s="35">
        <v>0</v>
      </c>
      <c r="AT7" s="35">
        <v>0</v>
      </c>
      <c r="AU7" s="35">
        <v>0</v>
      </c>
      <c r="AV7" s="35">
        <v>0</v>
      </c>
      <c r="AW7" s="35">
        <v>0</v>
      </c>
      <c r="AX7" s="35">
        <v>0</v>
      </c>
      <c r="AY7" s="35">
        <v>0</v>
      </c>
      <c r="AZ7" s="35">
        <v>0</v>
      </c>
      <c r="BA7" s="35">
        <v>0</v>
      </c>
      <c r="BB7" s="35">
        <v>0</v>
      </c>
      <c r="BC7" s="35">
        <v>0</v>
      </c>
      <c r="BD7" s="35">
        <v>0</v>
      </c>
      <c r="BE7" s="35">
        <v>0</v>
      </c>
      <c r="BF7" s="35">
        <v>0</v>
      </c>
      <c r="BG7" s="35">
        <v>0</v>
      </c>
    </row>
    <row r="8" spans="1:59" x14ac:dyDescent="0.2">
      <c r="A8" s="32" t="s">
        <v>804</v>
      </c>
      <c r="B8" s="34" t="s">
        <v>871</v>
      </c>
      <c r="C8" s="35">
        <v>2</v>
      </c>
      <c r="D8" s="34">
        <v>2</v>
      </c>
      <c r="E8" s="34">
        <v>3</v>
      </c>
      <c r="F8" s="34">
        <v>2</v>
      </c>
      <c r="G8" s="34">
        <v>2</v>
      </c>
      <c r="H8" s="35">
        <v>2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4">
        <v>2</v>
      </c>
      <c r="O8" s="35">
        <v>2</v>
      </c>
      <c r="P8" s="35">
        <v>2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4">
        <v>2</v>
      </c>
      <c r="Y8" s="35">
        <v>2</v>
      </c>
      <c r="Z8" s="35">
        <v>2</v>
      </c>
      <c r="AA8" s="35">
        <v>0</v>
      </c>
      <c r="AB8" s="35">
        <v>0</v>
      </c>
      <c r="AC8" s="35">
        <v>0</v>
      </c>
      <c r="AD8" s="35">
        <v>3</v>
      </c>
      <c r="AE8" s="35">
        <v>0</v>
      </c>
      <c r="AF8" s="35">
        <v>0</v>
      </c>
      <c r="AG8" s="35">
        <v>0</v>
      </c>
      <c r="AH8" s="34">
        <v>0</v>
      </c>
      <c r="AI8" s="34">
        <v>2</v>
      </c>
      <c r="AJ8" s="35">
        <v>0</v>
      </c>
      <c r="AK8" s="35">
        <v>3</v>
      </c>
      <c r="AL8" s="35">
        <v>2</v>
      </c>
      <c r="AM8" s="35">
        <v>0</v>
      </c>
      <c r="AN8" s="35">
        <v>0</v>
      </c>
      <c r="AO8" s="35">
        <v>0</v>
      </c>
      <c r="AP8" s="35">
        <v>0</v>
      </c>
      <c r="AQ8" s="34">
        <v>0</v>
      </c>
      <c r="AR8" s="34">
        <v>3</v>
      </c>
      <c r="AS8" s="35">
        <v>0</v>
      </c>
      <c r="AT8" s="35">
        <v>0</v>
      </c>
      <c r="AU8" s="35">
        <v>0</v>
      </c>
      <c r="AV8" s="35">
        <v>0</v>
      </c>
      <c r="AW8" s="35">
        <v>0</v>
      </c>
      <c r="AX8" s="35">
        <v>0</v>
      </c>
      <c r="AY8" s="35">
        <v>0</v>
      </c>
      <c r="AZ8" s="35">
        <v>0</v>
      </c>
      <c r="BA8" s="35">
        <v>0</v>
      </c>
      <c r="BB8" s="34">
        <v>3</v>
      </c>
      <c r="BC8" s="35">
        <v>0</v>
      </c>
      <c r="BD8" s="35">
        <v>2</v>
      </c>
      <c r="BE8" s="35">
        <v>0</v>
      </c>
      <c r="BF8" s="35">
        <v>0</v>
      </c>
      <c r="BG8" s="34">
        <v>2</v>
      </c>
    </row>
    <row r="9" spans="1:59" x14ac:dyDescent="0.2">
      <c r="A9" s="32" t="s">
        <v>804</v>
      </c>
      <c r="B9" s="34" t="s">
        <v>869</v>
      </c>
      <c r="C9" s="35">
        <v>0</v>
      </c>
      <c r="D9" s="34">
        <v>0</v>
      </c>
      <c r="E9" s="35">
        <v>0</v>
      </c>
      <c r="F9" s="34">
        <v>0</v>
      </c>
      <c r="G9" s="34">
        <v>3</v>
      </c>
      <c r="H9" s="35">
        <v>1</v>
      </c>
      <c r="I9" s="34">
        <v>3</v>
      </c>
      <c r="J9" s="35">
        <v>0</v>
      </c>
      <c r="K9" s="34">
        <v>1</v>
      </c>
      <c r="L9" s="35">
        <v>2</v>
      </c>
      <c r="M9" s="35">
        <v>0</v>
      </c>
      <c r="N9" s="35">
        <v>0</v>
      </c>
      <c r="O9" s="34">
        <v>0</v>
      </c>
      <c r="P9" s="34">
        <v>1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2</v>
      </c>
      <c r="Z9" s="35">
        <v>2</v>
      </c>
      <c r="AA9" s="35">
        <v>0</v>
      </c>
      <c r="AB9" s="35">
        <v>0</v>
      </c>
      <c r="AC9" s="35">
        <v>0</v>
      </c>
      <c r="AD9" s="35">
        <v>0</v>
      </c>
      <c r="AE9" s="34">
        <v>2</v>
      </c>
      <c r="AF9" s="35">
        <v>0</v>
      </c>
      <c r="AG9" s="35">
        <v>0</v>
      </c>
      <c r="AH9" s="34">
        <v>0</v>
      </c>
      <c r="AI9" s="35">
        <v>0</v>
      </c>
      <c r="AJ9" s="35">
        <v>0</v>
      </c>
      <c r="AK9" s="34">
        <v>1</v>
      </c>
      <c r="AL9" s="35">
        <v>0</v>
      </c>
      <c r="AM9" s="35">
        <v>0</v>
      </c>
      <c r="AN9" s="35">
        <v>0</v>
      </c>
      <c r="AO9" s="35">
        <v>0</v>
      </c>
      <c r="AP9" s="35">
        <v>0</v>
      </c>
      <c r="AQ9" s="34">
        <v>0</v>
      </c>
      <c r="AR9" s="34">
        <v>0</v>
      </c>
      <c r="AS9" s="35">
        <v>0</v>
      </c>
      <c r="AT9" s="35">
        <v>0</v>
      </c>
      <c r="AU9" s="35">
        <v>0</v>
      </c>
      <c r="AV9" s="35">
        <v>0</v>
      </c>
      <c r="AW9" s="35">
        <v>0</v>
      </c>
      <c r="AX9" s="35">
        <v>0</v>
      </c>
      <c r="AY9" s="35">
        <v>0</v>
      </c>
      <c r="AZ9" s="35">
        <v>0</v>
      </c>
      <c r="BA9" s="35">
        <v>0</v>
      </c>
      <c r="BB9" s="35">
        <v>0</v>
      </c>
      <c r="BC9" s="35">
        <v>0</v>
      </c>
      <c r="BD9" s="35">
        <v>0</v>
      </c>
      <c r="BE9" s="35">
        <v>0</v>
      </c>
      <c r="BF9" s="35">
        <v>0</v>
      </c>
      <c r="BG9" s="35">
        <v>0</v>
      </c>
    </row>
    <row r="10" spans="1:59" x14ac:dyDescent="0.2">
      <c r="A10" s="32" t="s">
        <v>804</v>
      </c>
      <c r="B10" s="34" t="s">
        <v>885</v>
      </c>
      <c r="C10" s="35">
        <v>2</v>
      </c>
      <c r="D10" s="34">
        <v>0</v>
      </c>
      <c r="E10" s="35">
        <v>0</v>
      </c>
      <c r="F10" s="34">
        <v>0</v>
      </c>
      <c r="G10" s="35">
        <v>0</v>
      </c>
      <c r="H10" s="34">
        <v>0</v>
      </c>
      <c r="I10" s="35">
        <v>0</v>
      </c>
      <c r="J10" s="35">
        <v>2</v>
      </c>
      <c r="K10" s="34">
        <v>1</v>
      </c>
      <c r="L10" s="35">
        <v>2</v>
      </c>
      <c r="M10" s="35">
        <v>0</v>
      </c>
      <c r="N10" s="35">
        <v>2</v>
      </c>
      <c r="O10" s="35">
        <v>3</v>
      </c>
      <c r="P10" s="35">
        <v>0</v>
      </c>
      <c r="Q10" s="35">
        <v>3</v>
      </c>
      <c r="R10" s="35">
        <v>3</v>
      </c>
      <c r="S10" s="35">
        <v>3</v>
      </c>
      <c r="T10" s="35">
        <v>0</v>
      </c>
      <c r="U10" s="35">
        <v>2</v>
      </c>
      <c r="V10" s="35">
        <v>4</v>
      </c>
      <c r="W10" s="35">
        <v>3</v>
      </c>
      <c r="X10" s="34">
        <v>2</v>
      </c>
      <c r="Y10" s="35">
        <v>2</v>
      </c>
      <c r="Z10" s="35">
        <v>0</v>
      </c>
      <c r="AA10" s="35">
        <v>3</v>
      </c>
      <c r="AB10" s="35">
        <v>3</v>
      </c>
      <c r="AC10" s="35">
        <v>3</v>
      </c>
      <c r="AD10" s="35">
        <v>2</v>
      </c>
      <c r="AE10" s="35">
        <v>3</v>
      </c>
      <c r="AF10" s="35">
        <v>3</v>
      </c>
      <c r="AG10" s="35">
        <v>3</v>
      </c>
      <c r="AH10" s="34">
        <v>3</v>
      </c>
      <c r="AI10" s="35">
        <v>0</v>
      </c>
      <c r="AJ10" s="35">
        <v>3</v>
      </c>
      <c r="AK10" s="35">
        <v>3</v>
      </c>
      <c r="AL10" s="35">
        <v>2</v>
      </c>
      <c r="AM10" s="34">
        <v>3</v>
      </c>
      <c r="AN10" s="35">
        <v>3</v>
      </c>
      <c r="AO10" s="35">
        <v>3</v>
      </c>
      <c r="AP10" s="35">
        <v>3</v>
      </c>
      <c r="AQ10" s="35">
        <v>3</v>
      </c>
      <c r="AR10" s="34">
        <v>2</v>
      </c>
      <c r="AS10" s="35">
        <v>2</v>
      </c>
      <c r="AT10" s="35">
        <v>3</v>
      </c>
      <c r="AU10" s="35">
        <v>3</v>
      </c>
      <c r="AV10" s="35">
        <v>2</v>
      </c>
      <c r="AW10" s="35">
        <v>3</v>
      </c>
      <c r="AX10" s="35">
        <v>3</v>
      </c>
      <c r="AY10" s="34">
        <v>3</v>
      </c>
      <c r="AZ10" s="35">
        <v>3</v>
      </c>
      <c r="BA10" s="35">
        <v>3</v>
      </c>
      <c r="BB10" s="35">
        <v>3</v>
      </c>
      <c r="BC10" s="35">
        <v>3</v>
      </c>
      <c r="BD10" s="35">
        <v>3</v>
      </c>
      <c r="BE10" s="35">
        <v>0</v>
      </c>
      <c r="BF10" s="35">
        <v>0</v>
      </c>
      <c r="BG10" s="35">
        <v>0</v>
      </c>
    </row>
    <row r="11" spans="1:59" x14ac:dyDescent="0.2">
      <c r="A11" s="32" t="s">
        <v>804</v>
      </c>
      <c r="B11" s="34" t="s">
        <v>860</v>
      </c>
      <c r="C11" s="34">
        <v>1</v>
      </c>
      <c r="D11" s="34">
        <v>2</v>
      </c>
      <c r="E11" s="34">
        <v>4</v>
      </c>
      <c r="F11" s="34">
        <v>3</v>
      </c>
      <c r="G11" s="34">
        <v>3</v>
      </c>
      <c r="H11" s="34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35">
        <v>0</v>
      </c>
      <c r="O11" s="34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0</v>
      </c>
      <c r="AH11" s="34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4">
        <v>0</v>
      </c>
      <c r="AR11" s="34">
        <v>0</v>
      </c>
      <c r="AS11" s="35">
        <v>0</v>
      </c>
      <c r="AT11" s="35">
        <v>0</v>
      </c>
      <c r="AU11" s="35">
        <v>0</v>
      </c>
      <c r="AV11" s="35">
        <v>0</v>
      </c>
      <c r="AW11" s="35">
        <v>0</v>
      </c>
      <c r="AX11" s="35">
        <v>0</v>
      </c>
      <c r="AY11" s="35">
        <v>0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0</v>
      </c>
      <c r="BF11" s="35">
        <v>0</v>
      </c>
      <c r="BG11" s="35">
        <v>0</v>
      </c>
    </row>
    <row r="12" spans="1:59" x14ac:dyDescent="0.2">
      <c r="A12" s="32" t="s">
        <v>804</v>
      </c>
      <c r="B12" s="34" t="s">
        <v>880</v>
      </c>
      <c r="C12" s="35">
        <v>3</v>
      </c>
      <c r="D12" s="34">
        <v>3</v>
      </c>
      <c r="E12" s="34">
        <v>3</v>
      </c>
      <c r="F12" s="34">
        <v>3</v>
      </c>
      <c r="G12" s="34">
        <v>3</v>
      </c>
      <c r="H12" s="35">
        <v>3</v>
      </c>
      <c r="I12" s="35">
        <v>5</v>
      </c>
      <c r="J12" s="35">
        <v>1</v>
      </c>
      <c r="K12" s="34">
        <v>2</v>
      </c>
      <c r="L12" s="35">
        <v>3</v>
      </c>
      <c r="M12" s="35">
        <v>3</v>
      </c>
      <c r="N12" s="35">
        <v>3</v>
      </c>
      <c r="O12" s="35">
        <v>3</v>
      </c>
      <c r="P12" s="35">
        <v>4</v>
      </c>
      <c r="Q12" s="35">
        <v>2</v>
      </c>
      <c r="R12" s="34">
        <v>4</v>
      </c>
      <c r="S12" s="35">
        <v>4</v>
      </c>
      <c r="T12" s="35">
        <v>3</v>
      </c>
      <c r="U12" s="34">
        <v>3</v>
      </c>
      <c r="V12" s="35">
        <v>4</v>
      </c>
      <c r="W12" s="35">
        <v>4</v>
      </c>
      <c r="X12" s="34">
        <v>4</v>
      </c>
      <c r="Y12" s="35">
        <v>3</v>
      </c>
      <c r="Z12" s="35">
        <v>3</v>
      </c>
      <c r="AA12" s="35">
        <v>4</v>
      </c>
      <c r="AB12" s="35">
        <v>0</v>
      </c>
      <c r="AC12" s="35">
        <v>3</v>
      </c>
      <c r="AD12" s="35">
        <v>4</v>
      </c>
      <c r="AE12" s="35">
        <v>3</v>
      </c>
      <c r="AF12" s="35">
        <v>2</v>
      </c>
      <c r="AG12" s="34">
        <v>3</v>
      </c>
      <c r="AH12" s="34">
        <v>3</v>
      </c>
      <c r="AI12" s="34">
        <v>3</v>
      </c>
      <c r="AJ12" s="35">
        <v>4</v>
      </c>
      <c r="AK12" s="35">
        <v>3</v>
      </c>
      <c r="AL12" s="35">
        <v>5</v>
      </c>
      <c r="AM12" s="34">
        <v>2</v>
      </c>
      <c r="AN12" s="34">
        <v>3</v>
      </c>
      <c r="AO12" s="34">
        <v>3</v>
      </c>
      <c r="AP12" s="34">
        <v>3</v>
      </c>
      <c r="AQ12" s="34">
        <v>3</v>
      </c>
      <c r="AR12" s="34">
        <v>4</v>
      </c>
      <c r="AS12" s="35">
        <v>0</v>
      </c>
      <c r="AT12" s="35">
        <v>0</v>
      </c>
      <c r="AU12" s="35">
        <v>2</v>
      </c>
      <c r="AV12" s="35">
        <v>2</v>
      </c>
      <c r="AW12" s="34">
        <v>2</v>
      </c>
      <c r="AX12" s="34">
        <v>3</v>
      </c>
      <c r="AY12" s="34">
        <v>4</v>
      </c>
      <c r="AZ12" s="34">
        <v>3</v>
      </c>
      <c r="BA12" s="34">
        <v>3</v>
      </c>
      <c r="BB12" s="35">
        <v>3</v>
      </c>
      <c r="BC12" s="35">
        <v>3</v>
      </c>
      <c r="BD12" s="35">
        <v>4</v>
      </c>
      <c r="BE12" s="35">
        <v>2</v>
      </c>
      <c r="BF12" s="35">
        <v>2</v>
      </c>
      <c r="BG12" s="35">
        <v>3</v>
      </c>
    </row>
    <row r="13" spans="1:59" x14ac:dyDescent="0.2">
      <c r="A13" s="32" t="s">
        <v>804</v>
      </c>
      <c r="B13" s="34" t="s">
        <v>866</v>
      </c>
      <c r="C13" s="35">
        <v>0</v>
      </c>
      <c r="D13" s="34">
        <v>2</v>
      </c>
      <c r="E13" s="34">
        <v>2</v>
      </c>
      <c r="F13" s="34">
        <v>2</v>
      </c>
      <c r="G13" s="34">
        <v>3</v>
      </c>
      <c r="H13" s="34">
        <v>3</v>
      </c>
      <c r="I13" s="34">
        <v>2</v>
      </c>
      <c r="J13" s="35">
        <v>0</v>
      </c>
      <c r="K13" s="34">
        <v>1</v>
      </c>
      <c r="L13" s="34">
        <v>3</v>
      </c>
      <c r="M13" s="35">
        <v>2</v>
      </c>
      <c r="N13" s="35">
        <v>0</v>
      </c>
      <c r="O13" s="34">
        <v>3</v>
      </c>
      <c r="P13" s="34">
        <v>2</v>
      </c>
      <c r="Q13" s="35">
        <v>0</v>
      </c>
      <c r="R13" s="35">
        <v>0</v>
      </c>
      <c r="S13" s="34">
        <v>2</v>
      </c>
      <c r="T13" s="34">
        <v>2</v>
      </c>
      <c r="U13" s="35">
        <v>0</v>
      </c>
      <c r="V13" s="35">
        <v>0</v>
      </c>
      <c r="W13" s="34">
        <v>2</v>
      </c>
      <c r="X13" s="34">
        <v>3</v>
      </c>
      <c r="Y13" s="34">
        <v>3</v>
      </c>
      <c r="Z13" s="34">
        <v>2</v>
      </c>
      <c r="AA13" s="35">
        <v>0</v>
      </c>
      <c r="AB13" s="34">
        <v>1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4">
        <v>0</v>
      </c>
      <c r="AI13" s="34">
        <v>3</v>
      </c>
      <c r="AJ13" s="35">
        <v>0</v>
      </c>
      <c r="AK13" s="34">
        <v>3</v>
      </c>
      <c r="AL13" s="34">
        <v>2</v>
      </c>
      <c r="AM13" s="35">
        <v>0</v>
      </c>
      <c r="AN13" s="35">
        <v>0</v>
      </c>
      <c r="AO13" s="35">
        <v>0</v>
      </c>
      <c r="AP13" s="35">
        <v>0</v>
      </c>
      <c r="AQ13" s="34">
        <v>0</v>
      </c>
      <c r="AR13" s="34">
        <v>0</v>
      </c>
      <c r="AS13" s="35">
        <v>0</v>
      </c>
      <c r="AT13" s="35">
        <v>0</v>
      </c>
      <c r="AU13" s="35">
        <v>0</v>
      </c>
      <c r="AV13" s="35">
        <v>0</v>
      </c>
      <c r="AW13" s="35">
        <v>0</v>
      </c>
      <c r="AX13" s="35">
        <v>0</v>
      </c>
      <c r="AY13" s="35">
        <v>0</v>
      </c>
      <c r="AZ13" s="35">
        <v>0</v>
      </c>
      <c r="BA13" s="35">
        <v>0</v>
      </c>
      <c r="BB13" s="35">
        <v>0</v>
      </c>
      <c r="BC13" s="34">
        <v>2</v>
      </c>
      <c r="BD13" s="34">
        <v>3</v>
      </c>
      <c r="BE13" s="35">
        <v>0</v>
      </c>
      <c r="BF13" s="35">
        <v>0</v>
      </c>
      <c r="BG13" s="35">
        <v>0</v>
      </c>
    </row>
    <row r="14" spans="1:59" x14ac:dyDescent="0.2">
      <c r="A14" s="32" t="s">
        <v>804</v>
      </c>
      <c r="B14" s="34" t="s">
        <v>852</v>
      </c>
      <c r="C14" s="35">
        <v>0</v>
      </c>
      <c r="D14" s="34">
        <v>0</v>
      </c>
      <c r="E14" s="35">
        <v>0</v>
      </c>
      <c r="F14" s="34">
        <v>0</v>
      </c>
      <c r="G14" s="35">
        <v>0</v>
      </c>
      <c r="H14" s="34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4">
        <v>2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4">
        <v>0</v>
      </c>
      <c r="AR14" s="35">
        <v>0</v>
      </c>
      <c r="AS14" s="35">
        <v>0</v>
      </c>
      <c r="AT14" s="35">
        <v>0</v>
      </c>
      <c r="AU14" s="35">
        <v>0</v>
      </c>
      <c r="AV14" s="35">
        <v>0</v>
      </c>
      <c r="AW14" s="35">
        <v>0</v>
      </c>
      <c r="AX14" s="35">
        <v>0</v>
      </c>
      <c r="AY14" s="35">
        <v>0</v>
      </c>
      <c r="AZ14" s="35">
        <v>0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0</v>
      </c>
      <c r="BG14" s="35">
        <v>0</v>
      </c>
    </row>
    <row r="15" spans="1:59" x14ac:dyDescent="0.2">
      <c r="A15" s="32" t="s">
        <v>804</v>
      </c>
      <c r="B15" s="34" t="s">
        <v>876</v>
      </c>
      <c r="C15" s="35">
        <v>2</v>
      </c>
      <c r="D15" s="34">
        <v>0</v>
      </c>
      <c r="E15" s="34">
        <v>2</v>
      </c>
      <c r="F15" s="34">
        <v>3</v>
      </c>
      <c r="G15" s="34">
        <v>2</v>
      </c>
      <c r="H15" s="34">
        <v>0</v>
      </c>
      <c r="I15" s="35">
        <v>0</v>
      </c>
      <c r="J15" s="35">
        <v>0</v>
      </c>
      <c r="K15" s="34">
        <v>1</v>
      </c>
      <c r="L15" s="35">
        <v>1</v>
      </c>
      <c r="M15" s="35">
        <v>0</v>
      </c>
      <c r="N15" s="35">
        <v>0</v>
      </c>
      <c r="O15" s="35">
        <v>2</v>
      </c>
      <c r="P15" s="35">
        <v>2</v>
      </c>
      <c r="Q15" s="35">
        <v>0</v>
      </c>
      <c r="R15" s="35">
        <v>0</v>
      </c>
      <c r="S15" s="35">
        <v>3</v>
      </c>
      <c r="T15" s="35">
        <v>2</v>
      </c>
      <c r="U15" s="34">
        <v>2</v>
      </c>
      <c r="V15" s="35">
        <v>0</v>
      </c>
      <c r="W15" s="35">
        <v>0</v>
      </c>
      <c r="X15" s="34">
        <v>2</v>
      </c>
      <c r="Y15" s="35">
        <v>2</v>
      </c>
      <c r="Z15" s="35">
        <v>0</v>
      </c>
      <c r="AA15" s="35">
        <v>3</v>
      </c>
      <c r="AB15" s="35">
        <v>0</v>
      </c>
      <c r="AC15" s="35">
        <v>0</v>
      </c>
      <c r="AD15" s="35">
        <v>3</v>
      </c>
      <c r="AE15" s="35">
        <v>0</v>
      </c>
      <c r="AF15" s="35">
        <v>0</v>
      </c>
      <c r="AG15" s="35">
        <v>0</v>
      </c>
      <c r="AH15" s="34">
        <v>0</v>
      </c>
      <c r="AI15" s="34">
        <v>2</v>
      </c>
      <c r="AJ15" s="35">
        <v>2</v>
      </c>
      <c r="AK15" s="35">
        <v>2</v>
      </c>
      <c r="AL15" s="35">
        <v>3</v>
      </c>
      <c r="AM15" s="35">
        <v>0</v>
      </c>
      <c r="AN15" s="35">
        <v>0</v>
      </c>
      <c r="AO15" s="34">
        <v>1</v>
      </c>
      <c r="AP15" s="34">
        <v>3</v>
      </c>
      <c r="AQ15" s="34">
        <v>0</v>
      </c>
      <c r="AR15" s="34">
        <v>3</v>
      </c>
      <c r="AS15" s="35">
        <v>0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4">
        <v>1</v>
      </c>
      <c r="AZ15" s="34">
        <v>2</v>
      </c>
      <c r="BA15" s="35">
        <v>0</v>
      </c>
      <c r="BB15" s="34">
        <v>2</v>
      </c>
      <c r="BC15" s="35">
        <v>0</v>
      </c>
      <c r="BD15" s="35">
        <v>0</v>
      </c>
      <c r="BE15" s="35">
        <v>0</v>
      </c>
      <c r="BF15" s="35">
        <v>2</v>
      </c>
      <c r="BG15" s="35">
        <v>0</v>
      </c>
    </row>
    <row r="16" spans="1:59" x14ac:dyDescent="0.2">
      <c r="A16" s="32" t="s">
        <v>804</v>
      </c>
      <c r="B16" s="34" t="s">
        <v>867</v>
      </c>
      <c r="C16" s="35">
        <v>3</v>
      </c>
      <c r="D16" s="34">
        <v>3</v>
      </c>
      <c r="E16" s="35">
        <v>0</v>
      </c>
      <c r="F16" s="34">
        <v>1</v>
      </c>
      <c r="G16" s="34">
        <v>2</v>
      </c>
      <c r="H16" s="34">
        <v>3</v>
      </c>
      <c r="I16" s="34">
        <v>3</v>
      </c>
      <c r="J16" s="35">
        <v>0</v>
      </c>
      <c r="K16" s="34">
        <v>1</v>
      </c>
      <c r="L16" s="34">
        <v>2</v>
      </c>
      <c r="M16" s="35">
        <v>3</v>
      </c>
      <c r="N16" s="35">
        <v>0</v>
      </c>
      <c r="O16" s="34">
        <v>2</v>
      </c>
      <c r="P16" s="35">
        <v>0</v>
      </c>
      <c r="Q16" s="35">
        <v>0</v>
      </c>
      <c r="R16" s="34">
        <v>1</v>
      </c>
      <c r="S16" s="35">
        <v>0</v>
      </c>
      <c r="T16" s="34">
        <v>2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4">
        <v>2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4">
        <v>0</v>
      </c>
      <c r="AI16" s="34">
        <v>2</v>
      </c>
      <c r="AJ16" s="34">
        <v>2</v>
      </c>
      <c r="AK16" s="34">
        <v>3</v>
      </c>
      <c r="AL16" s="35">
        <v>0</v>
      </c>
      <c r="AM16" s="35">
        <v>0</v>
      </c>
      <c r="AN16" s="35">
        <v>0</v>
      </c>
      <c r="AO16" s="35">
        <v>0</v>
      </c>
      <c r="AP16" s="35">
        <v>0</v>
      </c>
      <c r="AQ16" s="34">
        <v>0</v>
      </c>
      <c r="AR16" s="34">
        <v>0</v>
      </c>
      <c r="AS16" s="35">
        <v>0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0</v>
      </c>
      <c r="BA16" s="35">
        <v>0</v>
      </c>
      <c r="BB16" s="35">
        <v>0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</row>
    <row r="17" spans="1:59" x14ac:dyDescent="0.2">
      <c r="A17" s="32" t="s">
        <v>804</v>
      </c>
      <c r="B17" s="34" t="s">
        <v>883</v>
      </c>
      <c r="C17" s="35">
        <v>3</v>
      </c>
      <c r="D17" s="34">
        <v>3</v>
      </c>
      <c r="E17" s="34">
        <v>4</v>
      </c>
      <c r="F17" s="34">
        <v>1</v>
      </c>
      <c r="G17" s="34">
        <v>2</v>
      </c>
      <c r="H17" s="35">
        <v>4</v>
      </c>
      <c r="I17" s="35">
        <v>4</v>
      </c>
      <c r="J17" s="35">
        <v>0</v>
      </c>
      <c r="K17" s="34">
        <v>1</v>
      </c>
      <c r="L17" s="35">
        <v>3</v>
      </c>
      <c r="M17" s="35">
        <v>2</v>
      </c>
      <c r="N17" s="35">
        <v>1</v>
      </c>
      <c r="O17" s="35">
        <v>2</v>
      </c>
      <c r="P17" s="35">
        <v>4</v>
      </c>
      <c r="Q17" s="35">
        <v>1</v>
      </c>
      <c r="R17" s="35">
        <v>3</v>
      </c>
      <c r="S17" s="35">
        <v>2</v>
      </c>
      <c r="T17" s="35">
        <v>2</v>
      </c>
      <c r="U17" s="35">
        <v>2</v>
      </c>
      <c r="V17" s="35">
        <v>3</v>
      </c>
      <c r="W17" s="35">
        <v>2</v>
      </c>
      <c r="X17" s="34">
        <v>2</v>
      </c>
      <c r="Y17" s="35">
        <v>3</v>
      </c>
      <c r="Z17" s="35">
        <v>5</v>
      </c>
      <c r="AA17" s="35">
        <v>2</v>
      </c>
      <c r="AB17" s="35">
        <v>1</v>
      </c>
      <c r="AC17" s="35">
        <v>2</v>
      </c>
      <c r="AD17" s="35">
        <v>3</v>
      </c>
      <c r="AE17" s="35">
        <v>2</v>
      </c>
      <c r="AF17" s="35">
        <v>2</v>
      </c>
      <c r="AG17" s="35">
        <v>2</v>
      </c>
      <c r="AH17" s="34">
        <v>2</v>
      </c>
      <c r="AI17" s="34">
        <v>4</v>
      </c>
      <c r="AJ17" s="35">
        <v>3</v>
      </c>
      <c r="AK17" s="35">
        <v>2</v>
      </c>
      <c r="AL17" s="35">
        <v>3</v>
      </c>
      <c r="AM17" s="34">
        <v>3</v>
      </c>
      <c r="AN17" s="35">
        <v>2</v>
      </c>
      <c r="AO17" s="35">
        <v>1</v>
      </c>
      <c r="AP17" s="35">
        <v>2</v>
      </c>
      <c r="AQ17" s="35">
        <v>3</v>
      </c>
      <c r="AR17" s="34">
        <v>3</v>
      </c>
      <c r="AS17" s="35">
        <v>1</v>
      </c>
      <c r="AT17" s="35">
        <v>2</v>
      </c>
      <c r="AU17" s="35">
        <v>2</v>
      </c>
      <c r="AV17" s="35">
        <v>0</v>
      </c>
      <c r="AW17" s="35">
        <v>1</v>
      </c>
      <c r="AX17" s="35">
        <v>3</v>
      </c>
      <c r="AY17" s="34">
        <v>3</v>
      </c>
      <c r="AZ17" s="35">
        <v>2</v>
      </c>
      <c r="BA17" s="35">
        <v>3</v>
      </c>
      <c r="BB17" s="35">
        <v>3</v>
      </c>
      <c r="BC17" s="35">
        <v>2</v>
      </c>
      <c r="BD17" s="35">
        <v>3</v>
      </c>
      <c r="BE17" s="35">
        <v>2</v>
      </c>
      <c r="BF17" s="35">
        <v>2</v>
      </c>
      <c r="BG17" s="35">
        <v>2</v>
      </c>
    </row>
    <row r="18" spans="1:59" x14ac:dyDescent="0.2">
      <c r="A18" s="32" t="s">
        <v>804</v>
      </c>
      <c r="B18" s="34" t="s">
        <v>868</v>
      </c>
      <c r="C18" s="35">
        <v>3</v>
      </c>
      <c r="D18" s="34">
        <v>2</v>
      </c>
      <c r="E18" s="34">
        <v>2</v>
      </c>
      <c r="F18" s="34">
        <v>2</v>
      </c>
      <c r="G18" s="34">
        <v>2</v>
      </c>
      <c r="H18" s="35">
        <v>3</v>
      </c>
      <c r="I18" s="34">
        <v>2</v>
      </c>
      <c r="J18" s="34">
        <v>1</v>
      </c>
      <c r="K18" s="35">
        <v>0</v>
      </c>
      <c r="L18" s="35">
        <v>1</v>
      </c>
      <c r="M18" s="35">
        <v>2</v>
      </c>
      <c r="N18" s="35">
        <v>1</v>
      </c>
      <c r="O18" s="35">
        <v>1</v>
      </c>
      <c r="P18" s="35">
        <v>0</v>
      </c>
      <c r="Q18" s="35">
        <v>0</v>
      </c>
      <c r="R18" s="35">
        <v>0</v>
      </c>
      <c r="S18" s="35">
        <v>2</v>
      </c>
      <c r="T18" s="35">
        <v>2</v>
      </c>
      <c r="U18" s="35">
        <v>0</v>
      </c>
      <c r="V18" s="35">
        <v>0</v>
      </c>
      <c r="W18" s="35">
        <v>0</v>
      </c>
      <c r="X18" s="35">
        <v>0</v>
      </c>
      <c r="Y18" s="35">
        <v>2</v>
      </c>
      <c r="Z18" s="35">
        <v>2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4">
        <v>0</v>
      </c>
      <c r="AI18" s="34">
        <v>3</v>
      </c>
      <c r="AJ18" s="35">
        <v>2</v>
      </c>
      <c r="AK18" s="34">
        <v>1</v>
      </c>
      <c r="AL18" s="35">
        <v>0</v>
      </c>
      <c r="AM18" s="35">
        <v>0</v>
      </c>
      <c r="AN18" s="35">
        <v>0</v>
      </c>
      <c r="AO18" s="35">
        <v>0</v>
      </c>
      <c r="AP18" s="35">
        <v>0</v>
      </c>
      <c r="AQ18" s="34">
        <v>0</v>
      </c>
      <c r="AR18" s="34">
        <v>0</v>
      </c>
      <c r="AS18" s="35">
        <v>0</v>
      </c>
      <c r="AT18" s="35">
        <v>0</v>
      </c>
      <c r="AU18" s="35">
        <v>0</v>
      </c>
      <c r="AV18" s="35">
        <v>0</v>
      </c>
      <c r="AW18" s="35">
        <v>0</v>
      </c>
      <c r="AX18" s="35">
        <v>0</v>
      </c>
      <c r="AY18" s="35">
        <v>0</v>
      </c>
      <c r="AZ18" s="35">
        <v>0</v>
      </c>
      <c r="BA18" s="35">
        <v>0</v>
      </c>
      <c r="BB18" s="35">
        <v>0</v>
      </c>
      <c r="BC18" s="35">
        <v>2</v>
      </c>
      <c r="BD18" s="35">
        <v>2</v>
      </c>
      <c r="BE18" s="35">
        <v>2</v>
      </c>
      <c r="BF18" s="35">
        <v>0</v>
      </c>
      <c r="BG18" s="35">
        <v>0</v>
      </c>
    </row>
    <row r="19" spans="1:59" x14ac:dyDescent="0.2">
      <c r="A19" s="32" t="s">
        <v>804</v>
      </c>
      <c r="B19" s="34" t="s">
        <v>853</v>
      </c>
      <c r="C19" s="35">
        <v>0</v>
      </c>
      <c r="D19" s="34">
        <v>0</v>
      </c>
      <c r="E19" s="35">
        <v>0</v>
      </c>
      <c r="F19" s="34">
        <v>0</v>
      </c>
      <c r="G19" s="35">
        <v>0</v>
      </c>
      <c r="H19" s="34">
        <v>0</v>
      </c>
      <c r="I19" s="35">
        <v>0</v>
      </c>
      <c r="J19" s="35">
        <v>0</v>
      </c>
      <c r="K19" s="35">
        <v>0</v>
      </c>
      <c r="L19" s="34">
        <v>1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4">
        <v>4</v>
      </c>
      <c r="AJ19" s="35">
        <v>0</v>
      </c>
      <c r="AK19" s="35">
        <v>0</v>
      </c>
      <c r="AL19" s="35">
        <v>0</v>
      </c>
      <c r="AM19" s="35">
        <v>0</v>
      </c>
      <c r="AN19" s="35">
        <v>0</v>
      </c>
      <c r="AO19" s="35">
        <v>0</v>
      </c>
      <c r="AP19" s="35">
        <v>0</v>
      </c>
      <c r="AQ19" s="34">
        <v>0</v>
      </c>
      <c r="AR19" s="35">
        <v>0</v>
      </c>
      <c r="AS19" s="35">
        <v>0</v>
      </c>
      <c r="AT19" s="35">
        <v>0</v>
      </c>
      <c r="AU19" s="35">
        <v>0</v>
      </c>
      <c r="AV19" s="35">
        <v>0</v>
      </c>
      <c r="AW19" s="35">
        <v>0</v>
      </c>
      <c r="AX19" s="35">
        <v>0</v>
      </c>
      <c r="AY19" s="35">
        <v>0</v>
      </c>
      <c r="AZ19" s="35">
        <v>0</v>
      </c>
      <c r="BA19" s="35">
        <v>0</v>
      </c>
      <c r="BB19" s="35">
        <v>0</v>
      </c>
      <c r="BC19" s="35">
        <v>0</v>
      </c>
      <c r="BD19" s="35">
        <v>0</v>
      </c>
      <c r="BE19" s="35">
        <v>0</v>
      </c>
      <c r="BF19" s="35">
        <v>0</v>
      </c>
      <c r="BG19" s="35">
        <v>0</v>
      </c>
    </row>
    <row r="20" spans="1:59" x14ac:dyDescent="0.2">
      <c r="A20" s="36" t="s">
        <v>804</v>
      </c>
      <c r="B20" s="37" t="s">
        <v>1039</v>
      </c>
      <c r="C20" s="37">
        <v>1</v>
      </c>
      <c r="D20" s="37">
        <v>0</v>
      </c>
      <c r="E20" s="37">
        <v>0</v>
      </c>
      <c r="F20" s="37">
        <v>3</v>
      </c>
      <c r="G20" s="37">
        <v>2</v>
      </c>
      <c r="H20" s="37">
        <v>3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4</v>
      </c>
      <c r="X20" s="37">
        <v>2</v>
      </c>
      <c r="Y20" s="37">
        <v>2</v>
      </c>
      <c r="Z20" s="37">
        <v>0</v>
      </c>
      <c r="AA20" s="37">
        <v>0</v>
      </c>
      <c r="AB20" s="37">
        <v>0</v>
      </c>
      <c r="AC20" s="37">
        <v>0</v>
      </c>
      <c r="AD20" s="37">
        <v>3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2</v>
      </c>
      <c r="AL20" s="37">
        <v>3</v>
      </c>
      <c r="AM20" s="37">
        <v>0</v>
      </c>
      <c r="AN20" s="37">
        <v>0</v>
      </c>
      <c r="AO20" s="37">
        <v>0</v>
      </c>
      <c r="AP20" s="37">
        <v>0</v>
      </c>
      <c r="AQ20" s="37">
        <v>0</v>
      </c>
      <c r="AR20" s="37">
        <v>3</v>
      </c>
      <c r="AS20" s="37">
        <v>0</v>
      </c>
      <c r="AT20" s="37">
        <v>0</v>
      </c>
      <c r="AU20" s="37">
        <v>0</v>
      </c>
      <c r="AV20" s="37">
        <v>0</v>
      </c>
      <c r="AW20" s="37">
        <v>0</v>
      </c>
      <c r="AX20" s="37">
        <v>0</v>
      </c>
      <c r="AY20" s="37">
        <v>0</v>
      </c>
      <c r="AZ20" s="37">
        <v>0</v>
      </c>
      <c r="BA20" s="37">
        <v>0</v>
      </c>
      <c r="BB20" s="37">
        <v>0</v>
      </c>
      <c r="BC20" s="37">
        <v>0</v>
      </c>
      <c r="BD20" s="37">
        <v>0</v>
      </c>
      <c r="BE20" s="37">
        <v>0</v>
      </c>
      <c r="BF20" s="37">
        <v>0</v>
      </c>
      <c r="BG20" s="37">
        <v>0</v>
      </c>
    </row>
    <row r="21" spans="1:59" x14ac:dyDescent="0.2">
      <c r="A21" s="32" t="s">
        <v>804</v>
      </c>
      <c r="B21" s="34" t="s">
        <v>877</v>
      </c>
      <c r="C21" s="35">
        <v>2</v>
      </c>
      <c r="D21" s="34">
        <v>2</v>
      </c>
      <c r="E21" s="34">
        <v>3</v>
      </c>
      <c r="F21" s="34">
        <v>3</v>
      </c>
      <c r="G21" s="34">
        <v>3</v>
      </c>
      <c r="H21" s="35">
        <v>2</v>
      </c>
      <c r="I21" s="35">
        <v>0</v>
      </c>
      <c r="J21" s="34">
        <v>3</v>
      </c>
      <c r="K21" s="34">
        <v>2</v>
      </c>
      <c r="L21" s="35">
        <v>1</v>
      </c>
      <c r="M21" s="35">
        <v>0</v>
      </c>
      <c r="N21" s="34">
        <v>2</v>
      </c>
      <c r="O21" s="34">
        <v>0</v>
      </c>
      <c r="P21" s="35">
        <v>2</v>
      </c>
      <c r="Q21" s="35">
        <v>0</v>
      </c>
      <c r="R21" s="35">
        <v>0</v>
      </c>
      <c r="S21" s="35">
        <v>2</v>
      </c>
      <c r="T21" s="35">
        <v>3</v>
      </c>
      <c r="U21" s="35">
        <v>0</v>
      </c>
      <c r="V21" s="34">
        <v>2</v>
      </c>
      <c r="W21" s="34">
        <v>2</v>
      </c>
      <c r="X21" s="35">
        <v>0</v>
      </c>
      <c r="Y21" s="35">
        <v>2</v>
      </c>
      <c r="Z21" s="34">
        <v>3</v>
      </c>
      <c r="AA21" s="35">
        <v>2</v>
      </c>
      <c r="AB21" s="34">
        <v>2</v>
      </c>
      <c r="AC21" s="35">
        <v>0</v>
      </c>
      <c r="AD21" s="35">
        <v>0</v>
      </c>
      <c r="AE21" s="34">
        <v>2</v>
      </c>
      <c r="AF21" s="34">
        <v>2</v>
      </c>
      <c r="AG21" s="35">
        <v>0</v>
      </c>
      <c r="AH21" s="34">
        <v>2</v>
      </c>
      <c r="AI21" s="34">
        <v>3</v>
      </c>
      <c r="AJ21" s="35">
        <v>2</v>
      </c>
      <c r="AK21" s="35">
        <v>0</v>
      </c>
      <c r="AL21" s="35">
        <v>2</v>
      </c>
      <c r="AM21" s="34">
        <v>2</v>
      </c>
      <c r="AN21" s="35">
        <v>0</v>
      </c>
      <c r="AO21" s="35">
        <v>0</v>
      </c>
      <c r="AP21" s="35">
        <v>0</v>
      </c>
      <c r="AQ21" s="34">
        <v>0</v>
      </c>
      <c r="AR21" s="34">
        <v>0</v>
      </c>
      <c r="AS21" s="35">
        <v>0</v>
      </c>
      <c r="AT21" s="35">
        <v>0</v>
      </c>
      <c r="AU21" s="34">
        <v>1</v>
      </c>
      <c r="AV21" s="35">
        <v>0</v>
      </c>
      <c r="AW21" s="35">
        <v>0</v>
      </c>
      <c r="AX21" s="35">
        <v>0</v>
      </c>
      <c r="AY21" s="35">
        <v>0</v>
      </c>
      <c r="AZ21" s="35">
        <v>0</v>
      </c>
      <c r="BA21" s="35">
        <v>0</v>
      </c>
      <c r="BB21" s="35">
        <v>0</v>
      </c>
      <c r="BC21" s="35">
        <v>3</v>
      </c>
      <c r="BD21" s="35">
        <v>3</v>
      </c>
      <c r="BE21" s="35">
        <v>0</v>
      </c>
      <c r="BF21" s="34">
        <v>3</v>
      </c>
      <c r="BG21" s="34">
        <v>3</v>
      </c>
    </row>
    <row r="22" spans="1:59" x14ac:dyDescent="0.2">
      <c r="A22" s="32" t="s">
        <v>804</v>
      </c>
      <c r="B22" s="34" t="s">
        <v>886</v>
      </c>
      <c r="C22" s="35">
        <v>3</v>
      </c>
      <c r="D22" s="34">
        <v>3</v>
      </c>
      <c r="E22" s="34">
        <v>3</v>
      </c>
      <c r="F22" s="34">
        <v>3</v>
      </c>
      <c r="G22" s="34">
        <v>2</v>
      </c>
      <c r="H22" s="35">
        <v>2</v>
      </c>
      <c r="I22" s="35">
        <v>3</v>
      </c>
      <c r="J22" s="35">
        <v>3</v>
      </c>
      <c r="K22" s="34">
        <v>3</v>
      </c>
      <c r="L22" s="35">
        <v>2</v>
      </c>
      <c r="M22" s="35">
        <v>2</v>
      </c>
      <c r="N22" s="35">
        <v>2</v>
      </c>
      <c r="O22" s="35">
        <v>2</v>
      </c>
      <c r="P22" s="35">
        <v>3</v>
      </c>
      <c r="Q22" s="35">
        <v>2</v>
      </c>
      <c r="R22" s="35">
        <v>3</v>
      </c>
      <c r="S22" s="35">
        <v>3</v>
      </c>
      <c r="T22" s="35">
        <v>2</v>
      </c>
      <c r="U22" s="35">
        <v>3</v>
      </c>
      <c r="V22" s="35">
        <v>3</v>
      </c>
      <c r="W22" s="35">
        <v>3</v>
      </c>
      <c r="X22" s="34">
        <v>2</v>
      </c>
      <c r="Y22" s="35">
        <v>2</v>
      </c>
      <c r="Z22" s="35">
        <v>3</v>
      </c>
      <c r="AA22" s="35">
        <v>2</v>
      </c>
      <c r="AB22" s="35">
        <v>3</v>
      </c>
      <c r="AC22" s="35">
        <v>2</v>
      </c>
      <c r="AD22" s="35">
        <v>2</v>
      </c>
      <c r="AE22" s="35">
        <v>3</v>
      </c>
      <c r="AF22" s="35">
        <v>3</v>
      </c>
      <c r="AG22" s="35">
        <v>3</v>
      </c>
      <c r="AH22" s="34">
        <v>3</v>
      </c>
      <c r="AI22" s="34">
        <v>2</v>
      </c>
      <c r="AJ22" s="35">
        <v>3</v>
      </c>
      <c r="AK22" s="35">
        <v>3</v>
      </c>
      <c r="AL22" s="35">
        <v>2</v>
      </c>
      <c r="AM22" s="34">
        <v>2</v>
      </c>
      <c r="AN22" s="35">
        <v>2</v>
      </c>
      <c r="AO22" s="35">
        <v>3</v>
      </c>
      <c r="AP22" s="35">
        <v>2</v>
      </c>
      <c r="AQ22" s="35">
        <v>3</v>
      </c>
      <c r="AR22" s="34">
        <v>3</v>
      </c>
      <c r="AS22" s="35">
        <v>1</v>
      </c>
      <c r="AT22" s="35">
        <v>2</v>
      </c>
      <c r="AU22" s="35">
        <v>1</v>
      </c>
      <c r="AV22" s="35">
        <v>1</v>
      </c>
      <c r="AW22" s="35">
        <v>1</v>
      </c>
      <c r="AX22" s="35">
        <v>2</v>
      </c>
      <c r="AY22" s="34">
        <v>3</v>
      </c>
      <c r="AZ22" s="35">
        <v>3</v>
      </c>
      <c r="BA22" s="35">
        <v>2</v>
      </c>
      <c r="BB22" s="35">
        <v>2</v>
      </c>
      <c r="BC22" s="35">
        <v>2</v>
      </c>
      <c r="BD22" s="35">
        <v>2</v>
      </c>
      <c r="BE22" s="35">
        <v>2</v>
      </c>
      <c r="BF22" s="35">
        <v>2</v>
      </c>
      <c r="BG22" s="35">
        <v>2</v>
      </c>
    </row>
    <row r="23" spans="1:59" x14ac:dyDescent="0.2">
      <c r="A23" s="32" t="s">
        <v>804</v>
      </c>
      <c r="B23" s="34" t="s">
        <v>854</v>
      </c>
      <c r="C23" s="35">
        <v>0</v>
      </c>
      <c r="D23" s="34">
        <v>0</v>
      </c>
      <c r="E23" s="35">
        <v>0</v>
      </c>
      <c r="F23" s="34">
        <v>0</v>
      </c>
      <c r="G23" s="35">
        <v>0</v>
      </c>
      <c r="H23" s="34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4">
        <v>0</v>
      </c>
      <c r="AI23" s="34">
        <v>1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  <c r="AP23" s="35">
        <v>0</v>
      </c>
      <c r="AQ23" s="34">
        <v>0</v>
      </c>
      <c r="AR23" s="34">
        <v>0</v>
      </c>
      <c r="AS23" s="35">
        <v>0</v>
      </c>
      <c r="AT23" s="35">
        <v>0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>
        <v>0</v>
      </c>
      <c r="BA23" s="35">
        <v>0</v>
      </c>
      <c r="BB23" s="35">
        <v>0</v>
      </c>
      <c r="BC23" s="35">
        <v>0</v>
      </c>
      <c r="BD23" s="35">
        <v>0</v>
      </c>
      <c r="BE23" s="35">
        <v>0</v>
      </c>
      <c r="BF23" s="35">
        <v>0</v>
      </c>
      <c r="BG23" s="35">
        <v>0</v>
      </c>
    </row>
    <row r="24" spans="1:59" x14ac:dyDescent="0.2">
      <c r="A24" s="32" t="s">
        <v>804</v>
      </c>
      <c r="B24" s="34" t="s">
        <v>849</v>
      </c>
      <c r="C24" s="35">
        <v>0</v>
      </c>
      <c r="D24" s="34">
        <v>3</v>
      </c>
      <c r="E24" s="34">
        <v>3</v>
      </c>
      <c r="F24" s="34">
        <v>2</v>
      </c>
      <c r="G24" s="34">
        <v>3</v>
      </c>
      <c r="H24" s="34">
        <v>2</v>
      </c>
      <c r="I24" s="35">
        <v>0</v>
      </c>
      <c r="J24" s="35">
        <v>0</v>
      </c>
      <c r="K24" s="34">
        <v>2</v>
      </c>
      <c r="L24" s="34">
        <v>3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4">
        <v>2</v>
      </c>
      <c r="AE24" s="35">
        <v>0</v>
      </c>
      <c r="AF24" s="35">
        <v>0</v>
      </c>
      <c r="AG24" s="35">
        <v>0</v>
      </c>
      <c r="AH24" s="35">
        <v>0</v>
      </c>
      <c r="AI24" s="34">
        <v>2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>
        <v>0</v>
      </c>
      <c r="AR24" s="35">
        <v>0</v>
      </c>
      <c r="AS24" s="35">
        <v>0</v>
      </c>
      <c r="AT24" s="35">
        <v>0</v>
      </c>
      <c r="AU24" s="35">
        <v>0</v>
      </c>
      <c r="AV24" s="35">
        <v>0</v>
      </c>
      <c r="AW24" s="35">
        <v>0</v>
      </c>
      <c r="AX24" s="35">
        <v>0</v>
      </c>
      <c r="AY24" s="35">
        <v>0</v>
      </c>
      <c r="AZ24" s="35">
        <v>0</v>
      </c>
      <c r="BA24" s="35">
        <v>0</v>
      </c>
      <c r="BB24" s="35">
        <v>0</v>
      </c>
      <c r="BC24" s="35">
        <v>0</v>
      </c>
      <c r="BD24" s="35">
        <v>0</v>
      </c>
      <c r="BE24" s="34">
        <v>2</v>
      </c>
      <c r="BF24" s="34">
        <v>2</v>
      </c>
      <c r="BG24" s="35">
        <v>0</v>
      </c>
    </row>
    <row r="25" spans="1:59" x14ac:dyDescent="0.2">
      <c r="A25" s="32" t="s">
        <v>804</v>
      </c>
      <c r="B25" s="34" t="s">
        <v>881</v>
      </c>
      <c r="C25" s="35">
        <v>4</v>
      </c>
      <c r="D25" s="34">
        <v>4</v>
      </c>
      <c r="E25" s="34">
        <v>5</v>
      </c>
      <c r="F25" s="34">
        <v>4</v>
      </c>
      <c r="G25" s="34">
        <v>4</v>
      </c>
      <c r="H25" s="35">
        <v>5</v>
      </c>
      <c r="I25" s="35">
        <v>4</v>
      </c>
      <c r="J25" s="35">
        <v>0</v>
      </c>
      <c r="K25" s="35">
        <v>0</v>
      </c>
      <c r="L25" s="35">
        <v>5</v>
      </c>
      <c r="M25" s="35">
        <v>3</v>
      </c>
      <c r="N25" s="35">
        <v>4</v>
      </c>
      <c r="O25" s="35">
        <v>3</v>
      </c>
      <c r="P25" s="35">
        <v>4</v>
      </c>
      <c r="Q25" s="35">
        <v>2</v>
      </c>
      <c r="R25" s="34">
        <v>4</v>
      </c>
      <c r="S25" s="35">
        <v>3</v>
      </c>
      <c r="T25" s="35">
        <v>3</v>
      </c>
      <c r="U25" s="34">
        <v>3</v>
      </c>
      <c r="V25" s="35">
        <v>4</v>
      </c>
      <c r="W25" s="35">
        <v>4</v>
      </c>
      <c r="X25" s="34">
        <v>4</v>
      </c>
      <c r="Y25" s="35">
        <v>2</v>
      </c>
      <c r="Z25" s="35">
        <v>3</v>
      </c>
      <c r="AA25" s="35">
        <v>3</v>
      </c>
      <c r="AB25" s="35">
        <v>1</v>
      </c>
      <c r="AC25" s="35">
        <v>3</v>
      </c>
      <c r="AD25" s="35">
        <v>3</v>
      </c>
      <c r="AE25" s="35">
        <v>3</v>
      </c>
      <c r="AF25" s="35">
        <v>2</v>
      </c>
      <c r="AG25" s="34">
        <v>2</v>
      </c>
      <c r="AH25" s="34">
        <v>3</v>
      </c>
      <c r="AI25" s="34">
        <v>4</v>
      </c>
      <c r="AJ25" s="35">
        <v>4</v>
      </c>
      <c r="AK25" s="35">
        <v>3</v>
      </c>
      <c r="AL25" s="35">
        <v>4</v>
      </c>
      <c r="AM25" s="34">
        <v>2</v>
      </c>
      <c r="AN25" s="34">
        <v>2</v>
      </c>
      <c r="AO25" s="34">
        <v>2</v>
      </c>
      <c r="AP25" s="35">
        <v>0</v>
      </c>
      <c r="AQ25" s="34">
        <v>3</v>
      </c>
      <c r="AR25" s="34">
        <v>4</v>
      </c>
      <c r="AS25" s="35">
        <v>0</v>
      </c>
      <c r="AT25" s="34">
        <v>2</v>
      </c>
      <c r="AU25" s="35">
        <v>2</v>
      </c>
      <c r="AV25" s="35">
        <v>2</v>
      </c>
      <c r="AW25" s="34">
        <v>2</v>
      </c>
      <c r="AX25" s="34">
        <v>3</v>
      </c>
      <c r="AY25" s="34">
        <v>3</v>
      </c>
      <c r="AZ25" s="34">
        <v>3</v>
      </c>
      <c r="BA25" s="34">
        <v>3</v>
      </c>
      <c r="BB25" s="35">
        <v>2</v>
      </c>
      <c r="BC25" s="35">
        <v>2</v>
      </c>
      <c r="BD25" s="35">
        <v>3</v>
      </c>
      <c r="BE25" s="35">
        <v>3</v>
      </c>
      <c r="BF25" s="35">
        <v>3</v>
      </c>
      <c r="BG25" s="35">
        <v>3</v>
      </c>
    </row>
    <row r="26" spans="1:59" x14ac:dyDescent="0.2">
      <c r="A26" s="32" t="s">
        <v>804</v>
      </c>
      <c r="B26" s="34" t="s">
        <v>859</v>
      </c>
      <c r="C26" s="35">
        <v>0</v>
      </c>
      <c r="D26" s="34">
        <v>2</v>
      </c>
      <c r="E26" s="34">
        <v>3</v>
      </c>
      <c r="F26" s="34">
        <v>0</v>
      </c>
      <c r="G26" s="34">
        <v>3</v>
      </c>
      <c r="H26" s="34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4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4">
        <v>2</v>
      </c>
      <c r="Z26" s="34">
        <v>3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4">
        <v>0</v>
      </c>
      <c r="AI26" s="35">
        <v>0</v>
      </c>
      <c r="AJ26" s="35">
        <v>0</v>
      </c>
      <c r="AK26" s="35">
        <v>0</v>
      </c>
      <c r="AL26" s="34">
        <v>2</v>
      </c>
      <c r="AM26" s="35">
        <v>0</v>
      </c>
      <c r="AN26" s="35">
        <v>0</v>
      </c>
      <c r="AO26" s="35">
        <v>0</v>
      </c>
      <c r="AP26" s="35">
        <v>0</v>
      </c>
      <c r="AQ26" s="34">
        <v>0</v>
      </c>
      <c r="AR26" s="34">
        <v>0</v>
      </c>
      <c r="AS26" s="35">
        <v>0</v>
      </c>
      <c r="AT26" s="35">
        <v>0</v>
      </c>
      <c r="AU26" s="35">
        <v>0</v>
      </c>
      <c r="AV26" s="35">
        <v>0</v>
      </c>
      <c r="AW26" s="35">
        <v>0</v>
      </c>
      <c r="AX26" s="35">
        <v>0</v>
      </c>
      <c r="AY26" s="35">
        <v>0</v>
      </c>
      <c r="AZ26" s="35">
        <v>0</v>
      </c>
      <c r="BA26" s="35">
        <v>0</v>
      </c>
      <c r="BB26" s="35">
        <v>0</v>
      </c>
      <c r="BC26" s="35">
        <v>0</v>
      </c>
      <c r="BD26" s="35">
        <v>0</v>
      </c>
      <c r="BE26" s="35">
        <v>0</v>
      </c>
      <c r="BF26" s="35">
        <v>0</v>
      </c>
      <c r="BG26" s="35">
        <v>0</v>
      </c>
    </row>
    <row r="27" spans="1:59" x14ac:dyDescent="0.2">
      <c r="A27" s="32" t="s">
        <v>804</v>
      </c>
      <c r="B27" s="34" t="s">
        <v>855</v>
      </c>
      <c r="C27" s="35">
        <v>0</v>
      </c>
      <c r="D27" s="34">
        <v>0</v>
      </c>
      <c r="E27" s="35">
        <v>0</v>
      </c>
      <c r="F27" s="34">
        <v>0</v>
      </c>
      <c r="G27" s="35">
        <v>0</v>
      </c>
      <c r="H27" s="34">
        <v>0</v>
      </c>
      <c r="I27" s="35">
        <v>0</v>
      </c>
      <c r="J27" s="35">
        <v>0</v>
      </c>
      <c r="K27" s="35">
        <v>0</v>
      </c>
      <c r="L27" s="34">
        <v>3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4">
        <v>0</v>
      </c>
      <c r="AI27" s="34">
        <v>2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  <c r="AP27" s="35">
        <v>0</v>
      </c>
      <c r="AQ27" s="34">
        <v>0</v>
      </c>
      <c r="AR27" s="34">
        <v>0</v>
      </c>
      <c r="AS27" s="35">
        <v>0</v>
      </c>
      <c r="AT27" s="35">
        <v>0</v>
      </c>
      <c r="AU27" s="35">
        <v>0</v>
      </c>
      <c r="AV27" s="35">
        <v>0</v>
      </c>
      <c r="AW27" s="35">
        <v>0</v>
      </c>
      <c r="AX27" s="35">
        <v>0</v>
      </c>
      <c r="AY27" s="35">
        <v>0</v>
      </c>
      <c r="AZ27" s="35">
        <v>0</v>
      </c>
      <c r="BA27" s="35">
        <v>0</v>
      </c>
      <c r="BB27" s="35">
        <v>0</v>
      </c>
      <c r="BC27" s="35">
        <v>0</v>
      </c>
      <c r="BD27" s="35">
        <v>0</v>
      </c>
      <c r="BE27" s="35">
        <v>0</v>
      </c>
      <c r="BF27" s="35">
        <v>0</v>
      </c>
      <c r="BG27" s="35">
        <v>0</v>
      </c>
    </row>
    <row r="28" spans="1:59" x14ac:dyDescent="0.2">
      <c r="A28" s="32" t="s">
        <v>804</v>
      </c>
      <c r="B28" s="34" t="s">
        <v>856</v>
      </c>
      <c r="C28" s="35">
        <v>0</v>
      </c>
      <c r="D28" s="34">
        <v>0</v>
      </c>
      <c r="E28" s="35">
        <v>0</v>
      </c>
      <c r="F28" s="34">
        <v>0</v>
      </c>
      <c r="G28" s="35">
        <v>0</v>
      </c>
      <c r="H28" s="34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4">
        <v>0</v>
      </c>
      <c r="AI28" s="34">
        <v>2</v>
      </c>
      <c r="AJ28" s="35">
        <v>0</v>
      </c>
      <c r="AK28" s="35">
        <v>0</v>
      </c>
      <c r="AL28" s="35">
        <v>0</v>
      </c>
      <c r="AM28" s="35">
        <v>0</v>
      </c>
      <c r="AN28" s="35">
        <v>0</v>
      </c>
      <c r="AO28" s="35">
        <v>0</v>
      </c>
      <c r="AP28" s="35">
        <v>0</v>
      </c>
      <c r="AQ28" s="34">
        <v>0</v>
      </c>
      <c r="AR28" s="34">
        <v>0</v>
      </c>
      <c r="AS28" s="35">
        <v>0</v>
      </c>
      <c r="AT28" s="35">
        <v>0</v>
      </c>
      <c r="AU28" s="35">
        <v>0</v>
      </c>
      <c r="AV28" s="35">
        <v>0</v>
      </c>
      <c r="AW28" s="35">
        <v>0</v>
      </c>
      <c r="AX28" s="35">
        <v>0</v>
      </c>
      <c r="AY28" s="35">
        <v>0</v>
      </c>
      <c r="AZ28" s="35">
        <v>0</v>
      </c>
      <c r="BA28" s="35">
        <v>0</v>
      </c>
      <c r="BB28" s="35">
        <v>0</v>
      </c>
      <c r="BC28" s="35">
        <v>0</v>
      </c>
      <c r="BD28" s="35">
        <v>0</v>
      </c>
      <c r="BE28" s="35">
        <v>0</v>
      </c>
      <c r="BF28" s="35">
        <v>0</v>
      </c>
      <c r="BG28" s="35">
        <v>0</v>
      </c>
    </row>
    <row r="29" spans="1:59" x14ac:dyDescent="0.2">
      <c r="A29" s="32" t="s">
        <v>804</v>
      </c>
      <c r="B29" s="34" t="s">
        <v>873</v>
      </c>
      <c r="C29" s="35">
        <v>0</v>
      </c>
      <c r="D29" s="34">
        <v>3</v>
      </c>
      <c r="E29" s="34">
        <v>2</v>
      </c>
      <c r="F29" s="34">
        <v>0</v>
      </c>
      <c r="G29" s="34">
        <v>3</v>
      </c>
      <c r="H29" s="35">
        <v>2</v>
      </c>
      <c r="I29" s="35">
        <v>2</v>
      </c>
      <c r="J29" s="34">
        <v>2</v>
      </c>
      <c r="K29" s="34">
        <v>3</v>
      </c>
      <c r="L29" s="35">
        <v>2</v>
      </c>
      <c r="M29" s="35">
        <v>2</v>
      </c>
      <c r="N29" s="34">
        <v>2</v>
      </c>
      <c r="O29" s="34">
        <v>2</v>
      </c>
      <c r="P29" s="34">
        <v>3</v>
      </c>
      <c r="Q29" s="35">
        <v>0</v>
      </c>
      <c r="R29" s="35">
        <v>0</v>
      </c>
      <c r="S29" s="34">
        <v>2</v>
      </c>
      <c r="T29" s="34">
        <v>3</v>
      </c>
      <c r="U29" s="35">
        <v>0</v>
      </c>
      <c r="V29" s="35">
        <v>0</v>
      </c>
      <c r="W29" s="35">
        <v>0</v>
      </c>
      <c r="X29" s="35">
        <v>0</v>
      </c>
      <c r="Y29" s="35">
        <v>3</v>
      </c>
      <c r="Z29" s="35">
        <v>3</v>
      </c>
      <c r="AA29" s="35">
        <v>2</v>
      </c>
      <c r="AB29" s="35">
        <v>0</v>
      </c>
      <c r="AC29" s="35">
        <v>0</v>
      </c>
      <c r="AD29" s="35">
        <v>2</v>
      </c>
      <c r="AE29" s="34">
        <v>1</v>
      </c>
      <c r="AF29" s="35">
        <v>0</v>
      </c>
      <c r="AG29" s="35">
        <v>0</v>
      </c>
      <c r="AH29" s="34">
        <v>0</v>
      </c>
      <c r="AI29" s="34">
        <v>3</v>
      </c>
      <c r="AJ29" s="34">
        <v>3</v>
      </c>
      <c r="AK29" s="35">
        <v>3</v>
      </c>
      <c r="AL29" s="35">
        <v>0</v>
      </c>
      <c r="AM29" s="35">
        <v>0</v>
      </c>
      <c r="AN29" s="35">
        <v>0</v>
      </c>
      <c r="AO29" s="35">
        <v>0</v>
      </c>
      <c r="AP29" s="35">
        <v>0</v>
      </c>
      <c r="AQ29" s="34">
        <v>0</v>
      </c>
      <c r="AR29" s="34">
        <v>0</v>
      </c>
      <c r="AS29" s="35">
        <v>0</v>
      </c>
      <c r="AT29" s="35">
        <v>0</v>
      </c>
      <c r="AU29" s="35">
        <v>0</v>
      </c>
      <c r="AV29" s="35">
        <v>0</v>
      </c>
      <c r="AW29" s="35">
        <v>0</v>
      </c>
      <c r="AX29" s="35">
        <v>0</v>
      </c>
      <c r="AY29" s="35">
        <v>0</v>
      </c>
      <c r="AZ29" s="35">
        <v>0</v>
      </c>
      <c r="BA29" s="35">
        <v>0</v>
      </c>
      <c r="BB29" s="35">
        <v>0</v>
      </c>
      <c r="BC29" s="35">
        <v>0</v>
      </c>
      <c r="BD29" s="35">
        <v>0</v>
      </c>
      <c r="BE29" s="35">
        <v>3</v>
      </c>
      <c r="BF29" s="35">
        <v>0</v>
      </c>
      <c r="BG29" s="34">
        <v>2</v>
      </c>
    </row>
    <row r="30" spans="1:59" x14ac:dyDescent="0.2">
      <c r="A30" s="32" t="s">
        <v>804</v>
      </c>
      <c r="B30" s="34" t="s">
        <v>864</v>
      </c>
      <c r="C30" s="34">
        <v>1</v>
      </c>
      <c r="D30" s="34">
        <v>3</v>
      </c>
      <c r="E30" s="34">
        <v>2</v>
      </c>
      <c r="F30" s="34">
        <v>0</v>
      </c>
      <c r="G30" s="34">
        <v>3</v>
      </c>
      <c r="H30" s="34">
        <v>4</v>
      </c>
      <c r="I30" s="34">
        <v>2</v>
      </c>
      <c r="J30" s="35">
        <v>0</v>
      </c>
      <c r="K30" s="35">
        <v>0</v>
      </c>
      <c r="L30" s="34">
        <v>3</v>
      </c>
      <c r="M30" s="35">
        <v>0</v>
      </c>
      <c r="N30" s="34">
        <v>1</v>
      </c>
      <c r="O30" s="34">
        <v>0</v>
      </c>
      <c r="P30" s="34">
        <v>2</v>
      </c>
      <c r="Q30" s="34">
        <v>0</v>
      </c>
      <c r="R30" s="34">
        <v>1</v>
      </c>
      <c r="S30" s="35">
        <v>0</v>
      </c>
      <c r="T30" s="34">
        <v>1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3</v>
      </c>
      <c r="AA30" s="34">
        <v>2</v>
      </c>
      <c r="AB30" s="35">
        <v>0</v>
      </c>
      <c r="AC30" s="35">
        <v>0</v>
      </c>
      <c r="AD30" s="35">
        <v>0</v>
      </c>
      <c r="AE30" s="34">
        <v>1</v>
      </c>
      <c r="AF30" s="35">
        <v>0</v>
      </c>
      <c r="AG30" s="35">
        <v>0</v>
      </c>
      <c r="AH30" s="34">
        <v>0</v>
      </c>
      <c r="AI30" s="34">
        <v>3</v>
      </c>
      <c r="AJ30" s="34">
        <v>3</v>
      </c>
      <c r="AK30" s="34">
        <v>2</v>
      </c>
      <c r="AL30" s="35">
        <v>0</v>
      </c>
      <c r="AM30" s="35">
        <v>0</v>
      </c>
      <c r="AN30" s="35">
        <v>0</v>
      </c>
      <c r="AO30" s="35">
        <v>0</v>
      </c>
      <c r="AP30" s="35">
        <v>0</v>
      </c>
      <c r="AQ30" s="34">
        <v>0</v>
      </c>
      <c r="AR30" s="34">
        <v>0</v>
      </c>
      <c r="AS30" s="35">
        <v>0</v>
      </c>
      <c r="AT30" s="35">
        <v>0</v>
      </c>
      <c r="AU30" s="35">
        <v>0</v>
      </c>
      <c r="AV30" s="35">
        <v>0</v>
      </c>
      <c r="AW30" s="35">
        <v>0</v>
      </c>
      <c r="AX30" s="35">
        <v>0</v>
      </c>
      <c r="AY30" s="35">
        <v>0</v>
      </c>
      <c r="AZ30" s="35">
        <v>0</v>
      </c>
      <c r="BA30" s="35">
        <v>0</v>
      </c>
      <c r="BB30" s="35">
        <v>0</v>
      </c>
      <c r="BC30" s="34">
        <v>1</v>
      </c>
      <c r="BD30" s="35">
        <v>0</v>
      </c>
      <c r="BE30" s="35">
        <v>2</v>
      </c>
      <c r="BF30" s="35">
        <v>0</v>
      </c>
      <c r="BG30" s="35">
        <v>0</v>
      </c>
    </row>
    <row r="31" spans="1:59" x14ac:dyDescent="0.2">
      <c r="A31" s="32" t="s">
        <v>804</v>
      </c>
      <c r="B31" s="34" t="s">
        <v>850</v>
      </c>
      <c r="C31" s="35">
        <v>0</v>
      </c>
      <c r="D31" s="34">
        <v>0</v>
      </c>
      <c r="E31" s="35">
        <v>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5">
        <v>0</v>
      </c>
      <c r="L31" s="34">
        <v>2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4">
        <v>2</v>
      </c>
      <c r="AA31" s="35">
        <v>0</v>
      </c>
      <c r="AB31" s="34">
        <v>0</v>
      </c>
      <c r="AC31" s="35">
        <v>0</v>
      </c>
      <c r="AD31" s="35">
        <v>0</v>
      </c>
      <c r="AE31" s="35">
        <v>0</v>
      </c>
      <c r="AF31" s="34">
        <v>0</v>
      </c>
      <c r="AG31" s="35">
        <v>0</v>
      </c>
      <c r="AH31" s="35">
        <v>0</v>
      </c>
      <c r="AI31" s="35">
        <v>0</v>
      </c>
      <c r="AJ31" s="35">
        <v>0</v>
      </c>
      <c r="AK31" s="35">
        <v>0</v>
      </c>
      <c r="AL31" s="35">
        <v>0</v>
      </c>
      <c r="AM31" s="34">
        <v>0</v>
      </c>
      <c r="AN31" s="35">
        <v>0</v>
      </c>
      <c r="AO31" s="35">
        <v>0</v>
      </c>
      <c r="AP31" s="35">
        <v>0</v>
      </c>
      <c r="AQ31" s="34">
        <v>0</v>
      </c>
      <c r="AR31" s="35">
        <v>0</v>
      </c>
      <c r="AS31" s="35">
        <v>0</v>
      </c>
      <c r="AT31" s="35">
        <v>0</v>
      </c>
      <c r="AU31" s="35">
        <v>0</v>
      </c>
      <c r="AV31" s="35">
        <v>0</v>
      </c>
      <c r="AW31" s="35">
        <v>0</v>
      </c>
      <c r="AX31" s="35">
        <v>0</v>
      </c>
      <c r="AY31" s="35">
        <v>0</v>
      </c>
      <c r="AZ31" s="35">
        <v>0</v>
      </c>
      <c r="BA31" s="35">
        <v>0</v>
      </c>
      <c r="BB31" s="35">
        <v>0</v>
      </c>
      <c r="BC31" s="35">
        <v>0</v>
      </c>
      <c r="BD31" s="35">
        <v>0</v>
      </c>
      <c r="BE31" s="35">
        <v>0</v>
      </c>
      <c r="BF31" s="35">
        <v>0</v>
      </c>
      <c r="BG31" s="35">
        <v>0</v>
      </c>
    </row>
    <row r="32" spans="1:59" x14ac:dyDescent="0.2">
      <c r="A32" s="32" t="s">
        <v>804</v>
      </c>
      <c r="B32" s="34" t="s">
        <v>887</v>
      </c>
      <c r="C32" s="35">
        <v>0</v>
      </c>
      <c r="D32" s="34">
        <v>0</v>
      </c>
      <c r="E32" s="34">
        <v>0</v>
      </c>
      <c r="F32" s="34">
        <v>0</v>
      </c>
      <c r="G32" s="35">
        <v>0</v>
      </c>
      <c r="H32" s="34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4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4">
        <v>0</v>
      </c>
      <c r="AI32" s="35">
        <v>0</v>
      </c>
      <c r="AJ32" s="35">
        <v>0</v>
      </c>
      <c r="AK32" s="35">
        <v>0</v>
      </c>
      <c r="AL32" s="35">
        <v>0</v>
      </c>
      <c r="AM32" s="35">
        <v>0</v>
      </c>
      <c r="AN32" s="35">
        <v>2</v>
      </c>
      <c r="AO32" s="35">
        <v>0</v>
      </c>
      <c r="AP32" s="35">
        <v>0</v>
      </c>
      <c r="AQ32" s="34">
        <v>0</v>
      </c>
      <c r="AR32" s="34">
        <v>0</v>
      </c>
      <c r="AS32" s="35">
        <v>0</v>
      </c>
      <c r="AT32" s="35">
        <v>0</v>
      </c>
      <c r="AU32" s="35">
        <v>0</v>
      </c>
      <c r="AV32" s="35">
        <v>0</v>
      </c>
      <c r="AW32" s="35">
        <v>2</v>
      </c>
      <c r="AX32" s="35">
        <v>0</v>
      </c>
      <c r="AY32" s="35">
        <v>0</v>
      </c>
      <c r="AZ32" s="35">
        <v>0</v>
      </c>
      <c r="BA32" s="35">
        <v>0</v>
      </c>
      <c r="BB32" s="35">
        <v>0</v>
      </c>
      <c r="BC32" s="35">
        <v>0</v>
      </c>
      <c r="BD32" s="35">
        <v>0</v>
      </c>
      <c r="BE32" s="35">
        <v>0</v>
      </c>
      <c r="BF32" s="35">
        <v>0</v>
      </c>
      <c r="BG32" s="35">
        <v>0</v>
      </c>
    </row>
    <row r="33" spans="1:59" x14ac:dyDescent="0.2">
      <c r="A33" s="36" t="s">
        <v>804</v>
      </c>
      <c r="B33" s="37" t="s">
        <v>1040</v>
      </c>
      <c r="C33" s="37">
        <v>3</v>
      </c>
      <c r="D33" s="37">
        <v>3</v>
      </c>
      <c r="E33" s="37">
        <v>3</v>
      </c>
      <c r="F33" s="37">
        <v>2</v>
      </c>
      <c r="G33" s="37">
        <v>3</v>
      </c>
      <c r="H33" s="37">
        <v>3</v>
      </c>
      <c r="I33" s="37">
        <v>3</v>
      </c>
      <c r="J33" s="37">
        <v>2</v>
      </c>
      <c r="K33" s="37">
        <v>3</v>
      </c>
      <c r="L33" s="37">
        <v>2</v>
      </c>
      <c r="M33" s="37">
        <v>3</v>
      </c>
      <c r="N33" s="37">
        <v>2</v>
      </c>
      <c r="O33" s="37">
        <v>3</v>
      </c>
      <c r="P33" s="37">
        <v>3</v>
      </c>
      <c r="Q33" s="37">
        <v>2</v>
      </c>
      <c r="R33" s="37">
        <v>3</v>
      </c>
      <c r="S33" s="37">
        <v>3</v>
      </c>
      <c r="T33" s="37">
        <v>3</v>
      </c>
      <c r="U33" s="37">
        <v>3</v>
      </c>
      <c r="V33" s="37">
        <v>2</v>
      </c>
      <c r="W33" s="37">
        <v>3</v>
      </c>
      <c r="X33" s="37">
        <v>4</v>
      </c>
      <c r="Y33" s="37">
        <v>3</v>
      </c>
      <c r="Z33" s="37">
        <v>3</v>
      </c>
      <c r="AA33" s="37">
        <v>3</v>
      </c>
      <c r="AB33" s="37">
        <v>1</v>
      </c>
      <c r="AC33" s="37">
        <v>3</v>
      </c>
      <c r="AD33" s="37">
        <v>3</v>
      </c>
      <c r="AE33" s="37">
        <v>3</v>
      </c>
      <c r="AF33" s="37">
        <v>1</v>
      </c>
      <c r="AG33" s="37">
        <v>2</v>
      </c>
      <c r="AH33" s="37">
        <v>3</v>
      </c>
      <c r="AI33" s="37">
        <v>3</v>
      </c>
      <c r="AJ33" s="37">
        <v>3</v>
      </c>
      <c r="AK33" s="37">
        <v>3</v>
      </c>
      <c r="AL33" s="37">
        <v>3</v>
      </c>
      <c r="AM33" s="37">
        <v>1</v>
      </c>
      <c r="AN33" s="37">
        <v>3</v>
      </c>
      <c r="AO33" s="37">
        <v>0</v>
      </c>
      <c r="AP33" s="37">
        <v>0</v>
      </c>
      <c r="AQ33" s="37">
        <v>3</v>
      </c>
      <c r="AR33" s="37">
        <v>0</v>
      </c>
      <c r="AS33" s="37">
        <v>2</v>
      </c>
      <c r="AT33" s="37">
        <v>3</v>
      </c>
      <c r="AU33" s="37">
        <v>3</v>
      </c>
      <c r="AV33" s="37">
        <v>2</v>
      </c>
      <c r="AW33" s="37">
        <v>2</v>
      </c>
      <c r="AX33" s="37">
        <v>2</v>
      </c>
      <c r="AY33" s="37">
        <v>2</v>
      </c>
      <c r="AZ33" s="37">
        <v>3</v>
      </c>
      <c r="BA33" s="37">
        <v>3</v>
      </c>
      <c r="BB33" s="37">
        <v>3</v>
      </c>
      <c r="BC33" s="37">
        <v>3</v>
      </c>
      <c r="BD33" s="37">
        <v>3</v>
      </c>
      <c r="BE33" s="37">
        <v>3</v>
      </c>
      <c r="BF33" s="37">
        <v>3</v>
      </c>
      <c r="BG33" s="37">
        <v>3</v>
      </c>
    </row>
    <row r="34" spans="1:59" x14ac:dyDescent="0.2">
      <c r="A34" s="32" t="s">
        <v>804</v>
      </c>
      <c r="B34" s="34" t="s">
        <v>862</v>
      </c>
      <c r="C34" s="35">
        <v>0</v>
      </c>
      <c r="D34" s="34">
        <v>3</v>
      </c>
      <c r="E34" s="34">
        <v>3</v>
      </c>
      <c r="F34" s="34">
        <v>3</v>
      </c>
      <c r="G34" s="34">
        <v>3</v>
      </c>
      <c r="H34" s="34">
        <v>0</v>
      </c>
      <c r="I34" s="35">
        <v>0</v>
      </c>
      <c r="J34" s="35">
        <v>0</v>
      </c>
      <c r="K34" s="35">
        <v>0</v>
      </c>
      <c r="L34" s="34">
        <v>1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4">
        <v>0</v>
      </c>
      <c r="AI34" s="34">
        <v>3</v>
      </c>
      <c r="AJ34" s="35">
        <v>0</v>
      </c>
      <c r="AK34" s="35">
        <v>0</v>
      </c>
      <c r="AL34" s="35">
        <v>0</v>
      </c>
      <c r="AM34" s="35">
        <v>0</v>
      </c>
      <c r="AN34" s="35">
        <v>0</v>
      </c>
      <c r="AO34" s="35">
        <v>0</v>
      </c>
      <c r="AP34" s="35">
        <v>0</v>
      </c>
      <c r="AQ34" s="34">
        <v>0</v>
      </c>
      <c r="AR34" s="34">
        <v>0</v>
      </c>
      <c r="AS34" s="35">
        <v>0</v>
      </c>
      <c r="AT34" s="35">
        <v>0</v>
      </c>
      <c r="AU34" s="35">
        <v>0</v>
      </c>
      <c r="AV34" s="35">
        <v>0</v>
      </c>
      <c r="AW34" s="35">
        <v>0</v>
      </c>
      <c r="AX34" s="35">
        <v>0</v>
      </c>
      <c r="AY34" s="35">
        <v>0</v>
      </c>
      <c r="AZ34" s="35">
        <v>0</v>
      </c>
      <c r="BA34" s="35">
        <v>0</v>
      </c>
      <c r="BB34" s="35">
        <v>0</v>
      </c>
      <c r="BC34" s="35">
        <v>0</v>
      </c>
      <c r="BD34" s="35">
        <v>0</v>
      </c>
      <c r="BE34" s="35">
        <v>1</v>
      </c>
      <c r="BF34" s="35">
        <v>0</v>
      </c>
      <c r="BG34" s="35">
        <v>0</v>
      </c>
    </row>
    <row r="35" spans="1:59" x14ac:dyDescent="0.2">
      <c r="A35" s="36" t="s">
        <v>804</v>
      </c>
      <c r="B35" s="37" t="s">
        <v>1041</v>
      </c>
      <c r="C35" s="37">
        <v>0</v>
      </c>
      <c r="D35" s="37">
        <v>1</v>
      </c>
      <c r="E35" s="37">
        <v>2</v>
      </c>
      <c r="F35" s="37">
        <v>3</v>
      </c>
      <c r="G35" s="37">
        <v>2</v>
      </c>
      <c r="H35" s="37">
        <v>1</v>
      </c>
      <c r="I35" s="37">
        <v>1</v>
      </c>
      <c r="J35" s="37">
        <v>0</v>
      </c>
      <c r="K35" s="37">
        <v>2</v>
      </c>
      <c r="L35" s="37">
        <v>2</v>
      </c>
      <c r="M35" s="37">
        <v>0</v>
      </c>
      <c r="N35" s="37">
        <v>2</v>
      </c>
      <c r="O35" s="37">
        <v>1</v>
      </c>
      <c r="P35" s="37">
        <v>2</v>
      </c>
      <c r="Q35" s="37">
        <v>3</v>
      </c>
      <c r="R35" s="37">
        <v>2</v>
      </c>
      <c r="S35" s="37">
        <v>2</v>
      </c>
      <c r="T35" s="37">
        <v>2</v>
      </c>
      <c r="U35" s="37">
        <v>2</v>
      </c>
      <c r="V35" s="37">
        <v>0</v>
      </c>
      <c r="W35" s="37">
        <v>0</v>
      </c>
      <c r="X35" s="37">
        <v>2</v>
      </c>
      <c r="Y35" s="37">
        <v>2</v>
      </c>
      <c r="Z35" s="37">
        <v>3</v>
      </c>
      <c r="AA35" s="37">
        <v>2</v>
      </c>
      <c r="AB35" s="37">
        <v>2</v>
      </c>
      <c r="AC35" s="37">
        <v>2</v>
      </c>
      <c r="AD35" s="37">
        <v>3</v>
      </c>
      <c r="AE35" s="37">
        <v>3</v>
      </c>
      <c r="AF35" s="37">
        <v>0</v>
      </c>
      <c r="AG35" s="37">
        <v>3</v>
      </c>
      <c r="AH35" s="37">
        <v>2</v>
      </c>
      <c r="AI35" s="37">
        <v>2</v>
      </c>
      <c r="AJ35" s="37">
        <v>0</v>
      </c>
      <c r="AK35" s="37">
        <v>1</v>
      </c>
      <c r="AL35" s="37">
        <v>3</v>
      </c>
      <c r="AM35" s="37">
        <v>0</v>
      </c>
      <c r="AN35" s="37">
        <v>0</v>
      </c>
      <c r="AO35" s="37">
        <v>0</v>
      </c>
      <c r="AP35" s="37">
        <v>2</v>
      </c>
      <c r="AQ35" s="37">
        <v>2</v>
      </c>
      <c r="AR35" s="37">
        <v>0</v>
      </c>
      <c r="AS35" s="37">
        <v>2</v>
      </c>
      <c r="AT35" s="37">
        <v>2</v>
      </c>
      <c r="AU35" s="37">
        <v>0</v>
      </c>
      <c r="AV35" s="37">
        <v>0</v>
      </c>
      <c r="AW35" s="37">
        <v>0</v>
      </c>
      <c r="AX35" s="37">
        <v>2</v>
      </c>
      <c r="AY35" s="37">
        <v>1</v>
      </c>
      <c r="AZ35" s="37">
        <v>2</v>
      </c>
      <c r="BA35" s="37">
        <v>2</v>
      </c>
      <c r="BB35" s="37">
        <v>2</v>
      </c>
      <c r="BC35" s="37">
        <v>2</v>
      </c>
      <c r="BD35" s="37">
        <v>3</v>
      </c>
      <c r="BE35" s="37">
        <v>0</v>
      </c>
      <c r="BF35" s="37">
        <v>2</v>
      </c>
      <c r="BG35" s="37">
        <v>2</v>
      </c>
    </row>
    <row r="36" spans="1:59" x14ac:dyDescent="0.2">
      <c r="A36" s="32" t="s">
        <v>804</v>
      </c>
      <c r="B36" s="34" t="s">
        <v>892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4">
        <v>1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4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4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4">
        <v>0</v>
      </c>
      <c r="AI36" s="35">
        <v>0</v>
      </c>
      <c r="AJ36" s="35">
        <v>0</v>
      </c>
      <c r="AK36" s="35">
        <v>0</v>
      </c>
      <c r="AL36" s="35">
        <v>0</v>
      </c>
      <c r="AM36" s="35">
        <v>0</v>
      </c>
      <c r="AN36" s="34">
        <v>0</v>
      </c>
      <c r="AO36" s="35">
        <v>0</v>
      </c>
      <c r="AP36" s="35">
        <v>0</v>
      </c>
      <c r="AQ36" s="35">
        <v>0</v>
      </c>
      <c r="AR36" s="34">
        <v>0</v>
      </c>
      <c r="AS36" s="35">
        <v>0</v>
      </c>
      <c r="AT36" s="35">
        <v>0</v>
      </c>
      <c r="AU36" s="35">
        <v>0</v>
      </c>
      <c r="AV36" s="35">
        <v>0</v>
      </c>
      <c r="AW36" s="35">
        <v>0</v>
      </c>
      <c r="AX36" s="35">
        <v>0</v>
      </c>
      <c r="AY36" s="35">
        <v>0</v>
      </c>
      <c r="AZ36" s="35">
        <v>0</v>
      </c>
      <c r="BA36" s="35">
        <v>0</v>
      </c>
      <c r="BB36" s="35">
        <v>0</v>
      </c>
      <c r="BC36" s="35">
        <v>0</v>
      </c>
      <c r="BD36" s="35">
        <v>0</v>
      </c>
      <c r="BE36" s="34">
        <v>0</v>
      </c>
      <c r="BF36" s="35">
        <v>0</v>
      </c>
      <c r="BG36" s="35">
        <v>0</v>
      </c>
    </row>
    <row r="37" spans="1:59" s="32" customFormat="1" x14ac:dyDescent="0.2">
      <c r="A37" s="32" t="s">
        <v>804</v>
      </c>
      <c r="B37" s="34" t="s">
        <v>857</v>
      </c>
      <c r="C37" s="35">
        <v>0</v>
      </c>
      <c r="D37" s="34">
        <v>2</v>
      </c>
      <c r="E37" s="34">
        <v>3</v>
      </c>
      <c r="F37" s="34">
        <v>0</v>
      </c>
      <c r="G37" s="34">
        <v>2</v>
      </c>
      <c r="H37" s="34">
        <v>0</v>
      </c>
      <c r="I37" s="35">
        <v>0</v>
      </c>
      <c r="J37" s="35">
        <v>0</v>
      </c>
      <c r="K37" s="35">
        <v>0</v>
      </c>
      <c r="L37" s="34">
        <v>1</v>
      </c>
      <c r="M37" s="34">
        <v>1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4">
        <v>5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4">
        <v>0</v>
      </c>
      <c r="AI37" s="34">
        <v>4</v>
      </c>
      <c r="AJ37" s="35">
        <v>0</v>
      </c>
      <c r="AK37" s="35">
        <v>0</v>
      </c>
      <c r="AL37" s="34">
        <v>4</v>
      </c>
      <c r="AM37" s="35">
        <v>0</v>
      </c>
      <c r="AN37" s="35">
        <v>0</v>
      </c>
      <c r="AO37" s="35">
        <v>0</v>
      </c>
      <c r="AP37" s="35">
        <v>0</v>
      </c>
      <c r="AQ37" s="34">
        <v>0</v>
      </c>
      <c r="AR37" s="34">
        <v>0</v>
      </c>
      <c r="AS37" s="35">
        <v>0</v>
      </c>
      <c r="AT37" s="35">
        <v>0</v>
      </c>
      <c r="AU37" s="35">
        <v>0</v>
      </c>
      <c r="AV37" s="35">
        <v>0</v>
      </c>
      <c r="AW37" s="35">
        <v>0</v>
      </c>
      <c r="AX37" s="35">
        <v>0</v>
      </c>
      <c r="AY37" s="35">
        <v>0</v>
      </c>
      <c r="AZ37" s="35">
        <v>0</v>
      </c>
      <c r="BA37" s="35">
        <v>0</v>
      </c>
      <c r="BB37" s="35">
        <v>0</v>
      </c>
      <c r="BC37" s="35">
        <v>0</v>
      </c>
      <c r="BD37" s="35">
        <v>0</v>
      </c>
      <c r="BE37" s="35">
        <v>4</v>
      </c>
      <c r="BF37" s="35">
        <v>0</v>
      </c>
      <c r="BG37" s="35">
        <v>0</v>
      </c>
    </row>
    <row r="38" spans="1:59" x14ac:dyDescent="0.2">
      <c r="A38" s="32" t="s">
        <v>804</v>
      </c>
      <c r="B38" s="34" t="s">
        <v>861</v>
      </c>
      <c r="C38" s="35">
        <v>0</v>
      </c>
      <c r="D38" s="34">
        <v>0</v>
      </c>
      <c r="E38" s="35">
        <v>0</v>
      </c>
      <c r="F38" s="34">
        <v>0</v>
      </c>
      <c r="G38" s="34">
        <v>4</v>
      </c>
      <c r="H38" s="34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4">
        <v>0</v>
      </c>
      <c r="AI38" s="34">
        <v>2</v>
      </c>
      <c r="AJ38" s="35">
        <v>0</v>
      </c>
      <c r="AK38" s="35">
        <v>0</v>
      </c>
      <c r="AL38" s="35">
        <v>0</v>
      </c>
      <c r="AM38" s="35">
        <v>0</v>
      </c>
      <c r="AN38" s="35">
        <v>0</v>
      </c>
      <c r="AO38" s="35">
        <v>0</v>
      </c>
      <c r="AP38" s="35">
        <v>0</v>
      </c>
      <c r="AQ38" s="34">
        <v>0</v>
      </c>
      <c r="AR38" s="34">
        <v>0</v>
      </c>
      <c r="AS38" s="35">
        <v>0</v>
      </c>
      <c r="AT38" s="35">
        <v>0</v>
      </c>
      <c r="AU38" s="35">
        <v>0</v>
      </c>
      <c r="AV38" s="35">
        <v>0</v>
      </c>
      <c r="AW38" s="35">
        <v>0</v>
      </c>
      <c r="AX38" s="35">
        <v>0</v>
      </c>
      <c r="AY38" s="35">
        <v>0</v>
      </c>
      <c r="AZ38" s="35">
        <v>0</v>
      </c>
      <c r="BA38" s="35">
        <v>0</v>
      </c>
      <c r="BB38" s="35">
        <v>0</v>
      </c>
      <c r="BC38" s="35">
        <v>0</v>
      </c>
      <c r="BD38" s="35">
        <v>0</v>
      </c>
      <c r="BE38" s="35">
        <v>0</v>
      </c>
      <c r="BF38" s="35">
        <v>0</v>
      </c>
      <c r="BG38" s="35">
        <v>0</v>
      </c>
    </row>
    <row r="39" spans="1:59" x14ac:dyDescent="0.2">
      <c r="A39" s="32" t="s">
        <v>804</v>
      </c>
      <c r="B39" s="34" t="s">
        <v>872</v>
      </c>
      <c r="C39" s="35">
        <v>3</v>
      </c>
      <c r="D39" s="34">
        <v>3</v>
      </c>
      <c r="E39" s="34">
        <v>5</v>
      </c>
      <c r="F39" s="34">
        <v>3</v>
      </c>
      <c r="G39" s="34">
        <v>3</v>
      </c>
      <c r="H39" s="35">
        <v>3</v>
      </c>
      <c r="I39" s="35">
        <v>2</v>
      </c>
      <c r="J39" s="35">
        <v>0</v>
      </c>
      <c r="K39" s="34">
        <v>2</v>
      </c>
      <c r="L39" s="35">
        <v>3</v>
      </c>
      <c r="M39" s="35">
        <v>2</v>
      </c>
      <c r="N39" s="35">
        <v>1</v>
      </c>
      <c r="O39" s="35">
        <v>3</v>
      </c>
      <c r="P39" s="35">
        <v>3</v>
      </c>
      <c r="Q39" s="35">
        <v>0</v>
      </c>
      <c r="R39" s="34">
        <v>2</v>
      </c>
      <c r="S39" s="35">
        <v>3</v>
      </c>
      <c r="T39" s="35">
        <v>3</v>
      </c>
      <c r="U39" s="35">
        <v>0</v>
      </c>
      <c r="V39" s="34">
        <v>2</v>
      </c>
      <c r="W39" s="34">
        <v>2</v>
      </c>
      <c r="X39" s="34">
        <v>4</v>
      </c>
      <c r="Y39" s="35">
        <v>2</v>
      </c>
      <c r="Z39" s="35">
        <v>3</v>
      </c>
      <c r="AA39" s="35">
        <v>3</v>
      </c>
      <c r="AB39" s="35">
        <v>0</v>
      </c>
      <c r="AC39" s="34">
        <v>1</v>
      </c>
      <c r="AD39" s="35">
        <v>3</v>
      </c>
      <c r="AE39" s="34">
        <v>2</v>
      </c>
      <c r="AF39" s="34">
        <v>2</v>
      </c>
      <c r="AG39" s="35">
        <v>0</v>
      </c>
      <c r="AH39" s="34">
        <v>2</v>
      </c>
      <c r="AI39" s="34">
        <v>3</v>
      </c>
      <c r="AJ39" s="35">
        <v>0</v>
      </c>
      <c r="AK39" s="35">
        <v>3</v>
      </c>
      <c r="AL39" s="35">
        <v>4</v>
      </c>
      <c r="AM39" s="35">
        <v>0</v>
      </c>
      <c r="AN39" s="35">
        <v>0</v>
      </c>
      <c r="AO39" s="35">
        <v>0</v>
      </c>
      <c r="AP39" s="35">
        <v>0</v>
      </c>
      <c r="AQ39" s="34">
        <v>3</v>
      </c>
      <c r="AR39" s="34">
        <v>3</v>
      </c>
      <c r="AS39" s="35">
        <v>0</v>
      </c>
      <c r="AT39" s="35">
        <v>0</v>
      </c>
      <c r="AU39" s="35">
        <v>0</v>
      </c>
      <c r="AV39" s="35">
        <v>0</v>
      </c>
      <c r="AW39" s="35">
        <v>0</v>
      </c>
      <c r="AX39" s="35">
        <v>0</v>
      </c>
      <c r="AY39" s="35">
        <v>0</v>
      </c>
      <c r="AZ39" s="35">
        <v>0</v>
      </c>
      <c r="BA39" s="35">
        <v>0</v>
      </c>
      <c r="BB39" s="35">
        <v>0</v>
      </c>
      <c r="BC39" s="35">
        <v>0</v>
      </c>
      <c r="BD39" s="35">
        <v>2</v>
      </c>
      <c r="BE39" s="35">
        <v>3</v>
      </c>
      <c r="BF39" s="35">
        <v>0</v>
      </c>
      <c r="BG39" s="35">
        <v>0</v>
      </c>
    </row>
    <row r="40" spans="1:59" x14ac:dyDescent="0.2">
      <c r="A40" s="36" t="s">
        <v>807</v>
      </c>
      <c r="B40" s="37" t="s">
        <v>888</v>
      </c>
      <c r="C40" s="37">
        <v>3</v>
      </c>
      <c r="D40" s="37">
        <v>3</v>
      </c>
      <c r="E40" s="37">
        <v>3</v>
      </c>
      <c r="F40" s="37">
        <v>3</v>
      </c>
      <c r="G40" s="37">
        <v>3</v>
      </c>
      <c r="H40" s="37">
        <v>2</v>
      </c>
      <c r="I40" s="37">
        <v>0</v>
      </c>
      <c r="J40" s="37">
        <v>0</v>
      </c>
      <c r="K40" s="37">
        <v>0</v>
      </c>
      <c r="L40" s="37">
        <v>0</v>
      </c>
      <c r="M40" s="37">
        <v>1</v>
      </c>
      <c r="N40" s="37">
        <v>0</v>
      </c>
      <c r="O40" s="37">
        <v>0</v>
      </c>
      <c r="P40" s="37">
        <v>0</v>
      </c>
      <c r="Q40" s="37">
        <v>2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3</v>
      </c>
      <c r="Z40" s="37">
        <v>3</v>
      </c>
      <c r="AA40" s="37">
        <v>0</v>
      </c>
      <c r="AB40" s="37">
        <v>0</v>
      </c>
      <c r="AC40" s="37">
        <v>0</v>
      </c>
      <c r="AD40" s="37">
        <v>0</v>
      </c>
      <c r="AE40" s="37">
        <v>0</v>
      </c>
      <c r="AF40" s="37">
        <v>0</v>
      </c>
      <c r="AG40" s="37">
        <v>0</v>
      </c>
      <c r="AH40" s="37">
        <v>0</v>
      </c>
      <c r="AI40" s="37">
        <v>0</v>
      </c>
      <c r="AJ40" s="37">
        <v>0</v>
      </c>
      <c r="AK40" s="37">
        <v>3</v>
      </c>
      <c r="AL40" s="37">
        <v>3</v>
      </c>
      <c r="AM40" s="37">
        <v>0</v>
      </c>
      <c r="AN40" s="37">
        <v>0</v>
      </c>
      <c r="AO40" s="37">
        <v>0</v>
      </c>
      <c r="AP40" s="37">
        <v>0</v>
      </c>
      <c r="AQ40" s="37">
        <v>0</v>
      </c>
      <c r="AR40" s="37">
        <v>0</v>
      </c>
      <c r="AS40" s="37">
        <v>0</v>
      </c>
      <c r="AT40" s="37">
        <v>0</v>
      </c>
      <c r="AU40" s="37">
        <v>0</v>
      </c>
      <c r="AV40" s="37">
        <v>0</v>
      </c>
      <c r="AW40" s="37">
        <v>0</v>
      </c>
      <c r="AX40" s="37">
        <v>2</v>
      </c>
      <c r="AY40" s="37">
        <v>0</v>
      </c>
      <c r="AZ40" s="37">
        <v>0</v>
      </c>
      <c r="BA40" s="37">
        <v>0</v>
      </c>
      <c r="BB40" s="37">
        <v>0</v>
      </c>
      <c r="BC40" s="37">
        <v>0</v>
      </c>
      <c r="BD40" s="37">
        <v>1</v>
      </c>
      <c r="BE40" s="37">
        <v>3</v>
      </c>
      <c r="BF40" s="37">
        <v>0</v>
      </c>
      <c r="BG40" s="37">
        <v>3</v>
      </c>
    </row>
    <row r="41" spans="1:59" x14ac:dyDescent="0.2">
      <c r="A41" s="36" t="s">
        <v>807</v>
      </c>
      <c r="B41" s="37" t="s">
        <v>900</v>
      </c>
      <c r="C41" s="37">
        <v>3</v>
      </c>
      <c r="D41" s="37">
        <v>3</v>
      </c>
      <c r="E41" s="37">
        <v>3</v>
      </c>
      <c r="F41" s="37">
        <v>4</v>
      </c>
      <c r="G41" s="37">
        <v>4</v>
      </c>
      <c r="H41" s="37">
        <v>3</v>
      </c>
      <c r="I41" s="37">
        <v>2</v>
      </c>
      <c r="J41" s="37">
        <v>1</v>
      </c>
      <c r="K41" s="37">
        <v>2</v>
      </c>
      <c r="L41" s="37">
        <v>3</v>
      </c>
      <c r="M41" s="37">
        <v>3</v>
      </c>
      <c r="N41" s="37">
        <v>2</v>
      </c>
      <c r="O41" s="37">
        <v>1</v>
      </c>
      <c r="P41" s="37">
        <v>2</v>
      </c>
      <c r="Q41" s="37">
        <v>3</v>
      </c>
      <c r="R41" s="37">
        <v>0</v>
      </c>
      <c r="S41" s="37">
        <v>0</v>
      </c>
      <c r="T41" s="37">
        <v>3</v>
      </c>
      <c r="U41" s="37">
        <v>0</v>
      </c>
      <c r="V41" s="37">
        <v>0</v>
      </c>
      <c r="W41" s="37">
        <v>0</v>
      </c>
      <c r="X41" s="37">
        <v>2</v>
      </c>
      <c r="Y41" s="37">
        <v>0</v>
      </c>
      <c r="Z41" s="37">
        <v>3</v>
      </c>
      <c r="AA41" s="37">
        <v>2</v>
      </c>
      <c r="AB41" s="37">
        <v>0</v>
      </c>
      <c r="AC41" s="37">
        <v>0</v>
      </c>
      <c r="AD41" s="37">
        <v>3</v>
      </c>
      <c r="AE41" s="37">
        <v>1</v>
      </c>
      <c r="AF41" s="37">
        <v>0</v>
      </c>
      <c r="AG41" s="37">
        <v>0</v>
      </c>
      <c r="AH41" s="37">
        <v>1</v>
      </c>
      <c r="AI41" s="37">
        <v>0</v>
      </c>
      <c r="AJ41" s="37">
        <v>3</v>
      </c>
      <c r="AK41" s="37">
        <v>4</v>
      </c>
      <c r="AL41" s="37">
        <v>3</v>
      </c>
      <c r="AM41" s="37">
        <v>0</v>
      </c>
      <c r="AN41" s="37">
        <v>0</v>
      </c>
      <c r="AO41" s="37">
        <v>0</v>
      </c>
      <c r="AP41" s="37">
        <v>0</v>
      </c>
      <c r="AQ41" s="37">
        <v>0</v>
      </c>
      <c r="AR41" s="37">
        <v>3</v>
      </c>
      <c r="AS41" s="37">
        <v>2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7">
        <v>0</v>
      </c>
      <c r="BB41" s="37">
        <v>0</v>
      </c>
      <c r="BC41" s="37">
        <v>0</v>
      </c>
      <c r="BD41" s="37">
        <v>2</v>
      </c>
      <c r="BE41" s="37">
        <v>3</v>
      </c>
      <c r="BF41" s="37">
        <v>3</v>
      </c>
      <c r="BG41" s="37">
        <v>3</v>
      </c>
    </row>
    <row r="42" spans="1:59" x14ac:dyDescent="0.2">
      <c r="A42" s="36" t="s">
        <v>807</v>
      </c>
      <c r="B42" s="37" t="s">
        <v>910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2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37">
        <v>3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M42" s="37">
        <v>0</v>
      </c>
      <c r="AN42" s="37">
        <v>0</v>
      </c>
      <c r="AO42" s="37">
        <v>0</v>
      </c>
      <c r="AP42" s="37">
        <v>0</v>
      </c>
      <c r="AQ42" s="37">
        <v>0</v>
      </c>
      <c r="AR42" s="37">
        <v>0</v>
      </c>
      <c r="AS42" s="37">
        <v>0</v>
      </c>
      <c r="AT42" s="37">
        <v>0</v>
      </c>
      <c r="AU42" s="37">
        <v>0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7">
        <v>0</v>
      </c>
      <c r="BC42" s="37">
        <v>0</v>
      </c>
      <c r="BD42" s="37">
        <v>0</v>
      </c>
      <c r="BE42" s="37">
        <v>0</v>
      </c>
      <c r="BF42" s="37">
        <v>0</v>
      </c>
      <c r="BG42" s="37">
        <v>0</v>
      </c>
    </row>
    <row r="43" spans="1:59" x14ac:dyDescent="0.2">
      <c r="A43" s="36" t="s">
        <v>807</v>
      </c>
      <c r="B43" s="37" t="s">
        <v>898</v>
      </c>
      <c r="C43" s="37">
        <v>0</v>
      </c>
      <c r="D43" s="37">
        <v>0</v>
      </c>
      <c r="E43" s="37">
        <v>3</v>
      </c>
      <c r="F43" s="37">
        <v>3</v>
      </c>
      <c r="G43" s="37">
        <v>3</v>
      </c>
      <c r="H43" s="37">
        <v>0</v>
      </c>
      <c r="I43" s="37">
        <v>0</v>
      </c>
      <c r="J43" s="37">
        <v>0</v>
      </c>
      <c r="K43" s="37">
        <v>2</v>
      </c>
      <c r="L43" s="37">
        <v>1</v>
      </c>
      <c r="M43" s="37">
        <v>1</v>
      </c>
      <c r="N43" s="37">
        <v>0</v>
      </c>
      <c r="O43" s="37">
        <v>0</v>
      </c>
      <c r="P43" s="37">
        <v>0</v>
      </c>
      <c r="Q43" s="37">
        <v>3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3</v>
      </c>
      <c r="Z43" s="37">
        <v>2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2</v>
      </c>
      <c r="AJ43" s="37">
        <v>2</v>
      </c>
      <c r="AK43" s="37">
        <v>4</v>
      </c>
      <c r="AL43" s="37">
        <v>0</v>
      </c>
      <c r="AM43" s="37">
        <v>0</v>
      </c>
      <c r="AN43" s="37">
        <v>0</v>
      </c>
      <c r="AO43" s="37">
        <v>0</v>
      </c>
      <c r="AP43" s="37">
        <v>0</v>
      </c>
      <c r="AQ43" s="37">
        <v>0</v>
      </c>
      <c r="AR43" s="37">
        <v>3</v>
      </c>
      <c r="AS43" s="37">
        <v>0</v>
      </c>
      <c r="AT43" s="37">
        <v>0</v>
      </c>
      <c r="AU43" s="37">
        <v>0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37">
        <v>0</v>
      </c>
      <c r="BD43" s="37">
        <v>0</v>
      </c>
      <c r="BE43" s="37">
        <v>0</v>
      </c>
      <c r="BF43" s="37">
        <v>2</v>
      </c>
      <c r="BG43" s="37">
        <v>0</v>
      </c>
    </row>
    <row r="44" spans="1:59" x14ac:dyDescent="0.2">
      <c r="A44" s="36" t="s">
        <v>807</v>
      </c>
      <c r="B44" s="37" t="s">
        <v>895</v>
      </c>
      <c r="C44" s="37">
        <v>0</v>
      </c>
      <c r="D44" s="37">
        <v>0</v>
      </c>
      <c r="E44" s="37">
        <v>3</v>
      </c>
      <c r="F44" s="37">
        <v>4</v>
      </c>
      <c r="G44" s="37">
        <v>4</v>
      </c>
      <c r="H44" s="37">
        <v>3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3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3</v>
      </c>
      <c r="Z44" s="37">
        <v>3</v>
      </c>
      <c r="AA44" s="37">
        <v>0</v>
      </c>
      <c r="AB44" s="37">
        <v>0</v>
      </c>
      <c r="AC44" s="37">
        <v>0</v>
      </c>
      <c r="AD44" s="37">
        <v>0</v>
      </c>
      <c r="AE44" s="37">
        <v>0</v>
      </c>
      <c r="AF44" s="37">
        <v>0</v>
      </c>
      <c r="AG44" s="37">
        <v>0</v>
      </c>
      <c r="AH44" s="37">
        <v>0</v>
      </c>
      <c r="AI44" s="37">
        <v>0</v>
      </c>
      <c r="AJ44" s="37">
        <v>0</v>
      </c>
      <c r="AK44" s="37">
        <v>3</v>
      </c>
      <c r="AL44" s="37">
        <v>2</v>
      </c>
      <c r="AM44" s="37">
        <v>0</v>
      </c>
      <c r="AN44" s="37">
        <v>0</v>
      </c>
      <c r="AO44" s="37">
        <v>0</v>
      </c>
      <c r="AP44" s="37">
        <v>0</v>
      </c>
      <c r="AQ44" s="37">
        <v>0</v>
      </c>
      <c r="AR44" s="37">
        <v>0</v>
      </c>
      <c r="AS44" s="37">
        <v>0</v>
      </c>
      <c r="AT44" s="37">
        <v>0</v>
      </c>
      <c r="AU44" s="37">
        <v>0</v>
      </c>
      <c r="AV44" s="37">
        <v>0</v>
      </c>
      <c r="AW44" s="37">
        <v>0</v>
      </c>
      <c r="AX44" s="37">
        <v>0</v>
      </c>
      <c r="AY44" s="37">
        <v>0</v>
      </c>
      <c r="AZ44" s="37">
        <v>0</v>
      </c>
      <c r="BA44" s="37">
        <v>0</v>
      </c>
      <c r="BB44" s="37">
        <v>0</v>
      </c>
      <c r="BC44" s="37">
        <v>0</v>
      </c>
      <c r="BD44" s="37">
        <v>0</v>
      </c>
      <c r="BE44" s="37">
        <v>2</v>
      </c>
      <c r="BF44" s="37">
        <v>0</v>
      </c>
      <c r="BG44" s="37">
        <v>0</v>
      </c>
    </row>
    <row r="45" spans="1:59" x14ac:dyDescent="0.2">
      <c r="A45" s="36" t="s">
        <v>807</v>
      </c>
      <c r="B45" s="37" t="s">
        <v>894</v>
      </c>
      <c r="C45" s="37">
        <v>1</v>
      </c>
      <c r="D45" s="37">
        <v>3</v>
      </c>
      <c r="E45" s="37">
        <v>3</v>
      </c>
      <c r="F45" s="37">
        <v>4</v>
      </c>
      <c r="G45" s="37">
        <v>3</v>
      </c>
      <c r="H45" s="37">
        <v>0</v>
      </c>
      <c r="I45" s="37">
        <v>0</v>
      </c>
      <c r="J45" s="37">
        <v>0</v>
      </c>
      <c r="K45" s="37">
        <v>1</v>
      </c>
      <c r="L45" s="37">
        <v>1</v>
      </c>
      <c r="M45" s="37">
        <v>2</v>
      </c>
      <c r="N45" s="37">
        <v>0</v>
      </c>
      <c r="O45" s="37">
        <v>0</v>
      </c>
      <c r="P45" s="37">
        <v>0</v>
      </c>
      <c r="Q45" s="37">
        <v>1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0</v>
      </c>
      <c r="AF45" s="37">
        <v>0</v>
      </c>
      <c r="AG45" s="37">
        <v>0</v>
      </c>
      <c r="AH45" s="37">
        <v>0</v>
      </c>
      <c r="AI45" s="37">
        <v>0</v>
      </c>
      <c r="AJ45" s="37">
        <v>0</v>
      </c>
      <c r="AK45" s="37">
        <v>2</v>
      </c>
      <c r="AL45" s="37">
        <v>0</v>
      </c>
      <c r="AM45" s="37">
        <v>0</v>
      </c>
      <c r="AN45" s="37">
        <v>0</v>
      </c>
      <c r="AO45" s="37"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v>0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37">
        <v>0</v>
      </c>
      <c r="BD45" s="37">
        <v>0</v>
      </c>
      <c r="BE45" s="37">
        <v>3</v>
      </c>
      <c r="BF45" s="37">
        <v>0</v>
      </c>
      <c r="BG45" s="37">
        <v>0</v>
      </c>
    </row>
    <row r="46" spans="1:59" x14ac:dyDescent="0.2">
      <c r="A46" s="32" t="s">
        <v>806</v>
      </c>
      <c r="B46" s="34" t="s">
        <v>882</v>
      </c>
      <c r="C46" s="35">
        <v>4</v>
      </c>
      <c r="D46" s="34">
        <v>4</v>
      </c>
      <c r="E46" s="34">
        <v>4</v>
      </c>
      <c r="F46" s="34">
        <v>5</v>
      </c>
      <c r="G46" s="34">
        <v>4</v>
      </c>
      <c r="H46" s="35">
        <v>5</v>
      </c>
      <c r="I46" s="35">
        <v>4</v>
      </c>
      <c r="J46" s="35">
        <v>3</v>
      </c>
      <c r="K46" s="34">
        <v>3</v>
      </c>
      <c r="L46" s="35">
        <v>5</v>
      </c>
      <c r="M46" s="35">
        <v>3</v>
      </c>
      <c r="N46" s="35">
        <v>4</v>
      </c>
      <c r="O46" s="35">
        <v>3</v>
      </c>
      <c r="P46" s="35">
        <v>5</v>
      </c>
      <c r="Q46" s="35">
        <v>3</v>
      </c>
      <c r="R46" s="35">
        <v>4</v>
      </c>
      <c r="S46" s="35">
        <v>3</v>
      </c>
      <c r="T46" s="35">
        <v>4</v>
      </c>
      <c r="U46" s="35">
        <v>3</v>
      </c>
      <c r="V46" s="35">
        <v>4</v>
      </c>
      <c r="W46" s="35">
        <v>4</v>
      </c>
      <c r="X46" s="34">
        <v>5</v>
      </c>
      <c r="Y46" s="35">
        <v>4</v>
      </c>
      <c r="Z46" s="35">
        <v>4</v>
      </c>
      <c r="AA46" s="35">
        <v>4</v>
      </c>
      <c r="AB46" s="35">
        <v>3</v>
      </c>
      <c r="AC46" s="35">
        <v>3</v>
      </c>
      <c r="AD46" s="35">
        <v>3</v>
      </c>
      <c r="AE46" s="35">
        <v>3</v>
      </c>
      <c r="AF46" s="35">
        <v>3</v>
      </c>
      <c r="AG46" s="35">
        <v>4</v>
      </c>
      <c r="AH46" s="34">
        <v>3</v>
      </c>
      <c r="AI46" s="34">
        <v>4</v>
      </c>
      <c r="AJ46" s="35">
        <v>4</v>
      </c>
      <c r="AK46" s="35">
        <v>4</v>
      </c>
      <c r="AL46" s="35">
        <v>5</v>
      </c>
      <c r="AM46" s="34">
        <v>3</v>
      </c>
      <c r="AN46" s="35">
        <v>3</v>
      </c>
      <c r="AO46" s="35">
        <v>3</v>
      </c>
      <c r="AP46" s="35">
        <v>2</v>
      </c>
      <c r="AQ46" s="35">
        <v>3</v>
      </c>
      <c r="AR46" s="34">
        <v>4</v>
      </c>
      <c r="AS46" s="35">
        <v>3</v>
      </c>
      <c r="AT46" s="35">
        <v>3</v>
      </c>
      <c r="AU46" s="35">
        <v>3</v>
      </c>
      <c r="AV46" s="35">
        <v>3</v>
      </c>
      <c r="AW46" s="35">
        <v>2</v>
      </c>
      <c r="AX46" s="35">
        <v>3</v>
      </c>
      <c r="AY46" s="34">
        <v>4</v>
      </c>
      <c r="AZ46" s="35">
        <v>4</v>
      </c>
      <c r="BA46" s="35">
        <v>4</v>
      </c>
      <c r="BB46" s="35">
        <v>3</v>
      </c>
      <c r="BC46" s="35">
        <v>3</v>
      </c>
      <c r="BD46" s="35">
        <v>3</v>
      </c>
      <c r="BE46" s="35">
        <v>3</v>
      </c>
      <c r="BF46" s="35">
        <v>4</v>
      </c>
      <c r="BG46" s="35">
        <v>3</v>
      </c>
    </row>
    <row r="47" spans="1:59" x14ac:dyDescent="0.2">
      <c r="A47" s="32" t="s">
        <v>806</v>
      </c>
      <c r="B47" s="34" t="s">
        <v>884</v>
      </c>
      <c r="C47" s="35">
        <v>2</v>
      </c>
      <c r="D47" s="34">
        <v>2</v>
      </c>
      <c r="E47" s="35">
        <v>0</v>
      </c>
      <c r="F47" s="34">
        <v>0</v>
      </c>
      <c r="G47" s="34">
        <v>3</v>
      </c>
      <c r="H47" s="35">
        <v>4</v>
      </c>
      <c r="I47" s="35">
        <v>2</v>
      </c>
      <c r="J47" s="35">
        <v>0</v>
      </c>
      <c r="K47" s="35">
        <v>0</v>
      </c>
      <c r="L47" s="35">
        <v>2</v>
      </c>
      <c r="M47" s="35">
        <v>2</v>
      </c>
      <c r="N47" s="35">
        <v>1</v>
      </c>
      <c r="O47" s="35">
        <v>2</v>
      </c>
      <c r="P47" s="35">
        <v>3</v>
      </c>
      <c r="Q47" s="35">
        <v>2</v>
      </c>
      <c r="R47" s="35">
        <v>2</v>
      </c>
      <c r="S47" s="35">
        <v>2</v>
      </c>
      <c r="T47" s="35">
        <v>2</v>
      </c>
      <c r="U47" s="35">
        <v>0</v>
      </c>
      <c r="V47" s="35">
        <v>2</v>
      </c>
      <c r="W47" s="35">
        <v>2</v>
      </c>
      <c r="X47" s="34">
        <v>2</v>
      </c>
      <c r="Y47" s="35">
        <v>3</v>
      </c>
      <c r="Z47" s="35">
        <v>3</v>
      </c>
      <c r="AA47" s="35">
        <v>3</v>
      </c>
      <c r="AB47" s="35">
        <v>1</v>
      </c>
      <c r="AC47" s="35">
        <v>2</v>
      </c>
      <c r="AD47" s="35">
        <v>2</v>
      </c>
      <c r="AE47" s="35">
        <v>2</v>
      </c>
      <c r="AF47" s="35">
        <v>3</v>
      </c>
      <c r="AG47" s="35">
        <v>2</v>
      </c>
      <c r="AH47" s="34">
        <v>2</v>
      </c>
      <c r="AI47" s="34">
        <v>2</v>
      </c>
      <c r="AJ47" s="35">
        <v>2</v>
      </c>
      <c r="AK47" s="35">
        <v>2</v>
      </c>
      <c r="AL47" s="35">
        <v>2</v>
      </c>
      <c r="AM47" s="34">
        <v>2</v>
      </c>
      <c r="AN47" s="35">
        <v>1</v>
      </c>
      <c r="AO47" s="35">
        <v>0</v>
      </c>
      <c r="AP47" s="35">
        <v>0</v>
      </c>
      <c r="AQ47" s="35">
        <v>2</v>
      </c>
      <c r="AR47" s="34">
        <v>4</v>
      </c>
      <c r="AS47" s="35">
        <v>0</v>
      </c>
      <c r="AT47" s="35">
        <v>3</v>
      </c>
      <c r="AU47" s="35">
        <v>2</v>
      </c>
      <c r="AV47" s="35">
        <v>0</v>
      </c>
      <c r="AW47" s="35">
        <v>2</v>
      </c>
      <c r="AX47" s="35">
        <v>3</v>
      </c>
      <c r="AY47" s="35">
        <v>0</v>
      </c>
      <c r="AZ47" s="35">
        <v>1</v>
      </c>
      <c r="BA47" s="35">
        <v>1</v>
      </c>
      <c r="BB47" s="35">
        <v>2</v>
      </c>
      <c r="BC47" s="35">
        <v>2</v>
      </c>
      <c r="BD47" s="35">
        <v>2</v>
      </c>
      <c r="BE47" s="35">
        <v>2</v>
      </c>
      <c r="BF47" s="35">
        <v>2</v>
      </c>
      <c r="BG47" s="35">
        <v>0</v>
      </c>
    </row>
    <row r="48" spans="1:59" x14ac:dyDescent="0.2">
      <c r="A48" s="32" t="s">
        <v>805</v>
      </c>
      <c r="B48" s="34" t="s">
        <v>907</v>
      </c>
      <c r="C48" s="35">
        <v>3</v>
      </c>
      <c r="D48" s="35">
        <v>0</v>
      </c>
      <c r="E48" s="35">
        <v>0</v>
      </c>
      <c r="F48" s="35">
        <v>0</v>
      </c>
      <c r="G48" s="35">
        <v>0</v>
      </c>
      <c r="H48" s="35">
        <v>2</v>
      </c>
      <c r="I48" s="35">
        <v>0</v>
      </c>
      <c r="J48" s="35">
        <v>0</v>
      </c>
      <c r="K48" s="35">
        <v>1</v>
      </c>
      <c r="L48" s="35">
        <v>2</v>
      </c>
      <c r="M48" s="35">
        <v>0</v>
      </c>
      <c r="N48" s="35">
        <v>2</v>
      </c>
      <c r="O48" s="34">
        <v>0</v>
      </c>
      <c r="P48" s="35">
        <v>2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4">
        <v>0</v>
      </c>
      <c r="Z48" s="35">
        <v>0</v>
      </c>
      <c r="AA48" s="35">
        <v>0</v>
      </c>
      <c r="AB48" s="35">
        <v>0</v>
      </c>
      <c r="AC48" s="34">
        <v>2</v>
      </c>
      <c r="AD48" s="35">
        <v>0</v>
      </c>
      <c r="AE48" s="35">
        <v>0</v>
      </c>
      <c r="AF48" s="35">
        <v>0</v>
      </c>
      <c r="AG48" s="35">
        <v>0</v>
      </c>
      <c r="AH48" s="34">
        <v>0</v>
      </c>
      <c r="AI48" s="35">
        <v>0</v>
      </c>
      <c r="AJ48" s="35">
        <v>3</v>
      </c>
      <c r="AK48" s="35">
        <v>0</v>
      </c>
      <c r="AL48" s="35">
        <v>0</v>
      </c>
      <c r="AM48" s="35">
        <v>0</v>
      </c>
      <c r="AN48" s="34">
        <v>0</v>
      </c>
      <c r="AO48" s="35">
        <v>0</v>
      </c>
      <c r="AP48" s="35">
        <v>0</v>
      </c>
      <c r="AQ48" s="34">
        <v>2</v>
      </c>
      <c r="AR48" s="34">
        <v>2</v>
      </c>
      <c r="AS48" s="34">
        <v>1</v>
      </c>
      <c r="AT48" s="35">
        <v>0</v>
      </c>
      <c r="AU48" s="35">
        <v>0</v>
      </c>
      <c r="AV48" s="35">
        <v>0</v>
      </c>
      <c r="AW48" s="35">
        <v>0</v>
      </c>
      <c r="AX48" s="35">
        <v>0</v>
      </c>
      <c r="AY48" s="35">
        <v>0</v>
      </c>
      <c r="AZ48" s="35">
        <v>0</v>
      </c>
      <c r="BA48" s="35">
        <v>0</v>
      </c>
      <c r="BB48" s="35">
        <v>0</v>
      </c>
      <c r="BC48" s="35">
        <v>0</v>
      </c>
      <c r="BD48" s="35">
        <v>0</v>
      </c>
      <c r="BE48" s="34">
        <v>0</v>
      </c>
      <c r="BF48" s="35">
        <v>0</v>
      </c>
      <c r="BG48" s="35">
        <v>0</v>
      </c>
    </row>
    <row r="49" spans="1:59" x14ac:dyDescent="0.2">
      <c r="A49" s="32" t="s">
        <v>805</v>
      </c>
      <c r="B49" s="34" t="s">
        <v>911</v>
      </c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2</v>
      </c>
      <c r="L49" s="35">
        <v>0</v>
      </c>
      <c r="M49" s="35">
        <v>0</v>
      </c>
      <c r="N49" s="35">
        <v>0</v>
      </c>
      <c r="O49" s="34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4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4">
        <v>0</v>
      </c>
      <c r="AI49" s="35">
        <v>0</v>
      </c>
      <c r="AJ49" s="35">
        <v>0</v>
      </c>
      <c r="AK49" s="35">
        <v>0</v>
      </c>
      <c r="AL49" s="35">
        <v>0</v>
      </c>
      <c r="AM49" s="35">
        <v>0</v>
      </c>
      <c r="AN49" s="34">
        <v>0</v>
      </c>
      <c r="AO49" s="35">
        <v>0</v>
      </c>
      <c r="AP49" s="35">
        <v>0</v>
      </c>
      <c r="AQ49" s="35">
        <v>0</v>
      </c>
      <c r="AR49" s="34">
        <v>0</v>
      </c>
      <c r="AS49" s="35">
        <v>0</v>
      </c>
      <c r="AT49" s="35">
        <v>0</v>
      </c>
      <c r="AU49" s="35">
        <v>0</v>
      </c>
      <c r="AV49" s="35">
        <v>0</v>
      </c>
      <c r="AW49" s="35">
        <v>0</v>
      </c>
      <c r="AX49" s="35">
        <v>0</v>
      </c>
      <c r="AY49" s="35">
        <v>0</v>
      </c>
      <c r="AZ49" s="35">
        <v>0</v>
      </c>
      <c r="BA49" s="35">
        <v>0</v>
      </c>
      <c r="BB49" s="35">
        <v>0</v>
      </c>
      <c r="BC49" s="35">
        <v>0</v>
      </c>
      <c r="BD49" s="35">
        <v>0</v>
      </c>
      <c r="BE49" s="34">
        <v>0</v>
      </c>
      <c r="BF49" s="35">
        <v>0</v>
      </c>
      <c r="BG49" s="35">
        <v>0</v>
      </c>
    </row>
    <row r="50" spans="1:59" x14ac:dyDescent="0.2">
      <c r="A50" s="32" t="s">
        <v>805</v>
      </c>
      <c r="B50" s="34" t="s">
        <v>929</v>
      </c>
      <c r="C50" s="35">
        <v>1</v>
      </c>
      <c r="D50" s="35">
        <v>0</v>
      </c>
      <c r="E50" s="35">
        <v>0</v>
      </c>
      <c r="F50" s="35">
        <v>0</v>
      </c>
      <c r="G50" s="35">
        <v>0</v>
      </c>
      <c r="H50" s="34">
        <v>1</v>
      </c>
      <c r="I50" s="35">
        <v>0</v>
      </c>
      <c r="J50" s="35">
        <v>0</v>
      </c>
      <c r="K50" s="35">
        <v>2</v>
      </c>
      <c r="L50" s="35">
        <v>1</v>
      </c>
      <c r="M50" s="34">
        <v>2</v>
      </c>
      <c r="N50" s="35">
        <v>3</v>
      </c>
      <c r="O50" s="34">
        <v>0</v>
      </c>
      <c r="P50" s="35">
        <v>3</v>
      </c>
      <c r="Q50" s="35">
        <v>3</v>
      </c>
      <c r="R50" s="35">
        <v>3</v>
      </c>
      <c r="S50" s="34">
        <v>1</v>
      </c>
      <c r="T50" s="35">
        <v>2</v>
      </c>
      <c r="U50" s="35">
        <v>0</v>
      </c>
      <c r="V50" s="35">
        <v>0</v>
      </c>
      <c r="W50" s="35">
        <v>0</v>
      </c>
      <c r="X50" s="35">
        <v>2</v>
      </c>
      <c r="Y50" s="34">
        <v>0</v>
      </c>
      <c r="Z50" s="34">
        <v>3</v>
      </c>
      <c r="AA50" s="35">
        <v>3</v>
      </c>
      <c r="AB50" s="35">
        <v>0</v>
      </c>
      <c r="AC50" s="35">
        <v>2</v>
      </c>
      <c r="AD50" s="35">
        <v>3</v>
      </c>
      <c r="AE50" s="35">
        <v>0</v>
      </c>
      <c r="AF50" s="34">
        <v>2</v>
      </c>
      <c r="AG50" s="34">
        <v>1</v>
      </c>
      <c r="AH50" s="34">
        <v>1</v>
      </c>
      <c r="AI50" s="35">
        <v>2</v>
      </c>
      <c r="AJ50" s="35">
        <v>0</v>
      </c>
      <c r="AK50" s="34">
        <v>2</v>
      </c>
      <c r="AL50" s="35">
        <v>2</v>
      </c>
      <c r="AM50" s="35">
        <v>0</v>
      </c>
      <c r="AN50" s="34">
        <v>0</v>
      </c>
      <c r="AO50" s="35">
        <v>0</v>
      </c>
      <c r="AP50" s="35">
        <v>2</v>
      </c>
      <c r="AQ50" s="35">
        <v>0</v>
      </c>
      <c r="AR50" s="34">
        <v>1</v>
      </c>
      <c r="AS50" s="35">
        <v>1</v>
      </c>
      <c r="AT50" s="34">
        <v>1</v>
      </c>
      <c r="AU50" s="35">
        <v>0</v>
      </c>
      <c r="AV50" s="35">
        <v>0</v>
      </c>
      <c r="AW50" s="35">
        <v>0</v>
      </c>
      <c r="AX50" s="35">
        <v>1</v>
      </c>
      <c r="AY50" s="35">
        <v>1</v>
      </c>
      <c r="AZ50" s="35">
        <v>1</v>
      </c>
      <c r="BA50" s="34">
        <v>2</v>
      </c>
      <c r="BB50" s="34">
        <v>1</v>
      </c>
      <c r="BC50" s="35">
        <v>1</v>
      </c>
      <c r="BD50" s="35">
        <v>3</v>
      </c>
      <c r="BE50" s="34">
        <v>2</v>
      </c>
      <c r="BF50" s="35">
        <v>0</v>
      </c>
      <c r="BG50" s="35">
        <v>0</v>
      </c>
    </row>
    <row r="51" spans="1:59" x14ac:dyDescent="0.2">
      <c r="A51" s="32" t="s">
        <v>805</v>
      </c>
      <c r="B51" s="34" t="s">
        <v>921</v>
      </c>
      <c r="C51" s="35">
        <v>3</v>
      </c>
      <c r="D51" s="34">
        <v>3</v>
      </c>
      <c r="E51" s="35">
        <v>3</v>
      </c>
      <c r="F51" s="35">
        <v>3</v>
      </c>
      <c r="G51" s="35">
        <v>2</v>
      </c>
      <c r="H51" s="35">
        <v>3</v>
      </c>
      <c r="I51" s="35">
        <v>3</v>
      </c>
      <c r="J51" s="35">
        <v>2</v>
      </c>
      <c r="K51" s="35">
        <v>2</v>
      </c>
      <c r="L51" s="35">
        <v>3</v>
      </c>
      <c r="M51" s="34">
        <v>2</v>
      </c>
      <c r="N51" s="35">
        <v>2</v>
      </c>
      <c r="O51" s="34">
        <v>1</v>
      </c>
      <c r="P51" s="35">
        <v>2</v>
      </c>
      <c r="Q51" s="35">
        <v>2</v>
      </c>
      <c r="R51" s="35">
        <v>0</v>
      </c>
      <c r="S51" s="35">
        <v>0</v>
      </c>
      <c r="T51" s="35">
        <v>3</v>
      </c>
      <c r="U51" s="35">
        <v>0</v>
      </c>
      <c r="V51" s="34">
        <v>2</v>
      </c>
      <c r="W51" s="34">
        <v>1</v>
      </c>
      <c r="X51" s="35">
        <v>2</v>
      </c>
      <c r="Y51" s="34">
        <v>2</v>
      </c>
      <c r="Z51" s="35">
        <v>2</v>
      </c>
      <c r="AA51" s="35">
        <v>2</v>
      </c>
      <c r="AB51" s="35">
        <v>0</v>
      </c>
      <c r="AC51" s="35">
        <v>2</v>
      </c>
      <c r="AD51" s="35">
        <v>2</v>
      </c>
      <c r="AE51" s="35">
        <v>1</v>
      </c>
      <c r="AF51" s="34">
        <v>2</v>
      </c>
      <c r="AG51" s="34">
        <v>2</v>
      </c>
      <c r="AH51" s="34">
        <v>3</v>
      </c>
      <c r="AI51" s="35">
        <v>3</v>
      </c>
      <c r="AJ51" s="35">
        <v>3</v>
      </c>
      <c r="AK51" s="35">
        <v>3</v>
      </c>
      <c r="AL51" s="35">
        <v>0</v>
      </c>
      <c r="AM51" s="35">
        <v>0</v>
      </c>
      <c r="AN51" s="34">
        <v>0</v>
      </c>
      <c r="AO51" s="35">
        <v>0</v>
      </c>
      <c r="AP51" s="35">
        <v>0</v>
      </c>
      <c r="AQ51" s="34">
        <v>2</v>
      </c>
      <c r="AR51" s="34">
        <v>2</v>
      </c>
      <c r="AS51" s="35">
        <v>2</v>
      </c>
      <c r="AT51" s="35">
        <v>0</v>
      </c>
      <c r="AU51" s="35">
        <v>0</v>
      </c>
      <c r="AV51" s="35">
        <v>0</v>
      </c>
      <c r="AW51" s="35">
        <v>0</v>
      </c>
      <c r="AX51" s="35">
        <v>0</v>
      </c>
      <c r="AY51" s="35">
        <v>0</v>
      </c>
      <c r="AZ51" s="35">
        <v>0</v>
      </c>
      <c r="BA51" s="34">
        <v>1</v>
      </c>
      <c r="BB51" s="34">
        <v>2</v>
      </c>
      <c r="BC51" s="35">
        <v>3</v>
      </c>
      <c r="BD51" s="35">
        <v>2</v>
      </c>
      <c r="BE51" s="34">
        <v>3</v>
      </c>
      <c r="BF51" s="35">
        <v>3</v>
      </c>
      <c r="BG51" s="35">
        <v>2</v>
      </c>
    </row>
    <row r="52" spans="1:59" x14ac:dyDescent="0.2">
      <c r="A52" s="32" t="s">
        <v>805</v>
      </c>
      <c r="B52" s="34" t="s">
        <v>893</v>
      </c>
      <c r="C52" s="35">
        <v>0</v>
      </c>
      <c r="D52" s="34">
        <v>2</v>
      </c>
      <c r="E52" s="35">
        <v>2</v>
      </c>
      <c r="F52" s="35">
        <v>3</v>
      </c>
      <c r="G52" s="35">
        <v>3</v>
      </c>
      <c r="H52" s="35">
        <v>3</v>
      </c>
      <c r="I52" s="35">
        <v>3</v>
      </c>
      <c r="J52" s="35">
        <v>0</v>
      </c>
      <c r="K52" s="34">
        <v>3</v>
      </c>
      <c r="L52" s="35">
        <v>0</v>
      </c>
      <c r="M52" s="34">
        <v>3</v>
      </c>
      <c r="N52" s="35">
        <v>0</v>
      </c>
      <c r="O52" s="34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4">
        <v>3</v>
      </c>
      <c r="Z52" s="35">
        <v>1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4">
        <v>0</v>
      </c>
      <c r="AI52" s="35">
        <v>0</v>
      </c>
      <c r="AJ52" s="35">
        <v>0</v>
      </c>
      <c r="AK52" s="35">
        <v>1</v>
      </c>
      <c r="AL52" s="35">
        <v>0</v>
      </c>
      <c r="AM52" s="35">
        <v>0</v>
      </c>
      <c r="AN52" s="34">
        <v>0</v>
      </c>
      <c r="AO52" s="35">
        <v>0</v>
      </c>
      <c r="AP52" s="35">
        <v>0</v>
      </c>
      <c r="AQ52" s="35">
        <v>0</v>
      </c>
      <c r="AR52" s="34">
        <v>0</v>
      </c>
      <c r="AS52" s="35">
        <v>0</v>
      </c>
      <c r="AT52" s="35">
        <v>0</v>
      </c>
      <c r="AU52" s="35">
        <v>0</v>
      </c>
      <c r="AV52" s="35">
        <v>0</v>
      </c>
      <c r="AW52" s="35">
        <v>0</v>
      </c>
      <c r="AX52" s="35">
        <v>0</v>
      </c>
      <c r="AY52" s="35">
        <v>0</v>
      </c>
      <c r="AZ52" s="35">
        <v>0</v>
      </c>
      <c r="BA52" s="35">
        <v>0</v>
      </c>
      <c r="BB52" s="35">
        <v>0</v>
      </c>
      <c r="BC52" s="35">
        <v>0</v>
      </c>
      <c r="BD52" s="35">
        <v>0</v>
      </c>
      <c r="BE52" s="34">
        <v>4</v>
      </c>
      <c r="BF52" s="35">
        <v>0</v>
      </c>
      <c r="BG52" s="35">
        <v>0</v>
      </c>
    </row>
    <row r="53" spans="1:59" x14ac:dyDescent="0.2">
      <c r="A53" s="32" t="s">
        <v>805</v>
      </c>
      <c r="B53" s="34" t="s">
        <v>912</v>
      </c>
      <c r="C53" s="35">
        <v>0</v>
      </c>
      <c r="D53" s="35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2</v>
      </c>
      <c r="L53" s="35">
        <v>0</v>
      </c>
      <c r="M53" s="35">
        <v>0</v>
      </c>
      <c r="N53" s="35">
        <v>0</v>
      </c>
      <c r="O53" s="34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4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4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4">
        <v>0</v>
      </c>
      <c r="AO53" s="35">
        <v>0</v>
      </c>
      <c r="AP53" s="35">
        <v>0</v>
      </c>
      <c r="AQ53" s="35">
        <v>0</v>
      </c>
      <c r="AR53" s="34">
        <v>0</v>
      </c>
      <c r="AS53" s="35">
        <v>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>
        <v>0</v>
      </c>
      <c r="BA53" s="35">
        <v>0</v>
      </c>
      <c r="BB53" s="35">
        <v>0</v>
      </c>
      <c r="BC53" s="35">
        <v>0</v>
      </c>
      <c r="BD53" s="35">
        <v>0</v>
      </c>
      <c r="BE53" s="34">
        <v>0</v>
      </c>
      <c r="BF53" s="35">
        <v>0</v>
      </c>
      <c r="BG53" s="35">
        <v>0</v>
      </c>
    </row>
    <row r="54" spans="1:59" x14ac:dyDescent="0.2">
      <c r="A54" s="32" t="s">
        <v>805</v>
      </c>
      <c r="B54" s="34" t="s">
        <v>914</v>
      </c>
      <c r="C54" s="35">
        <v>0</v>
      </c>
      <c r="D54" s="35">
        <v>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4">
        <v>2</v>
      </c>
      <c r="M54" s="35">
        <v>0</v>
      </c>
      <c r="N54" s="34">
        <v>1</v>
      </c>
      <c r="O54" s="34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4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4">
        <v>0</v>
      </c>
      <c r="AI54" s="34">
        <v>2</v>
      </c>
      <c r="AJ54" s="35">
        <v>0</v>
      </c>
      <c r="AK54" s="35">
        <v>0</v>
      </c>
      <c r="AL54" s="35">
        <v>0</v>
      </c>
      <c r="AM54" s="35">
        <v>0</v>
      </c>
      <c r="AN54" s="34">
        <v>0</v>
      </c>
      <c r="AO54" s="35">
        <v>0</v>
      </c>
      <c r="AP54" s="35">
        <v>0</v>
      </c>
      <c r="AQ54" s="35">
        <v>0</v>
      </c>
      <c r="AR54" s="34">
        <v>0</v>
      </c>
      <c r="AS54" s="35">
        <v>0</v>
      </c>
      <c r="AT54" s="35">
        <v>0</v>
      </c>
      <c r="AU54" s="35">
        <v>0</v>
      </c>
      <c r="AV54" s="35">
        <v>0</v>
      </c>
      <c r="AW54" s="35">
        <v>0</v>
      </c>
      <c r="AX54" s="35">
        <v>0</v>
      </c>
      <c r="AY54" s="35">
        <v>0</v>
      </c>
      <c r="AZ54" s="35">
        <v>0</v>
      </c>
      <c r="BA54" s="35">
        <v>0</v>
      </c>
      <c r="BB54" s="35">
        <v>0</v>
      </c>
      <c r="BC54" s="35">
        <v>0</v>
      </c>
      <c r="BD54" s="35">
        <v>0</v>
      </c>
      <c r="BE54" s="34">
        <v>0</v>
      </c>
      <c r="BF54" s="35">
        <v>0</v>
      </c>
      <c r="BG54" s="35">
        <v>0</v>
      </c>
    </row>
    <row r="55" spans="1:59" x14ac:dyDescent="0.2">
      <c r="A55" s="32" t="s">
        <v>805</v>
      </c>
      <c r="B55" s="34" t="s">
        <v>908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1</v>
      </c>
      <c r="I55" s="35">
        <v>0</v>
      </c>
      <c r="J55" s="35">
        <v>0</v>
      </c>
      <c r="K55" s="35">
        <v>0</v>
      </c>
      <c r="L55" s="35">
        <v>1</v>
      </c>
      <c r="M55" s="35">
        <v>0</v>
      </c>
      <c r="N55" s="35">
        <v>1</v>
      </c>
      <c r="O55" s="34">
        <v>0</v>
      </c>
      <c r="P55" s="35">
        <v>0</v>
      </c>
      <c r="Q55" s="34">
        <v>1</v>
      </c>
      <c r="R55" s="35">
        <v>0</v>
      </c>
      <c r="S55" s="35">
        <v>0</v>
      </c>
      <c r="T55" s="35">
        <v>1</v>
      </c>
      <c r="U55" s="35">
        <v>0</v>
      </c>
      <c r="V55" s="35">
        <v>0</v>
      </c>
      <c r="W55" s="35">
        <v>0</v>
      </c>
      <c r="X55" s="35">
        <v>0</v>
      </c>
      <c r="Y55" s="34">
        <v>0</v>
      </c>
      <c r="Z55" s="35">
        <v>0</v>
      </c>
      <c r="AA55" s="34">
        <v>1</v>
      </c>
      <c r="AB55" s="35">
        <v>0</v>
      </c>
      <c r="AC55" s="35">
        <v>0</v>
      </c>
      <c r="AD55" s="35">
        <v>1</v>
      </c>
      <c r="AE55" s="35">
        <v>0</v>
      </c>
      <c r="AF55" s="35">
        <v>0</v>
      </c>
      <c r="AG55" s="35">
        <v>0</v>
      </c>
      <c r="AH55" s="34">
        <v>0</v>
      </c>
      <c r="AI55" s="35">
        <v>0</v>
      </c>
      <c r="AJ55" s="35">
        <v>0</v>
      </c>
      <c r="AK55" s="35">
        <v>1</v>
      </c>
      <c r="AL55" s="35">
        <v>0</v>
      </c>
      <c r="AM55" s="35">
        <v>0</v>
      </c>
      <c r="AN55" s="34">
        <v>0</v>
      </c>
      <c r="AO55" s="35">
        <v>0</v>
      </c>
      <c r="AP55" s="35">
        <v>0</v>
      </c>
      <c r="AQ55" s="35">
        <v>0</v>
      </c>
      <c r="AR55" s="34">
        <v>1</v>
      </c>
      <c r="AS55" s="35">
        <v>0</v>
      </c>
      <c r="AT55" s="35">
        <v>0</v>
      </c>
      <c r="AU55" s="35">
        <v>0</v>
      </c>
      <c r="AV55" s="35">
        <v>0</v>
      </c>
      <c r="AW55" s="35">
        <v>0</v>
      </c>
      <c r="AX55" s="35">
        <v>0</v>
      </c>
      <c r="AY55" s="35">
        <v>0</v>
      </c>
      <c r="AZ55" s="35">
        <v>0</v>
      </c>
      <c r="BA55" s="35">
        <v>0</v>
      </c>
      <c r="BB55" s="35">
        <v>0</v>
      </c>
      <c r="BC55" s="35">
        <v>0</v>
      </c>
      <c r="BD55" s="34">
        <v>1</v>
      </c>
      <c r="BE55" s="34">
        <v>0</v>
      </c>
      <c r="BF55" s="35">
        <v>0</v>
      </c>
      <c r="BG55" s="35">
        <v>0</v>
      </c>
    </row>
    <row r="56" spans="1:59" x14ac:dyDescent="0.2">
      <c r="A56" s="32" t="s">
        <v>805</v>
      </c>
      <c r="B56" s="34" t="s">
        <v>918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4">
        <v>1</v>
      </c>
      <c r="I56" s="35">
        <v>0</v>
      </c>
      <c r="J56" s="34">
        <v>1</v>
      </c>
      <c r="K56" s="35">
        <v>2</v>
      </c>
      <c r="L56" s="35">
        <v>0</v>
      </c>
      <c r="M56" s="35">
        <v>0</v>
      </c>
      <c r="N56" s="35">
        <v>4</v>
      </c>
      <c r="O56" s="34">
        <v>0</v>
      </c>
      <c r="P56" s="34">
        <v>3</v>
      </c>
      <c r="Q56" s="34">
        <v>4</v>
      </c>
      <c r="R56" s="34">
        <v>1</v>
      </c>
      <c r="S56" s="34">
        <v>1</v>
      </c>
      <c r="T56" s="34">
        <v>2</v>
      </c>
      <c r="U56" s="35">
        <v>0</v>
      </c>
      <c r="V56" s="35">
        <v>0</v>
      </c>
      <c r="W56" s="35">
        <v>0</v>
      </c>
      <c r="X56" s="34">
        <v>2</v>
      </c>
      <c r="Y56" s="34">
        <v>0</v>
      </c>
      <c r="Z56" s="34">
        <v>3</v>
      </c>
      <c r="AA56" s="34">
        <v>3</v>
      </c>
      <c r="AB56" s="35">
        <v>0</v>
      </c>
      <c r="AC56" s="35">
        <v>0</v>
      </c>
      <c r="AD56" s="34">
        <v>3</v>
      </c>
      <c r="AE56" s="34">
        <v>3</v>
      </c>
      <c r="AF56" s="34">
        <v>1</v>
      </c>
      <c r="AG56" s="35">
        <v>0</v>
      </c>
      <c r="AH56" s="34">
        <v>3</v>
      </c>
      <c r="AI56" s="34">
        <v>4</v>
      </c>
      <c r="AJ56" s="35">
        <v>0</v>
      </c>
      <c r="AK56" s="34">
        <v>1</v>
      </c>
      <c r="AL56" s="34">
        <v>3</v>
      </c>
      <c r="AM56" s="35">
        <v>0</v>
      </c>
      <c r="AN56" s="34">
        <v>0</v>
      </c>
      <c r="AO56" s="35">
        <v>0</v>
      </c>
      <c r="AP56" s="35">
        <v>0</v>
      </c>
      <c r="AQ56" s="35">
        <v>0</v>
      </c>
      <c r="AR56" s="34">
        <v>3</v>
      </c>
      <c r="AS56" s="35">
        <v>0</v>
      </c>
      <c r="AT56" s="35">
        <v>0</v>
      </c>
      <c r="AU56" s="35">
        <v>0</v>
      </c>
      <c r="AV56" s="35">
        <v>0</v>
      </c>
      <c r="AW56" s="35">
        <v>0</v>
      </c>
      <c r="AX56" s="35">
        <v>0</v>
      </c>
      <c r="AY56" s="35">
        <v>0</v>
      </c>
      <c r="AZ56" s="35">
        <v>0</v>
      </c>
      <c r="BA56" s="35">
        <v>0</v>
      </c>
      <c r="BB56" s="35">
        <v>0</v>
      </c>
      <c r="BC56" s="35">
        <v>0</v>
      </c>
      <c r="BD56" s="34">
        <v>3</v>
      </c>
      <c r="BE56" s="34">
        <v>0</v>
      </c>
      <c r="BF56" s="35">
        <v>0</v>
      </c>
      <c r="BG56" s="35">
        <v>0</v>
      </c>
    </row>
    <row r="57" spans="1:59" x14ac:dyDescent="0.2">
      <c r="A57" s="32" t="s">
        <v>805</v>
      </c>
      <c r="B57" s="34" t="s">
        <v>905</v>
      </c>
      <c r="C57" s="35">
        <v>0</v>
      </c>
      <c r="D57" s="35">
        <v>0</v>
      </c>
      <c r="E57" s="35">
        <v>0</v>
      </c>
      <c r="F57" s="35">
        <v>0</v>
      </c>
      <c r="G57" s="35">
        <v>2</v>
      </c>
      <c r="H57" s="35">
        <v>3</v>
      </c>
      <c r="I57" s="35">
        <v>0</v>
      </c>
      <c r="J57" s="35">
        <v>0</v>
      </c>
      <c r="K57" s="35">
        <v>3</v>
      </c>
      <c r="L57" s="35">
        <v>2</v>
      </c>
      <c r="M57" s="35">
        <v>0</v>
      </c>
      <c r="N57" s="35">
        <v>2</v>
      </c>
      <c r="O57" s="34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4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4">
        <v>0</v>
      </c>
      <c r="AI57" s="35">
        <v>2</v>
      </c>
      <c r="AJ57" s="35">
        <v>3</v>
      </c>
      <c r="AK57" s="35">
        <v>2</v>
      </c>
      <c r="AL57" s="34">
        <v>2</v>
      </c>
      <c r="AM57" s="35">
        <v>0</v>
      </c>
      <c r="AN57" s="34">
        <v>0</v>
      </c>
      <c r="AO57" s="35">
        <v>0</v>
      </c>
      <c r="AP57" s="35">
        <v>0</v>
      </c>
      <c r="AQ57" s="35">
        <v>0</v>
      </c>
      <c r="AR57" s="34">
        <v>0</v>
      </c>
      <c r="AS57" s="35">
        <v>0</v>
      </c>
      <c r="AT57" s="35">
        <v>0</v>
      </c>
      <c r="AU57" s="35">
        <v>0</v>
      </c>
      <c r="AV57" s="35">
        <v>0</v>
      </c>
      <c r="AW57" s="35">
        <v>0</v>
      </c>
      <c r="AX57" s="35">
        <v>0</v>
      </c>
      <c r="AY57" s="35">
        <v>0</v>
      </c>
      <c r="AZ57" s="35">
        <v>0</v>
      </c>
      <c r="BA57" s="35">
        <v>0</v>
      </c>
      <c r="BB57" s="35">
        <v>0</v>
      </c>
      <c r="BC57" s="34">
        <v>3</v>
      </c>
      <c r="BD57" s="35">
        <v>0</v>
      </c>
      <c r="BE57" s="34">
        <v>3</v>
      </c>
      <c r="BF57" s="35">
        <v>0</v>
      </c>
      <c r="BG57" s="35">
        <v>0</v>
      </c>
    </row>
    <row r="58" spans="1:59" x14ac:dyDescent="0.2">
      <c r="A58" s="32" t="s">
        <v>805</v>
      </c>
      <c r="B58" s="34" t="s">
        <v>909</v>
      </c>
      <c r="C58" s="35">
        <v>0</v>
      </c>
      <c r="D58" s="35">
        <v>0</v>
      </c>
      <c r="E58" s="35">
        <v>0</v>
      </c>
      <c r="F58" s="35">
        <v>0</v>
      </c>
      <c r="G58" s="35">
        <v>0</v>
      </c>
      <c r="H58" s="35">
        <v>1</v>
      </c>
      <c r="I58" s="35">
        <v>0</v>
      </c>
      <c r="J58" s="35">
        <v>0</v>
      </c>
      <c r="K58" s="35">
        <v>3</v>
      </c>
      <c r="L58" s="35">
        <v>2</v>
      </c>
      <c r="M58" s="35">
        <v>0</v>
      </c>
      <c r="N58" s="35">
        <v>1</v>
      </c>
      <c r="O58" s="34">
        <v>1</v>
      </c>
      <c r="P58" s="34">
        <v>2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4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4">
        <v>0</v>
      </c>
      <c r="AI58" s="35">
        <v>1</v>
      </c>
      <c r="AJ58" s="35">
        <v>0</v>
      </c>
      <c r="AK58" s="35">
        <v>0</v>
      </c>
      <c r="AL58" s="35">
        <v>0</v>
      </c>
      <c r="AM58" s="35">
        <v>0</v>
      </c>
      <c r="AN58" s="34">
        <v>0</v>
      </c>
      <c r="AO58" s="35">
        <v>0</v>
      </c>
      <c r="AP58" s="35">
        <v>0</v>
      </c>
      <c r="AQ58" s="35">
        <v>0</v>
      </c>
      <c r="AR58" s="34">
        <v>0</v>
      </c>
      <c r="AS58" s="35">
        <v>0</v>
      </c>
      <c r="AT58" s="35">
        <v>0</v>
      </c>
      <c r="AU58" s="35">
        <v>0</v>
      </c>
      <c r="AV58" s="35">
        <v>0</v>
      </c>
      <c r="AW58" s="35">
        <v>0</v>
      </c>
      <c r="AX58" s="35">
        <v>0</v>
      </c>
      <c r="AY58" s="35">
        <v>0</v>
      </c>
      <c r="AZ58" s="35">
        <v>0</v>
      </c>
      <c r="BA58" s="35">
        <v>0</v>
      </c>
      <c r="BB58" s="35">
        <v>0</v>
      </c>
      <c r="BC58" s="35">
        <v>3</v>
      </c>
      <c r="BD58" s="35">
        <v>3</v>
      </c>
      <c r="BE58" s="34">
        <v>0</v>
      </c>
      <c r="BF58" s="35">
        <v>0</v>
      </c>
      <c r="BG58" s="35">
        <v>0</v>
      </c>
    </row>
    <row r="59" spans="1:59" x14ac:dyDescent="0.2">
      <c r="A59" s="32" t="s">
        <v>805</v>
      </c>
      <c r="B59" s="34" t="s">
        <v>906</v>
      </c>
      <c r="C59" s="35">
        <v>3</v>
      </c>
      <c r="D59" s="34">
        <v>2</v>
      </c>
      <c r="E59" s="35">
        <v>3</v>
      </c>
      <c r="F59" s="35">
        <v>2</v>
      </c>
      <c r="G59" s="35">
        <v>3</v>
      </c>
      <c r="H59" s="35">
        <v>3</v>
      </c>
      <c r="I59" s="35">
        <v>3</v>
      </c>
      <c r="J59" s="35">
        <v>2</v>
      </c>
      <c r="K59" s="35">
        <v>3</v>
      </c>
      <c r="L59" s="35">
        <v>2</v>
      </c>
      <c r="M59" s="35">
        <v>1</v>
      </c>
      <c r="N59" s="35">
        <v>2</v>
      </c>
      <c r="O59" s="34">
        <v>3</v>
      </c>
      <c r="P59" s="35">
        <v>2</v>
      </c>
      <c r="Q59" s="35">
        <v>1</v>
      </c>
      <c r="R59" s="35">
        <v>2</v>
      </c>
      <c r="S59" s="34">
        <v>1</v>
      </c>
      <c r="T59" s="34">
        <v>2</v>
      </c>
      <c r="U59" s="35">
        <v>0</v>
      </c>
      <c r="V59" s="35">
        <v>0</v>
      </c>
      <c r="W59" s="34">
        <v>2</v>
      </c>
      <c r="X59" s="35">
        <v>0</v>
      </c>
      <c r="Y59" s="34">
        <v>2</v>
      </c>
      <c r="Z59" s="35">
        <v>0</v>
      </c>
      <c r="AA59" s="34">
        <v>2</v>
      </c>
      <c r="AB59" s="35">
        <v>0</v>
      </c>
      <c r="AC59" s="34">
        <v>1</v>
      </c>
      <c r="AD59" s="35">
        <v>0</v>
      </c>
      <c r="AE59" s="35">
        <v>0</v>
      </c>
      <c r="AF59" s="35">
        <v>0</v>
      </c>
      <c r="AG59" s="35">
        <v>0</v>
      </c>
      <c r="AH59" s="34">
        <v>2</v>
      </c>
      <c r="AI59" s="35">
        <v>2</v>
      </c>
      <c r="AJ59" s="35">
        <v>3</v>
      </c>
      <c r="AK59" s="35">
        <v>2</v>
      </c>
      <c r="AL59" s="35">
        <v>0</v>
      </c>
      <c r="AM59" s="35">
        <v>0</v>
      </c>
      <c r="AN59" s="34">
        <v>0</v>
      </c>
      <c r="AO59" s="35">
        <v>0</v>
      </c>
      <c r="AP59" s="35">
        <v>0</v>
      </c>
      <c r="AQ59" s="35">
        <v>0</v>
      </c>
      <c r="AR59" s="34">
        <v>0</v>
      </c>
      <c r="AS59" s="35">
        <v>0</v>
      </c>
      <c r="AT59" s="35">
        <v>0</v>
      </c>
      <c r="AU59" s="35">
        <v>0</v>
      </c>
      <c r="AV59" s="35">
        <v>0</v>
      </c>
      <c r="AW59" s="35">
        <v>0</v>
      </c>
      <c r="AX59" s="35">
        <v>0</v>
      </c>
      <c r="AY59" s="35">
        <v>0</v>
      </c>
      <c r="AZ59" s="35">
        <v>0</v>
      </c>
      <c r="BA59" s="35">
        <v>0</v>
      </c>
      <c r="BB59" s="35">
        <v>0</v>
      </c>
      <c r="BC59" s="35">
        <v>3</v>
      </c>
      <c r="BD59" s="35">
        <v>3</v>
      </c>
      <c r="BE59" s="34">
        <v>2</v>
      </c>
      <c r="BF59" s="35">
        <v>0</v>
      </c>
      <c r="BG59" s="35">
        <v>0</v>
      </c>
    </row>
    <row r="60" spans="1:59" x14ac:dyDescent="0.2">
      <c r="A60" s="32" t="s">
        <v>805</v>
      </c>
      <c r="B60" s="34" t="s">
        <v>896</v>
      </c>
      <c r="C60" s="35">
        <v>0</v>
      </c>
      <c r="D60" s="34">
        <v>2</v>
      </c>
      <c r="E60" s="35">
        <v>3</v>
      </c>
      <c r="F60" s="35">
        <v>0</v>
      </c>
      <c r="G60" s="35">
        <v>3</v>
      </c>
      <c r="H60" s="35">
        <v>2</v>
      </c>
      <c r="I60" s="35">
        <v>0</v>
      </c>
      <c r="J60" s="35">
        <v>0</v>
      </c>
      <c r="K60" s="35">
        <v>0</v>
      </c>
      <c r="L60" s="34">
        <v>1</v>
      </c>
      <c r="M60" s="35">
        <v>0</v>
      </c>
      <c r="N60" s="35">
        <v>1</v>
      </c>
      <c r="O60" s="34">
        <v>3</v>
      </c>
      <c r="P60" s="34">
        <v>3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4">
        <v>2</v>
      </c>
      <c r="Z60" s="35">
        <v>1</v>
      </c>
      <c r="AA60" s="35">
        <v>0</v>
      </c>
      <c r="AB60" s="35">
        <v>0</v>
      </c>
      <c r="AC60" s="35">
        <v>0</v>
      </c>
      <c r="AD60" s="35">
        <v>0</v>
      </c>
      <c r="AE60" s="34">
        <v>2</v>
      </c>
      <c r="AF60" s="35">
        <v>0</v>
      </c>
      <c r="AG60" s="35">
        <v>0</v>
      </c>
      <c r="AH60" s="34">
        <v>0</v>
      </c>
      <c r="AI60" s="35">
        <v>0</v>
      </c>
      <c r="AJ60" s="35">
        <v>5</v>
      </c>
      <c r="AK60" s="35">
        <v>2</v>
      </c>
      <c r="AL60" s="34">
        <v>5</v>
      </c>
      <c r="AM60" s="35">
        <v>0</v>
      </c>
      <c r="AN60" s="34">
        <v>0</v>
      </c>
      <c r="AO60" s="35">
        <v>0</v>
      </c>
      <c r="AP60" s="35">
        <v>0</v>
      </c>
      <c r="AQ60" s="35">
        <v>0</v>
      </c>
      <c r="AR60" s="34">
        <v>0</v>
      </c>
      <c r="AS60" s="35">
        <v>0</v>
      </c>
      <c r="AT60" s="35">
        <v>0</v>
      </c>
      <c r="AU60" s="35">
        <v>0</v>
      </c>
      <c r="AV60" s="35">
        <v>0</v>
      </c>
      <c r="AW60" s="35">
        <v>0</v>
      </c>
      <c r="AX60" s="35">
        <v>0</v>
      </c>
      <c r="AY60" s="35">
        <v>0</v>
      </c>
      <c r="AZ60" s="35">
        <v>0</v>
      </c>
      <c r="BA60" s="35">
        <v>0</v>
      </c>
      <c r="BB60" s="35">
        <v>0</v>
      </c>
      <c r="BC60" s="35">
        <v>0</v>
      </c>
      <c r="BD60" s="34">
        <v>1</v>
      </c>
      <c r="BE60" s="34">
        <v>0</v>
      </c>
      <c r="BF60" s="35">
        <v>0</v>
      </c>
      <c r="BG60" s="34">
        <v>4</v>
      </c>
    </row>
    <row r="61" spans="1:59" x14ac:dyDescent="0.2">
      <c r="A61" s="32" t="s">
        <v>805</v>
      </c>
      <c r="B61" s="34" t="s">
        <v>916</v>
      </c>
      <c r="C61" s="35">
        <v>0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1</v>
      </c>
      <c r="L61" s="35">
        <v>0</v>
      </c>
      <c r="M61" s="35">
        <v>0</v>
      </c>
      <c r="N61" s="35">
        <v>0</v>
      </c>
      <c r="O61" s="34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4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4">
        <v>0</v>
      </c>
      <c r="AI61" s="35">
        <v>0</v>
      </c>
      <c r="AJ61" s="35">
        <v>0</v>
      </c>
      <c r="AK61" s="35">
        <v>0</v>
      </c>
      <c r="AL61" s="35">
        <v>0</v>
      </c>
      <c r="AM61" s="35">
        <v>0</v>
      </c>
      <c r="AN61" s="34">
        <v>0</v>
      </c>
      <c r="AO61" s="35">
        <v>0</v>
      </c>
      <c r="AP61" s="35">
        <v>0</v>
      </c>
      <c r="AQ61" s="35">
        <v>0</v>
      </c>
      <c r="AR61" s="34">
        <v>0</v>
      </c>
      <c r="AS61" s="35">
        <v>0</v>
      </c>
      <c r="AT61" s="35">
        <v>0</v>
      </c>
      <c r="AU61" s="35">
        <v>0</v>
      </c>
      <c r="AV61" s="35">
        <v>0</v>
      </c>
      <c r="AW61" s="35">
        <v>0</v>
      </c>
      <c r="AX61" s="35">
        <v>0</v>
      </c>
      <c r="AY61" s="35">
        <v>0</v>
      </c>
      <c r="AZ61" s="35">
        <v>0</v>
      </c>
      <c r="BA61" s="35">
        <v>0</v>
      </c>
      <c r="BB61" s="35">
        <v>0</v>
      </c>
      <c r="BC61" s="35">
        <v>0</v>
      </c>
      <c r="BD61" s="35">
        <v>0</v>
      </c>
      <c r="BE61" s="34">
        <v>0</v>
      </c>
      <c r="BF61" s="35">
        <v>0</v>
      </c>
      <c r="BG61" s="35">
        <v>0</v>
      </c>
    </row>
    <row r="62" spans="1:59" x14ac:dyDescent="0.2">
      <c r="A62" s="32" t="s">
        <v>805</v>
      </c>
      <c r="B62" s="34" t="s">
        <v>935</v>
      </c>
      <c r="C62" s="35">
        <v>0</v>
      </c>
      <c r="D62" s="35">
        <v>0</v>
      </c>
      <c r="E62" s="35">
        <v>0</v>
      </c>
      <c r="F62" s="35">
        <v>0</v>
      </c>
      <c r="G62" s="35">
        <v>0</v>
      </c>
      <c r="H62" s="35">
        <v>0</v>
      </c>
      <c r="I62" s="35">
        <v>0</v>
      </c>
      <c r="J62" s="35">
        <v>0</v>
      </c>
      <c r="K62" s="35">
        <v>0</v>
      </c>
      <c r="L62" s="35">
        <v>1</v>
      </c>
      <c r="M62" s="35">
        <v>0</v>
      </c>
      <c r="N62" s="35">
        <v>3</v>
      </c>
      <c r="O62" s="34">
        <v>0</v>
      </c>
      <c r="P62" s="35">
        <v>3</v>
      </c>
      <c r="Q62" s="34">
        <v>3</v>
      </c>
      <c r="R62" s="35">
        <v>3</v>
      </c>
      <c r="S62" s="35">
        <v>2</v>
      </c>
      <c r="T62" s="35">
        <v>0</v>
      </c>
      <c r="U62" s="35">
        <v>2</v>
      </c>
      <c r="V62" s="35">
        <v>2</v>
      </c>
      <c r="W62" s="35">
        <v>2</v>
      </c>
      <c r="X62" s="35">
        <v>0</v>
      </c>
      <c r="Y62" s="34">
        <v>0</v>
      </c>
      <c r="Z62" s="35">
        <v>0</v>
      </c>
      <c r="AA62" s="35">
        <v>3</v>
      </c>
      <c r="AB62" s="35">
        <v>0</v>
      </c>
      <c r="AC62" s="34">
        <v>2</v>
      </c>
      <c r="AD62" s="35">
        <v>3</v>
      </c>
      <c r="AE62" s="35">
        <v>0</v>
      </c>
      <c r="AF62" s="35">
        <v>2</v>
      </c>
      <c r="AG62" s="35">
        <v>4</v>
      </c>
      <c r="AH62" s="34">
        <v>2</v>
      </c>
      <c r="AI62" s="34">
        <v>3</v>
      </c>
      <c r="AJ62" s="34">
        <v>1</v>
      </c>
      <c r="AK62" s="34">
        <v>2</v>
      </c>
      <c r="AL62" s="35">
        <v>2</v>
      </c>
      <c r="AM62" s="35">
        <v>2</v>
      </c>
      <c r="AN62" s="34">
        <v>2</v>
      </c>
      <c r="AO62" s="35">
        <v>2</v>
      </c>
      <c r="AP62" s="35">
        <v>0</v>
      </c>
      <c r="AQ62" s="35">
        <v>3</v>
      </c>
      <c r="AR62" s="34">
        <v>2</v>
      </c>
      <c r="AS62" s="34">
        <v>3</v>
      </c>
      <c r="AT62" s="35">
        <v>2</v>
      </c>
      <c r="AU62" s="35">
        <v>3</v>
      </c>
      <c r="AV62" s="35">
        <v>3</v>
      </c>
      <c r="AW62" s="35">
        <v>0</v>
      </c>
      <c r="AX62" s="35">
        <v>3</v>
      </c>
      <c r="AY62" s="35">
        <v>3</v>
      </c>
      <c r="AZ62" s="35">
        <v>3</v>
      </c>
      <c r="BA62" s="35">
        <v>2</v>
      </c>
      <c r="BB62" s="35">
        <v>3</v>
      </c>
      <c r="BC62" s="35">
        <v>0</v>
      </c>
      <c r="BD62" s="35">
        <v>0</v>
      </c>
      <c r="BE62" s="34">
        <v>0</v>
      </c>
      <c r="BF62" s="35">
        <v>0</v>
      </c>
      <c r="BG62" s="35">
        <v>0</v>
      </c>
    </row>
    <row r="63" spans="1:59" x14ac:dyDescent="0.2">
      <c r="A63" s="32" t="s">
        <v>805</v>
      </c>
      <c r="B63" s="34" t="s">
        <v>936</v>
      </c>
      <c r="C63" s="35">
        <v>0</v>
      </c>
      <c r="D63" s="35">
        <v>0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4">
        <v>0</v>
      </c>
      <c r="P63" s="35">
        <v>0</v>
      </c>
      <c r="Q63" s="34">
        <v>1</v>
      </c>
      <c r="R63" s="35">
        <v>1</v>
      </c>
      <c r="S63" s="35">
        <v>0</v>
      </c>
      <c r="T63" s="35">
        <v>0</v>
      </c>
      <c r="U63" s="35">
        <v>2</v>
      </c>
      <c r="V63" s="35">
        <v>0</v>
      </c>
      <c r="W63" s="35">
        <v>0</v>
      </c>
      <c r="X63" s="35">
        <v>0</v>
      </c>
      <c r="Y63" s="34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4">
        <v>0</v>
      </c>
      <c r="AI63" s="35">
        <v>0</v>
      </c>
      <c r="AJ63" s="35">
        <v>0</v>
      </c>
      <c r="AK63" s="35">
        <v>0</v>
      </c>
      <c r="AL63" s="35">
        <v>0</v>
      </c>
      <c r="AM63" s="35">
        <v>2</v>
      </c>
      <c r="AN63" s="34">
        <v>0</v>
      </c>
      <c r="AO63" s="35">
        <v>0</v>
      </c>
      <c r="AP63" s="35">
        <v>0</v>
      </c>
      <c r="AQ63" s="35">
        <v>1</v>
      </c>
      <c r="AR63" s="34">
        <v>0</v>
      </c>
      <c r="AS63" s="35">
        <v>0</v>
      </c>
      <c r="AT63" s="35">
        <v>0</v>
      </c>
      <c r="AU63" s="35">
        <v>0</v>
      </c>
      <c r="AV63" s="34">
        <v>3</v>
      </c>
      <c r="AW63" s="35">
        <v>2</v>
      </c>
      <c r="AX63" s="35">
        <v>4</v>
      </c>
      <c r="AY63" s="35">
        <v>2</v>
      </c>
      <c r="AZ63" s="35">
        <v>0</v>
      </c>
      <c r="BA63" s="35">
        <v>0</v>
      </c>
      <c r="BB63" s="35">
        <v>3</v>
      </c>
      <c r="BC63" s="35">
        <v>0</v>
      </c>
      <c r="BD63" s="35">
        <v>0</v>
      </c>
      <c r="BE63" s="34">
        <v>0</v>
      </c>
      <c r="BF63" s="35">
        <v>0</v>
      </c>
      <c r="BG63" s="35">
        <v>0</v>
      </c>
    </row>
    <row r="64" spans="1:59" x14ac:dyDescent="0.2">
      <c r="A64" s="32" t="s">
        <v>805</v>
      </c>
      <c r="B64" s="34" t="s">
        <v>919</v>
      </c>
      <c r="C64" s="35">
        <v>0</v>
      </c>
      <c r="D64" s="35">
        <v>0</v>
      </c>
      <c r="E64" s="35">
        <v>0</v>
      </c>
      <c r="F64" s="35">
        <v>0</v>
      </c>
      <c r="G64" s="35">
        <v>0</v>
      </c>
      <c r="H64" s="34">
        <v>2</v>
      </c>
      <c r="I64" s="35">
        <v>0</v>
      </c>
      <c r="J64" s="35">
        <v>0</v>
      </c>
      <c r="K64" s="35">
        <v>2</v>
      </c>
      <c r="L64" s="35">
        <v>0</v>
      </c>
      <c r="M64" s="35">
        <v>0</v>
      </c>
      <c r="N64" s="35">
        <v>3</v>
      </c>
      <c r="O64" s="34">
        <v>0</v>
      </c>
      <c r="P64" s="35">
        <v>0</v>
      </c>
      <c r="Q64" s="34">
        <v>1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4">
        <v>0</v>
      </c>
      <c r="Z64" s="35">
        <v>0</v>
      </c>
      <c r="AA64" s="34">
        <v>1</v>
      </c>
      <c r="AB64" s="35">
        <v>0</v>
      </c>
      <c r="AC64" s="35">
        <v>0</v>
      </c>
      <c r="AD64" s="35">
        <v>0</v>
      </c>
      <c r="AE64" s="35">
        <v>2</v>
      </c>
      <c r="AF64" s="35">
        <v>0</v>
      </c>
      <c r="AG64" s="35">
        <v>0</v>
      </c>
      <c r="AH64" s="34">
        <v>0</v>
      </c>
      <c r="AI64" s="34">
        <v>2</v>
      </c>
      <c r="AJ64" s="35">
        <v>0</v>
      </c>
      <c r="AK64" s="34">
        <v>2</v>
      </c>
      <c r="AL64" s="34">
        <v>1</v>
      </c>
      <c r="AM64" s="35">
        <v>0</v>
      </c>
      <c r="AN64" s="34">
        <v>0</v>
      </c>
      <c r="AO64" s="35">
        <v>0</v>
      </c>
      <c r="AP64" s="35">
        <v>0</v>
      </c>
      <c r="AQ64" s="35">
        <v>0</v>
      </c>
      <c r="AR64" s="34">
        <v>0</v>
      </c>
      <c r="AS64" s="35">
        <v>0</v>
      </c>
      <c r="AT64" s="35">
        <v>0</v>
      </c>
      <c r="AU64" s="35">
        <v>0</v>
      </c>
      <c r="AV64" s="35">
        <v>0</v>
      </c>
      <c r="AW64" s="34">
        <v>1</v>
      </c>
      <c r="AX64" s="35">
        <v>0</v>
      </c>
      <c r="AY64" s="35">
        <v>0</v>
      </c>
      <c r="AZ64" s="35">
        <v>0</v>
      </c>
      <c r="BA64" s="35">
        <v>0</v>
      </c>
      <c r="BB64" s="35">
        <v>0</v>
      </c>
      <c r="BC64" s="35">
        <v>0</v>
      </c>
      <c r="BD64" s="35">
        <v>0</v>
      </c>
      <c r="BE64" s="34">
        <v>0</v>
      </c>
      <c r="BF64" s="35">
        <v>0</v>
      </c>
      <c r="BG64" s="35">
        <v>0</v>
      </c>
    </row>
    <row r="65" spans="1:59" x14ac:dyDescent="0.2">
      <c r="A65" s="32" t="s">
        <v>805</v>
      </c>
      <c r="B65" s="34" t="s">
        <v>927</v>
      </c>
      <c r="C65" s="35">
        <v>0</v>
      </c>
      <c r="D65" s="35">
        <v>0</v>
      </c>
      <c r="E65" s="35">
        <v>0</v>
      </c>
      <c r="F65" s="35">
        <v>0</v>
      </c>
      <c r="G65" s="35">
        <v>0</v>
      </c>
      <c r="H65" s="35">
        <v>2</v>
      </c>
      <c r="I65" s="35">
        <v>0</v>
      </c>
      <c r="J65" s="35">
        <v>2</v>
      </c>
      <c r="K65" s="34">
        <v>3</v>
      </c>
      <c r="L65" s="35">
        <v>0</v>
      </c>
      <c r="M65" s="35">
        <v>0</v>
      </c>
      <c r="N65" s="35">
        <v>2</v>
      </c>
      <c r="O65" s="34">
        <v>0</v>
      </c>
      <c r="P65" s="35">
        <v>0</v>
      </c>
      <c r="Q65" s="35">
        <v>0</v>
      </c>
      <c r="R65" s="35">
        <v>4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4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3</v>
      </c>
      <c r="AF65" s="35">
        <v>0</v>
      </c>
      <c r="AG65" s="35">
        <v>0</v>
      </c>
      <c r="AH65" s="34">
        <v>3</v>
      </c>
      <c r="AI65" s="35">
        <v>2</v>
      </c>
      <c r="AJ65" s="34">
        <v>2</v>
      </c>
      <c r="AK65" s="35">
        <v>0</v>
      </c>
      <c r="AL65" s="35">
        <v>0</v>
      </c>
      <c r="AM65" s="34">
        <v>3</v>
      </c>
      <c r="AN65" s="34">
        <v>0</v>
      </c>
      <c r="AO65" s="35">
        <v>0</v>
      </c>
      <c r="AP65" s="35">
        <v>0</v>
      </c>
      <c r="AQ65" s="35">
        <v>0</v>
      </c>
      <c r="AR65" s="34">
        <v>0</v>
      </c>
      <c r="AS65" s="35">
        <v>0</v>
      </c>
      <c r="AT65" s="35">
        <v>0</v>
      </c>
      <c r="AU65" s="35">
        <v>0</v>
      </c>
      <c r="AV65" s="35">
        <v>0</v>
      </c>
      <c r="AW65" s="35">
        <v>0</v>
      </c>
      <c r="AX65" s="35">
        <v>0</v>
      </c>
      <c r="AY65" s="35">
        <v>0</v>
      </c>
      <c r="AZ65" s="35">
        <v>0</v>
      </c>
      <c r="BA65" s="35">
        <v>0</v>
      </c>
      <c r="BB65" s="35">
        <v>2</v>
      </c>
      <c r="BC65" s="35">
        <v>0</v>
      </c>
      <c r="BD65" s="35">
        <v>2</v>
      </c>
      <c r="BE65" s="34">
        <v>0</v>
      </c>
      <c r="BF65" s="35">
        <v>0</v>
      </c>
      <c r="BG65" s="35">
        <v>0</v>
      </c>
    </row>
    <row r="66" spans="1:59" x14ac:dyDescent="0.2">
      <c r="A66" s="32" t="s">
        <v>805</v>
      </c>
      <c r="B66" s="34" t="s">
        <v>934</v>
      </c>
      <c r="C66" s="35">
        <v>0</v>
      </c>
      <c r="D66" s="35">
        <v>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4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4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4">
        <v>0</v>
      </c>
      <c r="AI66" s="35">
        <v>0</v>
      </c>
      <c r="AJ66" s="35">
        <v>0</v>
      </c>
      <c r="AK66" s="35">
        <v>0</v>
      </c>
      <c r="AL66" s="35">
        <v>0</v>
      </c>
      <c r="AM66" s="35">
        <v>0</v>
      </c>
      <c r="AN66" s="34">
        <v>0</v>
      </c>
      <c r="AO66" s="35">
        <v>0</v>
      </c>
      <c r="AP66" s="35">
        <v>0</v>
      </c>
      <c r="AQ66" s="34">
        <v>1</v>
      </c>
      <c r="AR66" s="34">
        <v>0</v>
      </c>
      <c r="AS66" s="35">
        <v>0</v>
      </c>
      <c r="AT66" s="35">
        <v>0</v>
      </c>
      <c r="AU66" s="35">
        <v>0</v>
      </c>
      <c r="AV66" s="35">
        <v>0</v>
      </c>
      <c r="AW66" s="35">
        <v>0</v>
      </c>
      <c r="AX66" s="35">
        <v>0</v>
      </c>
      <c r="AY66" s="35">
        <v>0</v>
      </c>
      <c r="AZ66" s="35">
        <v>0</v>
      </c>
      <c r="BA66" s="35">
        <v>0</v>
      </c>
      <c r="BB66" s="35">
        <v>0</v>
      </c>
      <c r="BC66" s="35">
        <v>0</v>
      </c>
      <c r="BD66" s="35">
        <v>0</v>
      </c>
      <c r="BE66" s="34">
        <v>0</v>
      </c>
      <c r="BF66" s="35">
        <v>0</v>
      </c>
      <c r="BG66" s="35">
        <v>0</v>
      </c>
    </row>
    <row r="67" spans="1:59" x14ac:dyDescent="0.2">
      <c r="A67" s="32" t="s">
        <v>805</v>
      </c>
      <c r="B67" s="34" t="s">
        <v>922</v>
      </c>
      <c r="C67" s="35">
        <v>0</v>
      </c>
      <c r="D67" s="35">
        <v>0</v>
      </c>
      <c r="E67" s="35">
        <v>0</v>
      </c>
      <c r="F67" s="35">
        <v>0</v>
      </c>
      <c r="G67" s="35">
        <v>0</v>
      </c>
      <c r="H67" s="35">
        <v>0</v>
      </c>
      <c r="I67" s="35">
        <v>0</v>
      </c>
      <c r="J67" s="35">
        <v>0</v>
      </c>
      <c r="K67" s="35">
        <v>1</v>
      </c>
      <c r="L67" s="35">
        <v>0</v>
      </c>
      <c r="M67" s="35">
        <v>0</v>
      </c>
      <c r="N67" s="35">
        <v>1</v>
      </c>
      <c r="O67" s="34">
        <v>0</v>
      </c>
      <c r="P67" s="35">
        <v>0</v>
      </c>
      <c r="Q67" s="35">
        <v>1</v>
      </c>
      <c r="R67" s="35">
        <v>0</v>
      </c>
      <c r="S67" s="35">
        <v>0</v>
      </c>
      <c r="T67" s="35">
        <v>0</v>
      </c>
      <c r="U67" s="35">
        <v>0</v>
      </c>
      <c r="V67" s="34">
        <v>1</v>
      </c>
      <c r="W67" s="35">
        <v>0</v>
      </c>
      <c r="X67" s="35">
        <v>0</v>
      </c>
      <c r="Y67" s="34">
        <v>0</v>
      </c>
      <c r="Z67" s="34">
        <v>1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4">
        <v>0</v>
      </c>
      <c r="AI67" s="35">
        <v>0</v>
      </c>
      <c r="AJ67" s="35">
        <v>0</v>
      </c>
      <c r="AK67" s="35">
        <v>1</v>
      </c>
      <c r="AL67" s="35">
        <v>0</v>
      </c>
      <c r="AM67" s="35">
        <v>0</v>
      </c>
      <c r="AN67" s="34">
        <v>0</v>
      </c>
      <c r="AO67" s="35">
        <v>0</v>
      </c>
      <c r="AP67" s="35">
        <v>0</v>
      </c>
      <c r="AQ67" s="35">
        <v>0</v>
      </c>
      <c r="AR67" s="34">
        <v>0</v>
      </c>
      <c r="AS67" s="35">
        <v>0</v>
      </c>
      <c r="AT67" s="35">
        <v>0</v>
      </c>
      <c r="AU67" s="35">
        <v>0</v>
      </c>
      <c r="AV67" s="35">
        <v>0</v>
      </c>
      <c r="AW67" s="35">
        <v>0</v>
      </c>
      <c r="AX67" s="35">
        <v>0</v>
      </c>
      <c r="AY67" s="35">
        <v>0</v>
      </c>
      <c r="AZ67" s="35">
        <v>0</v>
      </c>
      <c r="BA67" s="35">
        <v>0</v>
      </c>
      <c r="BB67" s="35">
        <v>0</v>
      </c>
      <c r="BC67" s="35">
        <v>0</v>
      </c>
      <c r="BD67" s="35">
        <v>0</v>
      </c>
      <c r="BE67" s="34">
        <v>0</v>
      </c>
      <c r="BF67" s="35">
        <v>0</v>
      </c>
      <c r="BG67" s="35">
        <v>0</v>
      </c>
    </row>
    <row r="68" spans="1:59" x14ac:dyDescent="0.2">
      <c r="A68" s="32" t="s">
        <v>805</v>
      </c>
      <c r="B68" s="34" t="s">
        <v>891</v>
      </c>
      <c r="C68" s="35">
        <v>0</v>
      </c>
      <c r="D68" s="35">
        <v>0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4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4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4">
        <v>0</v>
      </c>
      <c r="AI68" s="35">
        <v>0</v>
      </c>
      <c r="AJ68" s="35">
        <v>0</v>
      </c>
      <c r="AK68" s="35">
        <v>2</v>
      </c>
      <c r="AL68" s="35">
        <v>0</v>
      </c>
      <c r="AM68" s="35">
        <v>0</v>
      </c>
      <c r="AN68" s="34">
        <v>0</v>
      </c>
      <c r="AO68" s="35">
        <v>0</v>
      </c>
      <c r="AP68" s="35">
        <v>0</v>
      </c>
      <c r="AQ68" s="35">
        <v>0</v>
      </c>
      <c r="AR68" s="34">
        <v>0</v>
      </c>
      <c r="AS68" s="35">
        <v>0</v>
      </c>
      <c r="AT68" s="35">
        <v>0</v>
      </c>
      <c r="AU68" s="35">
        <v>0</v>
      </c>
      <c r="AV68" s="35">
        <v>0</v>
      </c>
      <c r="AW68" s="35">
        <v>0</v>
      </c>
      <c r="AX68" s="35">
        <v>0</v>
      </c>
      <c r="AY68" s="35">
        <v>0</v>
      </c>
      <c r="AZ68" s="35">
        <v>0</v>
      </c>
      <c r="BA68" s="35">
        <v>0</v>
      </c>
      <c r="BB68" s="35">
        <v>0</v>
      </c>
      <c r="BC68" s="35">
        <v>0</v>
      </c>
      <c r="BD68" s="35">
        <v>0</v>
      </c>
      <c r="BE68" s="34">
        <v>0</v>
      </c>
      <c r="BF68" s="35">
        <v>0</v>
      </c>
      <c r="BG68" s="35">
        <v>0</v>
      </c>
    </row>
    <row r="69" spans="1:59" x14ac:dyDescent="0.2">
      <c r="A69" s="32" t="s">
        <v>805</v>
      </c>
      <c r="B69" s="34" t="s">
        <v>928</v>
      </c>
      <c r="C69" s="35">
        <v>0</v>
      </c>
      <c r="D69" s="35">
        <v>0</v>
      </c>
      <c r="E69" s="35">
        <v>0</v>
      </c>
      <c r="F69" s="35">
        <v>0</v>
      </c>
      <c r="G69" s="35">
        <v>0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1</v>
      </c>
      <c r="O69" s="34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4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3</v>
      </c>
      <c r="AF69" s="35">
        <v>0</v>
      </c>
      <c r="AG69" s="35">
        <v>0</v>
      </c>
      <c r="AH69" s="34">
        <v>3</v>
      </c>
      <c r="AI69" s="35">
        <v>0</v>
      </c>
      <c r="AJ69" s="35">
        <v>0</v>
      </c>
      <c r="AK69" s="35">
        <v>0</v>
      </c>
      <c r="AL69" s="35">
        <v>0</v>
      </c>
      <c r="AM69" s="34">
        <v>3</v>
      </c>
      <c r="AN69" s="34">
        <v>0</v>
      </c>
      <c r="AO69" s="35">
        <v>0</v>
      </c>
      <c r="AP69" s="35">
        <v>0</v>
      </c>
      <c r="AQ69" s="35">
        <v>0</v>
      </c>
      <c r="AR69" s="34">
        <v>0</v>
      </c>
      <c r="AS69" s="35">
        <v>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>
        <v>0</v>
      </c>
      <c r="AZ69" s="35">
        <v>0</v>
      </c>
      <c r="BA69" s="35">
        <v>0</v>
      </c>
      <c r="BB69" s="35">
        <v>0</v>
      </c>
      <c r="BC69" s="35">
        <v>0</v>
      </c>
      <c r="BD69" s="35">
        <v>0</v>
      </c>
      <c r="BE69" s="34">
        <v>0</v>
      </c>
      <c r="BF69" s="35">
        <v>0</v>
      </c>
      <c r="BG69" s="35">
        <v>0</v>
      </c>
    </row>
    <row r="70" spans="1:59" x14ac:dyDescent="0.2">
      <c r="A70" s="32" t="s">
        <v>805</v>
      </c>
      <c r="B70" s="34" t="s">
        <v>926</v>
      </c>
      <c r="C70" s="35">
        <v>0</v>
      </c>
      <c r="D70" s="35">
        <v>0</v>
      </c>
      <c r="E70" s="35">
        <v>0</v>
      </c>
      <c r="F70" s="35">
        <v>0</v>
      </c>
      <c r="G70" s="35">
        <v>0</v>
      </c>
      <c r="H70" s="35">
        <v>2</v>
      </c>
      <c r="I70" s="35">
        <v>3</v>
      </c>
      <c r="J70" s="35">
        <v>3</v>
      </c>
      <c r="K70" s="35">
        <v>4</v>
      </c>
      <c r="L70" s="35">
        <v>0</v>
      </c>
      <c r="M70" s="35">
        <v>0</v>
      </c>
      <c r="N70" s="35">
        <v>4</v>
      </c>
      <c r="O70" s="34">
        <v>0</v>
      </c>
      <c r="P70" s="35">
        <v>0</v>
      </c>
      <c r="Q70" s="35">
        <v>0</v>
      </c>
      <c r="R70" s="35">
        <v>2</v>
      </c>
      <c r="S70" s="34">
        <v>3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4">
        <v>0</v>
      </c>
      <c r="Z70" s="35">
        <v>0</v>
      </c>
      <c r="AA70" s="35">
        <v>0</v>
      </c>
      <c r="AB70" s="34">
        <v>2</v>
      </c>
      <c r="AC70" s="35">
        <v>3</v>
      </c>
      <c r="AD70" s="35">
        <v>0</v>
      </c>
      <c r="AE70" s="35">
        <v>2</v>
      </c>
      <c r="AF70" s="34">
        <v>3</v>
      </c>
      <c r="AG70" s="35">
        <v>3</v>
      </c>
      <c r="AH70" s="34">
        <v>4</v>
      </c>
      <c r="AI70" s="35">
        <v>3</v>
      </c>
      <c r="AJ70" s="35">
        <v>0</v>
      </c>
      <c r="AK70" s="35">
        <v>0</v>
      </c>
      <c r="AL70" s="35">
        <v>0</v>
      </c>
      <c r="AM70" s="35">
        <v>0</v>
      </c>
      <c r="AN70" s="34">
        <v>0</v>
      </c>
      <c r="AO70" s="35">
        <v>0</v>
      </c>
      <c r="AP70" s="35">
        <v>0</v>
      </c>
      <c r="AQ70" s="35">
        <v>0</v>
      </c>
      <c r="AR70" s="34">
        <v>0</v>
      </c>
      <c r="AS70" s="35">
        <v>0</v>
      </c>
      <c r="AT70" s="35">
        <v>0</v>
      </c>
      <c r="AU70" s="35">
        <v>0</v>
      </c>
      <c r="AV70" s="35">
        <v>0</v>
      </c>
      <c r="AW70" s="35">
        <v>0</v>
      </c>
      <c r="AX70" s="35">
        <v>0</v>
      </c>
      <c r="AY70" s="35">
        <v>0</v>
      </c>
      <c r="AZ70" s="35">
        <v>0</v>
      </c>
      <c r="BA70" s="35">
        <v>0</v>
      </c>
      <c r="BB70" s="35">
        <v>0</v>
      </c>
      <c r="BC70" s="35">
        <v>3</v>
      </c>
      <c r="BD70" s="35">
        <v>2</v>
      </c>
      <c r="BE70" s="34">
        <v>0</v>
      </c>
      <c r="BF70" s="35">
        <v>0</v>
      </c>
      <c r="BG70" s="35">
        <v>0</v>
      </c>
    </row>
    <row r="71" spans="1:59" x14ac:dyDescent="0.2">
      <c r="A71" s="32" t="s">
        <v>805</v>
      </c>
      <c r="B71" s="34" t="s">
        <v>890</v>
      </c>
      <c r="C71" s="35">
        <v>0</v>
      </c>
      <c r="D71" s="35">
        <v>0</v>
      </c>
      <c r="E71" s="35">
        <v>0</v>
      </c>
      <c r="F71" s="34">
        <v>2</v>
      </c>
      <c r="G71" s="34">
        <v>3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4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4">
        <v>4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4">
        <v>0</v>
      </c>
      <c r="AI71" s="35">
        <v>0</v>
      </c>
      <c r="AJ71" s="35">
        <v>0</v>
      </c>
      <c r="AK71" s="34">
        <v>4</v>
      </c>
      <c r="AL71" s="35">
        <v>0</v>
      </c>
      <c r="AM71" s="35">
        <v>0</v>
      </c>
      <c r="AN71" s="34">
        <v>0</v>
      </c>
      <c r="AO71" s="35">
        <v>0</v>
      </c>
      <c r="AP71" s="35">
        <v>0</v>
      </c>
      <c r="AQ71" s="35">
        <v>0</v>
      </c>
      <c r="AR71" s="34">
        <v>0</v>
      </c>
      <c r="AS71" s="35">
        <v>0</v>
      </c>
      <c r="AT71" s="35">
        <v>0</v>
      </c>
      <c r="AU71" s="35">
        <v>0</v>
      </c>
      <c r="AV71" s="35">
        <v>0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0</v>
      </c>
      <c r="BC71" s="35">
        <v>0</v>
      </c>
      <c r="BD71" s="35">
        <v>0</v>
      </c>
      <c r="BE71" s="34">
        <v>1</v>
      </c>
      <c r="BF71" s="35">
        <v>0</v>
      </c>
      <c r="BG71" s="35">
        <v>0</v>
      </c>
    </row>
    <row r="72" spans="1:59" x14ac:dyDescent="0.2">
      <c r="A72" s="32" t="s">
        <v>805</v>
      </c>
      <c r="B72" s="34" t="s">
        <v>897</v>
      </c>
      <c r="C72" s="35">
        <v>2</v>
      </c>
      <c r="D72" s="35">
        <v>0</v>
      </c>
      <c r="E72" s="35">
        <v>0</v>
      </c>
      <c r="F72" s="35">
        <v>0</v>
      </c>
      <c r="G72" s="35">
        <v>0</v>
      </c>
      <c r="H72" s="35">
        <v>2</v>
      </c>
      <c r="I72" s="35">
        <v>2</v>
      </c>
      <c r="J72" s="35">
        <v>0</v>
      </c>
      <c r="K72" s="35">
        <v>0</v>
      </c>
      <c r="L72" s="35">
        <v>0</v>
      </c>
      <c r="M72" s="35">
        <v>0</v>
      </c>
      <c r="N72" s="34">
        <v>2</v>
      </c>
      <c r="O72" s="34">
        <v>0</v>
      </c>
      <c r="P72" s="35">
        <v>0</v>
      </c>
      <c r="Q72" s="35">
        <v>3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4">
        <v>0</v>
      </c>
      <c r="Z72" s="35">
        <v>2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4">
        <v>0</v>
      </c>
      <c r="AI72" s="35">
        <v>0</v>
      </c>
      <c r="AJ72" s="35">
        <v>2</v>
      </c>
      <c r="AK72" s="35">
        <v>2</v>
      </c>
      <c r="AL72" s="35">
        <v>3</v>
      </c>
      <c r="AM72" s="35">
        <v>0</v>
      </c>
      <c r="AN72" s="34">
        <v>0</v>
      </c>
      <c r="AO72" s="35">
        <v>0</v>
      </c>
      <c r="AP72" s="35">
        <v>0</v>
      </c>
      <c r="AQ72" s="35">
        <v>0</v>
      </c>
      <c r="AR72" s="34">
        <v>1</v>
      </c>
      <c r="AS72" s="35">
        <v>0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>
        <v>0</v>
      </c>
      <c r="BA72" s="35">
        <v>0</v>
      </c>
      <c r="BB72" s="35">
        <v>0</v>
      </c>
      <c r="BC72" s="35">
        <v>0</v>
      </c>
      <c r="BD72" s="35">
        <v>0</v>
      </c>
      <c r="BE72" s="34">
        <v>2</v>
      </c>
      <c r="BF72" s="35">
        <v>0</v>
      </c>
      <c r="BG72" s="35">
        <v>0</v>
      </c>
    </row>
    <row r="73" spans="1:59" x14ac:dyDescent="0.2">
      <c r="A73" s="32" t="s">
        <v>805</v>
      </c>
      <c r="B73" s="34" t="s">
        <v>865</v>
      </c>
      <c r="C73" s="35">
        <v>0</v>
      </c>
      <c r="D73" s="34">
        <v>5</v>
      </c>
      <c r="E73" s="34">
        <v>2</v>
      </c>
      <c r="F73" s="34">
        <v>0</v>
      </c>
      <c r="G73" s="34">
        <v>2</v>
      </c>
      <c r="H73" s="34">
        <v>3</v>
      </c>
      <c r="I73" s="35">
        <v>0</v>
      </c>
      <c r="J73" s="34">
        <v>1</v>
      </c>
      <c r="K73" s="34">
        <v>3</v>
      </c>
      <c r="L73" s="35">
        <v>0</v>
      </c>
      <c r="M73" s="35">
        <v>3</v>
      </c>
      <c r="N73" s="35">
        <v>0</v>
      </c>
      <c r="O73" s="34">
        <v>0</v>
      </c>
      <c r="P73" s="35">
        <v>0</v>
      </c>
      <c r="Q73" s="35">
        <v>0</v>
      </c>
      <c r="R73" s="35">
        <v>0</v>
      </c>
      <c r="S73" s="35">
        <v>0</v>
      </c>
      <c r="T73" s="34">
        <v>1</v>
      </c>
      <c r="U73" s="35">
        <v>0</v>
      </c>
      <c r="V73" s="35">
        <v>0</v>
      </c>
      <c r="W73" s="35">
        <v>0</v>
      </c>
      <c r="X73" s="35">
        <v>0</v>
      </c>
      <c r="Y73" s="34">
        <v>1</v>
      </c>
      <c r="Z73" s="35">
        <v>0</v>
      </c>
      <c r="AA73" s="34">
        <v>1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4">
        <v>0</v>
      </c>
      <c r="AI73" s="34">
        <v>4</v>
      </c>
      <c r="AJ73" s="35">
        <v>0</v>
      </c>
      <c r="AK73" s="34">
        <v>3</v>
      </c>
      <c r="AL73" s="35">
        <v>0</v>
      </c>
      <c r="AM73" s="35">
        <v>0</v>
      </c>
      <c r="AN73" s="35">
        <v>0</v>
      </c>
      <c r="AO73" s="35">
        <v>0</v>
      </c>
      <c r="AP73" s="35">
        <v>0</v>
      </c>
      <c r="AQ73" s="34">
        <v>0</v>
      </c>
      <c r="AR73" s="34">
        <v>0</v>
      </c>
      <c r="AS73" s="35">
        <v>0</v>
      </c>
      <c r="AT73" s="35">
        <v>0</v>
      </c>
      <c r="AU73" s="35">
        <v>0</v>
      </c>
      <c r="AV73" s="35">
        <v>0</v>
      </c>
      <c r="AW73" s="35">
        <v>0</v>
      </c>
      <c r="AX73" s="35">
        <v>0</v>
      </c>
      <c r="AY73" s="35">
        <v>0</v>
      </c>
      <c r="AZ73" s="35">
        <v>0</v>
      </c>
      <c r="BA73" s="35">
        <v>0</v>
      </c>
      <c r="BB73" s="35">
        <v>0</v>
      </c>
      <c r="BC73" s="35">
        <v>0</v>
      </c>
      <c r="BD73" s="35">
        <v>0</v>
      </c>
      <c r="BE73" s="35">
        <v>2</v>
      </c>
      <c r="BF73" s="35">
        <v>0</v>
      </c>
      <c r="BG73" s="35">
        <v>0</v>
      </c>
    </row>
    <row r="74" spans="1:59" x14ac:dyDescent="0.2">
      <c r="A74" s="32" t="s">
        <v>805</v>
      </c>
      <c r="B74" s="34" t="s">
        <v>923</v>
      </c>
      <c r="C74" s="35">
        <v>3</v>
      </c>
      <c r="D74" s="35">
        <v>0</v>
      </c>
      <c r="E74" s="35">
        <v>0</v>
      </c>
      <c r="F74" s="35">
        <v>0</v>
      </c>
      <c r="G74" s="34">
        <v>1</v>
      </c>
      <c r="H74" s="35">
        <v>3</v>
      </c>
      <c r="I74" s="35">
        <v>0</v>
      </c>
      <c r="J74" s="35">
        <v>3</v>
      </c>
      <c r="K74" s="35">
        <v>2</v>
      </c>
      <c r="L74" s="35">
        <v>2</v>
      </c>
      <c r="M74" s="35">
        <v>0</v>
      </c>
      <c r="N74" s="35">
        <v>3</v>
      </c>
      <c r="O74" s="34">
        <v>2</v>
      </c>
      <c r="P74" s="35">
        <v>3</v>
      </c>
      <c r="Q74" s="35">
        <v>2</v>
      </c>
      <c r="R74" s="35">
        <v>0</v>
      </c>
      <c r="S74" s="35">
        <v>0</v>
      </c>
      <c r="T74" s="35">
        <v>3</v>
      </c>
      <c r="U74" s="35">
        <v>0</v>
      </c>
      <c r="V74" s="35">
        <v>0</v>
      </c>
      <c r="W74" s="35">
        <v>2</v>
      </c>
      <c r="X74" s="35">
        <v>3</v>
      </c>
      <c r="Y74" s="34">
        <v>3</v>
      </c>
      <c r="Z74" s="35">
        <v>3</v>
      </c>
      <c r="AA74" s="35">
        <v>2</v>
      </c>
      <c r="AB74" s="35">
        <v>0</v>
      </c>
      <c r="AC74" s="35">
        <v>2</v>
      </c>
      <c r="AD74" s="35">
        <v>3</v>
      </c>
      <c r="AE74" s="35">
        <v>0</v>
      </c>
      <c r="AF74" s="35">
        <v>0</v>
      </c>
      <c r="AG74" s="34">
        <v>2</v>
      </c>
      <c r="AH74" s="34">
        <v>2</v>
      </c>
      <c r="AI74" s="35">
        <v>2</v>
      </c>
      <c r="AJ74" s="35">
        <v>0</v>
      </c>
      <c r="AK74" s="35">
        <v>3</v>
      </c>
      <c r="AL74" s="35">
        <v>2</v>
      </c>
      <c r="AM74" s="35">
        <v>0</v>
      </c>
      <c r="AN74" s="34">
        <v>0</v>
      </c>
      <c r="AO74" s="35">
        <v>0</v>
      </c>
      <c r="AP74" s="35">
        <v>0</v>
      </c>
      <c r="AQ74" s="35">
        <v>2</v>
      </c>
      <c r="AR74" s="34">
        <v>0</v>
      </c>
      <c r="AS74" s="35">
        <v>2</v>
      </c>
      <c r="AT74" s="35">
        <v>0</v>
      </c>
      <c r="AU74" s="34">
        <v>2</v>
      </c>
      <c r="AV74" s="35">
        <v>0</v>
      </c>
      <c r="AW74" s="35">
        <v>0</v>
      </c>
      <c r="AX74" s="34">
        <v>2</v>
      </c>
      <c r="AY74" s="35">
        <v>0</v>
      </c>
      <c r="AZ74" s="35">
        <v>2</v>
      </c>
      <c r="BA74" s="34">
        <v>2</v>
      </c>
      <c r="BB74" s="34">
        <v>2</v>
      </c>
      <c r="BC74" s="35">
        <v>3</v>
      </c>
      <c r="BD74" s="34">
        <v>2</v>
      </c>
      <c r="BE74" s="34">
        <v>2</v>
      </c>
      <c r="BF74" s="34">
        <v>2</v>
      </c>
      <c r="BG74" s="34">
        <v>1</v>
      </c>
    </row>
    <row r="75" spans="1:59" x14ac:dyDescent="0.2">
      <c r="A75" s="32" t="s">
        <v>805</v>
      </c>
      <c r="B75" s="34" t="s">
        <v>920</v>
      </c>
      <c r="C75" s="34">
        <v>2</v>
      </c>
      <c r="D75" s="35">
        <v>0</v>
      </c>
      <c r="E75" s="35">
        <v>0</v>
      </c>
      <c r="F75" s="34">
        <v>3</v>
      </c>
      <c r="G75" s="34">
        <v>1</v>
      </c>
      <c r="H75" s="35">
        <v>0</v>
      </c>
      <c r="I75" s="35">
        <v>3</v>
      </c>
      <c r="J75" s="35">
        <v>0</v>
      </c>
      <c r="K75" s="35">
        <v>2</v>
      </c>
      <c r="L75" s="35">
        <v>2</v>
      </c>
      <c r="M75" s="35">
        <v>0</v>
      </c>
      <c r="N75" s="35">
        <v>2</v>
      </c>
      <c r="O75" s="34">
        <v>1</v>
      </c>
      <c r="P75" s="35">
        <v>0</v>
      </c>
      <c r="Q75" s="35">
        <v>2</v>
      </c>
      <c r="R75" s="35">
        <v>2</v>
      </c>
      <c r="S75" s="34">
        <v>2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4">
        <v>0</v>
      </c>
      <c r="Z75" s="35">
        <v>0</v>
      </c>
      <c r="AA75" s="35">
        <v>2</v>
      </c>
      <c r="AB75" s="35">
        <v>0</v>
      </c>
      <c r="AC75" s="34">
        <v>1</v>
      </c>
      <c r="AD75" s="34">
        <v>3</v>
      </c>
      <c r="AE75" s="35">
        <v>1</v>
      </c>
      <c r="AF75" s="35">
        <v>0</v>
      </c>
      <c r="AG75" s="35">
        <v>0</v>
      </c>
      <c r="AH75" s="34">
        <v>1</v>
      </c>
      <c r="AI75" s="35">
        <v>3</v>
      </c>
      <c r="AJ75" s="34">
        <v>1</v>
      </c>
      <c r="AK75" s="34">
        <v>1</v>
      </c>
      <c r="AL75" s="35">
        <v>3</v>
      </c>
      <c r="AM75" s="35">
        <v>0</v>
      </c>
      <c r="AN75" s="34">
        <v>0</v>
      </c>
      <c r="AO75" s="35">
        <v>0</v>
      </c>
      <c r="AP75" s="35">
        <v>2</v>
      </c>
      <c r="AQ75" s="35">
        <v>0</v>
      </c>
      <c r="AR75" s="34">
        <v>0</v>
      </c>
      <c r="AS75" s="34">
        <v>2</v>
      </c>
      <c r="AT75" s="35">
        <v>0</v>
      </c>
      <c r="AU75" s="35">
        <v>0</v>
      </c>
      <c r="AV75" s="35">
        <v>0</v>
      </c>
      <c r="AW75" s="35">
        <v>0</v>
      </c>
      <c r="AX75" s="35">
        <v>0</v>
      </c>
      <c r="AY75" s="35">
        <v>0</v>
      </c>
      <c r="AZ75" s="35">
        <v>0</v>
      </c>
      <c r="BA75" s="35">
        <v>0</v>
      </c>
      <c r="BB75" s="35">
        <v>0</v>
      </c>
      <c r="BC75" s="35">
        <v>0</v>
      </c>
      <c r="BD75" s="35">
        <v>0</v>
      </c>
      <c r="BE75" s="34">
        <v>3</v>
      </c>
      <c r="BF75" s="35">
        <v>0</v>
      </c>
      <c r="BG75" s="35">
        <v>0</v>
      </c>
    </row>
    <row r="76" spans="1:59" x14ac:dyDescent="0.2">
      <c r="A76" s="32" t="s">
        <v>805</v>
      </c>
      <c r="B76" s="34" t="s">
        <v>889</v>
      </c>
      <c r="C76" s="35">
        <v>0</v>
      </c>
      <c r="D76" s="34">
        <v>3</v>
      </c>
      <c r="E76" s="34">
        <v>1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4">
        <v>0</v>
      </c>
      <c r="L76" s="35">
        <v>0</v>
      </c>
      <c r="M76" s="34">
        <v>0</v>
      </c>
      <c r="N76" s="34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4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4">
        <v>0</v>
      </c>
      <c r="AI76" s="35">
        <v>0</v>
      </c>
      <c r="AJ76" s="34">
        <v>2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v>0</v>
      </c>
      <c r="AQ76" s="35">
        <v>0</v>
      </c>
      <c r="AR76" s="35">
        <v>0</v>
      </c>
      <c r="AS76" s="35">
        <v>0</v>
      </c>
      <c r="AT76" s="35">
        <v>0</v>
      </c>
      <c r="AU76" s="35">
        <v>0</v>
      </c>
      <c r="AV76" s="35">
        <v>0</v>
      </c>
      <c r="AW76" s="35">
        <v>0</v>
      </c>
      <c r="AX76" s="35">
        <v>0</v>
      </c>
      <c r="AY76" s="35">
        <v>0</v>
      </c>
      <c r="AZ76" s="35">
        <v>0</v>
      </c>
      <c r="BA76" s="35">
        <v>0</v>
      </c>
      <c r="BB76" s="35">
        <v>0</v>
      </c>
      <c r="BC76" s="34">
        <v>0</v>
      </c>
      <c r="BD76" s="35">
        <v>0</v>
      </c>
      <c r="BE76" s="34">
        <v>3</v>
      </c>
      <c r="BF76" s="35">
        <v>0</v>
      </c>
      <c r="BG76" s="35">
        <v>0</v>
      </c>
    </row>
    <row r="77" spans="1:59" x14ac:dyDescent="0.2">
      <c r="A77" s="32" t="s">
        <v>805</v>
      </c>
      <c r="B77" s="34" t="s">
        <v>902</v>
      </c>
      <c r="C77" s="35">
        <v>0</v>
      </c>
      <c r="D77" s="34">
        <v>2</v>
      </c>
      <c r="E77" s="35">
        <v>0</v>
      </c>
      <c r="F77" s="35">
        <v>0</v>
      </c>
      <c r="G77" s="35">
        <v>0</v>
      </c>
      <c r="H77" s="35">
        <v>2</v>
      </c>
      <c r="I77" s="35">
        <v>0</v>
      </c>
      <c r="J77" s="35">
        <v>0</v>
      </c>
      <c r="K77" s="35">
        <v>3</v>
      </c>
      <c r="L77" s="35">
        <v>0</v>
      </c>
      <c r="M77" s="35">
        <v>1</v>
      </c>
      <c r="N77" s="34">
        <v>3</v>
      </c>
      <c r="O77" s="34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4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4">
        <v>0</v>
      </c>
      <c r="AI77" s="35">
        <v>0</v>
      </c>
      <c r="AJ77" s="35">
        <v>2</v>
      </c>
      <c r="AK77" s="35">
        <v>3</v>
      </c>
      <c r="AL77" s="35">
        <v>0</v>
      </c>
      <c r="AM77" s="35">
        <v>0</v>
      </c>
      <c r="AN77" s="34">
        <v>0</v>
      </c>
      <c r="AO77" s="35">
        <v>0</v>
      </c>
      <c r="AP77" s="35">
        <v>0</v>
      </c>
      <c r="AQ77" s="35">
        <v>0</v>
      </c>
      <c r="AR77" s="34">
        <v>0</v>
      </c>
      <c r="AS77" s="35">
        <v>0</v>
      </c>
      <c r="AT77" s="35">
        <v>0</v>
      </c>
      <c r="AU77" s="35">
        <v>0</v>
      </c>
      <c r="AV77" s="35">
        <v>0</v>
      </c>
      <c r="AW77" s="35">
        <v>0</v>
      </c>
      <c r="AX77" s="35">
        <v>0</v>
      </c>
      <c r="AY77" s="35">
        <v>0</v>
      </c>
      <c r="AZ77" s="35">
        <v>0</v>
      </c>
      <c r="BA77" s="35">
        <v>0</v>
      </c>
      <c r="BB77" s="35">
        <v>0</v>
      </c>
      <c r="BC77" s="35">
        <v>0</v>
      </c>
      <c r="BD77" s="35">
        <v>0</v>
      </c>
      <c r="BE77" s="34">
        <v>2</v>
      </c>
      <c r="BF77" s="35">
        <v>0</v>
      </c>
      <c r="BG77" s="35">
        <v>0</v>
      </c>
    </row>
    <row r="78" spans="1:59" s="32" customFormat="1" x14ac:dyDescent="0.2">
      <c r="A78" s="32" t="s">
        <v>805</v>
      </c>
      <c r="B78" s="34" t="s">
        <v>878</v>
      </c>
      <c r="C78" s="35">
        <v>1</v>
      </c>
      <c r="D78" s="34">
        <v>3</v>
      </c>
      <c r="E78" s="34">
        <v>2</v>
      </c>
      <c r="F78" s="34">
        <v>2</v>
      </c>
      <c r="G78" s="34">
        <v>2</v>
      </c>
      <c r="H78" s="35">
        <v>3</v>
      </c>
      <c r="I78" s="35">
        <v>3</v>
      </c>
      <c r="J78" s="35">
        <v>2</v>
      </c>
      <c r="K78" s="34">
        <v>2</v>
      </c>
      <c r="L78" s="35">
        <v>3</v>
      </c>
      <c r="M78" s="35">
        <v>3</v>
      </c>
      <c r="N78" s="35">
        <v>2</v>
      </c>
      <c r="O78" s="35">
        <v>3</v>
      </c>
      <c r="P78" s="35">
        <v>4</v>
      </c>
      <c r="Q78" s="35">
        <v>2</v>
      </c>
      <c r="R78" s="34">
        <v>3</v>
      </c>
      <c r="S78" s="35">
        <v>3</v>
      </c>
      <c r="T78" s="35">
        <v>3</v>
      </c>
      <c r="U78" s="35">
        <v>0</v>
      </c>
      <c r="V78" s="34">
        <v>3</v>
      </c>
      <c r="W78" s="34">
        <v>3</v>
      </c>
      <c r="X78" s="34">
        <v>3</v>
      </c>
      <c r="Y78" s="35">
        <v>3</v>
      </c>
      <c r="Z78" s="35">
        <v>3</v>
      </c>
      <c r="AA78" s="35">
        <v>3</v>
      </c>
      <c r="AB78" s="35">
        <v>0</v>
      </c>
      <c r="AC78" s="35">
        <v>3</v>
      </c>
      <c r="AD78" s="35">
        <v>2</v>
      </c>
      <c r="AE78" s="34">
        <v>4</v>
      </c>
      <c r="AF78" s="34">
        <v>3</v>
      </c>
      <c r="AG78" s="35">
        <v>0</v>
      </c>
      <c r="AH78" s="34">
        <v>3</v>
      </c>
      <c r="AI78" s="34">
        <v>3</v>
      </c>
      <c r="AJ78" s="35">
        <v>3</v>
      </c>
      <c r="AK78" s="35">
        <v>4</v>
      </c>
      <c r="AL78" s="35">
        <v>5</v>
      </c>
      <c r="AM78" s="34">
        <v>2</v>
      </c>
      <c r="AN78" s="35">
        <v>0</v>
      </c>
      <c r="AO78" s="35">
        <v>0</v>
      </c>
      <c r="AP78" s="35">
        <v>0</v>
      </c>
      <c r="AQ78" s="34">
        <v>0</v>
      </c>
      <c r="AR78" s="34">
        <v>3</v>
      </c>
      <c r="AS78" s="35">
        <v>0</v>
      </c>
      <c r="AT78" s="35">
        <v>0</v>
      </c>
      <c r="AU78" s="35">
        <v>0</v>
      </c>
      <c r="AV78" s="35">
        <v>2</v>
      </c>
      <c r="AW78" s="35">
        <v>0</v>
      </c>
      <c r="AX78" s="35">
        <v>0</v>
      </c>
      <c r="AY78" s="34">
        <v>3</v>
      </c>
      <c r="AZ78" s="35">
        <v>0</v>
      </c>
      <c r="BA78" s="35">
        <v>0</v>
      </c>
      <c r="BB78" s="35">
        <v>3</v>
      </c>
      <c r="BC78" s="35">
        <v>0</v>
      </c>
      <c r="BD78" s="35">
        <v>3</v>
      </c>
      <c r="BE78" s="35">
        <v>3</v>
      </c>
      <c r="BF78" s="35">
        <v>3</v>
      </c>
      <c r="BG78" s="35">
        <v>0</v>
      </c>
    </row>
    <row r="79" spans="1:59" x14ac:dyDescent="0.2">
      <c r="A79" s="32" t="s">
        <v>805</v>
      </c>
      <c r="B79" s="34" t="s">
        <v>899</v>
      </c>
      <c r="C79" s="35">
        <v>2</v>
      </c>
      <c r="D79" s="34">
        <v>3</v>
      </c>
      <c r="E79" s="35">
        <v>2</v>
      </c>
      <c r="F79" s="35">
        <v>2</v>
      </c>
      <c r="G79" s="35">
        <v>3</v>
      </c>
      <c r="H79" s="35">
        <v>3</v>
      </c>
      <c r="I79" s="35">
        <v>3</v>
      </c>
      <c r="J79" s="35">
        <v>0</v>
      </c>
      <c r="K79" s="35">
        <v>3</v>
      </c>
      <c r="L79" s="35">
        <v>2</v>
      </c>
      <c r="M79" s="34">
        <v>4</v>
      </c>
      <c r="N79" s="35">
        <v>0</v>
      </c>
      <c r="O79" s="34">
        <v>1</v>
      </c>
      <c r="P79" s="34">
        <v>2</v>
      </c>
      <c r="Q79" s="35">
        <v>3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4">
        <v>3</v>
      </c>
      <c r="Z79" s="35">
        <v>3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4">
        <v>0</v>
      </c>
      <c r="AI79" s="35">
        <v>1</v>
      </c>
      <c r="AJ79" s="35">
        <v>2</v>
      </c>
      <c r="AK79" s="35">
        <v>3</v>
      </c>
      <c r="AL79" s="35">
        <v>3</v>
      </c>
      <c r="AM79" s="35">
        <v>0</v>
      </c>
      <c r="AN79" s="34">
        <v>0</v>
      </c>
      <c r="AO79" s="35">
        <v>0</v>
      </c>
      <c r="AP79" s="35">
        <v>0</v>
      </c>
      <c r="AQ79" s="35">
        <v>0</v>
      </c>
      <c r="AR79" s="34">
        <v>2</v>
      </c>
      <c r="AS79" s="35">
        <v>0</v>
      </c>
      <c r="AT79" s="35">
        <v>0</v>
      </c>
      <c r="AU79" s="35">
        <v>0</v>
      </c>
      <c r="AV79" s="35">
        <v>0</v>
      </c>
      <c r="AW79" s="35">
        <v>0</v>
      </c>
      <c r="AX79" s="35">
        <v>0</v>
      </c>
      <c r="AY79" s="35">
        <v>0</v>
      </c>
      <c r="AZ79" s="35">
        <v>0</v>
      </c>
      <c r="BA79" s="35">
        <v>0</v>
      </c>
      <c r="BB79" s="35">
        <v>0</v>
      </c>
      <c r="BC79" s="35">
        <v>2</v>
      </c>
      <c r="BD79" s="35">
        <v>0</v>
      </c>
      <c r="BE79" s="34">
        <v>4</v>
      </c>
      <c r="BF79" s="35">
        <v>2</v>
      </c>
      <c r="BG79" s="35">
        <v>0</v>
      </c>
    </row>
    <row r="80" spans="1:59" x14ac:dyDescent="0.2">
      <c r="A80" s="32" t="s">
        <v>805</v>
      </c>
      <c r="B80" s="34" t="s">
        <v>903</v>
      </c>
      <c r="C80" s="35">
        <v>3</v>
      </c>
      <c r="D80" s="35">
        <v>0</v>
      </c>
      <c r="E80" s="35">
        <v>0</v>
      </c>
      <c r="F80" s="35">
        <v>0</v>
      </c>
      <c r="G80" s="35">
        <v>1</v>
      </c>
      <c r="H80" s="35">
        <v>2</v>
      </c>
      <c r="I80" s="35">
        <v>3</v>
      </c>
      <c r="J80" s="35">
        <v>3</v>
      </c>
      <c r="K80" s="35">
        <v>3</v>
      </c>
      <c r="L80" s="35">
        <v>3</v>
      </c>
      <c r="M80" s="35">
        <v>0</v>
      </c>
      <c r="N80" s="35">
        <v>2</v>
      </c>
      <c r="O80" s="34">
        <v>3</v>
      </c>
      <c r="P80" s="34">
        <v>2</v>
      </c>
      <c r="Q80" s="35">
        <v>2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4">
        <v>2</v>
      </c>
      <c r="Z80" s="35">
        <v>2</v>
      </c>
      <c r="AA80" s="35">
        <v>0</v>
      </c>
      <c r="AB80" s="35">
        <v>0</v>
      </c>
      <c r="AC80" s="35">
        <v>0</v>
      </c>
      <c r="AD80" s="34">
        <v>3</v>
      </c>
      <c r="AE80" s="35">
        <v>0</v>
      </c>
      <c r="AF80" s="35">
        <v>0</v>
      </c>
      <c r="AG80" s="35">
        <v>0</v>
      </c>
      <c r="AH80" s="34">
        <v>3</v>
      </c>
      <c r="AI80" s="35">
        <v>3</v>
      </c>
      <c r="AJ80" s="35">
        <v>3</v>
      </c>
      <c r="AK80" s="35">
        <v>3</v>
      </c>
      <c r="AL80" s="35">
        <v>3</v>
      </c>
      <c r="AM80" s="35">
        <v>0</v>
      </c>
      <c r="AN80" s="34">
        <v>0</v>
      </c>
      <c r="AO80" s="35">
        <v>0</v>
      </c>
      <c r="AP80" s="35">
        <v>0</v>
      </c>
      <c r="AQ80" s="35">
        <v>0</v>
      </c>
      <c r="AR80" s="34">
        <v>0</v>
      </c>
      <c r="AS80" s="35">
        <v>0</v>
      </c>
      <c r="AT80" s="35">
        <v>0</v>
      </c>
      <c r="AU80" s="35">
        <v>0</v>
      </c>
      <c r="AV80" s="35">
        <v>0</v>
      </c>
      <c r="AW80" s="35">
        <v>0</v>
      </c>
      <c r="AX80" s="35">
        <v>0</v>
      </c>
      <c r="AY80" s="35">
        <v>0</v>
      </c>
      <c r="AZ80" s="35">
        <v>0</v>
      </c>
      <c r="BA80" s="35">
        <v>0</v>
      </c>
      <c r="BB80" s="35">
        <v>0</v>
      </c>
      <c r="BC80" s="35">
        <v>0</v>
      </c>
      <c r="BD80" s="35">
        <v>0</v>
      </c>
      <c r="BE80" s="34">
        <v>0</v>
      </c>
      <c r="BF80" s="35">
        <v>0</v>
      </c>
      <c r="BG80" s="35">
        <v>0</v>
      </c>
    </row>
    <row r="81" spans="1:59" s="32" customFormat="1" x14ac:dyDescent="0.2">
      <c r="A81" s="32" t="s">
        <v>805</v>
      </c>
      <c r="B81" s="34" t="s">
        <v>901</v>
      </c>
      <c r="C81" s="35">
        <v>0</v>
      </c>
      <c r="D81" s="35">
        <v>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2</v>
      </c>
      <c r="L81" s="35">
        <v>0</v>
      </c>
      <c r="M81" s="35">
        <v>2</v>
      </c>
      <c r="N81" s="35">
        <v>0</v>
      </c>
      <c r="O81" s="34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4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4">
        <v>0</v>
      </c>
      <c r="AI81" s="35">
        <v>0</v>
      </c>
      <c r="AJ81" s="35">
        <v>2</v>
      </c>
      <c r="AK81" s="35">
        <v>0</v>
      </c>
      <c r="AL81" s="35">
        <v>0</v>
      </c>
      <c r="AM81" s="35">
        <v>0</v>
      </c>
      <c r="AN81" s="34">
        <v>0</v>
      </c>
      <c r="AO81" s="35">
        <v>0</v>
      </c>
      <c r="AP81" s="35">
        <v>0</v>
      </c>
      <c r="AQ81" s="35">
        <v>0</v>
      </c>
      <c r="AR81" s="34">
        <v>0</v>
      </c>
      <c r="AS81" s="35">
        <v>0</v>
      </c>
      <c r="AT81" s="35">
        <v>0</v>
      </c>
      <c r="AU81" s="35">
        <v>0</v>
      </c>
      <c r="AV81" s="35">
        <v>0</v>
      </c>
      <c r="AW81" s="35">
        <v>0</v>
      </c>
      <c r="AX81" s="35">
        <v>0</v>
      </c>
      <c r="AY81" s="35">
        <v>0</v>
      </c>
      <c r="AZ81" s="35">
        <v>0</v>
      </c>
      <c r="BA81" s="35">
        <v>0</v>
      </c>
      <c r="BB81" s="35">
        <v>0</v>
      </c>
      <c r="BC81" s="35">
        <v>0</v>
      </c>
      <c r="BD81" s="35">
        <v>0</v>
      </c>
      <c r="BE81" s="34">
        <v>0</v>
      </c>
      <c r="BF81" s="35">
        <v>0</v>
      </c>
      <c r="BG81" s="35">
        <v>0</v>
      </c>
    </row>
    <row r="82" spans="1:59" x14ac:dyDescent="0.2">
      <c r="A82" s="32" t="s">
        <v>805</v>
      </c>
      <c r="B82" s="34" t="s">
        <v>917</v>
      </c>
      <c r="C82" s="35">
        <v>0</v>
      </c>
      <c r="D82" s="35">
        <v>0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3</v>
      </c>
      <c r="K82" s="35">
        <v>3</v>
      </c>
      <c r="L82" s="35">
        <v>0</v>
      </c>
      <c r="M82" s="35">
        <v>0</v>
      </c>
      <c r="N82" s="35">
        <v>3</v>
      </c>
      <c r="O82" s="34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4">
        <v>0</v>
      </c>
      <c r="Z82" s="35">
        <v>0</v>
      </c>
      <c r="AA82" s="35">
        <v>0</v>
      </c>
      <c r="AB82" s="34">
        <v>1</v>
      </c>
      <c r="AC82" s="35">
        <v>0</v>
      </c>
      <c r="AD82" s="35">
        <v>0</v>
      </c>
      <c r="AE82" s="35">
        <v>1</v>
      </c>
      <c r="AF82" s="35">
        <v>0</v>
      </c>
      <c r="AG82" s="35">
        <v>0</v>
      </c>
      <c r="AH82" s="34">
        <v>3</v>
      </c>
      <c r="AI82" s="35">
        <v>0</v>
      </c>
      <c r="AJ82" s="35">
        <v>0</v>
      </c>
      <c r="AK82" s="35">
        <v>0</v>
      </c>
      <c r="AL82" s="35">
        <v>0</v>
      </c>
      <c r="AM82" s="35">
        <v>0</v>
      </c>
      <c r="AN82" s="34">
        <v>0</v>
      </c>
      <c r="AO82" s="35">
        <v>0</v>
      </c>
      <c r="AP82" s="35">
        <v>0</v>
      </c>
      <c r="AQ82" s="35">
        <v>0</v>
      </c>
      <c r="AR82" s="34">
        <v>0</v>
      </c>
      <c r="AS82" s="35">
        <v>0</v>
      </c>
      <c r="AT82" s="35">
        <v>0</v>
      </c>
      <c r="AU82" s="35">
        <v>0</v>
      </c>
      <c r="AV82" s="35">
        <v>0</v>
      </c>
      <c r="AW82" s="35">
        <v>0</v>
      </c>
      <c r="AX82" s="35">
        <v>0</v>
      </c>
      <c r="AY82" s="35">
        <v>0</v>
      </c>
      <c r="AZ82" s="35">
        <v>0</v>
      </c>
      <c r="BA82" s="35">
        <v>0</v>
      </c>
      <c r="BB82" s="35">
        <v>0</v>
      </c>
      <c r="BC82" s="34">
        <v>3</v>
      </c>
      <c r="BD82" s="35">
        <v>0</v>
      </c>
      <c r="BE82" s="34">
        <v>0</v>
      </c>
      <c r="BF82" s="35">
        <v>0</v>
      </c>
      <c r="BG82" s="35">
        <v>0</v>
      </c>
    </row>
    <row r="83" spans="1:59" x14ac:dyDescent="0.2">
      <c r="A83" s="32" t="s">
        <v>805</v>
      </c>
      <c r="B83" s="34" t="s">
        <v>904</v>
      </c>
      <c r="C83" s="35">
        <v>3</v>
      </c>
      <c r="D83" s="35">
        <v>0</v>
      </c>
      <c r="E83" s="34">
        <v>1</v>
      </c>
      <c r="F83" s="35">
        <v>0</v>
      </c>
      <c r="G83" s="35">
        <v>2</v>
      </c>
      <c r="H83" s="35">
        <v>2</v>
      </c>
      <c r="I83" s="35">
        <v>0</v>
      </c>
      <c r="J83" s="35">
        <v>2</v>
      </c>
      <c r="K83" s="35">
        <v>3</v>
      </c>
      <c r="L83" s="35">
        <v>1</v>
      </c>
      <c r="M83" s="35">
        <v>1</v>
      </c>
      <c r="N83" s="35">
        <v>3</v>
      </c>
      <c r="O83" s="34">
        <v>1</v>
      </c>
      <c r="P83" s="35">
        <v>0</v>
      </c>
      <c r="Q83" s="35">
        <v>0</v>
      </c>
      <c r="R83" s="35">
        <v>0</v>
      </c>
      <c r="S83" s="34">
        <v>1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4">
        <v>2</v>
      </c>
      <c r="Z83" s="35">
        <v>2</v>
      </c>
      <c r="AA83" s="35">
        <v>0</v>
      </c>
      <c r="AB83" s="35">
        <v>0</v>
      </c>
      <c r="AC83" s="34">
        <v>1</v>
      </c>
      <c r="AD83" s="35">
        <v>0</v>
      </c>
      <c r="AE83" s="35">
        <v>1</v>
      </c>
      <c r="AF83" s="35">
        <v>0</v>
      </c>
      <c r="AG83" s="35">
        <v>0</v>
      </c>
      <c r="AH83" s="34">
        <v>2</v>
      </c>
      <c r="AI83" s="35">
        <v>2</v>
      </c>
      <c r="AJ83" s="35">
        <v>3</v>
      </c>
      <c r="AK83" s="35">
        <v>2</v>
      </c>
      <c r="AL83" s="35">
        <v>0</v>
      </c>
      <c r="AM83" s="35">
        <v>0</v>
      </c>
      <c r="AN83" s="34">
        <v>0</v>
      </c>
      <c r="AO83" s="35">
        <v>0</v>
      </c>
      <c r="AP83" s="35">
        <v>0</v>
      </c>
      <c r="AQ83" s="35">
        <v>0</v>
      </c>
      <c r="AR83" s="34">
        <v>0</v>
      </c>
      <c r="AS83" s="35">
        <v>0</v>
      </c>
      <c r="AT83" s="35">
        <v>0</v>
      </c>
      <c r="AU83" s="35">
        <v>0</v>
      </c>
      <c r="AV83" s="35">
        <v>0</v>
      </c>
      <c r="AW83" s="35">
        <v>0</v>
      </c>
      <c r="AX83" s="35">
        <v>0</v>
      </c>
      <c r="AY83" s="35">
        <v>0</v>
      </c>
      <c r="AZ83" s="35">
        <v>0</v>
      </c>
      <c r="BA83" s="35">
        <v>0</v>
      </c>
      <c r="BB83" s="35">
        <v>0</v>
      </c>
      <c r="BC83" s="35">
        <v>2</v>
      </c>
      <c r="BD83" s="34">
        <v>2</v>
      </c>
      <c r="BE83" s="34">
        <v>0</v>
      </c>
      <c r="BF83" s="35">
        <v>0</v>
      </c>
      <c r="BG83" s="35">
        <v>0</v>
      </c>
    </row>
    <row r="84" spans="1:59" x14ac:dyDescent="0.2">
      <c r="A84" s="32" t="s">
        <v>805</v>
      </c>
      <c r="B84" s="34" t="s">
        <v>915</v>
      </c>
      <c r="C84" s="35">
        <v>0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1</v>
      </c>
      <c r="L84" s="35">
        <v>0</v>
      </c>
      <c r="M84" s="35">
        <v>0</v>
      </c>
      <c r="N84" s="34">
        <v>1</v>
      </c>
      <c r="O84" s="34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4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4">
        <v>0</v>
      </c>
      <c r="AI84" s="35">
        <v>0</v>
      </c>
      <c r="AJ84" s="35">
        <v>0</v>
      </c>
      <c r="AK84" s="35">
        <v>0</v>
      </c>
      <c r="AL84" s="35">
        <v>0</v>
      </c>
      <c r="AM84" s="35">
        <v>0</v>
      </c>
      <c r="AN84" s="34">
        <v>0</v>
      </c>
      <c r="AO84" s="35">
        <v>0</v>
      </c>
      <c r="AP84" s="35">
        <v>0</v>
      </c>
      <c r="AQ84" s="35">
        <v>0</v>
      </c>
      <c r="AR84" s="34">
        <v>0</v>
      </c>
      <c r="AS84" s="35">
        <v>0</v>
      </c>
      <c r="AT84" s="35">
        <v>0</v>
      </c>
      <c r="AU84" s="35">
        <v>0</v>
      </c>
      <c r="AV84" s="35">
        <v>0</v>
      </c>
      <c r="AW84" s="35">
        <v>0</v>
      </c>
      <c r="AX84" s="35">
        <v>0</v>
      </c>
      <c r="AY84" s="35">
        <v>0</v>
      </c>
      <c r="AZ84" s="35">
        <v>0</v>
      </c>
      <c r="BA84" s="35">
        <v>0</v>
      </c>
      <c r="BB84" s="35">
        <v>0</v>
      </c>
      <c r="BC84" s="35">
        <v>0</v>
      </c>
      <c r="BD84" s="35">
        <v>0</v>
      </c>
      <c r="BE84" s="34">
        <v>0</v>
      </c>
      <c r="BF84" s="35">
        <v>0</v>
      </c>
      <c r="BG84" s="35">
        <v>0</v>
      </c>
    </row>
    <row r="85" spans="1:59" x14ac:dyDescent="0.2">
      <c r="A85" s="32" t="s">
        <v>805</v>
      </c>
      <c r="B85" s="34" t="s">
        <v>930</v>
      </c>
      <c r="C85" s="35">
        <v>0</v>
      </c>
      <c r="D85" s="35">
        <v>0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3</v>
      </c>
      <c r="O85" s="34">
        <v>0</v>
      </c>
      <c r="P85" s="34">
        <v>2</v>
      </c>
      <c r="Q85" s="34">
        <v>2</v>
      </c>
      <c r="R85" s="35">
        <v>3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4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2</v>
      </c>
      <c r="AF85" s="35">
        <v>0</v>
      </c>
      <c r="AG85" s="35">
        <v>0</v>
      </c>
      <c r="AH85" s="34">
        <v>0</v>
      </c>
      <c r="AI85" s="35">
        <v>0</v>
      </c>
      <c r="AJ85" s="35">
        <v>0</v>
      </c>
      <c r="AK85" s="35">
        <v>0</v>
      </c>
      <c r="AL85" s="35">
        <v>0</v>
      </c>
      <c r="AM85" s="35">
        <v>0</v>
      </c>
      <c r="AN85" s="34">
        <v>0</v>
      </c>
      <c r="AO85" s="35">
        <v>0</v>
      </c>
      <c r="AP85" s="34">
        <v>2</v>
      </c>
      <c r="AQ85" s="35">
        <v>0</v>
      </c>
      <c r="AR85" s="34">
        <v>1</v>
      </c>
      <c r="AS85" s="35">
        <v>0</v>
      </c>
      <c r="AT85" s="35">
        <v>0</v>
      </c>
      <c r="AU85" s="35">
        <v>0</v>
      </c>
      <c r="AV85" s="35">
        <v>1</v>
      </c>
      <c r="AW85" s="35">
        <v>0</v>
      </c>
      <c r="AX85" s="35">
        <v>1</v>
      </c>
      <c r="AY85" s="35">
        <v>0</v>
      </c>
      <c r="AZ85" s="35">
        <v>0</v>
      </c>
      <c r="BA85" s="35">
        <v>0</v>
      </c>
      <c r="BB85" s="35">
        <v>0</v>
      </c>
      <c r="BC85" s="35">
        <v>0</v>
      </c>
      <c r="BD85" s="35">
        <v>0</v>
      </c>
      <c r="BE85" s="34">
        <v>0</v>
      </c>
      <c r="BF85" s="35">
        <v>0</v>
      </c>
      <c r="BG85" s="35">
        <v>0</v>
      </c>
    </row>
    <row r="86" spans="1:59" x14ac:dyDescent="0.2">
      <c r="A86" s="32" t="s">
        <v>805</v>
      </c>
      <c r="B86" s="34" t="s">
        <v>879</v>
      </c>
      <c r="C86" s="35">
        <v>1</v>
      </c>
      <c r="D86" s="34">
        <v>0</v>
      </c>
      <c r="E86" s="35">
        <v>0</v>
      </c>
      <c r="F86" s="34">
        <v>0</v>
      </c>
      <c r="G86" s="35">
        <v>0</v>
      </c>
      <c r="H86" s="35">
        <v>2</v>
      </c>
      <c r="I86" s="35">
        <v>0</v>
      </c>
      <c r="J86" s="34">
        <v>2</v>
      </c>
      <c r="K86" s="34">
        <v>3</v>
      </c>
      <c r="L86" s="35">
        <v>0</v>
      </c>
      <c r="M86" s="35">
        <v>3</v>
      </c>
      <c r="N86" s="35">
        <v>3</v>
      </c>
      <c r="O86" s="35">
        <v>3</v>
      </c>
      <c r="P86" s="35">
        <v>0</v>
      </c>
      <c r="Q86" s="34">
        <v>3</v>
      </c>
      <c r="R86" s="35">
        <v>0</v>
      </c>
      <c r="S86" s="35">
        <v>3</v>
      </c>
      <c r="T86" s="35">
        <v>2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2</v>
      </c>
      <c r="AA86" s="35">
        <v>0</v>
      </c>
      <c r="AB86" s="34">
        <v>1</v>
      </c>
      <c r="AC86" s="34">
        <v>2</v>
      </c>
      <c r="AD86" s="35">
        <v>3</v>
      </c>
      <c r="AE86" s="34">
        <v>3</v>
      </c>
      <c r="AF86" s="34">
        <v>2</v>
      </c>
      <c r="AG86" s="35">
        <v>0</v>
      </c>
      <c r="AH86" s="34">
        <v>3</v>
      </c>
      <c r="AI86" s="34">
        <v>2</v>
      </c>
      <c r="AJ86" s="35">
        <v>3</v>
      </c>
      <c r="AK86" s="35">
        <v>2</v>
      </c>
      <c r="AL86" s="35">
        <v>3</v>
      </c>
      <c r="AM86" s="34">
        <v>2</v>
      </c>
      <c r="AN86" s="35">
        <v>0</v>
      </c>
      <c r="AO86" s="35">
        <v>0</v>
      </c>
      <c r="AP86" s="35">
        <v>0</v>
      </c>
      <c r="AQ86" s="34">
        <v>0</v>
      </c>
      <c r="AR86" s="34">
        <v>0</v>
      </c>
      <c r="AS86" s="35">
        <v>0</v>
      </c>
      <c r="AT86" s="35">
        <v>0</v>
      </c>
      <c r="AU86" s="34">
        <v>2</v>
      </c>
      <c r="AV86" s="35">
        <v>0</v>
      </c>
      <c r="AW86" s="35">
        <v>0</v>
      </c>
      <c r="AX86" s="35">
        <v>0</v>
      </c>
      <c r="AY86" s="35">
        <v>0</v>
      </c>
      <c r="AZ86" s="35">
        <v>0</v>
      </c>
      <c r="BA86" s="35">
        <v>0</v>
      </c>
      <c r="BB86" s="34">
        <v>3</v>
      </c>
      <c r="BC86" s="35">
        <v>2</v>
      </c>
      <c r="BD86" s="35">
        <v>0</v>
      </c>
      <c r="BE86" s="35">
        <v>0</v>
      </c>
      <c r="BF86" s="35">
        <v>0</v>
      </c>
      <c r="BG86" s="35">
        <v>0</v>
      </c>
    </row>
    <row r="87" spans="1:59" x14ac:dyDescent="0.2">
      <c r="A87" s="32" t="s">
        <v>805</v>
      </c>
      <c r="B87" s="34" t="s">
        <v>913</v>
      </c>
      <c r="C87" s="35">
        <v>0</v>
      </c>
      <c r="D87" s="35">
        <v>0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2</v>
      </c>
      <c r="K87" s="35">
        <v>3</v>
      </c>
      <c r="L87" s="34">
        <v>1</v>
      </c>
      <c r="M87" s="35">
        <v>0</v>
      </c>
      <c r="N87" s="34">
        <v>2</v>
      </c>
      <c r="O87" s="34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4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2</v>
      </c>
      <c r="AF87" s="35">
        <v>0</v>
      </c>
      <c r="AG87" s="35">
        <v>0</v>
      </c>
      <c r="AH87" s="34">
        <v>3</v>
      </c>
      <c r="AI87" s="34">
        <v>2</v>
      </c>
      <c r="AJ87" s="34">
        <v>2</v>
      </c>
      <c r="AK87" s="35">
        <v>0</v>
      </c>
      <c r="AL87" s="35">
        <v>0</v>
      </c>
      <c r="AM87" s="35">
        <v>0</v>
      </c>
      <c r="AN87" s="34">
        <v>0</v>
      </c>
      <c r="AO87" s="35">
        <v>0</v>
      </c>
      <c r="AP87" s="35">
        <v>0</v>
      </c>
      <c r="AQ87" s="35">
        <v>0</v>
      </c>
      <c r="AR87" s="34">
        <v>0</v>
      </c>
      <c r="AS87" s="35">
        <v>0</v>
      </c>
      <c r="AT87" s="35">
        <v>0</v>
      </c>
      <c r="AU87" s="35">
        <v>0</v>
      </c>
      <c r="AV87" s="35">
        <v>0</v>
      </c>
      <c r="AW87" s="35">
        <v>0</v>
      </c>
      <c r="AX87" s="35">
        <v>0</v>
      </c>
      <c r="AY87" s="35">
        <v>0</v>
      </c>
      <c r="AZ87" s="35">
        <v>0</v>
      </c>
      <c r="BA87" s="35">
        <v>0</v>
      </c>
      <c r="BB87" s="35">
        <v>0</v>
      </c>
      <c r="BC87" s="35">
        <v>0</v>
      </c>
      <c r="BD87" s="35">
        <v>0</v>
      </c>
      <c r="BE87" s="34">
        <v>0</v>
      </c>
      <c r="BF87" s="35">
        <v>0</v>
      </c>
      <c r="BG87" s="35">
        <v>0</v>
      </c>
    </row>
    <row r="88" spans="1:59" x14ac:dyDescent="0.2">
      <c r="A88" s="32" t="s">
        <v>805</v>
      </c>
      <c r="B88" s="34" t="s">
        <v>924</v>
      </c>
      <c r="C88" s="35">
        <v>2</v>
      </c>
      <c r="D88" s="35">
        <v>0</v>
      </c>
      <c r="E88" s="35">
        <v>0</v>
      </c>
      <c r="F88" s="34">
        <v>2</v>
      </c>
      <c r="G88" s="35">
        <v>1</v>
      </c>
      <c r="H88" s="35">
        <v>3</v>
      </c>
      <c r="I88" s="35">
        <v>2</v>
      </c>
      <c r="J88" s="35">
        <v>0</v>
      </c>
      <c r="K88" s="35">
        <v>0</v>
      </c>
      <c r="L88" s="35">
        <v>1</v>
      </c>
      <c r="M88" s="35">
        <v>0</v>
      </c>
      <c r="N88" s="35">
        <v>0</v>
      </c>
      <c r="O88" s="34">
        <v>2</v>
      </c>
      <c r="P88" s="35">
        <v>2</v>
      </c>
      <c r="Q88" s="35">
        <v>3</v>
      </c>
      <c r="R88" s="34">
        <v>2</v>
      </c>
      <c r="S88" s="34">
        <v>1</v>
      </c>
      <c r="T88" s="35">
        <v>1</v>
      </c>
      <c r="U88" s="34">
        <v>2</v>
      </c>
      <c r="V88" s="34">
        <v>2</v>
      </c>
      <c r="W88" s="34">
        <v>2</v>
      </c>
      <c r="X88" s="35">
        <v>2</v>
      </c>
      <c r="Y88" s="34">
        <v>0</v>
      </c>
      <c r="Z88" s="35">
        <v>2</v>
      </c>
      <c r="AA88" s="35">
        <v>2</v>
      </c>
      <c r="AB88" s="35">
        <v>0</v>
      </c>
      <c r="AC88" s="35">
        <v>2</v>
      </c>
      <c r="AD88" s="35">
        <v>2</v>
      </c>
      <c r="AE88" s="35">
        <v>0</v>
      </c>
      <c r="AF88" s="35">
        <v>0</v>
      </c>
      <c r="AG88" s="35">
        <v>0</v>
      </c>
      <c r="AH88" s="34">
        <v>0</v>
      </c>
      <c r="AI88" s="35">
        <v>2</v>
      </c>
      <c r="AJ88" s="35">
        <v>3</v>
      </c>
      <c r="AK88" s="35">
        <v>1</v>
      </c>
      <c r="AL88" s="35">
        <v>3</v>
      </c>
      <c r="AM88" s="35">
        <v>0</v>
      </c>
      <c r="AN88" s="34">
        <v>0</v>
      </c>
      <c r="AO88" s="35">
        <v>0</v>
      </c>
      <c r="AP88" s="35">
        <v>0</v>
      </c>
      <c r="AQ88" s="35">
        <v>0</v>
      </c>
      <c r="AR88" s="34">
        <v>3</v>
      </c>
      <c r="AS88" s="35">
        <v>0</v>
      </c>
      <c r="AT88" s="35">
        <v>0</v>
      </c>
      <c r="AU88" s="35">
        <v>0</v>
      </c>
      <c r="AV88" s="35">
        <v>0</v>
      </c>
      <c r="AW88" s="35">
        <v>0</v>
      </c>
      <c r="AX88" s="35">
        <v>0</v>
      </c>
      <c r="AY88" s="35">
        <v>0</v>
      </c>
      <c r="AZ88" s="35">
        <v>0</v>
      </c>
      <c r="BA88" s="35">
        <v>0</v>
      </c>
      <c r="BB88" s="34">
        <v>3</v>
      </c>
      <c r="BC88" s="35">
        <v>2</v>
      </c>
      <c r="BD88" s="35">
        <v>3</v>
      </c>
      <c r="BE88" s="34">
        <v>0</v>
      </c>
      <c r="BF88" s="35">
        <v>0</v>
      </c>
      <c r="BG88" s="34">
        <v>1</v>
      </c>
    </row>
    <row r="89" spans="1:59" x14ac:dyDescent="0.2">
      <c r="A89" s="32" t="s">
        <v>805</v>
      </c>
      <c r="B89" s="34" t="s">
        <v>931</v>
      </c>
      <c r="C89" s="35">
        <v>2</v>
      </c>
      <c r="D89" s="35">
        <v>0</v>
      </c>
      <c r="E89" s="35">
        <v>0</v>
      </c>
      <c r="F89" s="35">
        <v>0</v>
      </c>
      <c r="G89" s="35">
        <v>0</v>
      </c>
      <c r="H89" s="34">
        <v>1</v>
      </c>
      <c r="I89" s="35">
        <v>2</v>
      </c>
      <c r="J89" s="35">
        <v>0</v>
      </c>
      <c r="K89" s="35">
        <v>0</v>
      </c>
      <c r="L89" s="35">
        <v>1</v>
      </c>
      <c r="M89" s="35">
        <v>0</v>
      </c>
      <c r="N89" s="35">
        <v>0</v>
      </c>
      <c r="O89" s="34">
        <v>1</v>
      </c>
      <c r="P89" s="35">
        <v>0</v>
      </c>
      <c r="Q89" s="35">
        <v>0</v>
      </c>
      <c r="R89" s="35">
        <v>1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4">
        <v>3</v>
      </c>
      <c r="Z89" s="35">
        <v>0</v>
      </c>
      <c r="AA89" s="35">
        <v>1</v>
      </c>
      <c r="AB89" s="35">
        <v>0</v>
      </c>
      <c r="AC89" s="35">
        <v>1</v>
      </c>
      <c r="AD89" s="35">
        <v>3</v>
      </c>
      <c r="AE89" s="35">
        <v>0</v>
      </c>
      <c r="AF89" s="35">
        <v>0</v>
      </c>
      <c r="AG89" s="35">
        <v>0</v>
      </c>
      <c r="AH89" s="34">
        <v>0</v>
      </c>
      <c r="AI89" s="35">
        <v>0</v>
      </c>
      <c r="AJ89" s="35">
        <v>2</v>
      </c>
      <c r="AK89" s="34">
        <v>2</v>
      </c>
      <c r="AL89" s="35">
        <v>3</v>
      </c>
      <c r="AM89" s="35">
        <v>0</v>
      </c>
      <c r="AN89" s="34">
        <v>0</v>
      </c>
      <c r="AO89" s="35">
        <v>0</v>
      </c>
      <c r="AP89" s="35">
        <v>2</v>
      </c>
      <c r="AQ89" s="35">
        <v>0</v>
      </c>
      <c r="AR89" s="34">
        <v>1</v>
      </c>
      <c r="AS89" s="35">
        <v>2</v>
      </c>
      <c r="AT89" s="35">
        <v>0</v>
      </c>
      <c r="AU89" s="35">
        <v>0</v>
      </c>
      <c r="AV89" s="35">
        <v>0</v>
      </c>
      <c r="AW89" s="35">
        <v>2</v>
      </c>
      <c r="AX89" s="35">
        <v>2</v>
      </c>
      <c r="AY89" s="34">
        <v>2</v>
      </c>
      <c r="AZ89" s="35">
        <v>2</v>
      </c>
      <c r="BA89" s="35">
        <v>2</v>
      </c>
      <c r="BB89" s="35">
        <v>3</v>
      </c>
      <c r="BC89" s="35">
        <v>0</v>
      </c>
      <c r="BD89" s="35">
        <v>2</v>
      </c>
      <c r="BE89" s="34">
        <v>0</v>
      </c>
      <c r="BF89" s="35">
        <v>0</v>
      </c>
      <c r="BG89" s="35">
        <v>0</v>
      </c>
    </row>
    <row r="90" spans="1:59" x14ac:dyDescent="0.2">
      <c r="A90" s="32" t="s">
        <v>805</v>
      </c>
      <c r="B90" s="34" t="s">
        <v>925</v>
      </c>
      <c r="C90" s="35">
        <v>3</v>
      </c>
      <c r="D90" s="34">
        <v>2</v>
      </c>
      <c r="E90" s="35">
        <v>2</v>
      </c>
      <c r="F90" s="35">
        <v>3</v>
      </c>
      <c r="G90" s="35">
        <v>2</v>
      </c>
      <c r="H90" s="35">
        <v>2</v>
      </c>
      <c r="I90" s="35">
        <v>3</v>
      </c>
      <c r="J90" s="35">
        <v>0</v>
      </c>
      <c r="K90" s="35">
        <v>0</v>
      </c>
      <c r="L90" s="35">
        <v>0</v>
      </c>
      <c r="M90" s="34">
        <v>2</v>
      </c>
      <c r="N90" s="35">
        <v>2</v>
      </c>
      <c r="O90" s="34">
        <v>2</v>
      </c>
      <c r="P90" s="35">
        <v>3</v>
      </c>
      <c r="Q90" s="35">
        <v>3</v>
      </c>
      <c r="R90" s="35">
        <v>3</v>
      </c>
      <c r="S90" s="35">
        <v>2</v>
      </c>
      <c r="T90" s="35">
        <v>0</v>
      </c>
      <c r="U90" s="35">
        <v>0</v>
      </c>
      <c r="V90" s="35">
        <v>0</v>
      </c>
      <c r="W90" s="35">
        <v>2</v>
      </c>
      <c r="X90" s="35">
        <v>2</v>
      </c>
      <c r="Y90" s="34">
        <v>3</v>
      </c>
      <c r="Z90" s="35">
        <v>3</v>
      </c>
      <c r="AA90" s="35">
        <v>2</v>
      </c>
      <c r="AB90" s="35">
        <v>0</v>
      </c>
      <c r="AC90" s="35">
        <v>2</v>
      </c>
      <c r="AD90" s="35">
        <v>1</v>
      </c>
      <c r="AE90" s="35">
        <v>1</v>
      </c>
      <c r="AF90" s="35">
        <v>0</v>
      </c>
      <c r="AG90" s="34">
        <v>2</v>
      </c>
      <c r="AH90" s="34">
        <v>3</v>
      </c>
      <c r="AI90" s="35">
        <v>3</v>
      </c>
      <c r="AJ90" s="35">
        <v>3</v>
      </c>
      <c r="AK90" s="35">
        <v>3</v>
      </c>
      <c r="AL90" s="35">
        <v>3</v>
      </c>
      <c r="AM90" s="35">
        <v>1</v>
      </c>
      <c r="AN90" s="34">
        <v>0</v>
      </c>
      <c r="AO90" s="35">
        <v>0</v>
      </c>
      <c r="AP90" s="35">
        <v>0</v>
      </c>
      <c r="AQ90" s="35">
        <v>1</v>
      </c>
      <c r="AR90" s="34">
        <v>4</v>
      </c>
      <c r="AS90" s="35">
        <v>0</v>
      </c>
      <c r="AT90" s="35">
        <v>0</v>
      </c>
      <c r="AU90" s="35">
        <v>0</v>
      </c>
      <c r="AV90" s="35">
        <v>0</v>
      </c>
      <c r="AW90" s="35">
        <v>0</v>
      </c>
      <c r="AX90" s="35">
        <v>0</v>
      </c>
      <c r="AY90" s="35">
        <v>4</v>
      </c>
      <c r="AZ90" s="34">
        <v>3</v>
      </c>
      <c r="BA90" s="34">
        <v>2</v>
      </c>
      <c r="BB90" s="35">
        <v>3</v>
      </c>
      <c r="BC90" s="35">
        <v>3</v>
      </c>
      <c r="BD90" s="35">
        <v>0</v>
      </c>
      <c r="BE90" s="34">
        <v>3</v>
      </c>
      <c r="BF90" s="35">
        <v>0</v>
      </c>
      <c r="BG90" s="35">
        <v>2</v>
      </c>
    </row>
    <row r="91" spans="1:59" x14ac:dyDescent="0.2">
      <c r="A91" s="32" t="s">
        <v>805</v>
      </c>
      <c r="B91" s="34" t="s">
        <v>932</v>
      </c>
      <c r="C91" s="35">
        <v>2</v>
      </c>
      <c r="D91" s="35">
        <v>0</v>
      </c>
      <c r="E91" s="35">
        <v>0</v>
      </c>
      <c r="F91" s="35">
        <v>0</v>
      </c>
      <c r="G91" s="35">
        <v>0</v>
      </c>
      <c r="H91" s="35">
        <v>0</v>
      </c>
      <c r="I91" s="35">
        <v>2</v>
      </c>
      <c r="J91" s="35">
        <v>0</v>
      </c>
      <c r="K91" s="35">
        <v>0</v>
      </c>
      <c r="L91" s="35">
        <v>2</v>
      </c>
      <c r="M91" s="34">
        <v>1</v>
      </c>
      <c r="N91" s="35">
        <v>4</v>
      </c>
      <c r="O91" s="34">
        <v>0</v>
      </c>
      <c r="P91" s="35">
        <v>3</v>
      </c>
      <c r="Q91" s="35">
        <v>0</v>
      </c>
      <c r="R91" s="35">
        <v>0</v>
      </c>
      <c r="S91" s="35">
        <v>2</v>
      </c>
      <c r="T91" s="35">
        <v>3</v>
      </c>
      <c r="U91" s="35">
        <v>3</v>
      </c>
      <c r="V91" s="35">
        <v>2</v>
      </c>
      <c r="W91" s="35">
        <v>3</v>
      </c>
      <c r="X91" s="35">
        <v>3</v>
      </c>
      <c r="Y91" s="34">
        <v>2</v>
      </c>
      <c r="Z91" s="34">
        <v>2</v>
      </c>
      <c r="AA91" s="35">
        <v>2</v>
      </c>
      <c r="AB91" s="35">
        <v>0</v>
      </c>
      <c r="AC91" s="35">
        <v>2</v>
      </c>
      <c r="AD91" s="35">
        <v>2</v>
      </c>
      <c r="AE91" s="35">
        <v>0</v>
      </c>
      <c r="AF91" s="35">
        <v>3</v>
      </c>
      <c r="AG91" s="35">
        <v>1</v>
      </c>
      <c r="AH91" s="34">
        <v>0</v>
      </c>
      <c r="AI91" s="35">
        <v>4</v>
      </c>
      <c r="AJ91" s="35">
        <v>3</v>
      </c>
      <c r="AK91" s="35">
        <v>3</v>
      </c>
      <c r="AL91" s="35">
        <v>2</v>
      </c>
      <c r="AM91" s="35">
        <v>3</v>
      </c>
      <c r="AN91" s="34">
        <v>2</v>
      </c>
      <c r="AO91" s="35">
        <v>1</v>
      </c>
      <c r="AP91" s="35">
        <v>5</v>
      </c>
      <c r="AQ91" s="35">
        <v>3</v>
      </c>
      <c r="AR91" s="34">
        <v>3</v>
      </c>
      <c r="AS91" s="35">
        <v>1</v>
      </c>
      <c r="AT91" s="35">
        <v>2</v>
      </c>
      <c r="AU91" s="35">
        <v>2</v>
      </c>
      <c r="AV91" s="34">
        <v>4</v>
      </c>
      <c r="AW91" s="35">
        <v>2</v>
      </c>
      <c r="AX91" s="35">
        <v>2</v>
      </c>
      <c r="AY91" s="35">
        <v>0</v>
      </c>
      <c r="AZ91" s="35">
        <v>3</v>
      </c>
      <c r="BA91" s="35">
        <v>3</v>
      </c>
      <c r="BB91" s="35">
        <v>3</v>
      </c>
      <c r="BC91" s="35">
        <v>1</v>
      </c>
      <c r="BD91" s="35">
        <v>2</v>
      </c>
      <c r="BE91" s="34">
        <v>0</v>
      </c>
      <c r="BF91" s="35">
        <v>0</v>
      </c>
      <c r="BG91" s="35">
        <v>0</v>
      </c>
    </row>
    <row r="92" spans="1:59" x14ac:dyDescent="0.2">
      <c r="A92" s="32" t="s">
        <v>805</v>
      </c>
      <c r="B92" s="34" t="s">
        <v>933</v>
      </c>
      <c r="C92" s="35">
        <v>0</v>
      </c>
      <c r="D92" s="35">
        <v>0</v>
      </c>
      <c r="E92" s="35">
        <v>0</v>
      </c>
      <c r="F92" s="35">
        <v>0</v>
      </c>
      <c r="G92" s="35">
        <v>0</v>
      </c>
      <c r="H92" s="34">
        <v>1</v>
      </c>
      <c r="I92" s="35">
        <v>0</v>
      </c>
      <c r="J92" s="35">
        <v>0</v>
      </c>
      <c r="K92" s="35">
        <v>0</v>
      </c>
      <c r="L92" s="35">
        <v>0</v>
      </c>
      <c r="M92" s="35">
        <v>0</v>
      </c>
      <c r="N92" s="35">
        <v>1</v>
      </c>
      <c r="O92" s="34">
        <v>0</v>
      </c>
      <c r="P92" s="35">
        <v>0</v>
      </c>
      <c r="Q92" s="35">
        <v>3</v>
      </c>
      <c r="R92" s="35">
        <v>4</v>
      </c>
      <c r="S92" s="35">
        <v>0</v>
      </c>
      <c r="T92" s="35">
        <v>0</v>
      </c>
      <c r="U92" s="35">
        <v>0</v>
      </c>
      <c r="V92" s="34">
        <v>2</v>
      </c>
      <c r="W92" s="35">
        <v>0</v>
      </c>
      <c r="X92" s="35">
        <v>0</v>
      </c>
      <c r="Y92" s="34">
        <v>2</v>
      </c>
      <c r="Z92" s="35">
        <v>0</v>
      </c>
      <c r="AA92" s="35">
        <v>3</v>
      </c>
      <c r="AB92" s="35">
        <v>0</v>
      </c>
      <c r="AC92" s="35">
        <v>0</v>
      </c>
      <c r="AD92" s="35">
        <v>3</v>
      </c>
      <c r="AE92" s="35">
        <v>0</v>
      </c>
      <c r="AF92" s="35">
        <v>0</v>
      </c>
      <c r="AG92" s="35">
        <v>0</v>
      </c>
      <c r="AH92" s="34">
        <v>1</v>
      </c>
      <c r="AI92" s="35">
        <v>0</v>
      </c>
      <c r="AJ92" s="35">
        <v>0</v>
      </c>
      <c r="AK92" s="35">
        <v>0</v>
      </c>
      <c r="AL92" s="35">
        <v>2</v>
      </c>
      <c r="AM92" s="35">
        <v>0</v>
      </c>
      <c r="AN92" s="34">
        <v>2</v>
      </c>
      <c r="AO92" s="35">
        <v>0</v>
      </c>
      <c r="AP92" s="35">
        <v>0</v>
      </c>
      <c r="AQ92" s="34">
        <v>2</v>
      </c>
      <c r="AR92" s="34">
        <v>0</v>
      </c>
      <c r="AS92" s="35">
        <v>0</v>
      </c>
      <c r="AT92" s="35">
        <v>0</v>
      </c>
      <c r="AU92" s="35">
        <v>0</v>
      </c>
      <c r="AV92" s="35">
        <v>0</v>
      </c>
      <c r="AW92" s="35">
        <v>2</v>
      </c>
      <c r="AX92" s="35">
        <v>3</v>
      </c>
      <c r="AY92" s="35">
        <v>4</v>
      </c>
      <c r="AZ92" s="35">
        <v>0</v>
      </c>
      <c r="BA92" s="35">
        <v>2</v>
      </c>
      <c r="BB92" s="35">
        <v>0</v>
      </c>
      <c r="BC92" s="35">
        <v>0</v>
      </c>
      <c r="BD92" s="35">
        <v>2</v>
      </c>
      <c r="BE92" s="34">
        <v>0</v>
      </c>
      <c r="BF92" s="35">
        <v>0</v>
      </c>
      <c r="BG92" s="35">
        <v>0</v>
      </c>
    </row>
    <row r="94" spans="1:59" x14ac:dyDescent="0.2">
      <c r="A94" s="38" t="s">
        <v>1136</v>
      </c>
      <c r="B94" s="39"/>
      <c r="C94" s="39">
        <v>19</v>
      </c>
      <c r="D94" s="39">
        <v>24</v>
      </c>
      <c r="E94" s="39">
        <v>24</v>
      </c>
      <c r="F94" s="39">
        <v>21</v>
      </c>
      <c r="G94" s="39">
        <v>28</v>
      </c>
      <c r="H94" s="39">
        <v>22</v>
      </c>
      <c r="I94" s="39">
        <v>17</v>
      </c>
      <c r="J94" s="39">
        <v>8</v>
      </c>
      <c r="K94" s="39">
        <v>17</v>
      </c>
      <c r="L94" s="39">
        <v>28</v>
      </c>
      <c r="M94" s="39">
        <v>14</v>
      </c>
      <c r="N94" s="39">
        <v>15</v>
      </c>
      <c r="O94" s="39">
        <v>17</v>
      </c>
      <c r="P94" s="39">
        <v>18</v>
      </c>
      <c r="Q94" s="39">
        <v>7</v>
      </c>
      <c r="R94" s="39">
        <v>11</v>
      </c>
      <c r="S94" s="39">
        <v>16</v>
      </c>
      <c r="T94" s="39">
        <v>18</v>
      </c>
      <c r="U94" s="39">
        <v>8</v>
      </c>
      <c r="V94" s="39">
        <v>9</v>
      </c>
      <c r="W94" s="39">
        <v>13</v>
      </c>
      <c r="X94" s="39">
        <v>14</v>
      </c>
      <c r="Y94" s="39">
        <v>23</v>
      </c>
      <c r="Z94" s="39">
        <v>21</v>
      </c>
      <c r="AA94" s="39">
        <v>16</v>
      </c>
      <c r="AB94" s="39">
        <v>8</v>
      </c>
      <c r="AC94" s="39">
        <v>9</v>
      </c>
      <c r="AD94" s="39">
        <v>16</v>
      </c>
      <c r="AE94" s="39">
        <v>14</v>
      </c>
      <c r="AF94" s="39">
        <v>8</v>
      </c>
      <c r="AG94" s="39">
        <v>8</v>
      </c>
      <c r="AH94" s="39">
        <v>10</v>
      </c>
      <c r="AI94" s="39">
        <v>27</v>
      </c>
      <c r="AJ94" s="39">
        <v>15</v>
      </c>
      <c r="AK94" s="39">
        <v>21</v>
      </c>
      <c r="AL94" s="39">
        <v>17</v>
      </c>
      <c r="AM94" s="39">
        <v>7</v>
      </c>
      <c r="AN94" s="39">
        <v>7</v>
      </c>
      <c r="AO94" s="39">
        <v>6</v>
      </c>
      <c r="AP94" s="39">
        <v>6</v>
      </c>
      <c r="AQ94" s="39">
        <v>8</v>
      </c>
      <c r="AR94" s="39">
        <v>11</v>
      </c>
      <c r="AS94" s="39">
        <v>5</v>
      </c>
      <c r="AT94" s="39">
        <v>6</v>
      </c>
      <c r="AU94" s="39">
        <v>7</v>
      </c>
      <c r="AV94" s="39">
        <v>5</v>
      </c>
      <c r="AW94" s="39">
        <v>7</v>
      </c>
      <c r="AX94" s="39">
        <v>7</v>
      </c>
      <c r="AY94" s="39">
        <v>8</v>
      </c>
      <c r="AZ94" s="39">
        <v>9</v>
      </c>
      <c r="BA94" s="39">
        <v>7</v>
      </c>
      <c r="BB94" s="39">
        <v>9</v>
      </c>
      <c r="BC94" s="39">
        <v>14</v>
      </c>
      <c r="BD94" s="39">
        <v>15</v>
      </c>
      <c r="BE94" s="39">
        <v>14</v>
      </c>
      <c r="BF94" s="39">
        <v>10</v>
      </c>
      <c r="BG94" s="39">
        <v>10</v>
      </c>
    </row>
    <row r="95" spans="1:59" x14ac:dyDescent="0.2">
      <c r="A95" s="38" t="s">
        <v>1137</v>
      </c>
      <c r="B95" s="39"/>
      <c r="C95" s="39">
        <v>3</v>
      </c>
      <c r="D95" s="39">
        <v>3</v>
      </c>
      <c r="E95" s="39">
        <v>5</v>
      </c>
      <c r="F95" s="39">
        <v>5</v>
      </c>
      <c r="G95" s="39">
        <v>5</v>
      </c>
      <c r="H95" s="39">
        <v>3</v>
      </c>
      <c r="I95" s="39">
        <v>1</v>
      </c>
      <c r="J95" s="39">
        <v>1</v>
      </c>
      <c r="K95" s="39">
        <v>4</v>
      </c>
      <c r="L95" s="39">
        <v>3</v>
      </c>
      <c r="M95" s="39">
        <v>4</v>
      </c>
      <c r="N95" s="39">
        <v>1</v>
      </c>
      <c r="O95" s="39">
        <v>1</v>
      </c>
      <c r="P95" s="39">
        <v>1</v>
      </c>
      <c r="Q95" s="39">
        <v>6</v>
      </c>
      <c r="R95" s="39">
        <v>0</v>
      </c>
      <c r="S95" s="39">
        <v>0</v>
      </c>
      <c r="T95" s="39">
        <v>1</v>
      </c>
      <c r="U95" s="39">
        <v>0</v>
      </c>
      <c r="V95" s="39">
        <v>0</v>
      </c>
      <c r="W95" s="39">
        <v>0</v>
      </c>
      <c r="X95" s="39">
        <v>1</v>
      </c>
      <c r="Y95" s="39">
        <v>3</v>
      </c>
      <c r="Z95" s="39">
        <v>4</v>
      </c>
      <c r="AA95" s="39">
        <v>1</v>
      </c>
      <c r="AB95" s="39">
        <v>0</v>
      </c>
      <c r="AC95" s="39">
        <v>0</v>
      </c>
      <c r="AD95" s="39">
        <v>1</v>
      </c>
      <c r="AE95" s="39">
        <v>1</v>
      </c>
      <c r="AF95" s="39">
        <v>0</v>
      </c>
      <c r="AG95" s="39">
        <v>0</v>
      </c>
      <c r="AH95" s="39">
        <v>1</v>
      </c>
      <c r="AI95" s="39">
        <v>1</v>
      </c>
      <c r="AJ95" s="39">
        <v>2</v>
      </c>
      <c r="AK95" s="39">
        <v>5</v>
      </c>
      <c r="AL95" s="39">
        <v>3</v>
      </c>
      <c r="AM95" s="39">
        <v>0</v>
      </c>
      <c r="AN95" s="39">
        <v>0</v>
      </c>
      <c r="AO95" s="39">
        <v>0</v>
      </c>
      <c r="AP95" s="39">
        <v>0</v>
      </c>
      <c r="AQ95" s="39">
        <v>0</v>
      </c>
      <c r="AR95" s="39">
        <v>2</v>
      </c>
      <c r="AS95" s="39">
        <v>1</v>
      </c>
      <c r="AT95" s="39">
        <v>0</v>
      </c>
      <c r="AU95" s="39">
        <v>0</v>
      </c>
      <c r="AV95" s="39">
        <v>0</v>
      </c>
      <c r="AW95" s="39">
        <v>0</v>
      </c>
      <c r="AX95" s="39">
        <v>1</v>
      </c>
      <c r="AY95" s="39">
        <v>0</v>
      </c>
      <c r="AZ95" s="39">
        <v>0</v>
      </c>
      <c r="BA95" s="39">
        <v>0</v>
      </c>
      <c r="BB95" s="39">
        <v>0</v>
      </c>
      <c r="BC95" s="39">
        <v>0</v>
      </c>
      <c r="BD95" s="39">
        <v>2</v>
      </c>
      <c r="BE95" s="39">
        <v>4</v>
      </c>
      <c r="BF95" s="39">
        <v>2</v>
      </c>
      <c r="BG95" s="39">
        <v>2</v>
      </c>
    </row>
    <row r="96" spans="1:59" x14ac:dyDescent="0.2">
      <c r="A96" s="38" t="s">
        <v>1138</v>
      </c>
      <c r="B96" s="39"/>
      <c r="C96" s="39">
        <v>2</v>
      </c>
      <c r="D96" s="39">
        <v>2</v>
      </c>
      <c r="E96" s="39">
        <v>1</v>
      </c>
      <c r="F96" s="39">
        <v>1</v>
      </c>
      <c r="G96" s="39">
        <v>2</v>
      </c>
      <c r="H96" s="39">
        <v>2</v>
      </c>
      <c r="I96" s="39">
        <v>2</v>
      </c>
      <c r="J96" s="39">
        <v>1</v>
      </c>
      <c r="K96" s="39">
        <v>1</v>
      </c>
      <c r="L96" s="39">
        <v>2</v>
      </c>
      <c r="M96" s="39">
        <v>2</v>
      </c>
      <c r="N96" s="39">
        <v>2</v>
      </c>
      <c r="O96" s="39">
        <v>2</v>
      </c>
      <c r="P96" s="39">
        <v>2</v>
      </c>
      <c r="Q96" s="39">
        <v>2</v>
      </c>
      <c r="R96" s="39">
        <v>2</v>
      </c>
      <c r="S96" s="39">
        <v>2</v>
      </c>
      <c r="T96" s="39">
        <v>2</v>
      </c>
      <c r="U96" s="39">
        <v>1</v>
      </c>
      <c r="V96" s="39">
        <v>2</v>
      </c>
      <c r="W96" s="39">
        <v>2</v>
      </c>
      <c r="X96" s="39">
        <v>2</v>
      </c>
      <c r="Y96" s="39">
        <v>2</v>
      </c>
      <c r="Z96" s="39">
        <v>2</v>
      </c>
      <c r="AA96" s="39">
        <v>2</v>
      </c>
      <c r="AB96" s="39">
        <v>2</v>
      </c>
      <c r="AC96" s="39">
        <v>2</v>
      </c>
      <c r="AD96" s="39">
        <v>2</v>
      </c>
      <c r="AE96" s="39">
        <v>2</v>
      </c>
      <c r="AF96" s="39">
        <v>2</v>
      </c>
      <c r="AG96" s="39">
        <v>2</v>
      </c>
      <c r="AH96" s="39">
        <v>2</v>
      </c>
      <c r="AI96" s="39">
        <v>2</v>
      </c>
      <c r="AJ96" s="39">
        <v>2</v>
      </c>
      <c r="AK96" s="39">
        <v>2</v>
      </c>
      <c r="AL96" s="39">
        <v>2</v>
      </c>
      <c r="AM96" s="39">
        <v>2</v>
      </c>
      <c r="AN96" s="39">
        <v>2</v>
      </c>
      <c r="AO96" s="39">
        <v>1</v>
      </c>
      <c r="AP96" s="39">
        <v>1</v>
      </c>
      <c r="AQ96" s="39">
        <v>2</v>
      </c>
      <c r="AR96" s="39">
        <v>2</v>
      </c>
      <c r="AS96" s="39">
        <v>1</v>
      </c>
      <c r="AT96" s="39">
        <v>2</v>
      </c>
      <c r="AU96" s="39">
        <v>2</v>
      </c>
      <c r="AV96" s="39">
        <v>1</v>
      </c>
      <c r="AW96" s="39">
        <v>2</v>
      </c>
      <c r="AX96" s="39">
        <v>2</v>
      </c>
      <c r="AY96" s="39">
        <v>1</v>
      </c>
      <c r="AZ96" s="39">
        <v>2</v>
      </c>
      <c r="BA96" s="39">
        <v>2</v>
      </c>
      <c r="BB96" s="39">
        <v>2</v>
      </c>
      <c r="BC96" s="39">
        <v>2</v>
      </c>
      <c r="BD96" s="39">
        <v>2</v>
      </c>
      <c r="BE96" s="39">
        <v>2</v>
      </c>
      <c r="BF96" s="39">
        <v>2</v>
      </c>
      <c r="BG96" s="39">
        <v>1</v>
      </c>
    </row>
    <row r="97" spans="1:59" x14ac:dyDescent="0.2">
      <c r="A97" s="38" t="s">
        <v>1139</v>
      </c>
      <c r="B97" s="39"/>
      <c r="C97" s="39">
        <v>16</v>
      </c>
      <c r="D97" s="39">
        <v>10</v>
      </c>
      <c r="E97" s="39">
        <v>10</v>
      </c>
      <c r="F97" s="39">
        <v>9</v>
      </c>
      <c r="G97" s="39">
        <v>15</v>
      </c>
      <c r="H97" s="39">
        <v>26</v>
      </c>
      <c r="I97" s="39">
        <v>13</v>
      </c>
      <c r="J97" s="39">
        <v>13</v>
      </c>
      <c r="K97" s="39">
        <v>28</v>
      </c>
      <c r="L97" s="39">
        <v>20</v>
      </c>
      <c r="M97" s="39">
        <v>13</v>
      </c>
      <c r="N97" s="39">
        <v>31</v>
      </c>
      <c r="O97" s="39">
        <v>14</v>
      </c>
      <c r="P97" s="39">
        <v>16</v>
      </c>
      <c r="Q97" s="39">
        <v>20</v>
      </c>
      <c r="R97" s="39">
        <v>14</v>
      </c>
      <c r="S97" s="39">
        <v>12</v>
      </c>
      <c r="T97" s="39">
        <v>11</v>
      </c>
      <c r="U97" s="39">
        <v>4</v>
      </c>
      <c r="V97" s="39">
        <v>7</v>
      </c>
      <c r="W97" s="39">
        <v>8</v>
      </c>
      <c r="X97" s="39">
        <v>8</v>
      </c>
      <c r="Y97" s="39">
        <v>15</v>
      </c>
      <c r="Z97" s="39">
        <v>16</v>
      </c>
      <c r="AA97" s="39">
        <v>16</v>
      </c>
      <c r="AB97" s="39">
        <v>3</v>
      </c>
      <c r="AC97" s="39">
        <v>15</v>
      </c>
      <c r="AD97" s="39">
        <v>15</v>
      </c>
      <c r="AE97" s="39">
        <v>15</v>
      </c>
      <c r="AF97" s="39">
        <v>8</v>
      </c>
      <c r="AG97" s="39">
        <v>7</v>
      </c>
      <c r="AH97" s="39">
        <v>18</v>
      </c>
      <c r="AI97" s="39">
        <v>23</v>
      </c>
      <c r="AJ97" s="39">
        <v>22</v>
      </c>
      <c r="AK97" s="39">
        <v>27</v>
      </c>
      <c r="AL97" s="39">
        <v>18</v>
      </c>
      <c r="AM97" s="39">
        <v>8</v>
      </c>
      <c r="AN97" s="39">
        <v>3</v>
      </c>
      <c r="AO97" s="39">
        <v>2</v>
      </c>
      <c r="AP97" s="39">
        <v>5</v>
      </c>
      <c r="AQ97" s="39">
        <v>9</v>
      </c>
      <c r="AR97" s="39">
        <v>14</v>
      </c>
      <c r="AS97" s="39">
        <v>8</v>
      </c>
      <c r="AT97" s="39">
        <v>3</v>
      </c>
      <c r="AU97" s="39">
        <v>4</v>
      </c>
      <c r="AV97" s="39">
        <v>5</v>
      </c>
      <c r="AW97" s="39">
        <v>5</v>
      </c>
      <c r="AX97" s="39">
        <v>8</v>
      </c>
      <c r="AY97" s="39">
        <v>7</v>
      </c>
      <c r="AZ97" s="39">
        <v>6</v>
      </c>
      <c r="BA97" s="39">
        <v>8</v>
      </c>
      <c r="BB97" s="39">
        <v>12</v>
      </c>
      <c r="BC97" s="39">
        <v>14</v>
      </c>
      <c r="BD97" s="39">
        <v>16</v>
      </c>
      <c r="BE97" s="39">
        <v>15</v>
      </c>
      <c r="BF97" s="39">
        <v>4</v>
      </c>
      <c r="BG97" s="39">
        <v>5</v>
      </c>
    </row>
  </sheetData>
  <sortState ref="A2:DI108">
    <sortCondition ref="A2:A1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Bornette-1</vt:lpstr>
      <vt:lpstr>Bornette</vt:lpstr>
      <vt:lpstr>Bornette3</vt:lpstr>
      <vt:lpstr>duigan</vt:lpstr>
      <vt:lpstr>Edvarsen</vt:lpstr>
      <vt:lpstr>Edvardsen</vt:lpstr>
      <vt:lpstr>Heegaard</vt:lpstr>
      <vt:lpstr>Palmer</vt:lpstr>
      <vt:lpstr>Toivonen</vt:lpstr>
      <vt:lpstr>Toivonen2</vt:lpstr>
      <vt:lpstr>Toivonen3</vt:lpstr>
      <vt:lpstr>Trei_Pall</vt:lpstr>
      <vt:lpstr>van_zuidman</vt:lpstr>
      <vt:lpstr>van_zuidman-1</vt:lpstr>
      <vt:lpstr>Vestergaard</vt:lpstr>
      <vt:lpstr>CT</vt:lpstr>
      <vt:lpstr>WA</vt:lpstr>
      <vt:lpstr>summary4</vt:lpstr>
      <vt:lpstr>summary</vt:lpstr>
      <vt:lpstr>summary2</vt:lpstr>
      <vt:lpstr>summary3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2014-07-21T13:18:41Z</cp:lastPrinted>
  <dcterms:created xsi:type="dcterms:W3CDTF">2014-07-15T15:09:53Z</dcterms:created>
  <dcterms:modified xsi:type="dcterms:W3CDTF">2014-12-10T14:10:33Z</dcterms:modified>
</cp:coreProperties>
</file>