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4220" windowHeight="7815"/>
  </bookViews>
  <sheets>
    <sheet name="Квартал 1" sheetId="1" r:id="rId1"/>
    <sheet name="Квартал 2" sheetId="2" r:id="rId2"/>
    <sheet name="Квартал 3" sheetId="3" r:id="rId3"/>
    <sheet name="Квартал 4" sheetId="4" r:id="rId4"/>
    <sheet name="Сводный отчет" sheetId="5" r:id="rId5"/>
  </sheets>
  <definedNames>
    <definedName name="Маг1">'Квартал 1'!$B$3:$D$3</definedName>
    <definedName name="Маг2">'Квартал 1'!$B$4:$D$4</definedName>
    <definedName name="Маг3">'Квартал 1'!$B$5:$D$5</definedName>
    <definedName name="Макс_приб" localSheetId="0">'Квартал 1'!$C$8</definedName>
    <definedName name="Макс_приб" localSheetId="1">'Квартал 2'!$D$11</definedName>
    <definedName name="Макс_приб" localSheetId="2">'Квартал 3'!$A$12</definedName>
    <definedName name="Макс_приб" localSheetId="3">'Квартал 4'!$G$14</definedName>
    <definedName name="МаксПриб">'Сводный отчет'!$D$2</definedName>
    <definedName name="Мар">'Квартал 1'!$D$3:$D$5</definedName>
    <definedName name="Налог_на_прибыль">25%</definedName>
    <definedName name="Сумма_налога">'Квартал 1'!XFB1*Налог_на_прибыль</definedName>
    <definedName name="Фев">'Квартал 1'!$C$3:$C$5</definedName>
    <definedName name="Янв">'Квартал 1'!$B$3:$B$5</definedName>
  </definedNames>
  <calcPr calcId="125725"/>
</workbook>
</file>

<file path=xl/calcChain.xml><?xml version="1.0" encoding="utf-8"?>
<calcChain xmlns="http://schemas.openxmlformats.org/spreadsheetml/2006/main">
  <c r="C4" i="4"/>
  <c r="B5" i="3"/>
  <c r="B5" i="1"/>
  <c r="D5"/>
  <c r="C5"/>
  <c r="C4"/>
  <c r="B4"/>
  <c r="D3"/>
  <c r="B3"/>
  <c r="C5" i="2"/>
  <c r="B5"/>
  <c r="D4"/>
  <c r="B4"/>
  <c r="D3"/>
  <c r="C3"/>
  <c r="B3"/>
  <c r="C5" i="3"/>
  <c r="D4"/>
  <c r="B4"/>
  <c r="C3"/>
  <c r="B3"/>
  <c r="B4" i="4"/>
  <c r="D4"/>
  <c r="B5"/>
  <c r="C5"/>
  <c r="D5"/>
  <c r="C3"/>
  <c r="D3"/>
  <c r="E5" i="1" l="1"/>
  <c r="E4"/>
  <c r="H4" s="1"/>
  <c r="H5"/>
  <c r="J20" i="5"/>
  <c r="B6" i="1"/>
  <c r="J23" i="5"/>
  <c r="J21"/>
  <c r="J22" s="1"/>
  <c r="J19"/>
  <c r="J16"/>
  <c r="J18"/>
  <c r="J17"/>
  <c r="G14" i="4"/>
  <c r="A12" i="3"/>
  <c r="D11" i="2"/>
  <c r="C8" i="1"/>
  <c r="B5" i="5"/>
  <c r="B4"/>
  <c r="B3"/>
  <c r="E3" i="1"/>
  <c r="H3" s="1"/>
  <c r="B8" i="5" l="1"/>
  <c r="B10"/>
  <c r="B9"/>
  <c r="B11"/>
  <c r="D2"/>
  <c r="B12" l="1"/>
</calcChain>
</file>

<file path=xl/sharedStrings.xml><?xml version="1.0" encoding="utf-8"?>
<sst xmlns="http://schemas.openxmlformats.org/spreadsheetml/2006/main" count="57" uniqueCount="38">
  <si>
    <t>Январь</t>
  </si>
  <si>
    <t>Февраль</t>
  </si>
  <si>
    <t>Март</t>
  </si>
  <si>
    <t>Магазин 1</t>
  </si>
  <si>
    <t>Магазин 2</t>
  </si>
  <si>
    <t>Магазин 3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</si>
  <si>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</si>
  <si>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</si>
  <si>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</si>
  <si>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</si>
  <si>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</si>
  <si>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</si>
  <si>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</si>
  <si>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</si>
  <si>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</si>
  <si>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Ремонт</t>
  </si>
  <si>
    <t>Прибыль-убытки</t>
  </si>
  <si>
    <t>Магазины</t>
  </si>
  <si>
    <t>Итоговые 
суммы за год</t>
  </si>
  <si>
    <t>Максимальная прибыль</t>
  </si>
  <si>
    <t>1 квартал</t>
  </si>
  <si>
    <t>2 квартал</t>
  </si>
  <si>
    <t>3 квартал</t>
  </si>
  <si>
    <t>4 квартал</t>
  </si>
  <si>
    <t>Год</t>
  </si>
  <si>
    <t>№</t>
  </si>
  <si>
    <t>Наименование</t>
  </si>
  <si>
    <t>Значение</t>
  </si>
  <si>
    <t>Сводный отчет о работе магазинов за 2011 год</t>
  </si>
  <si>
    <t>Сумма налога на прибыль со всех магазинов (при ставке 30%)</t>
  </si>
  <si>
    <t>Среднее значение прибыли по всем магазинам за квартал 2 без
учета магазинов на ремонте</t>
  </si>
  <si>
    <t>Среднее значение прибыли по всем магазинам за квартал 2 с уче-
том магазинов на ремонте</t>
  </si>
  <si>
    <t xml:space="preserve">Максимальная прибыль по всем магазинам в 1 квартале </t>
  </si>
  <si>
    <t>Минимальная прибыль по магазину 2 за кварталы 2 и 3</t>
  </si>
  <si>
    <t>Выручка магазина, показавшего средние результаты в 3 квартале</t>
  </si>
  <si>
    <t xml:space="preserve">Количество месяцев, в течение которых магазин 2 работал </t>
  </si>
  <si>
    <t>Количество месяцев, в течение которых магазин 3 находился на
ремонте</t>
  </si>
  <si>
    <t>Сумма налога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</si>
</sst>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2" borderId="6" xfId="0" applyFill="1" applyBorder="1"/>
    <xf numFmtId="0" fontId="0" fillId="12" borderId="1" xfId="0" applyFill="1" applyBorder="1"/>
    <xf numFmtId="0" fontId="0" fillId="12" borderId="5" xfId="0" applyFill="1" applyBorder="1"/>
    <xf numFmtId="0" fontId="0" fillId="9" borderId="5" xfId="0" applyFill="1" applyBorder="1"/>
    <xf numFmtId="0" fontId="0" fillId="9" borderId="6" xfId="0" applyFill="1" applyBorder="1"/>
    <xf numFmtId="0" fontId="0" fillId="14" borderId="5" xfId="0" applyFill="1" applyBorder="1"/>
    <xf numFmtId="0" fontId="0" fillId="14" borderId="1" xfId="0" applyFill="1" applyBorder="1"/>
    <xf numFmtId="0" fontId="0" fillId="16" borderId="1" xfId="0" applyFill="1" applyBorder="1"/>
    <xf numFmtId="0" fontId="0" fillId="17" borderId="5" xfId="0" applyFill="1" applyBorder="1"/>
    <xf numFmtId="0" fontId="0" fillId="17" borderId="1" xfId="0" applyFill="1" applyBorder="1"/>
    <xf numFmtId="0" fontId="0" fillId="17" borderId="6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3" borderId="1" xfId="0" applyFill="1" applyBorder="1"/>
    <xf numFmtId="0" fontId="0" fillId="14" borderId="6" xfId="0" applyFill="1" applyBorder="1"/>
    <xf numFmtId="0" fontId="0" fillId="24" borderId="1" xfId="0" applyFill="1" applyBorder="1"/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5" borderId="3" xfId="0" applyFill="1" applyBorder="1" applyAlignment="1">
      <alignment horizontal="left" wrapText="1"/>
    </xf>
    <xf numFmtId="0" fontId="0" fillId="15" borderId="4" xfId="0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0" fontId="0" fillId="15" borderId="1" xfId="0" applyFill="1" applyBorder="1" applyAlignment="1">
      <alignment wrapText="1"/>
    </xf>
    <xf numFmtId="0" fontId="0" fillId="15" borderId="1" xfId="0" applyFill="1" applyBorder="1" applyAlignment="1"/>
    <xf numFmtId="0" fontId="0" fillId="8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5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00"/>
      <color rgb="FFCC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8"/>
  <sheetViews>
    <sheetView tabSelected="1" workbookViewId="0">
      <selection activeCell="B6" sqref="B6"/>
    </sheetView>
  </sheetViews>
  <sheetFormatPr defaultRowHeight="15"/>
  <cols>
    <col min="1" max="1" width="10" bestFit="1" customWidth="1"/>
    <col min="8" max="8" width="13.7109375" bestFit="1" customWidth="1"/>
  </cols>
  <sheetData>
    <row r="2" spans="1:8">
      <c r="A2" s="2"/>
      <c r="B2" s="13" t="s">
        <v>0</v>
      </c>
      <c r="C2" s="12" t="s">
        <v>1</v>
      </c>
      <c r="D2" s="12" t="s">
        <v>2</v>
      </c>
      <c r="H2" s="4" t="s">
        <v>37</v>
      </c>
    </row>
    <row r="3" spans="1:8">
      <c r="A3" s="11" t="s">
        <v>3</v>
      </c>
      <c r="B3" s="3">
        <f ca="1">RANDBETWEEN(0,27000)</f>
        <v>2522</v>
      </c>
      <c r="C3" s="3" t="s">
        <v>15</v>
      </c>
      <c r="D3" s="3">
        <f t="shared" ref="C3:D5" ca="1" si="0">RANDBETWEEN(0,27000)</f>
        <v>21292</v>
      </c>
      <c r="E3" s="5">
        <f ca="1">SUM(Маг1)</f>
        <v>23814</v>
      </c>
      <c r="H3" s="7">
        <f ca="1">Сумма_налога</f>
        <v>5953.5</v>
      </c>
    </row>
    <row r="4" spans="1:8">
      <c r="A4" s="12" t="s">
        <v>4</v>
      </c>
      <c r="B4" s="3">
        <f t="shared" ref="B4" ca="1" si="1">RANDBETWEEN(0,27000)</f>
        <v>19683</v>
      </c>
      <c r="C4" s="3">
        <f t="shared" ca="1" si="0"/>
        <v>26216</v>
      </c>
      <c r="D4" s="3" t="s">
        <v>15</v>
      </c>
      <c r="E4" s="5">
        <f ca="1">SUM(Маг2)</f>
        <v>45899</v>
      </c>
      <c r="H4" s="7">
        <f ca="1">Сумма_налога</f>
        <v>11474.75</v>
      </c>
    </row>
    <row r="5" spans="1:8">
      <c r="A5" s="12" t="s">
        <v>5</v>
      </c>
      <c r="B5" s="3">
        <f ca="1">RANDBETWEEN(0,27000)</f>
        <v>26578</v>
      </c>
      <c r="C5" s="3">
        <f t="shared" ca="1" si="0"/>
        <v>19932</v>
      </c>
      <c r="D5" s="3">
        <f t="shared" ca="1" si="0"/>
        <v>26566</v>
      </c>
      <c r="E5" s="5">
        <f ca="1">SUM(Маг3)</f>
        <v>73076</v>
      </c>
      <c r="H5" s="7">
        <f ca="1">Сумма_налога</f>
        <v>18269</v>
      </c>
    </row>
    <row r="6" spans="1:8">
      <c r="B6" s="5">
        <f ca="1">SUM(Янв)</f>
        <v>48783</v>
      </c>
    </row>
    <row r="8" spans="1:8">
      <c r="C8" s="23">
        <f ca="1">MAX(B3:D5)</f>
        <v>26578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1"/>
  <sheetViews>
    <sheetView workbookViewId="0">
      <selection activeCell="E22" sqref="E22"/>
    </sheetView>
  </sheetViews>
  <sheetFormatPr defaultRowHeight="15"/>
  <cols>
    <col min="1" max="1" width="10" bestFit="1" customWidth="1"/>
  </cols>
  <sheetData>
    <row r="2" spans="1:4">
      <c r="A2" s="2"/>
      <c r="B2" s="14" t="s">
        <v>6</v>
      </c>
      <c r="C2" s="9" t="s">
        <v>7</v>
      </c>
      <c r="D2" s="9" t="s">
        <v>8</v>
      </c>
    </row>
    <row r="3" spans="1:4">
      <c r="A3" s="15" t="s">
        <v>3</v>
      </c>
      <c r="B3" s="6">
        <f ca="1">RANDBETWEEN(0,27000)</f>
        <v>22932</v>
      </c>
      <c r="C3" s="6">
        <f t="shared" ref="C3:D5" ca="1" si="0">RANDBETWEEN(0,27000)</f>
        <v>26675</v>
      </c>
      <c r="D3" s="6">
        <f t="shared" ca="1" si="0"/>
        <v>14276</v>
      </c>
    </row>
    <row r="4" spans="1:4">
      <c r="A4" s="9" t="s">
        <v>4</v>
      </c>
      <c r="B4" s="6">
        <f t="shared" ref="B4:B5" ca="1" si="1">RANDBETWEEN(0,27000)</f>
        <v>18769</v>
      </c>
      <c r="C4" s="6" t="s">
        <v>15</v>
      </c>
      <c r="D4" s="6">
        <f t="shared" ca="1" si="0"/>
        <v>23932</v>
      </c>
    </row>
    <row r="5" spans="1:4">
      <c r="A5" s="9" t="s">
        <v>5</v>
      </c>
      <c r="B5" s="6">
        <f t="shared" ca="1" si="1"/>
        <v>21454</v>
      </c>
      <c r="C5" s="6">
        <f t="shared" ca="1" si="0"/>
        <v>23153</v>
      </c>
      <c r="D5" s="6" t="s">
        <v>15</v>
      </c>
    </row>
    <row r="11" spans="1:4">
      <c r="D11" s="8">
        <f ca="1">MAX(B3:D5)</f>
        <v>26675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2"/>
  <sheetViews>
    <sheetView workbookViewId="0">
      <selection activeCell="D13" sqref="D13"/>
    </sheetView>
  </sheetViews>
  <sheetFormatPr defaultRowHeight="15"/>
  <cols>
    <col min="1" max="1" width="10" bestFit="1" customWidth="1"/>
    <col min="4" max="4" width="9.5703125" bestFit="1" customWidth="1"/>
  </cols>
  <sheetData>
    <row r="2" spans="1:4">
      <c r="A2" s="2"/>
      <c r="B2" s="16" t="s">
        <v>9</v>
      </c>
      <c r="C2" s="17" t="s">
        <v>10</v>
      </c>
      <c r="D2" s="17" t="s">
        <v>11</v>
      </c>
    </row>
    <row r="3" spans="1:4">
      <c r="A3" s="26" t="s">
        <v>3</v>
      </c>
      <c r="B3" s="25">
        <f ca="1">RANDBETWEEN(0,27000)</f>
        <v>23769</v>
      </c>
      <c r="C3" s="25">
        <f t="shared" ref="C3:D5" ca="1" si="0">RANDBETWEEN(0,27000)</f>
        <v>16588</v>
      </c>
      <c r="D3" s="25" t="s">
        <v>15</v>
      </c>
    </row>
    <row r="4" spans="1:4">
      <c r="A4" s="17" t="s">
        <v>4</v>
      </c>
      <c r="B4" s="25">
        <f t="shared" ref="B4" ca="1" si="1">RANDBETWEEN(0,27000)</f>
        <v>17392</v>
      </c>
      <c r="C4" s="25" t="s">
        <v>15</v>
      </c>
      <c r="D4" s="25">
        <f t="shared" ca="1" si="0"/>
        <v>5305</v>
      </c>
    </row>
    <row r="5" spans="1:4">
      <c r="A5" s="17" t="s">
        <v>5</v>
      </c>
      <c r="B5" s="25">
        <f ca="1">RANDBETWEEN(0,27000)</f>
        <v>18653</v>
      </c>
      <c r="C5" s="25">
        <f t="shared" ca="1" si="0"/>
        <v>24396</v>
      </c>
      <c r="D5" s="25" t="s">
        <v>15</v>
      </c>
    </row>
    <row r="12" spans="1:4">
      <c r="A12" s="18">
        <f ca="1">MAX(B3:D5)</f>
        <v>24396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4"/>
  <sheetViews>
    <sheetView workbookViewId="0">
      <selection activeCell="G15" sqref="G15"/>
    </sheetView>
  </sheetViews>
  <sheetFormatPr defaultRowHeight="15"/>
  <cols>
    <col min="1" max="1" width="10" bestFit="1" customWidth="1"/>
  </cols>
  <sheetData>
    <row r="2" spans="1:7">
      <c r="A2" s="2"/>
      <c r="B2" s="19" t="s">
        <v>12</v>
      </c>
      <c r="C2" s="20" t="s">
        <v>13</v>
      </c>
      <c r="D2" s="20" t="s">
        <v>14</v>
      </c>
    </row>
    <row r="3" spans="1:7">
      <c r="A3" s="21" t="s">
        <v>3</v>
      </c>
      <c r="B3" s="22" t="s">
        <v>15</v>
      </c>
      <c r="C3" s="22">
        <f t="shared" ref="C3:D5" ca="1" si="0">RANDBETWEEN(0,27000)</f>
        <v>19608</v>
      </c>
      <c r="D3" s="22">
        <f t="shared" ca="1" si="0"/>
        <v>21269</v>
      </c>
    </row>
    <row r="4" spans="1:7">
      <c r="A4" s="20" t="s">
        <v>4</v>
      </c>
      <c r="B4" s="22">
        <f t="shared" ref="B4:B5" ca="1" si="1">RANDBETWEEN(0,27000)</f>
        <v>11712</v>
      </c>
      <c r="C4" s="22">
        <f ca="1">RANDBETWEEN(0,27000)</f>
        <v>8945</v>
      </c>
      <c r="D4" s="22">
        <f t="shared" ca="1" si="0"/>
        <v>14859</v>
      </c>
    </row>
    <row r="5" spans="1:7">
      <c r="A5" s="20" t="s">
        <v>5</v>
      </c>
      <c r="B5" s="22">
        <f t="shared" ca="1" si="1"/>
        <v>5694</v>
      </c>
      <c r="C5" s="22">
        <f t="shared" ca="1" si="0"/>
        <v>21613</v>
      </c>
      <c r="D5" s="22">
        <f t="shared" ca="1" si="0"/>
        <v>12646</v>
      </c>
    </row>
    <row r="14" spans="1:7">
      <c r="G14" s="27">
        <f ca="1">MAX(B3:D5)</f>
        <v>21613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G6" sqref="G6"/>
    </sheetView>
  </sheetViews>
  <sheetFormatPr defaultRowHeight="15"/>
  <cols>
    <col min="1" max="1" width="12.5703125" customWidth="1"/>
    <col min="2" max="2" width="13.85546875" customWidth="1"/>
    <col min="3" max="3" width="10.42578125" customWidth="1"/>
    <col min="4" max="4" width="7" bestFit="1" customWidth="1"/>
    <col min="5" max="5" width="3.28515625" bestFit="1" customWidth="1"/>
    <col min="7" max="7" width="3.28515625" bestFit="1" customWidth="1"/>
    <col min="9" max="9" width="41.85546875" customWidth="1"/>
    <col min="10" max="10" width="10.28515625" bestFit="1" customWidth="1"/>
    <col min="11" max="11" width="12.7109375" customWidth="1"/>
    <col min="12" max="12" width="12" customWidth="1"/>
  </cols>
  <sheetData>
    <row r="1" spans="1:10">
      <c r="A1" s="28" t="s">
        <v>16</v>
      </c>
      <c r="B1" s="28"/>
      <c r="C1" s="1"/>
      <c r="D1" s="1"/>
    </row>
    <row r="2" spans="1:10" ht="30">
      <c r="A2" s="29" t="s">
        <v>17</v>
      </c>
      <c r="B2" s="30" t="s">
        <v>18</v>
      </c>
      <c r="D2" s="44">
        <f ca="1">MAX(B3:B5)</f>
        <v>200685</v>
      </c>
    </row>
    <row r="3" spans="1:10">
      <c r="A3" s="42" t="s">
        <v>3</v>
      </c>
      <c r="B3" s="43">
        <f ca="1">SUM('Квартал 1:Квартал 4'!B3:D3)</f>
        <v>168931</v>
      </c>
    </row>
    <row r="4" spans="1:10">
      <c r="A4" s="42" t="s">
        <v>4</v>
      </c>
      <c r="B4" s="43">
        <f ca="1">SUM('Квартал 1:Квартал 4'!B4:D4)</f>
        <v>146813</v>
      </c>
    </row>
    <row r="5" spans="1:10">
      <c r="A5" s="42" t="s">
        <v>5</v>
      </c>
      <c r="B5" s="43">
        <f ca="1">SUM('Квартал 1:Квартал 4'!B5:D5)</f>
        <v>200685</v>
      </c>
    </row>
    <row r="7" spans="1:10">
      <c r="A7" s="41" t="s">
        <v>19</v>
      </c>
      <c r="B7" s="41"/>
    </row>
    <row r="8" spans="1:10">
      <c r="A8" s="40" t="s">
        <v>20</v>
      </c>
      <c r="B8" s="10">
        <f ca="1">'Квартал 1'!Макс_приб</f>
        <v>26578</v>
      </c>
    </row>
    <row r="9" spans="1:10">
      <c r="A9" s="40" t="s">
        <v>21</v>
      </c>
      <c r="B9" s="10">
        <f ca="1">'Квартал 2'!Макс_приб</f>
        <v>26675</v>
      </c>
    </row>
    <row r="10" spans="1:10">
      <c r="A10" s="40" t="s">
        <v>22</v>
      </c>
      <c r="B10" s="10">
        <f ca="1">'Квартал 3'!Макс_приб</f>
        <v>24396</v>
      </c>
    </row>
    <row r="11" spans="1:10">
      <c r="A11" s="40" t="s">
        <v>23</v>
      </c>
      <c r="B11" s="10">
        <f ca="1">'Квартал 4'!Макс_приб</f>
        <v>21613</v>
      </c>
    </row>
    <row r="12" spans="1:10">
      <c r="A12" s="40" t="s">
        <v>24</v>
      </c>
      <c r="B12" s="10">
        <f ca="1">МаксПриб</f>
        <v>200685</v>
      </c>
    </row>
    <row r="14" spans="1:10">
      <c r="E14" s="34" t="s">
        <v>28</v>
      </c>
      <c r="F14" s="34"/>
      <c r="G14" s="34"/>
      <c r="H14" s="34"/>
      <c r="I14" s="34"/>
      <c r="J14" s="34"/>
    </row>
    <row r="15" spans="1:10">
      <c r="E15" s="31" t="s">
        <v>25</v>
      </c>
      <c r="F15" s="32" t="s">
        <v>26</v>
      </c>
      <c r="G15" s="32"/>
      <c r="H15" s="32"/>
      <c r="I15" s="32"/>
      <c r="J15" s="31" t="s">
        <v>27</v>
      </c>
    </row>
    <row r="16" spans="1:10" ht="30" customHeight="1">
      <c r="E16" s="33">
        <v>1</v>
      </c>
      <c r="F16" s="35" t="s">
        <v>30</v>
      </c>
      <c r="G16" s="36"/>
      <c r="H16" s="36"/>
      <c r="I16" s="37"/>
      <c r="J16" s="24">
        <f ca="1">AVERAGE('Квартал 2'!B3:D5)</f>
        <v>21598.714285714286</v>
      </c>
    </row>
    <row r="17" spans="5:10" ht="29.25" customHeight="1">
      <c r="E17" s="33">
        <v>2</v>
      </c>
      <c r="F17" s="38" t="s">
        <v>31</v>
      </c>
      <c r="G17" s="39"/>
      <c r="H17" s="39"/>
      <c r="I17" s="39"/>
      <c r="J17" s="24">
        <f ca="1">AVERAGEA('Квартал 2'!B3:D5)</f>
        <v>16799</v>
      </c>
    </row>
    <row r="18" spans="5:10">
      <c r="E18" s="33">
        <v>3</v>
      </c>
      <c r="F18" s="39" t="s">
        <v>32</v>
      </c>
      <c r="G18" s="39"/>
      <c r="H18" s="39"/>
      <c r="I18" s="39"/>
      <c r="J18" s="24">
        <f ca="1">MAX('Квартал 1'!B3:D5)</f>
        <v>26578</v>
      </c>
    </row>
    <row r="19" spans="5:10">
      <c r="E19" s="33">
        <v>4</v>
      </c>
      <c r="F19" s="39" t="s">
        <v>33</v>
      </c>
      <c r="G19" s="39"/>
      <c r="H19" s="39"/>
      <c r="I19" s="39"/>
      <c r="J19" s="24">
        <f ca="1">MIN('Квартал 2'!B4:D4,'Квартал 3'!B4:D4)</f>
        <v>5305</v>
      </c>
    </row>
    <row r="20" spans="5:10">
      <c r="E20" s="33">
        <v>5</v>
      </c>
      <c r="F20" s="39" t="s">
        <v>34</v>
      </c>
      <c r="G20" s="39"/>
      <c r="H20" s="39"/>
      <c r="I20" s="39"/>
      <c r="J20" s="24">
        <f ca="1">MEDIAN(SUM('Квартал 3'!B3:D3),SUM('Квартал 3'!B4:D4),SUM('Квартал 3'!B5:D5))</f>
        <v>40357</v>
      </c>
    </row>
    <row r="21" spans="5:10">
      <c r="E21" s="33">
        <v>6</v>
      </c>
      <c r="F21" s="39" t="s">
        <v>35</v>
      </c>
      <c r="G21" s="39"/>
      <c r="H21" s="39"/>
      <c r="I21" s="39"/>
      <c r="J21" s="24">
        <f ca="1">COUNT(Маг2,'Квартал 2'!B4:D4,'Квартал 3'!B4:D4,'Квартал 4'!B4:D4)</f>
        <v>9</v>
      </c>
    </row>
    <row r="22" spans="5:10" ht="27.75" customHeight="1">
      <c r="E22" s="33">
        <v>7</v>
      </c>
      <c r="F22" s="38" t="s">
        <v>36</v>
      </c>
      <c r="G22" s="39"/>
      <c r="H22" s="39"/>
      <c r="I22" s="39"/>
      <c r="J22" s="24">
        <f ca="1">COUNTA('Квартал 1:Квартал 4'!B5:D5)-'Сводный отчет'!J21</f>
        <v>3</v>
      </c>
    </row>
    <row r="23" spans="5:10">
      <c r="E23" s="33">
        <v>8</v>
      </c>
      <c r="F23" s="39" t="s">
        <v>29</v>
      </c>
      <c r="G23" s="39"/>
      <c r="H23" s="39"/>
      <c r="I23" s="39"/>
      <c r="J23" s="24">
        <f ca="1">SUM('Квартал 1:Квартал 4'!B3:D5)*30%</f>
        <v>154928.69999999998</v>
      </c>
    </row>
  </sheetData>
  <mergeCells count="12">
    <mergeCell ref="A1:B1"/>
    <mergeCell ref="A7:B7"/>
    <mergeCell ref="F15:I15"/>
    <mergeCell ref="F16:I16"/>
    <mergeCell ref="E14:J14"/>
    <mergeCell ref="F17:I17"/>
    <mergeCell ref="F18:I18"/>
    <mergeCell ref="F19:I19"/>
    <mergeCell ref="F20:I20"/>
    <mergeCell ref="F21:I21"/>
    <mergeCell ref="F22:I22"/>
    <mergeCell ref="F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11</vt:i4>
      </vt:variant>
    </vt:vector>
  </HeadingPairs>
  <TitlesOfParts>
    <vt:vector size="16" baseType="lpstr">
      <vt:lpstr>Квартал 1</vt:lpstr>
      <vt:lpstr>Квартал 2</vt:lpstr>
      <vt:lpstr>Квартал 3</vt:lpstr>
      <vt:lpstr>Квартал 4</vt:lpstr>
      <vt:lpstr>Сводный отчет</vt:lpstr>
      <vt:lpstr>Маг1</vt:lpstr>
      <vt:lpstr>Маг2</vt:lpstr>
      <vt:lpstr>Маг3</vt:lpstr>
      <vt:lpstr>'Квартал 1'!Макс_приб</vt:lpstr>
      <vt:lpstr>'Квартал 2'!Макс_приб</vt:lpstr>
      <vt:lpstr>'Квартал 3'!Макс_приб</vt:lpstr>
      <vt:lpstr>'Квартал 4'!Макс_приб</vt:lpstr>
      <vt:lpstr>МаксПриб</vt:lpstr>
      <vt:lpstr>Мар</vt:lpstr>
      <vt:lpstr>Фев</vt:lpstr>
      <vt:lpstr>Янв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Леонтьев</dc:creator>
  <cp:lastModifiedBy>Maxx</cp:lastModifiedBy>
  <dcterms:created xsi:type="dcterms:W3CDTF">2015-09-18T09:09:23Z</dcterms:created>
  <dcterms:modified xsi:type="dcterms:W3CDTF">2015-09-24T17:57:12Z</dcterms:modified>
</cp:coreProperties>
</file>