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xima\Reports\Chikhladze\"/>
    </mc:Choice>
  </mc:AlternateContent>
  <xr:revisionPtr revIDLastSave="0" documentId="13_ncr:1_{0409F993-D0F0-469E-91F4-1BD8FEEB40B8}" xr6:coauthVersionLast="47" xr6:coauthVersionMax="47" xr10:uidLastSave="{00000000-0000-0000-0000-000000000000}"/>
  <bookViews>
    <workbookView xWindow="-28920" yWindow="-120" windowWidth="29040" windowHeight="15840" xr2:uid="{B98189F0-1DAF-4CC9-A402-3661CF268962}"/>
  </bookViews>
  <sheets>
    <sheet name="текущий  долг &gt;10000" sheetId="4" r:id="rId1"/>
    <sheet name="Sheet1" sheetId="5" r:id="rId2"/>
  </sheets>
  <externalReferences>
    <externalReference r:id="rId3"/>
    <externalReference r:id="rId4"/>
  </externalReferences>
  <definedNames>
    <definedName name="_xlnm._FilterDatabase" localSheetId="0" hidden="1">'текущий  долг &gt;10000'!$A$2:$AA$441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4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3" i="4"/>
  <c r="L437" i="4" l="1"/>
  <c r="J1" i="4"/>
  <c r="H1" i="4"/>
  <c r="G1" i="4"/>
  <c r="K1" i="4" l="1"/>
  <c r="F1" i="4"/>
  <c r="I435" i="4"/>
  <c r="L435" i="4" s="1"/>
  <c r="M435" i="4" l="1"/>
  <c r="M437" i="4"/>
  <c r="I406" i="4"/>
  <c r="L406" i="4" s="1"/>
  <c r="I404" i="4"/>
  <c r="L404" i="4" s="1"/>
  <c r="I401" i="4"/>
  <c r="L401" i="4" s="1"/>
  <c r="I387" i="4"/>
  <c r="L387" i="4" s="1"/>
  <c r="I390" i="4"/>
  <c r="L390" i="4" s="1"/>
  <c r="I381" i="4"/>
  <c r="L381" i="4" s="1"/>
  <c r="I379" i="4"/>
  <c r="L379" i="4" s="1"/>
  <c r="I366" i="4"/>
  <c r="L366" i="4" s="1"/>
  <c r="I362" i="4"/>
  <c r="L362" i="4" s="1"/>
  <c r="I439" i="4"/>
  <c r="L439" i="4" s="1"/>
  <c r="I305" i="4"/>
  <c r="L305" i="4" s="1"/>
  <c r="I440" i="4"/>
  <c r="L440" i="4" s="1"/>
  <c r="I13" i="4"/>
  <c r="L13" i="4" s="1"/>
  <c r="M404" i="4" l="1"/>
  <c r="M440" i="4"/>
  <c r="M439" i="4"/>
  <c r="M379" i="4"/>
  <c r="M381" i="4"/>
  <c r="M366" i="4"/>
  <c r="M362" i="4"/>
  <c r="M406" i="4"/>
  <c r="M390" i="4"/>
  <c r="M305" i="4"/>
  <c r="M401" i="4"/>
  <c r="M13" i="4"/>
  <c r="M387" i="4"/>
  <c r="I91" i="4"/>
  <c r="L91" i="4" s="1"/>
  <c r="I12" i="4"/>
  <c r="I15" i="4"/>
  <c r="L15" i="4" s="1"/>
  <c r="I28" i="4"/>
  <c r="L28" i="4" s="1"/>
  <c r="I18" i="4"/>
  <c r="L18" i="4" s="1"/>
  <c r="I23" i="4"/>
  <c r="L23" i="4" s="1"/>
  <c r="I30" i="4"/>
  <c r="L30" i="4" s="1"/>
  <c r="I37" i="4"/>
  <c r="L37" i="4" s="1"/>
  <c r="I76" i="4"/>
  <c r="L76" i="4" s="1"/>
  <c r="I45" i="4"/>
  <c r="L45" i="4" s="1"/>
  <c r="I131" i="4"/>
  <c r="L131" i="4" s="1"/>
  <c r="I53" i="4"/>
  <c r="L53" i="4" s="1"/>
  <c r="I78" i="4"/>
  <c r="L78" i="4" s="1"/>
  <c r="I62" i="4"/>
  <c r="L62" i="4" s="1"/>
  <c r="I93" i="4"/>
  <c r="L93" i="4" s="1"/>
  <c r="I142" i="4"/>
  <c r="L142" i="4" s="1"/>
  <c r="I77" i="4"/>
  <c r="L77" i="4" s="1"/>
  <c r="I79" i="4"/>
  <c r="L79" i="4" s="1"/>
  <c r="I441" i="4"/>
  <c r="L441" i="4" s="1"/>
  <c r="I120" i="4"/>
  <c r="L120" i="4" s="1"/>
  <c r="I92" i="4"/>
  <c r="L92" i="4" s="1"/>
  <c r="I107" i="4"/>
  <c r="L107" i="4" s="1"/>
  <c r="I67" i="4"/>
  <c r="L67" i="4" s="1"/>
  <c r="I127" i="4"/>
  <c r="L127" i="4" s="1"/>
  <c r="I139" i="4"/>
  <c r="L139" i="4" s="1"/>
  <c r="I155" i="4"/>
  <c r="L155" i="4" s="1"/>
  <c r="I105" i="4"/>
  <c r="L105" i="4" s="1"/>
  <c r="I154" i="4"/>
  <c r="L154" i="4" s="1"/>
  <c r="I86" i="4"/>
  <c r="L86" i="4" s="1"/>
  <c r="I123" i="4"/>
  <c r="L123" i="4" s="1"/>
  <c r="I193" i="4"/>
  <c r="L193" i="4" s="1"/>
  <c r="I129" i="4"/>
  <c r="L129" i="4" s="1"/>
  <c r="I150" i="4"/>
  <c r="L150" i="4" s="1"/>
  <c r="I161" i="4"/>
  <c r="L161" i="4" s="1"/>
  <c r="I184" i="4"/>
  <c r="L184" i="4" s="1"/>
  <c r="I141" i="4"/>
  <c r="L141" i="4" s="1"/>
  <c r="I220" i="4"/>
  <c r="L220" i="4" s="1"/>
  <c r="I203" i="4"/>
  <c r="L203" i="4" s="1"/>
  <c r="I221" i="4"/>
  <c r="L221" i="4" s="1"/>
  <c r="I423" i="4"/>
  <c r="L423" i="4" s="1"/>
  <c r="I395" i="4"/>
  <c r="L395" i="4" s="1"/>
  <c r="I433" i="4"/>
  <c r="L433" i="4" s="1"/>
  <c r="I214" i="4"/>
  <c r="L214" i="4" s="1"/>
  <c r="I49" i="4"/>
  <c r="L49" i="4" s="1"/>
  <c r="I140" i="4"/>
  <c r="L140" i="4" s="1"/>
  <c r="I151" i="4"/>
  <c r="L151" i="4" s="1"/>
  <c r="I166" i="4"/>
  <c r="L166" i="4" s="1"/>
  <c r="I248" i="4"/>
  <c r="L248" i="4" s="1"/>
  <c r="I259" i="4"/>
  <c r="L259" i="4" s="1"/>
  <c r="I224" i="4"/>
  <c r="L224" i="4" s="1"/>
  <c r="I172" i="4"/>
  <c r="L172" i="4" s="1"/>
  <c r="I171" i="4"/>
  <c r="L171" i="4" s="1"/>
  <c r="I364" i="4"/>
  <c r="L364" i="4" s="1"/>
  <c r="I178" i="4"/>
  <c r="L178" i="4" s="1"/>
  <c r="I323" i="4"/>
  <c r="L323" i="4" s="1"/>
  <c r="I300" i="4"/>
  <c r="L300" i="4" s="1"/>
  <c r="I213" i="4"/>
  <c r="L213" i="4" s="1"/>
  <c r="I175" i="4"/>
  <c r="L175" i="4" s="1"/>
  <c r="I130" i="4"/>
  <c r="L130" i="4" s="1"/>
  <c r="I180" i="4"/>
  <c r="L180" i="4" s="1"/>
  <c r="I136" i="4"/>
  <c r="L136" i="4" s="1"/>
  <c r="I266" i="4"/>
  <c r="L266" i="4" s="1"/>
  <c r="I343" i="4"/>
  <c r="L343" i="4" s="1"/>
  <c r="I388" i="4"/>
  <c r="L388" i="4" s="1"/>
  <c r="I278" i="4"/>
  <c r="L278" i="4" s="1"/>
  <c r="I422" i="4"/>
  <c r="L422" i="4" s="1"/>
  <c r="I285" i="4"/>
  <c r="L285" i="4" s="1"/>
  <c r="I304" i="4"/>
  <c r="L304" i="4" s="1"/>
  <c r="I327" i="4"/>
  <c r="L327" i="4" s="1"/>
  <c r="I335" i="4"/>
  <c r="L335" i="4" s="1"/>
  <c r="I396" i="4"/>
  <c r="L396" i="4" s="1"/>
  <c r="I344" i="4"/>
  <c r="L344" i="4" s="1"/>
  <c r="I398" i="4"/>
  <c r="L398" i="4" s="1"/>
  <c r="I273" i="4"/>
  <c r="L273" i="4" s="1"/>
  <c r="I358" i="4"/>
  <c r="L358" i="4" s="1"/>
  <c r="I363" i="4"/>
  <c r="L363" i="4" s="1"/>
  <c r="I298" i="4"/>
  <c r="L298" i="4" s="1"/>
  <c r="I314" i="4"/>
  <c r="L314" i="4" s="1"/>
  <c r="I397" i="4"/>
  <c r="L397" i="4" s="1"/>
  <c r="I391" i="4"/>
  <c r="L391" i="4" s="1"/>
  <c r="I414" i="4"/>
  <c r="L414" i="4" s="1"/>
  <c r="I426" i="4"/>
  <c r="L426" i="4" s="1"/>
  <c r="I393" i="4"/>
  <c r="L393" i="4" s="1"/>
  <c r="I405" i="4"/>
  <c r="L405" i="4" s="1"/>
  <c r="I410" i="4"/>
  <c r="L410" i="4" s="1"/>
  <c r="I283" i="4"/>
  <c r="L283" i="4" s="1"/>
  <c r="I125" i="4"/>
  <c r="L125" i="4" s="1"/>
  <c r="I5" i="4"/>
  <c r="L5" i="4" s="1"/>
  <c r="I3" i="4"/>
  <c r="L3" i="4" s="1"/>
  <c r="I365" i="4"/>
  <c r="L365" i="4" s="1"/>
  <c r="I201" i="4"/>
  <c r="L201" i="4" s="1"/>
  <c r="I4" i="4"/>
  <c r="L4" i="4" s="1"/>
  <c r="I20" i="4"/>
  <c r="L20" i="4" s="1"/>
  <c r="I9" i="4"/>
  <c r="L9" i="4" s="1"/>
  <c r="I11" i="4"/>
  <c r="L11" i="4" s="1"/>
  <c r="I14" i="4"/>
  <c r="L14" i="4" s="1"/>
  <c r="I16" i="4"/>
  <c r="L16" i="4" s="1"/>
  <c r="I25" i="4"/>
  <c r="L25" i="4" s="1"/>
  <c r="I21" i="4"/>
  <c r="L21" i="4" s="1"/>
  <c r="I22" i="4"/>
  <c r="L22" i="4" s="1"/>
  <c r="I29" i="4"/>
  <c r="L29" i="4" s="1"/>
  <c r="I34" i="4"/>
  <c r="L34" i="4" s="1"/>
  <c r="I41" i="4"/>
  <c r="L41" i="4" s="1"/>
  <c r="I44" i="4"/>
  <c r="L44" i="4" s="1"/>
  <c r="I48" i="4"/>
  <c r="L48" i="4" s="1"/>
  <c r="I40" i="4"/>
  <c r="L40" i="4" s="1"/>
  <c r="I38" i="4"/>
  <c r="L38" i="4" s="1"/>
  <c r="I32" i="4"/>
  <c r="L32" i="4" s="1"/>
  <c r="I57" i="4"/>
  <c r="L57" i="4" s="1"/>
  <c r="I73" i="4"/>
  <c r="L73" i="4" s="1"/>
  <c r="I8" i="4"/>
  <c r="L8" i="4" s="1"/>
  <c r="I69" i="4"/>
  <c r="L69" i="4" s="1"/>
  <c r="I39" i="4"/>
  <c r="L39" i="4" s="1"/>
  <c r="I84" i="4"/>
  <c r="L84" i="4" s="1"/>
  <c r="I55" i="4"/>
  <c r="L55" i="4" s="1"/>
  <c r="I94" i="4"/>
  <c r="L94" i="4" s="1"/>
  <c r="I59" i="4"/>
  <c r="L59" i="4" s="1"/>
  <c r="I83" i="4"/>
  <c r="L83" i="4" s="1"/>
  <c r="I63" i="4"/>
  <c r="L63" i="4" s="1"/>
  <c r="I90" i="4"/>
  <c r="L90" i="4" s="1"/>
  <c r="I103" i="4"/>
  <c r="L103" i="4" s="1"/>
  <c r="I99" i="4"/>
  <c r="L99" i="4" s="1"/>
  <c r="I80" i="4"/>
  <c r="L80" i="4" s="1"/>
  <c r="I114" i="4"/>
  <c r="L114" i="4" s="1"/>
  <c r="I267" i="4"/>
  <c r="L267" i="4" s="1"/>
  <c r="I212" i="4"/>
  <c r="L212" i="4" s="1"/>
  <c r="I134" i="4"/>
  <c r="L134" i="4" s="1"/>
  <c r="I113" i="4"/>
  <c r="L113" i="4" s="1"/>
  <c r="I115" i="4"/>
  <c r="L115" i="4" s="1"/>
  <c r="I122" i="4"/>
  <c r="L122" i="4" s="1"/>
  <c r="I219" i="4"/>
  <c r="L219" i="4" s="1"/>
  <c r="I118" i="4"/>
  <c r="L118" i="4" s="1"/>
  <c r="I100" i="4"/>
  <c r="L100" i="4" s="1"/>
  <c r="I104" i="4"/>
  <c r="L104" i="4" s="1"/>
  <c r="I110" i="4"/>
  <c r="L110" i="4" s="1"/>
  <c r="I152" i="4"/>
  <c r="L152" i="4" s="1"/>
  <c r="I124" i="4"/>
  <c r="L124" i="4" s="1"/>
  <c r="I121" i="4"/>
  <c r="L121" i="4" s="1"/>
  <c r="I138" i="4"/>
  <c r="L138" i="4" s="1"/>
  <c r="I135" i="4"/>
  <c r="L135" i="4" s="1"/>
  <c r="I147" i="4"/>
  <c r="L147" i="4" s="1"/>
  <c r="I153" i="4"/>
  <c r="L153" i="4" s="1"/>
  <c r="I163" i="4"/>
  <c r="L163" i="4" s="1"/>
  <c r="I156" i="4"/>
  <c r="L156" i="4" s="1"/>
  <c r="I209" i="4"/>
  <c r="L209" i="4" s="1"/>
  <c r="I210" i="4"/>
  <c r="L210" i="4" s="1"/>
  <c r="I206" i="4"/>
  <c r="L206" i="4" s="1"/>
  <c r="I162" i="4"/>
  <c r="L162" i="4" s="1"/>
  <c r="I157" i="4"/>
  <c r="L157" i="4" s="1"/>
  <c r="I197" i="4"/>
  <c r="L197" i="4" s="1"/>
  <c r="I109" i="4"/>
  <c r="L109" i="4" s="1"/>
  <c r="I192" i="4"/>
  <c r="L192" i="4" s="1"/>
  <c r="I187" i="4"/>
  <c r="L187" i="4" s="1"/>
  <c r="I159" i="4"/>
  <c r="L159" i="4" s="1"/>
  <c r="I218" i="4"/>
  <c r="L218" i="4" s="1"/>
  <c r="I194" i="4"/>
  <c r="L194" i="4" s="1"/>
  <c r="I177" i="4"/>
  <c r="L177" i="4" s="1"/>
  <c r="I237" i="4"/>
  <c r="L237" i="4" s="1"/>
  <c r="I191" i="4"/>
  <c r="L191" i="4" s="1"/>
  <c r="I223" i="4"/>
  <c r="L223" i="4" s="1"/>
  <c r="I253" i="4"/>
  <c r="L253" i="4" s="1"/>
  <c r="I195" i="4"/>
  <c r="L195" i="4" s="1"/>
  <c r="I208" i="4"/>
  <c r="L208" i="4" s="1"/>
  <c r="I226" i="4"/>
  <c r="L226" i="4" s="1"/>
  <c r="I242" i="4"/>
  <c r="L242" i="4" s="1"/>
  <c r="I204" i="4"/>
  <c r="L204" i="4" s="1"/>
  <c r="I216" i="4"/>
  <c r="L216" i="4" s="1"/>
  <c r="I225" i="4"/>
  <c r="L225" i="4" s="1"/>
  <c r="I256" i="4"/>
  <c r="L256" i="4" s="1"/>
  <c r="I243" i="4"/>
  <c r="L243" i="4" s="1"/>
  <c r="I239" i="4"/>
  <c r="L239" i="4" s="1"/>
  <c r="I258" i="4"/>
  <c r="L258" i="4" s="1"/>
  <c r="I412" i="4"/>
  <c r="L412" i="4" s="1"/>
  <c r="I297" i="4"/>
  <c r="L297" i="4" s="1"/>
  <c r="I313" i="4"/>
  <c r="L313" i="4" s="1"/>
  <c r="I128" i="4"/>
  <c r="L128" i="4" s="1"/>
  <c r="I287" i="4"/>
  <c r="L287" i="4" s="1"/>
  <c r="I299" i="4"/>
  <c r="L299" i="4" s="1"/>
  <c r="I233" i="4"/>
  <c r="L233" i="4" s="1"/>
  <c r="I318" i="4"/>
  <c r="L318" i="4" s="1"/>
  <c r="I229" i="4"/>
  <c r="L229" i="4" s="1"/>
  <c r="I165" i="4"/>
  <c r="L165" i="4" s="1"/>
  <c r="I234" i="4"/>
  <c r="L234" i="4" s="1"/>
  <c r="I279" i="4"/>
  <c r="L279" i="4" s="1"/>
  <c r="I303" i="4"/>
  <c r="L303" i="4" s="1"/>
  <c r="I312" i="4"/>
  <c r="L312" i="4" s="1"/>
  <c r="I413" i="4"/>
  <c r="L413" i="4" s="1"/>
  <c r="I230" i="4"/>
  <c r="L230" i="4" s="1"/>
  <c r="I228" i="4"/>
  <c r="L228" i="4" s="1"/>
  <c r="I270" i="4"/>
  <c r="L270" i="4" s="1"/>
  <c r="I418" i="4"/>
  <c r="L418" i="4" s="1"/>
  <c r="I276" i="4"/>
  <c r="L276" i="4" s="1"/>
  <c r="I337" i="4"/>
  <c r="L337" i="4" s="1"/>
  <c r="I328" i="4"/>
  <c r="L328" i="4" s="1"/>
  <c r="I294" i="4"/>
  <c r="L294" i="4" s="1"/>
  <c r="I386" i="4"/>
  <c r="L386" i="4" s="1"/>
  <c r="I182" i="4"/>
  <c r="L182" i="4" s="1"/>
  <c r="I293" i="4"/>
  <c r="L293" i="4" s="1"/>
  <c r="I340" i="4"/>
  <c r="L340" i="4" s="1"/>
  <c r="I339" i="4"/>
  <c r="L339" i="4" s="1"/>
  <c r="I326" i="4"/>
  <c r="L326" i="4" s="1"/>
  <c r="I336" i="4"/>
  <c r="L336" i="4" s="1"/>
  <c r="I251" i="4"/>
  <c r="L251" i="4" s="1"/>
  <c r="I269" i="4"/>
  <c r="L269" i="4" s="1"/>
  <c r="I319" i="4"/>
  <c r="L319" i="4" s="1"/>
  <c r="I274" i="4"/>
  <c r="L274" i="4" s="1"/>
  <c r="I321" i="4"/>
  <c r="L321" i="4" s="1"/>
  <c r="I332" i="4"/>
  <c r="L332" i="4" s="1"/>
  <c r="I307" i="4"/>
  <c r="L307" i="4" s="1"/>
  <c r="I167" i="4"/>
  <c r="L167" i="4" s="1"/>
  <c r="I373" i="4"/>
  <c r="L373" i="4" s="1"/>
  <c r="I281" i="4"/>
  <c r="L281" i="4" s="1"/>
  <c r="I367" i="4"/>
  <c r="L367" i="4" s="1"/>
  <c r="I322" i="4"/>
  <c r="L322" i="4" s="1"/>
  <c r="I183" i="4"/>
  <c r="L183" i="4" s="1"/>
  <c r="I402" i="4"/>
  <c r="L402" i="4" s="1"/>
  <c r="I399" i="4"/>
  <c r="L399" i="4" s="1"/>
  <c r="I374" i="4"/>
  <c r="L374" i="4" s="1"/>
  <c r="I271" i="4"/>
  <c r="L271" i="4" s="1"/>
  <c r="I262" i="4"/>
  <c r="L262" i="4" s="1"/>
  <c r="I431" i="4"/>
  <c r="L431" i="4" s="1"/>
  <c r="I351" i="4"/>
  <c r="L351" i="4" s="1"/>
  <c r="I425" i="4"/>
  <c r="L425" i="4" s="1"/>
  <c r="I389" i="4"/>
  <c r="L389" i="4" s="1"/>
  <c r="I272" i="4"/>
  <c r="L272" i="4" s="1"/>
  <c r="I409" i="4"/>
  <c r="L409" i="4" s="1"/>
  <c r="I415" i="4"/>
  <c r="L415" i="4" s="1"/>
  <c r="I428" i="4"/>
  <c r="L428" i="4" s="1"/>
  <c r="I383" i="4"/>
  <c r="L383" i="4" s="1"/>
  <c r="I430" i="4"/>
  <c r="L430" i="4" s="1"/>
  <c r="I372" i="4"/>
  <c r="L372" i="4" s="1"/>
  <c r="I416" i="4"/>
  <c r="L416" i="4" s="1"/>
  <c r="I309" i="4"/>
  <c r="L309" i="4" s="1"/>
  <c r="I421" i="4"/>
  <c r="L421" i="4" s="1"/>
  <c r="I394" i="4"/>
  <c r="L394" i="4" s="1"/>
  <c r="I249" i="4"/>
  <c r="L249" i="4" s="1"/>
  <c r="I75" i="4"/>
  <c r="L75" i="4" s="1"/>
  <c r="I96" i="4"/>
  <c r="L96" i="4" s="1"/>
  <c r="I89" i="4"/>
  <c r="L89" i="4" s="1"/>
  <c r="I144" i="4"/>
  <c r="L144" i="4" s="1"/>
  <c r="I169" i="4"/>
  <c r="L169" i="4" s="1"/>
  <c r="I257" i="4"/>
  <c r="L257" i="4" s="1"/>
  <c r="I158" i="4"/>
  <c r="L158" i="4" s="1"/>
  <c r="I200" i="4"/>
  <c r="L200" i="4" s="1"/>
  <c r="I190" i="4"/>
  <c r="L190" i="4" s="1"/>
  <c r="I202" i="4"/>
  <c r="L202" i="4" s="1"/>
  <c r="I264" i="4"/>
  <c r="L264" i="4" s="1"/>
  <c r="I199" i="4"/>
  <c r="L199" i="4" s="1"/>
  <c r="I247" i="4"/>
  <c r="L247" i="4" s="1"/>
  <c r="I254" i="4"/>
  <c r="L254" i="4" s="1"/>
  <c r="I289" i="4"/>
  <c r="L289" i="4" s="1"/>
  <c r="I268" i="4"/>
  <c r="L268" i="4" s="1"/>
  <c r="I290" i="4"/>
  <c r="L290" i="4" s="1"/>
  <c r="I331" i="4"/>
  <c r="L331" i="4" s="1"/>
  <c r="I419" i="4"/>
  <c r="L419" i="4" s="1"/>
  <c r="I424" i="4"/>
  <c r="L424" i="4" s="1"/>
  <c r="I371" i="4"/>
  <c r="L371" i="4" s="1"/>
  <c r="I329" i="4"/>
  <c r="L329" i="4" s="1"/>
  <c r="I378" i="4"/>
  <c r="L378" i="4" s="1"/>
  <c r="I432" i="4"/>
  <c r="L432" i="4" s="1"/>
  <c r="I17" i="4"/>
  <c r="L17" i="4" s="1"/>
  <c r="I56" i="4"/>
  <c r="L56" i="4" s="1"/>
  <c r="I74" i="4"/>
  <c r="L74" i="4" s="1"/>
  <c r="I108" i="4"/>
  <c r="L108" i="4" s="1"/>
  <c r="I148" i="4"/>
  <c r="L148" i="4" s="1"/>
  <c r="I88" i="4"/>
  <c r="L88" i="4" s="1"/>
  <c r="I61" i="4"/>
  <c r="L61" i="4" s="1"/>
  <c r="I66" i="4"/>
  <c r="L66" i="4" s="1"/>
  <c r="I82" i="4"/>
  <c r="L82" i="4" s="1"/>
  <c r="I85" i="4"/>
  <c r="L85" i="4" s="1"/>
  <c r="I97" i="4"/>
  <c r="L97" i="4" s="1"/>
  <c r="I112" i="4"/>
  <c r="L112" i="4" s="1"/>
  <c r="I68" i="4"/>
  <c r="L68" i="4" s="1"/>
  <c r="I173" i="4"/>
  <c r="L173" i="4" s="1"/>
  <c r="I95" i="4"/>
  <c r="L95" i="4" s="1"/>
  <c r="I137" i="4"/>
  <c r="L137" i="4" s="1"/>
  <c r="I133" i="4"/>
  <c r="L133" i="4" s="1"/>
  <c r="I71" i="4"/>
  <c r="L71" i="4" s="1"/>
  <c r="I174" i="4"/>
  <c r="L174" i="4" s="1"/>
  <c r="I143" i="4"/>
  <c r="L143" i="4" s="1"/>
  <c r="I117" i="4"/>
  <c r="L117" i="4" s="1"/>
  <c r="I205" i="4"/>
  <c r="L205" i="4" s="1"/>
  <c r="I198" i="4"/>
  <c r="L198" i="4" s="1"/>
  <c r="I436" i="4"/>
  <c r="L436" i="4" s="1"/>
  <c r="I280" i="4"/>
  <c r="L280" i="4" s="1"/>
  <c r="I310" i="4"/>
  <c r="L310" i="4" s="1"/>
  <c r="I252" i="4"/>
  <c r="L252" i="4" s="1"/>
  <c r="I296" i="4"/>
  <c r="L296" i="4" s="1"/>
  <c r="I320" i="4"/>
  <c r="L320" i="4" s="1"/>
  <c r="I301" i="4"/>
  <c r="L301" i="4" s="1"/>
  <c r="I311" i="4"/>
  <c r="L311" i="4" s="1"/>
  <c r="I382" i="4"/>
  <c r="L382" i="4" s="1"/>
  <c r="I349" i="4"/>
  <c r="L349" i="4" s="1"/>
  <c r="I295" i="4"/>
  <c r="L295" i="4" s="1"/>
  <c r="I342" i="4"/>
  <c r="L342" i="4" s="1"/>
  <c r="I420" i="4"/>
  <c r="L420" i="4" s="1"/>
  <c r="I400" i="4"/>
  <c r="L400" i="4" s="1"/>
  <c r="I245" i="4"/>
  <c r="L245" i="4" s="1"/>
  <c r="I438" i="4"/>
  <c r="L438" i="4" s="1"/>
  <c r="I407" i="4"/>
  <c r="L407" i="4" s="1"/>
  <c r="I370" i="4"/>
  <c r="L370" i="4" s="1"/>
  <c r="I434" i="4"/>
  <c r="L434" i="4" s="1"/>
  <c r="I19" i="4"/>
  <c r="L19" i="4" s="1"/>
  <c r="I50" i="4"/>
  <c r="L50" i="4" s="1"/>
  <c r="I54" i="4"/>
  <c r="L54" i="4" s="1"/>
  <c r="I357" i="4"/>
  <c r="L357" i="4" s="1"/>
  <c r="I7" i="4"/>
  <c r="L7" i="4" s="1"/>
  <c r="I52" i="4"/>
  <c r="L52" i="4" s="1"/>
  <c r="I10" i="4"/>
  <c r="L10" i="4" s="1"/>
  <c r="I26" i="4"/>
  <c r="L26" i="4" s="1"/>
  <c r="I24" i="4"/>
  <c r="L24" i="4" s="1"/>
  <c r="I33" i="4"/>
  <c r="L33" i="4" s="1"/>
  <c r="I36" i="4"/>
  <c r="L36" i="4" s="1"/>
  <c r="I35" i="4"/>
  <c r="L35" i="4" s="1"/>
  <c r="I160" i="4"/>
  <c r="L160" i="4" s="1"/>
  <c r="I43" i="4"/>
  <c r="L43" i="4" s="1"/>
  <c r="I51" i="4"/>
  <c r="L51" i="4" s="1"/>
  <c r="I47" i="4"/>
  <c r="L47" i="4" s="1"/>
  <c r="I46" i="4"/>
  <c r="L46" i="4" s="1"/>
  <c r="I58" i="4"/>
  <c r="L58" i="4" s="1"/>
  <c r="I65" i="4"/>
  <c r="L65" i="4" s="1"/>
  <c r="I64" i="4"/>
  <c r="L64" i="4" s="1"/>
  <c r="I27" i="4"/>
  <c r="L27" i="4" s="1"/>
  <c r="I70" i="4"/>
  <c r="L70" i="4" s="1"/>
  <c r="I132" i="4"/>
  <c r="L132" i="4" s="1"/>
  <c r="I111" i="4"/>
  <c r="L111" i="4" s="1"/>
  <c r="I98" i="4"/>
  <c r="L98" i="4" s="1"/>
  <c r="I60" i="4"/>
  <c r="L60" i="4" s="1"/>
  <c r="I106" i="4"/>
  <c r="L106" i="4" s="1"/>
  <c r="I81" i="4"/>
  <c r="L81" i="4" s="1"/>
  <c r="I101" i="4"/>
  <c r="L101" i="4" s="1"/>
  <c r="I119" i="4"/>
  <c r="L119" i="4" s="1"/>
  <c r="I72" i="4"/>
  <c r="L72" i="4" s="1"/>
  <c r="I102" i="4"/>
  <c r="L102" i="4" s="1"/>
  <c r="I146" i="4"/>
  <c r="L146" i="4" s="1"/>
  <c r="I176" i="4"/>
  <c r="L176" i="4" s="1"/>
  <c r="I181" i="4"/>
  <c r="L181" i="4" s="1"/>
  <c r="I168" i="4"/>
  <c r="L168" i="4" s="1"/>
  <c r="I186" i="4"/>
  <c r="L186" i="4" s="1"/>
  <c r="I149" i="4"/>
  <c r="L149" i="4" s="1"/>
  <c r="I126" i="4"/>
  <c r="L126" i="4" s="1"/>
  <c r="I116" i="4"/>
  <c r="L116" i="4" s="1"/>
  <c r="I185" i="4"/>
  <c r="L185" i="4" s="1"/>
  <c r="I188" i="4"/>
  <c r="L188" i="4" s="1"/>
  <c r="I217" i="4"/>
  <c r="L217" i="4" s="1"/>
  <c r="I236" i="4"/>
  <c r="L236" i="4" s="1"/>
  <c r="I232" i="4"/>
  <c r="L232" i="4" s="1"/>
  <c r="I196" i="4"/>
  <c r="L196" i="4" s="1"/>
  <c r="I207" i="4"/>
  <c r="L207" i="4" s="1"/>
  <c r="I31" i="4"/>
  <c r="L31" i="4" s="1"/>
  <c r="I238" i="4"/>
  <c r="L238" i="4" s="1"/>
  <c r="I211" i="4"/>
  <c r="L211" i="4" s="1"/>
  <c r="I215" i="4"/>
  <c r="L215" i="4" s="1"/>
  <c r="I275" i="4"/>
  <c r="L275" i="4" s="1"/>
  <c r="I261" i="4"/>
  <c r="L261" i="4" s="1"/>
  <c r="I231" i="4"/>
  <c r="L231" i="4" s="1"/>
  <c r="I361" i="4"/>
  <c r="L361" i="4" s="1"/>
  <c r="I240" i="4"/>
  <c r="L240" i="4" s="1"/>
  <c r="I246" i="4"/>
  <c r="L246" i="4" s="1"/>
  <c r="I286" i="4"/>
  <c r="L286" i="4" s="1"/>
  <c r="I170" i="4"/>
  <c r="L170" i="4" s="1"/>
  <c r="I352" i="4"/>
  <c r="L352" i="4" s="1"/>
  <c r="I227" i="4"/>
  <c r="L227" i="4" s="1"/>
  <c r="I263" i="4"/>
  <c r="L263" i="4" s="1"/>
  <c r="I241" i="4"/>
  <c r="L241" i="4" s="1"/>
  <c r="I292" i="4"/>
  <c r="L292" i="4" s="1"/>
  <c r="I222" i="4"/>
  <c r="L222" i="4" s="1"/>
  <c r="I350" i="4"/>
  <c r="L350" i="4" s="1"/>
  <c r="I235" i="4"/>
  <c r="L235" i="4" s="1"/>
  <c r="I277" i="4"/>
  <c r="L277" i="4" s="1"/>
  <c r="I324" i="4"/>
  <c r="L324" i="4" s="1"/>
  <c r="I282" i="4"/>
  <c r="L282" i="4" s="1"/>
  <c r="I260" i="4"/>
  <c r="L260" i="4" s="1"/>
  <c r="I334" i="4"/>
  <c r="L334" i="4" s="1"/>
  <c r="I315" i="4"/>
  <c r="L315" i="4" s="1"/>
  <c r="I417" i="4"/>
  <c r="L417" i="4" s="1"/>
  <c r="I302" i="4"/>
  <c r="L302" i="4" s="1"/>
  <c r="I244" i="4"/>
  <c r="L244" i="4" s="1"/>
  <c r="I288" i="4"/>
  <c r="L288" i="4" s="1"/>
  <c r="I333" i="4"/>
  <c r="L333" i="4" s="1"/>
  <c r="I411" i="4"/>
  <c r="L411" i="4" s="1"/>
  <c r="I316" i="4"/>
  <c r="L316" i="4" s="1"/>
  <c r="I291" i="4"/>
  <c r="L291" i="4" s="1"/>
  <c r="I265" i="4"/>
  <c r="L265" i="4" s="1"/>
  <c r="I330" i="4"/>
  <c r="L330" i="4" s="1"/>
  <c r="I346" i="4"/>
  <c r="L346" i="4" s="1"/>
  <c r="I255" i="4"/>
  <c r="L255" i="4" s="1"/>
  <c r="I392" i="4"/>
  <c r="L392" i="4" s="1"/>
  <c r="I353" i="4"/>
  <c r="L353" i="4" s="1"/>
  <c r="I427" i="4"/>
  <c r="L427" i="4" s="1"/>
  <c r="I284" i="4"/>
  <c r="L284" i="4" s="1"/>
  <c r="I360" i="4"/>
  <c r="L360" i="4" s="1"/>
  <c r="I368" i="4"/>
  <c r="L368" i="4" s="1"/>
  <c r="I341" i="4"/>
  <c r="L341" i="4" s="1"/>
  <c r="I347" i="4"/>
  <c r="L347" i="4" s="1"/>
  <c r="I375" i="4"/>
  <c r="L375" i="4" s="1"/>
  <c r="I308" i="4"/>
  <c r="L308" i="4" s="1"/>
  <c r="I164" i="4"/>
  <c r="L164" i="4" s="1"/>
  <c r="I354" i="4"/>
  <c r="L354" i="4" s="1"/>
  <c r="I306" i="4"/>
  <c r="L306" i="4" s="1"/>
  <c r="I377" i="4"/>
  <c r="L377" i="4" s="1"/>
  <c r="I345" i="4"/>
  <c r="L345" i="4" s="1"/>
  <c r="I356" i="4"/>
  <c r="L356" i="4" s="1"/>
  <c r="I317" i="4"/>
  <c r="L317" i="4" s="1"/>
  <c r="I348" i="4"/>
  <c r="L348" i="4" s="1"/>
  <c r="I359" i="4"/>
  <c r="L359" i="4" s="1"/>
  <c r="I325" i="4"/>
  <c r="L325" i="4" s="1"/>
  <c r="I429" i="4"/>
  <c r="L429" i="4" s="1"/>
  <c r="I403" i="4"/>
  <c r="L403" i="4" s="1"/>
  <c r="I355" i="4"/>
  <c r="L355" i="4" s="1"/>
  <c r="I369" i="4"/>
  <c r="L369" i="4" s="1"/>
  <c r="I380" i="4"/>
  <c r="L380" i="4" s="1"/>
  <c r="I338" i="4"/>
  <c r="L338" i="4" s="1"/>
  <c r="I408" i="4"/>
  <c r="L408" i="4" s="1"/>
  <c r="I384" i="4"/>
  <c r="L384" i="4" s="1"/>
  <c r="I250" i="4"/>
  <c r="L250" i="4" s="1"/>
  <c r="I87" i="4"/>
  <c r="L87" i="4" s="1"/>
  <c r="I42" i="4"/>
  <c r="L42" i="4" s="1"/>
  <c r="I189" i="4"/>
  <c r="L189" i="4" s="1"/>
  <c r="I179" i="4"/>
  <c r="L179" i="4" s="1"/>
  <c r="I145" i="4"/>
  <c r="L145" i="4" s="1"/>
  <c r="I376" i="4"/>
  <c r="L376" i="4" s="1"/>
  <c r="I385" i="4"/>
  <c r="L385" i="4" s="1"/>
  <c r="L12" i="4" l="1"/>
  <c r="M376" i="4"/>
  <c r="M316" i="4"/>
  <c r="M31" i="4"/>
  <c r="M47" i="4"/>
  <c r="M310" i="4"/>
  <c r="M56" i="4"/>
  <c r="M351" i="4"/>
  <c r="M165" i="4"/>
  <c r="M153" i="4"/>
  <c r="M73" i="4"/>
  <c r="M335" i="4"/>
  <c r="M203" i="4"/>
  <c r="M23" i="4"/>
  <c r="M338" i="4"/>
  <c r="M260" i="4"/>
  <c r="M126" i="4"/>
  <c r="M10" i="4"/>
  <c r="M133" i="4"/>
  <c r="M190" i="4"/>
  <c r="M182" i="4"/>
  <c r="M242" i="4"/>
  <c r="M100" i="4"/>
  <c r="M57" i="4"/>
  <c r="M327" i="4"/>
  <c r="M220" i="4"/>
  <c r="M392" i="4"/>
  <c r="M196" i="4"/>
  <c r="M52" i="4"/>
  <c r="M66" i="4"/>
  <c r="M428" i="4"/>
  <c r="M230" i="4"/>
  <c r="M226" i="4"/>
  <c r="M114" i="4"/>
  <c r="M304" i="4"/>
  <c r="M189" i="4"/>
  <c r="M369" i="4"/>
  <c r="M356" i="4"/>
  <c r="M347" i="4"/>
  <c r="M255" i="4"/>
  <c r="M288" i="4"/>
  <c r="M324" i="4"/>
  <c r="M227" i="4"/>
  <c r="M261" i="4"/>
  <c r="M232" i="4"/>
  <c r="M186" i="4"/>
  <c r="M101" i="4"/>
  <c r="M27" i="4"/>
  <c r="M160" i="4"/>
  <c r="M7" i="4"/>
  <c r="M438" i="4"/>
  <c r="M311" i="4"/>
  <c r="M198" i="4"/>
  <c r="M95" i="4"/>
  <c r="M61" i="4"/>
  <c r="M378" i="4"/>
  <c r="M289" i="4"/>
  <c r="M158" i="4"/>
  <c r="M394" i="4"/>
  <c r="M415" i="4"/>
  <c r="M271" i="4"/>
  <c r="M373" i="4"/>
  <c r="M251" i="4"/>
  <c r="M294" i="4"/>
  <c r="M413" i="4"/>
  <c r="M233" i="4"/>
  <c r="M239" i="4"/>
  <c r="M208" i="4"/>
  <c r="M218" i="4"/>
  <c r="M206" i="4"/>
  <c r="M138" i="4"/>
  <c r="M219" i="4"/>
  <c r="M80" i="4"/>
  <c r="M55" i="4"/>
  <c r="M38" i="4"/>
  <c r="M21" i="4"/>
  <c r="M201" i="4"/>
  <c r="M393" i="4"/>
  <c r="M358" i="4"/>
  <c r="M285" i="4"/>
  <c r="M130" i="4"/>
  <c r="M172" i="4"/>
  <c r="M214" i="4"/>
  <c r="M184" i="4"/>
  <c r="M105" i="4"/>
  <c r="M441" i="4"/>
  <c r="M131" i="4"/>
  <c r="M15" i="4"/>
  <c r="M427" i="4"/>
  <c r="M331" i="4"/>
  <c r="M293" i="4"/>
  <c r="M237" i="4"/>
  <c r="M9" i="4"/>
  <c r="M151" i="4"/>
  <c r="M62" i="4"/>
  <c r="M348" i="4"/>
  <c r="M241" i="4"/>
  <c r="M51" i="4"/>
  <c r="M82" i="4"/>
  <c r="M431" i="4"/>
  <c r="M228" i="4"/>
  <c r="M147" i="4"/>
  <c r="M20" i="4"/>
  <c r="M364" i="4"/>
  <c r="M92" i="4"/>
  <c r="M375" i="4"/>
  <c r="M231" i="4"/>
  <c r="M43" i="4"/>
  <c r="M137" i="4"/>
  <c r="M249" i="4"/>
  <c r="M269" i="4"/>
  <c r="M318" i="4"/>
  <c r="M135" i="4"/>
  <c r="M22" i="4"/>
  <c r="M180" i="4"/>
  <c r="M28" i="4"/>
  <c r="M42" i="4"/>
  <c r="M355" i="4"/>
  <c r="M345" i="4"/>
  <c r="M341" i="4"/>
  <c r="M346" i="4"/>
  <c r="M244" i="4"/>
  <c r="M277" i="4"/>
  <c r="M352" i="4"/>
  <c r="M275" i="4"/>
  <c r="M236" i="4"/>
  <c r="M168" i="4"/>
  <c r="M81" i="4"/>
  <c r="M64" i="4"/>
  <c r="M35" i="4"/>
  <c r="M357" i="4"/>
  <c r="M245" i="4"/>
  <c r="M301" i="4"/>
  <c r="M205" i="4"/>
  <c r="M173" i="4"/>
  <c r="M88" i="4"/>
  <c r="M329" i="4"/>
  <c r="M254" i="4"/>
  <c r="M257" i="4"/>
  <c r="M421" i="4"/>
  <c r="M409" i="4"/>
  <c r="M374" i="4"/>
  <c r="M167" i="4"/>
  <c r="M336" i="4"/>
  <c r="M328" i="4"/>
  <c r="M312" i="4"/>
  <c r="M299" i="4"/>
  <c r="M243" i="4"/>
  <c r="M195" i="4"/>
  <c r="M159" i="4"/>
  <c r="M210" i="4"/>
  <c r="M121" i="4"/>
  <c r="M122" i="4"/>
  <c r="M99" i="4"/>
  <c r="M84" i="4"/>
  <c r="M40" i="4"/>
  <c r="M25" i="4"/>
  <c r="M365" i="4"/>
  <c r="M426" i="4"/>
  <c r="M273" i="4"/>
  <c r="M175" i="4"/>
  <c r="M224" i="4"/>
  <c r="M433" i="4"/>
  <c r="M161" i="4"/>
  <c r="M155" i="4"/>
  <c r="M79" i="4"/>
  <c r="M45" i="4"/>
  <c r="M359" i="4"/>
  <c r="M240" i="4"/>
  <c r="M111" i="4"/>
  <c r="M71" i="4"/>
  <c r="M430" i="4"/>
  <c r="M297" i="4"/>
  <c r="M212" i="4"/>
  <c r="M314" i="4"/>
  <c r="M308" i="4"/>
  <c r="M207" i="4"/>
  <c r="M370" i="4"/>
  <c r="M290" i="4"/>
  <c r="M319" i="4"/>
  <c r="M177" i="4"/>
  <c r="M29" i="4"/>
  <c r="M317" i="4"/>
  <c r="M282" i="4"/>
  <c r="M119" i="4"/>
  <c r="M382" i="4"/>
  <c r="M268" i="4"/>
  <c r="M281" i="4"/>
  <c r="M258" i="4"/>
  <c r="M118" i="4"/>
  <c r="M32" i="4"/>
  <c r="M363" i="4"/>
  <c r="M141" i="4"/>
  <c r="M53" i="4"/>
  <c r="M403" i="4"/>
  <c r="M377" i="4"/>
  <c r="M368" i="4"/>
  <c r="M330" i="4"/>
  <c r="M302" i="4"/>
  <c r="M235" i="4"/>
  <c r="M170" i="4"/>
  <c r="M215" i="4"/>
  <c r="M217" i="4"/>
  <c r="M181" i="4"/>
  <c r="M106" i="4"/>
  <c r="M65" i="4"/>
  <c r="M36" i="4"/>
  <c r="M54" i="4"/>
  <c r="M400" i="4"/>
  <c r="M320" i="4"/>
  <c r="M117" i="4"/>
  <c r="M68" i="4"/>
  <c r="M148" i="4"/>
  <c r="M371" i="4"/>
  <c r="M247" i="4"/>
  <c r="M169" i="4"/>
  <c r="M309" i="4"/>
  <c r="M272" i="4"/>
  <c r="M399" i="4"/>
  <c r="M307" i="4"/>
  <c r="M326" i="4"/>
  <c r="M337" i="4"/>
  <c r="M303" i="4"/>
  <c r="M287" i="4"/>
  <c r="M256" i="4"/>
  <c r="M253" i="4"/>
  <c r="M187" i="4"/>
  <c r="M209" i="4"/>
  <c r="M124" i="4"/>
  <c r="M115" i="4"/>
  <c r="M103" i="4"/>
  <c r="M39" i="4"/>
  <c r="M48" i="4"/>
  <c r="M16" i="4"/>
  <c r="M3" i="4"/>
  <c r="M414" i="4"/>
  <c r="M398" i="4"/>
  <c r="M278" i="4"/>
  <c r="M213" i="4"/>
  <c r="M259" i="4"/>
  <c r="M395" i="4"/>
  <c r="M150" i="4"/>
  <c r="M139" i="4"/>
  <c r="M77" i="4"/>
  <c r="M76" i="4"/>
  <c r="M91" i="4"/>
  <c r="M408" i="4"/>
  <c r="M334" i="4"/>
  <c r="M102" i="4"/>
  <c r="M295" i="4"/>
  <c r="M202" i="4"/>
  <c r="M274" i="4"/>
  <c r="M204" i="4"/>
  <c r="M104" i="4"/>
  <c r="M34" i="4"/>
  <c r="M266" i="4"/>
  <c r="M411" i="4"/>
  <c r="M72" i="4"/>
  <c r="M280" i="4"/>
  <c r="M383" i="4"/>
  <c r="M412" i="4"/>
  <c r="M267" i="4"/>
  <c r="M298" i="4"/>
  <c r="M140" i="4"/>
  <c r="M78" i="4"/>
  <c r="M380" i="4"/>
  <c r="M263" i="4"/>
  <c r="M70" i="4"/>
  <c r="M436" i="4"/>
  <c r="M200" i="4"/>
  <c r="M386" i="4"/>
  <c r="M194" i="4"/>
  <c r="M4" i="4"/>
  <c r="M429" i="4"/>
  <c r="M306" i="4"/>
  <c r="M360" i="4"/>
  <c r="M265" i="4"/>
  <c r="M417" i="4"/>
  <c r="M350" i="4"/>
  <c r="M286" i="4"/>
  <c r="M211" i="4"/>
  <c r="M188" i="4"/>
  <c r="M176" i="4"/>
  <c r="M60" i="4"/>
  <c r="M58" i="4"/>
  <c r="M33" i="4"/>
  <c r="M50" i="4"/>
  <c r="M420" i="4"/>
  <c r="M296" i="4"/>
  <c r="M143" i="4"/>
  <c r="M112" i="4"/>
  <c r="M108" i="4"/>
  <c r="M424" i="4"/>
  <c r="M199" i="4"/>
  <c r="M144" i="4"/>
  <c r="M416" i="4"/>
  <c r="M389" i="4"/>
  <c r="M402" i="4"/>
  <c r="M332" i="4"/>
  <c r="M339" i="4"/>
  <c r="M276" i="4"/>
  <c r="M279" i="4"/>
  <c r="M128" i="4"/>
  <c r="M225" i="4"/>
  <c r="M223" i="4"/>
  <c r="M192" i="4"/>
  <c r="M156" i="4"/>
  <c r="M152" i="4"/>
  <c r="M113" i="4"/>
  <c r="M90" i="4"/>
  <c r="M69" i="4"/>
  <c r="M44" i="4"/>
  <c r="M14" i="4"/>
  <c r="M5" i="4"/>
  <c r="M391" i="4"/>
  <c r="M344" i="4"/>
  <c r="M388" i="4"/>
  <c r="M300" i="4"/>
  <c r="M248" i="4"/>
  <c r="M423" i="4"/>
  <c r="M129" i="4"/>
  <c r="M127" i="4"/>
  <c r="M142" i="4"/>
  <c r="M37" i="4"/>
  <c r="M164" i="4"/>
  <c r="M292" i="4"/>
  <c r="M116" i="4"/>
  <c r="M26" i="4"/>
  <c r="M85" i="4"/>
  <c r="M96" i="4"/>
  <c r="M322" i="4"/>
  <c r="M270" i="4"/>
  <c r="M197" i="4"/>
  <c r="M83" i="4"/>
  <c r="M283" i="4"/>
  <c r="M178" i="4"/>
  <c r="M123" i="4"/>
  <c r="M107" i="4"/>
  <c r="M145" i="4"/>
  <c r="M353" i="4"/>
  <c r="M361" i="4"/>
  <c r="M132" i="4"/>
  <c r="M349" i="4"/>
  <c r="M17" i="4"/>
  <c r="M75" i="4"/>
  <c r="M367" i="4"/>
  <c r="M229" i="4"/>
  <c r="M157" i="4"/>
  <c r="M59" i="4"/>
  <c r="M410" i="4"/>
  <c r="M136" i="4"/>
  <c r="M86" i="4"/>
  <c r="M18" i="4"/>
  <c r="M179" i="4"/>
  <c r="M333" i="4"/>
  <c r="M149" i="4"/>
  <c r="M407" i="4"/>
  <c r="M432" i="4"/>
  <c r="M262" i="4"/>
  <c r="M162" i="4"/>
  <c r="M94" i="4"/>
  <c r="M405" i="4"/>
  <c r="M171" i="4"/>
  <c r="M49" i="4"/>
  <c r="M154" i="4"/>
  <c r="M120" i="4"/>
  <c r="M87" i="4"/>
  <c r="M250" i="4"/>
  <c r="M385" i="4"/>
  <c r="M384" i="4"/>
  <c r="M325" i="4"/>
  <c r="M354" i="4"/>
  <c r="M284" i="4"/>
  <c r="M291" i="4"/>
  <c r="M315" i="4"/>
  <c r="M222" i="4"/>
  <c r="M246" i="4"/>
  <c r="M238" i="4"/>
  <c r="M185" i="4"/>
  <c r="M146" i="4"/>
  <c r="M98" i="4"/>
  <c r="M46" i="4"/>
  <c r="M24" i="4"/>
  <c r="M19" i="4"/>
  <c r="M342" i="4"/>
  <c r="M252" i="4"/>
  <c r="M174" i="4"/>
  <c r="M97" i="4"/>
  <c r="M74" i="4"/>
  <c r="M419" i="4"/>
  <c r="M264" i="4"/>
  <c r="M89" i="4"/>
  <c r="M372" i="4"/>
  <c r="M425" i="4"/>
  <c r="M183" i="4"/>
  <c r="M321" i="4"/>
  <c r="M340" i="4"/>
  <c r="M418" i="4"/>
  <c r="M234" i="4"/>
  <c r="M313" i="4"/>
  <c r="M216" i="4"/>
  <c r="M191" i="4"/>
  <c r="M109" i="4"/>
  <c r="M163" i="4"/>
  <c r="M110" i="4"/>
  <c r="M134" i="4"/>
  <c r="M63" i="4"/>
  <c r="M8" i="4"/>
  <c r="M41" i="4"/>
  <c r="M11" i="4"/>
  <c r="M125" i="4"/>
  <c r="M397" i="4"/>
  <c r="M396" i="4"/>
  <c r="M343" i="4"/>
  <c r="M323" i="4"/>
  <c r="M166" i="4"/>
  <c r="M221" i="4"/>
  <c r="M193" i="4"/>
  <c r="M67" i="4"/>
  <c r="M93" i="4"/>
  <c r="M30" i="4"/>
  <c r="O422" i="4"/>
  <c r="M422" i="4"/>
  <c r="O434" i="4"/>
  <c r="M434" i="4"/>
  <c r="O408" i="4"/>
  <c r="O385" i="4" l="1"/>
  <c r="O394" i="4"/>
  <c r="O438" i="4"/>
  <c r="O436" i="4"/>
  <c r="O372" i="4"/>
  <c r="O432" i="4"/>
  <c r="O405" i="4"/>
  <c r="O31" i="4"/>
  <c r="I6" i="4"/>
  <c r="O4" i="4"/>
  <c r="L6" i="4" l="1"/>
  <c r="L1" i="4" s="1"/>
  <c r="I1" i="4"/>
  <c r="O341" i="4"/>
  <c r="O95" i="4"/>
  <c r="O229" i="4"/>
  <c r="O424" i="4"/>
  <c r="O93" i="4"/>
  <c r="O306" i="4"/>
  <c r="O205" i="4"/>
  <c r="O62" i="4"/>
  <c r="O174" i="4"/>
  <c r="O419" i="4"/>
  <c r="O36" i="4"/>
  <c r="O79" i="4"/>
  <c r="O72" i="4"/>
  <c r="O176" i="4"/>
  <c r="O158" i="4"/>
  <c r="O356" i="4"/>
  <c r="O142" i="4"/>
  <c r="O254" i="4"/>
  <c r="O308" i="4"/>
  <c r="O96" i="4"/>
  <c r="O400" i="4"/>
  <c r="O37" i="4"/>
  <c r="O122" i="4"/>
  <c r="O241" i="4"/>
  <c r="O91" i="4"/>
  <c r="O428" i="4"/>
  <c r="O216" i="4"/>
  <c r="O173" i="4"/>
  <c r="O235" i="4"/>
  <c r="O208" i="4"/>
  <c r="O427" i="4"/>
  <c r="O421" i="4"/>
  <c r="O26" i="4"/>
  <c r="O118" i="4"/>
  <c r="O298" i="4"/>
  <c r="O179" i="4"/>
  <c r="O87" i="4"/>
  <c r="O170" i="4"/>
  <c r="O331" i="4"/>
  <c r="O386" i="4"/>
  <c r="O105" i="4"/>
  <c r="O311" i="4"/>
  <c r="O301" i="4"/>
  <c r="O121" i="4"/>
  <c r="O354" i="4"/>
  <c r="O138" i="4"/>
  <c r="O140" i="4"/>
  <c r="O364" i="4"/>
  <c r="O68" i="4"/>
  <c r="O192" i="4"/>
  <c r="O128" i="4"/>
  <c r="O373" i="4"/>
  <c r="O214" i="4"/>
  <c r="O132" i="4"/>
  <c r="O11" i="4"/>
  <c r="O70" i="4"/>
  <c r="O57" i="4"/>
  <c r="O275" i="4"/>
  <c r="O409" i="4"/>
  <c r="O328" i="4"/>
  <c r="O248" i="4"/>
  <c r="O280" i="4"/>
  <c r="O134" i="4"/>
  <c r="O98" i="4"/>
  <c r="O287" i="4"/>
  <c r="O76" i="4"/>
  <c r="O281" i="4"/>
  <c r="O319" i="4"/>
  <c r="O8" i="4"/>
  <c r="O329" i="4"/>
  <c r="O65" i="4"/>
  <c r="O420" i="4"/>
  <c r="O327" i="4"/>
  <c r="O56" i="4"/>
  <c r="M12" i="4"/>
  <c r="O12" i="4"/>
  <c r="O333" i="4"/>
  <c r="O230" i="4"/>
  <c r="O156" i="4"/>
  <c r="O288" i="4"/>
  <c r="O249" i="4"/>
  <c r="O277" i="4"/>
  <c r="O391" i="4"/>
  <c r="O63" i="4"/>
  <c r="O393" i="4"/>
  <c r="O71" i="4"/>
  <c r="O86" i="4"/>
  <c r="O51" i="4"/>
  <c r="O219" i="4"/>
  <c r="O77" i="4"/>
  <c r="O272" i="4"/>
  <c r="O413" i="4"/>
  <c r="O279" i="4"/>
  <c r="O215" i="4"/>
  <c r="O358" i="4"/>
  <c r="O273" i="4"/>
  <c r="O441" i="4"/>
  <c r="O17" i="4"/>
  <c r="O33" i="4"/>
  <c r="O228" i="4"/>
  <c r="O172" i="4"/>
  <c r="O50" i="4"/>
  <c r="O24" i="4"/>
  <c r="O255" i="4"/>
  <c r="O342" i="4"/>
  <c r="O43" i="4"/>
  <c r="O225" i="4"/>
  <c r="O292" i="4"/>
  <c r="O268" i="4"/>
  <c r="O242" i="4"/>
  <c r="O289" i="4"/>
  <c r="O200" i="4"/>
  <c r="O392" i="4"/>
  <c r="O162" i="4"/>
  <c r="O188" i="4"/>
  <c r="O198" i="4"/>
  <c r="O32" i="4"/>
  <c r="O245" i="4"/>
  <c r="O396" i="4"/>
  <c r="O110" i="4"/>
  <c r="O169" i="4"/>
  <c r="O19" i="4"/>
  <c r="O139" i="4"/>
  <c r="O137" i="4"/>
  <c r="O42" i="4"/>
  <c r="O430" i="4"/>
  <c r="O403" i="4"/>
  <c r="O410" i="4"/>
  <c r="O73" i="4"/>
  <c r="O146" i="4"/>
  <c r="O389" i="4"/>
  <c r="O167" i="4"/>
  <c r="O257" i="4"/>
  <c r="O278" i="4"/>
  <c r="O149" i="4"/>
  <c r="O178" i="4"/>
  <c r="O152" i="4"/>
  <c r="O224" i="4"/>
  <c r="O349" i="4"/>
  <c r="O247" i="4"/>
  <c r="O260" i="4"/>
  <c r="O344" i="4"/>
  <c r="O309" i="4"/>
  <c r="O423" i="4"/>
  <c r="O21" i="4"/>
  <c r="O252" i="4"/>
  <c r="O186" i="4"/>
  <c r="O5" i="4"/>
  <c r="O153" i="4"/>
  <c r="O395" i="4"/>
  <c r="O431" i="4"/>
  <c r="O195" i="4"/>
  <c r="O94" i="4"/>
  <c r="O115" i="4"/>
  <c r="O418" i="4"/>
  <c r="O64" i="4"/>
  <c r="O78" i="4"/>
  <c r="O85" i="4"/>
  <c r="O350" i="4"/>
  <c r="O330" i="4"/>
  <c r="O154" i="4"/>
  <c r="O340" i="4"/>
  <c r="O399" i="4"/>
  <c r="O397" i="4"/>
  <c r="O359" i="4"/>
  <c r="O202" i="4"/>
  <c r="O220" i="4"/>
  <c r="O159" i="4"/>
  <c r="O286" i="4"/>
  <c r="O263" i="4"/>
  <c r="O304" i="4"/>
  <c r="O164" i="4"/>
  <c r="O339" i="4"/>
  <c r="O113" i="4"/>
  <c r="O402" i="4"/>
  <c r="O321" i="4"/>
  <c r="O310" i="4"/>
  <c r="O145" i="4"/>
  <c r="O150" i="4"/>
  <c r="O232" i="4"/>
  <c r="O23" i="4"/>
  <c r="O334" i="4"/>
  <c r="O264" i="4"/>
  <c r="O361" i="4"/>
  <c r="O314" i="4"/>
  <c r="O39" i="4"/>
  <c r="O212" i="4"/>
  <c r="O237" i="4"/>
  <c r="O126" i="4"/>
  <c r="O326" i="4"/>
  <c r="O52" i="4"/>
  <c r="O101" i="4"/>
  <c r="O414" i="4"/>
  <c r="O108" i="4"/>
  <c r="O160" i="4"/>
  <c r="O226" i="4"/>
  <c r="O251" i="4"/>
  <c r="O234" i="4"/>
  <c r="O82" i="4"/>
  <c r="O119" i="4"/>
  <c r="O256" i="4"/>
  <c r="O380" i="4"/>
  <c r="O147" i="4"/>
  <c r="O218" i="4"/>
  <c r="O297" i="4"/>
  <c r="O236" i="4"/>
  <c r="O45" i="4"/>
  <c r="O34" i="4"/>
  <c r="O357" i="4"/>
  <c r="O217" i="4"/>
  <c r="O193" i="4"/>
  <c r="O136" i="4"/>
  <c r="O130" i="4"/>
  <c r="O166" i="4"/>
  <c r="O49" i="4"/>
  <c r="O316" i="4"/>
  <c r="O41" i="4"/>
  <c r="O320" i="4"/>
  <c r="O352" i="4"/>
  <c r="O231" i="4"/>
  <c r="O374" i="4"/>
  <c r="O81" i="4"/>
  <c r="O377" i="4"/>
  <c r="O129" i="4"/>
  <c r="O35" i="4"/>
  <c r="O243" i="4"/>
  <c r="O382" i="4"/>
  <c r="O407" i="4"/>
  <c r="O233" i="4"/>
  <c r="O114" i="4"/>
  <c r="O210" i="4"/>
  <c r="O111" i="4"/>
  <c r="O213" i="4"/>
  <c r="O363" i="4"/>
  <c r="O347" i="4"/>
  <c r="O274" i="4"/>
  <c r="O270" i="4"/>
  <c r="O47" i="4"/>
  <c r="O117" i="4"/>
  <c r="O300" i="4"/>
  <c r="O338" i="4"/>
  <c r="O250" i="4"/>
  <c r="O411" i="4"/>
  <c r="O112" i="4"/>
  <c r="O177" i="4"/>
  <c r="O262" i="4"/>
  <c r="O157" i="4"/>
  <c r="O15" i="4"/>
  <c r="O238" i="4"/>
  <c r="O175" i="4"/>
  <c r="O265" i="4"/>
  <c r="O83" i="4"/>
  <c r="O285" i="4"/>
  <c r="O417" i="4"/>
  <c r="O302" i="4"/>
  <c r="O295" i="4"/>
  <c r="O30" i="4"/>
  <c r="O90" i="4"/>
  <c r="O246" i="4"/>
  <c r="O290" i="4"/>
  <c r="O426" i="4"/>
  <c r="O60" i="4"/>
  <c r="O161" i="4"/>
  <c r="O88" i="4"/>
  <c r="O299" i="4"/>
  <c r="O59" i="4"/>
  <c r="O180" i="4"/>
  <c r="O143" i="4"/>
  <c r="O315" i="4"/>
  <c r="O53" i="4"/>
  <c r="O190" i="4"/>
  <c r="O109" i="4"/>
  <c r="O209" i="4"/>
  <c r="O425" i="4"/>
  <c r="O227" i="4"/>
  <c r="O14" i="4"/>
  <c r="O324" i="4"/>
  <c r="O185" i="4"/>
  <c r="O69" i="4"/>
  <c r="O28" i="4"/>
  <c r="O433" i="4"/>
  <c r="O124" i="4"/>
  <c r="O20" i="4"/>
  <c r="O267" i="4"/>
  <c r="O22" i="4"/>
  <c r="O323" i="4"/>
  <c r="O171" i="4"/>
  <c r="O165" i="4"/>
  <c r="O266" i="4"/>
  <c r="O103" i="4"/>
  <c r="O29" i="4"/>
  <c r="O261" i="4"/>
  <c r="O367" i="4"/>
  <c r="O291" i="4"/>
  <c r="O181" i="4"/>
  <c r="O6" i="4"/>
  <c r="O97" i="4"/>
  <c r="O259" i="4"/>
  <c r="O106" i="4"/>
  <c r="O365" i="4"/>
  <c r="O307" i="4"/>
  <c r="O199" i="4"/>
  <c r="O325" i="4"/>
  <c r="O107" i="4"/>
  <c r="O144" i="4"/>
  <c r="O104" i="4"/>
  <c r="O135" i="4"/>
  <c r="O253" i="4"/>
  <c r="O206" i="4"/>
  <c r="O189" i="4"/>
  <c r="O203" i="4"/>
  <c r="O197" i="4"/>
  <c r="O16" i="4"/>
  <c r="O10" i="4"/>
  <c r="O293" i="4"/>
  <c r="O318" i="4"/>
  <c r="O67" i="4"/>
  <c r="O168" i="4"/>
  <c r="O25" i="4"/>
  <c r="O240" i="4"/>
  <c r="O283" i="4"/>
  <c r="O332" i="4"/>
  <c r="O337" i="4"/>
  <c r="O383" i="4"/>
  <c r="O127" i="4"/>
  <c r="O116" i="4"/>
  <c r="O223" i="4"/>
  <c r="O239" i="4"/>
  <c r="O27" i="4"/>
  <c r="O221" i="4"/>
  <c r="O191" i="4"/>
  <c r="O61" i="4"/>
  <c r="O54" i="4"/>
  <c r="O123" i="4"/>
  <c r="O398" i="4"/>
  <c r="O40" i="4"/>
  <c r="O343" i="4"/>
  <c r="O355" i="4"/>
  <c r="O415" i="4"/>
  <c r="O102" i="4"/>
  <c r="O276" i="4"/>
  <c r="O429" i="4"/>
  <c r="O360" i="4"/>
  <c r="O351" i="4"/>
  <c r="O322" i="4"/>
  <c r="O376" i="4"/>
  <c r="O46" i="4"/>
  <c r="O284" i="4"/>
  <c r="O375" i="4"/>
  <c r="O100" i="4"/>
  <c r="O44" i="4"/>
  <c r="O368" i="4"/>
  <c r="O7" i="4"/>
  <c r="O313" i="4"/>
  <c r="O196" i="4"/>
  <c r="O346" i="4"/>
  <c r="O187" i="4"/>
  <c r="O155" i="4"/>
  <c r="O369" i="4"/>
  <c r="O48" i="4"/>
  <c r="O182" i="4"/>
  <c r="O141" i="4"/>
  <c r="O58" i="4"/>
  <c r="O201" i="4"/>
  <c r="O74" i="4"/>
  <c r="O38" i="4"/>
  <c r="O125" i="4"/>
  <c r="O388" i="4"/>
  <c r="O384" i="4"/>
  <c r="O151" i="4"/>
  <c r="O294" i="4"/>
  <c r="O378" i="4"/>
  <c r="O416" i="4"/>
  <c r="O131" i="4"/>
  <c r="O204" i="4"/>
  <c r="O120" i="4"/>
  <c r="O89" i="4"/>
  <c r="O222" i="4"/>
  <c r="O312" i="4"/>
  <c r="O258" i="4"/>
  <c r="O303" i="4"/>
  <c r="O336" i="4"/>
  <c r="O80" i="4"/>
  <c r="O92" i="4"/>
  <c r="O371" i="4"/>
  <c r="O296" i="4"/>
  <c r="O269" i="4"/>
  <c r="O317" i="4"/>
  <c r="O271" i="4"/>
  <c r="O66" i="4"/>
  <c r="O207" i="4"/>
  <c r="O335" i="4"/>
  <c r="O184" i="4"/>
  <c r="O282" i="4"/>
  <c r="O55" i="4"/>
  <c r="O18" i="4"/>
  <c r="O183" i="4"/>
  <c r="O194" i="4"/>
  <c r="O99" i="4"/>
  <c r="O75" i="4"/>
  <c r="O163" i="4"/>
  <c r="O133" i="4"/>
  <c r="O348" i="4"/>
  <c r="O3" i="4"/>
  <c r="O211" i="4"/>
  <c r="O84" i="4"/>
  <c r="O9" i="4"/>
  <c r="O148" i="4"/>
  <c r="O353" i="4"/>
  <c r="O345" i="4"/>
  <c r="O370" i="4"/>
  <c r="O244" i="4"/>
  <c r="O412" i="4"/>
  <c r="M6" i="4" l="1"/>
  <c r="M1" i="4" s="1"/>
  <c r="P9" i="4"/>
  <c r="P318" i="4" l="1"/>
  <c r="P260" i="4"/>
  <c r="P301" i="4"/>
  <c r="P277" i="4"/>
  <c r="P420" i="4"/>
  <c r="P288" i="4"/>
  <c r="P240" i="4"/>
  <c r="P119" i="4"/>
  <c r="P49" i="4"/>
  <c r="P85" i="4"/>
  <c r="P138" i="4"/>
  <c r="P45" i="4"/>
  <c r="P90" i="4"/>
  <c r="P163" i="4"/>
  <c r="P7" i="4"/>
  <c r="P345" i="4"/>
  <c r="P418" i="4"/>
  <c r="P349" i="4"/>
  <c r="P125" i="4"/>
  <c r="P331" i="4"/>
  <c r="P339" i="4"/>
  <c r="P221" i="4"/>
  <c r="P236" i="4"/>
  <c r="P137" i="4"/>
  <c r="P22" i="4"/>
  <c r="P422" i="4"/>
  <c r="P123" i="4"/>
  <c r="P4" i="4"/>
  <c r="P228" i="4"/>
  <c r="P396" i="4"/>
  <c r="P132" i="4"/>
  <c r="P161" i="4"/>
  <c r="P102" i="4"/>
  <c r="P25" i="4"/>
  <c r="P15" i="4"/>
  <c r="P297" i="4"/>
  <c r="P42" i="4"/>
  <c r="P66" i="4"/>
  <c r="P39" i="4"/>
  <c r="P146" i="4"/>
  <c r="P281" i="4"/>
  <c r="P74" i="4"/>
  <c r="P367" i="4"/>
  <c r="P113" i="4"/>
  <c r="P355" i="4"/>
  <c r="P157" i="4"/>
  <c r="P247" i="4"/>
  <c r="P233" i="4"/>
  <c r="P116" i="4"/>
  <c r="P319" i="4"/>
  <c r="P342" i="4"/>
  <c r="P10" i="4"/>
  <c r="P392" i="4"/>
  <c r="P324" i="4"/>
  <c r="P282" i="4"/>
  <c r="P306" i="4"/>
  <c r="P168" i="4"/>
  <c r="P210" i="4"/>
  <c r="P92" i="4"/>
  <c r="P311" i="4"/>
  <c r="P315" i="4"/>
  <c r="P142" i="4"/>
  <c r="P32" i="4"/>
  <c r="P67" i="4"/>
  <c r="P399" i="4"/>
  <c r="P338" i="4"/>
  <c r="P375" i="4"/>
  <c r="P5" i="4"/>
  <c r="P117" i="4"/>
  <c r="P361" i="4"/>
  <c r="P65" i="4"/>
  <c r="P36" i="4"/>
  <c r="P75" i="4"/>
  <c r="P156" i="4"/>
  <c r="P166" i="4"/>
  <c r="P414" i="4"/>
  <c r="P68" i="4"/>
  <c r="P262" i="4"/>
  <c r="P419" i="4"/>
  <c r="P64" i="4"/>
  <c r="P270" i="4"/>
  <c r="P55" i="4"/>
  <c r="P255" i="4"/>
  <c r="P30" i="4"/>
  <c r="P150" i="4"/>
  <c r="P219" i="4"/>
  <c r="P371" i="4"/>
  <c r="P60" i="4"/>
  <c r="P251" i="4"/>
  <c r="P63" i="4"/>
  <c r="P135" i="4"/>
  <c r="P230" i="4"/>
  <c r="P70" i="4"/>
  <c r="P364" i="4"/>
  <c r="P89" i="4"/>
  <c r="P332" i="4"/>
  <c r="P100" i="4"/>
  <c r="P133" i="4"/>
  <c r="P368" i="4"/>
  <c r="P111" i="4"/>
  <c r="P104" i="4"/>
  <c r="P149" i="4"/>
  <c r="P298" i="4"/>
  <c r="P28" i="4"/>
  <c r="P280" i="4"/>
  <c r="P48" i="4"/>
  <c r="P291" i="4"/>
  <c r="P170" i="4"/>
  <c r="P181" i="4"/>
  <c r="P198" i="4"/>
  <c r="P153" i="4"/>
  <c r="P231" i="4"/>
  <c r="P99" i="4"/>
  <c r="P430" i="4"/>
  <c r="P263" i="4"/>
  <c r="P234" i="4"/>
  <c r="P78" i="4"/>
  <c r="P165" i="4"/>
  <c r="P295" i="4"/>
  <c r="P343" i="4"/>
  <c r="P303" i="4"/>
  <c r="P353" i="4"/>
  <c r="P121" i="4"/>
  <c r="P299" i="4"/>
  <c r="P238" i="4"/>
  <c r="P82" i="4"/>
  <c r="P190" i="4"/>
  <c r="P265" i="4"/>
  <c r="P248" i="4"/>
  <c r="P293" i="4"/>
  <c r="P141" i="4"/>
  <c r="P130" i="4"/>
  <c r="P205" i="4"/>
  <c r="P79" i="4"/>
  <c r="P276" i="4"/>
  <c r="P267" i="4"/>
  <c r="P309" i="4"/>
  <c r="P433" i="4"/>
  <c r="P317" i="4"/>
  <c r="P98" i="4"/>
  <c r="P320" i="4"/>
  <c r="P154" i="4"/>
  <c r="P284" i="4"/>
  <c r="P346" i="4"/>
  <c r="P214" i="4"/>
  <c r="P51" i="4"/>
  <c r="P246" i="4"/>
  <c r="P160" i="4"/>
  <c r="P222" i="4"/>
  <c r="P335" i="4"/>
  <c r="P17" i="4"/>
  <c r="P360" i="4"/>
  <c r="P269" i="4"/>
  <c r="P223" i="4"/>
  <c r="P300" i="4"/>
  <c r="P84" i="4"/>
  <c r="P347" i="4"/>
  <c r="P424" i="4"/>
  <c r="P397" i="4"/>
  <c r="P16" i="4"/>
  <c r="P18" i="4"/>
  <c r="P357" i="4"/>
  <c r="P409" i="4"/>
  <c r="P169" i="4"/>
  <c r="P96" i="4"/>
  <c r="P191" i="4"/>
  <c r="P304" i="4"/>
  <c r="P211" i="4"/>
  <c r="P58" i="4"/>
  <c r="P358" i="4"/>
  <c r="P122" i="4"/>
  <c r="P245" i="4"/>
  <c r="P218" i="4"/>
  <c r="P287" i="4"/>
  <c r="P275" i="4"/>
  <c r="P402" i="4"/>
  <c r="P296" i="4"/>
  <c r="P177" i="4"/>
  <c r="P207" i="4"/>
  <c r="P73" i="4"/>
  <c r="P179" i="4"/>
  <c r="P302" i="4"/>
  <c r="P180" i="4"/>
  <c r="P395" i="4"/>
  <c r="P340" i="4"/>
  <c r="P200" i="4"/>
  <c r="P86" i="4"/>
  <c r="P426" i="4"/>
  <c r="P226" i="4"/>
  <c r="P289" i="4"/>
  <c r="P197" i="4"/>
  <c r="P356" i="4"/>
  <c r="P329" i="4"/>
  <c r="P103" i="4"/>
  <c r="P40" i="4"/>
  <c r="P195" i="4"/>
  <c r="P143" i="4"/>
  <c r="P172" i="4"/>
  <c r="P38" i="4"/>
  <c r="P164" i="4"/>
  <c r="P162" i="4"/>
  <c r="P326" i="4"/>
  <c r="P334" i="4"/>
  <c r="P41" i="4"/>
  <c r="P264" i="4"/>
</calcChain>
</file>

<file path=xl/sharedStrings.xml><?xml version="1.0" encoding="utf-8"?>
<sst xmlns="http://schemas.openxmlformats.org/spreadsheetml/2006/main" count="1707" uniqueCount="929">
  <si>
    <t>5220325</t>
  </si>
  <si>
    <t>5228988</t>
  </si>
  <si>
    <t>4573688</t>
  </si>
  <si>
    <t>4754171</t>
  </si>
  <si>
    <t>4510032</t>
  </si>
  <si>
    <t>3450562</t>
  </si>
  <si>
    <t>3382501</t>
  </si>
  <si>
    <t>5246717</t>
  </si>
  <si>
    <t>4795573</t>
  </si>
  <si>
    <t>5236005</t>
  </si>
  <si>
    <t>5257893</t>
  </si>
  <si>
    <t>5193961</t>
  </si>
  <si>
    <t>3312917</t>
  </si>
  <si>
    <t>4283536</t>
  </si>
  <si>
    <t>4899284</t>
  </si>
  <si>
    <t>5298135</t>
  </si>
  <si>
    <t>4384918</t>
  </si>
  <si>
    <t>3396756</t>
  </si>
  <si>
    <t>4064755</t>
  </si>
  <si>
    <t>4225181</t>
  </si>
  <si>
    <t>4881872</t>
  </si>
  <si>
    <t>5449491</t>
  </si>
  <si>
    <t>5262066</t>
  </si>
  <si>
    <t>5350693</t>
  </si>
  <si>
    <t>3428026</t>
  </si>
  <si>
    <t>4005686</t>
  </si>
  <si>
    <t>5453966</t>
  </si>
  <si>
    <t>3517616</t>
  </si>
  <si>
    <t>3531958</t>
  </si>
  <si>
    <t>5266909</t>
  </si>
  <si>
    <t>3441699</t>
  </si>
  <si>
    <t>4245150</t>
  </si>
  <si>
    <t>5253824</t>
  </si>
  <si>
    <t>3416663</t>
  </si>
  <si>
    <t>5446378</t>
  </si>
  <si>
    <t>4047061</t>
  </si>
  <si>
    <t>4702003</t>
  </si>
  <si>
    <t>5466220</t>
  </si>
  <si>
    <t>5063058</t>
  </si>
  <si>
    <t>4540312</t>
  </si>
  <si>
    <t>4309901</t>
  </si>
  <si>
    <t>3287632</t>
  </si>
  <si>
    <t>5538723</t>
  </si>
  <si>
    <t>5538741</t>
  </si>
  <si>
    <t>5464151</t>
  </si>
  <si>
    <t>4064737</t>
  </si>
  <si>
    <t>5647669</t>
  </si>
  <si>
    <t>3363265</t>
  </si>
  <si>
    <t>3519632</t>
  </si>
  <si>
    <t>4038302</t>
  </si>
  <si>
    <t>5619538</t>
  </si>
  <si>
    <t>3521497</t>
  </si>
  <si>
    <t>3338347</t>
  </si>
  <si>
    <t>3408654</t>
  </si>
  <si>
    <t>4018119</t>
  </si>
  <si>
    <t>3548030</t>
  </si>
  <si>
    <t>5110818</t>
  </si>
  <si>
    <t>5710947</t>
  </si>
  <si>
    <t>4023185</t>
  </si>
  <si>
    <t>5660457</t>
  </si>
  <si>
    <t>4126127</t>
  </si>
  <si>
    <t>3297266</t>
  </si>
  <si>
    <t>4776166</t>
  </si>
  <si>
    <t>3254739</t>
  </si>
  <si>
    <t>3430308</t>
  </si>
  <si>
    <t>5758370</t>
  </si>
  <si>
    <t>4241216</t>
  </si>
  <si>
    <t>5788169</t>
  </si>
  <si>
    <t>4215575</t>
  </si>
  <si>
    <t>5881496</t>
  </si>
  <si>
    <t>3316272</t>
  </si>
  <si>
    <t>4148096</t>
  </si>
  <si>
    <t>5917378</t>
  </si>
  <si>
    <t>3477044</t>
  </si>
  <si>
    <t>6072359</t>
  </si>
  <si>
    <t>4512762</t>
  </si>
  <si>
    <t>3439844</t>
  </si>
  <si>
    <t>6108614</t>
  </si>
  <si>
    <t>4304023</t>
  </si>
  <si>
    <t>5929757</t>
  </si>
  <si>
    <t>5932002</t>
  </si>
  <si>
    <t>6110763</t>
  </si>
  <si>
    <t>5086373</t>
  </si>
  <si>
    <t>4038348</t>
  </si>
  <si>
    <t>3414111</t>
  </si>
  <si>
    <t>3414246</t>
  </si>
  <si>
    <t>4495291</t>
  </si>
  <si>
    <t>4526294</t>
  </si>
  <si>
    <t>3312864</t>
  </si>
  <si>
    <t>3444883</t>
  </si>
  <si>
    <t>3317002</t>
  </si>
  <si>
    <t>4290868</t>
  </si>
  <si>
    <t>5078499</t>
  </si>
  <si>
    <t>3431511</t>
  </si>
  <si>
    <t>3565564</t>
  </si>
  <si>
    <t>3476410</t>
  </si>
  <si>
    <t>4491838</t>
  </si>
  <si>
    <t>3268706</t>
  </si>
  <si>
    <t>3235662</t>
  </si>
  <si>
    <t>4044162</t>
  </si>
  <si>
    <t>4263200</t>
  </si>
  <si>
    <t>3258502</t>
  </si>
  <si>
    <t>3455816</t>
  </si>
  <si>
    <t>4260515</t>
  </si>
  <si>
    <t>4784718</t>
  </si>
  <si>
    <t>3295419</t>
  </si>
  <si>
    <t>3345008</t>
  </si>
  <si>
    <t>3244901</t>
  </si>
  <si>
    <t>3401036</t>
  </si>
  <si>
    <t>3427955</t>
  </si>
  <si>
    <t>4055774</t>
  </si>
  <si>
    <t>3336401</t>
  </si>
  <si>
    <t>4975977</t>
  </si>
  <si>
    <t>3355586</t>
  </si>
  <si>
    <t>1540942</t>
  </si>
  <si>
    <t>4071499</t>
  </si>
  <si>
    <t>4106755</t>
  </si>
  <si>
    <t>4405833</t>
  </si>
  <si>
    <t>3388015</t>
  </si>
  <si>
    <t>3425010</t>
  </si>
  <si>
    <t>4798446</t>
  </si>
  <si>
    <t>4667989</t>
  </si>
  <si>
    <t>4503987</t>
  </si>
  <si>
    <t>3402455</t>
  </si>
  <si>
    <t>4210945</t>
  </si>
  <si>
    <t>3276537</t>
  </si>
  <si>
    <t>3363327</t>
  </si>
  <si>
    <t>6314080</t>
  </si>
  <si>
    <t>3358743</t>
  </si>
  <si>
    <t>4011438</t>
  </si>
  <si>
    <t>4380173</t>
  </si>
  <si>
    <t>3540671</t>
  </si>
  <si>
    <t>6331757</t>
  </si>
  <si>
    <t>6487401</t>
  </si>
  <si>
    <t>6299846</t>
  </si>
  <si>
    <t>4915685</t>
  </si>
  <si>
    <t>4582482</t>
  </si>
  <si>
    <t>6522667</t>
  </si>
  <si>
    <t>3466779</t>
  </si>
  <si>
    <t>6625280</t>
  </si>
  <si>
    <t>3552523</t>
  </si>
  <si>
    <t>5130627</t>
  </si>
  <si>
    <t>6624067</t>
  </si>
  <si>
    <t>6550699</t>
  </si>
  <si>
    <t>3386151</t>
  </si>
  <si>
    <t>3448754</t>
  </si>
  <si>
    <t>4494933</t>
  </si>
  <si>
    <t>6568190</t>
  </si>
  <si>
    <t>3312846</t>
  </si>
  <si>
    <t>4289317</t>
  </si>
  <si>
    <t>4009352</t>
  </si>
  <si>
    <t>3476884</t>
  </si>
  <si>
    <t>4148292</t>
  </si>
  <si>
    <t>5019008</t>
  </si>
  <si>
    <t>3291887</t>
  </si>
  <si>
    <t>3473422</t>
  </si>
  <si>
    <t>3565626</t>
  </si>
  <si>
    <t>5147058</t>
  </si>
  <si>
    <t>4180399</t>
  </si>
  <si>
    <t>4020311</t>
  </si>
  <si>
    <t>3476964</t>
  </si>
  <si>
    <t>3371327</t>
  </si>
  <si>
    <t>5003042</t>
  </si>
  <si>
    <t>4238202</t>
  </si>
  <si>
    <t>5009778</t>
  </si>
  <si>
    <t>6607790</t>
  </si>
  <si>
    <t>6896228</t>
  </si>
  <si>
    <t>7003020</t>
  </si>
  <si>
    <t>7099944</t>
  </si>
  <si>
    <t>№</t>
  </si>
  <si>
    <t>деятельность</t>
  </si>
  <si>
    <t>Не оплач. Депозит</t>
  </si>
  <si>
    <t>Оплата</t>
  </si>
  <si>
    <t>Комментарий</t>
  </si>
  <si>
    <t>Начисленный депозит</t>
  </si>
  <si>
    <t>здравоохранение</t>
  </si>
  <si>
    <t>водяная помпа</t>
  </si>
  <si>
    <t>мельница</t>
  </si>
  <si>
    <t>Производство</t>
  </si>
  <si>
    <t>О.О.О</t>
  </si>
  <si>
    <t>Почта/телеграф</t>
  </si>
  <si>
    <t>телевизионное вещание</t>
  </si>
  <si>
    <t>разные</t>
  </si>
  <si>
    <t>типография</t>
  </si>
  <si>
    <t>спорт</t>
  </si>
  <si>
    <t>школа</t>
  </si>
  <si>
    <t>мастерская</t>
  </si>
  <si>
    <t>Пекарня</t>
  </si>
  <si>
    <t>Транспортные услуги</t>
  </si>
  <si>
    <t>продуктовый магазин</t>
  </si>
  <si>
    <t>Гостиницы</t>
  </si>
  <si>
    <t>складская база</t>
  </si>
  <si>
    <t>Медицинское учреждение</t>
  </si>
  <si>
    <t>медицинское обслуживание</t>
  </si>
  <si>
    <t>кассы</t>
  </si>
  <si>
    <t>готовить еду</t>
  </si>
  <si>
    <t>Международная организация</t>
  </si>
  <si>
    <t>Посольство</t>
  </si>
  <si>
    <t>больница</t>
  </si>
  <si>
    <t>железная дорога</t>
  </si>
  <si>
    <t>ресторан</t>
  </si>
  <si>
    <t>Хлебозавод</t>
  </si>
  <si>
    <t>офис</t>
  </si>
  <si>
    <t>нефть</t>
  </si>
  <si>
    <t>строительство</t>
  </si>
  <si>
    <t>промышленность</t>
  </si>
  <si>
    <t>услуга</t>
  </si>
  <si>
    <t>магазин</t>
  </si>
  <si>
    <t>Магтиком</t>
  </si>
  <si>
    <t>культура</t>
  </si>
  <si>
    <t>Криптовалюта</t>
  </si>
  <si>
    <t>Исследовательский институт</t>
  </si>
  <si>
    <t>Кафе</t>
  </si>
  <si>
    <t>Казино</t>
  </si>
  <si>
    <t>Коммуникация</t>
  </si>
  <si>
    <t>торговля</t>
  </si>
  <si>
    <t>Образование</t>
  </si>
  <si>
    <t>Бензозаправочная станция</t>
  </si>
  <si>
    <t>банки</t>
  </si>
  <si>
    <t>рынок</t>
  </si>
  <si>
    <t>Аптека</t>
  </si>
  <si>
    <t>бассейн</t>
  </si>
  <si>
    <t>Антенна</t>
  </si>
  <si>
    <t>Автосервис</t>
  </si>
  <si>
    <t>Авиация</t>
  </si>
  <si>
    <t>Праздничный зал</t>
  </si>
  <si>
    <t>медицина красота спорт</t>
  </si>
  <si>
    <t>Название клиента</t>
  </si>
  <si>
    <t>оплач. Депозит</t>
  </si>
  <si>
    <t>Остаток ДЗ к оплате</t>
  </si>
  <si>
    <t>Остаток ПДЗ</t>
  </si>
  <si>
    <t>номер абонента</t>
  </si>
  <si>
    <t>3236028</t>
  </si>
  <si>
    <t>3312837</t>
  </si>
  <si>
    <t>3371942</t>
  </si>
  <si>
    <t>4049407</t>
  </si>
  <si>
    <t>4327124</t>
  </si>
  <si>
    <t>4384883</t>
  </si>
  <si>
    <t>4417312</t>
  </si>
  <si>
    <t>4604887</t>
  </si>
  <si>
    <t>6339358</t>
  </si>
  <si>
    <t>6752846</t>
  </si>
  <si>
    <t>7214846</t>
  </si>
  <si>
    <t>7249765</t>
  </si>
  <si>
    <t>пекарня</t>
  </si>
  <si>
    <t>Отели</t>
  </si>
  <si>
    <t>Обслуживание</t>
  </si>
  <si>
    <t>5200962</t>
  </si>
  <si>
    <t>4071587</t>
  </si>
  <si>
    <t>6682066</t>
  </si>
  <si>
    <t>4346345</t>
  </si>
  <si>
    <t>7145617</t>
  </si>
  <si>
    <t>7256685</t>
  </si>
  <si>
    <t>БЦ</t>
  </si>
  <si>
    <t>производство бумаги</t>
  </si>
  <si>
    <t>собственные офисные помещения (недвижимость), которые сдаются в аренду.</t>
  </si>
  <si>
    <t>объект торговли продуктами питания</t>
  </si>
  <si>
    <t>Дигоми</t>
  </si>
  <si>
    <t>производство</t>
  </si>
  <si>
    <t>Глдани</t>
  </si>
  <si>
    <t>вера-ваке</t>
  </si>
  <si>
    <t>Варкетили</t>
  </si>
  <si>
    <t>3429221</t>
  </si>
  <si>
    <t>государственное устройство</t>
  </si>
  <si>
    <t>4357715</t>
  </si>
  <si>
    <t>Сабуртало</t>
  </si>
  <si>
    <t>надзаладеви</t>
  </si>
  <si>
    <t>собств. Офисн.помещ. (недвижимость), которые сдаются в аренду.</t>
  </si>
  <si>
    <t>5553457</t>
  </si>
  <si>
    <t>4380244</t>
  </si>
  <si>
    <t>3381272</t>
  </si>
  <si>
    <t>4754750</t>
  </si>
  <si>
    <t>4076573</t>
  </si>
  <si>
    <t>4223156</t>
  </si>
  <si>
    <t>4059351</t>
  </si>
  <si>
    <t>3406344</t>
  </si>
  <si>
    <t>6283103</t>
  </si>
  <si>
    <t>5410717</t>
  </si>
  <si>
    <t>4712485</t>
  </si>
  <si>
    <t>3316548</t>
  </si>
  <si>
    <t>5109544</t>
  </si>
  <si>
    <t>3291903</t>
  </si>
  <si>
    <t>5028212</t>
  </si>
  <si>
    <t>6299677</t>
  </si>
  <si>
    <t>3253650</t>
  </si>
  <si>
    <t>5680462</t>
  </si>
  <si>
    <t>4190057</t>
  </si>
  <si>
    <t>3364148</t>
  </si>
  <si>
    <t>4464403</t>
  </si>
  <si>
    <t>4311006</t>
  </si>
  <si>
    <t>7045645</t>
  </si>
  <si>
    <t>6442682</t>
  </si>
  <si>
    <t>5300006</t>
  </si>
  <si>
    <t>6075016</t>
  </si>
  <si>
    <t>4384963</t>
  </si>
  <si>
    <t>5145309</t>
  </si>
  <si>
    <t>6939646</t>
  </si>
  <si>
    <t>4554752</t>
  </si>
  <si>
    <t>4037296</t>
  </si>
  <si>
    <t>6104789</t>
  </si>
  <si>
    <t>5331036</t>
  </si>
  <si>
    <t>4267368</t>
  </si>
  <si>
    <t>5818056</t>
  </si>
  <si>
    <t>4138249</t>
  </si>
  <si>
    <t>4927244</t>
  </si>
  <si>
    <t>5406820</t>
  </si>
  <si>
    <t>Б.Г.</t>
  </si>
  <si>
    <t>6567379</t>
  </si>
  <si>
    <t>4026798</t>
  </si>
  <si>
    <t>6131624</t>
  </si>
  <si>
    <t>7320981</t>
  </si>
  <si>
    <t>4027779</t>
  </si>
  <si>
    <t>4026002</t>
  </si>
  <si>
    <t>5042125</t>
  </si>
  <si>
    <t>6628642</t>
  </si>
  <si>
    <t>4082325</t>
  </si>
  <si>
    <t>4021695</t>
  </si>
  <si>
    <t>4065950</t>
  </si>
  <si>
    <t>6572210</t>
  </si>
  <si>
    <t>6779836</t>
  </si>
  <si>
    <t>4060223</t>
  </si>
  <si>
    <t>6401734</t>
  </si>
  <si>
    <t>6337341</t>
  </si>
  <si>
    <t>4326312</t>
  </si>
  <si>
    <t>2213660</t>
  </si>
  <si>
    <t>4168830</t>
  </si>
  <si>
    <t>4383553</t>
  </si>
  <si>
    <t>5225589</t>
  </si>
  <si>
    <t>6835473</t>
  </si>
  <si>
    <t>5414857</t>
  </si>
  <si>
    <t>3417993</t>
  </si>
  <si>
    <t>7166354</t>
  </si>
  <si>
    <t>3382645</t>
  </si>
  <si>
    <t>6569956</t>
  </si>
  <si>
    <t>5137960</t>
  </si>
  <si>
    <t>4797768</t>
  </si>
  <si>
    <t>5428539</t>
  </si>
  <si>
    <t>6223259</t>
  </si>
  <si>
    <t>6342503</t>
  </si>
  <si>
    <t>3348773</t>
  </si>
  <si>
    <t>3327279</t>
  </si>
  <si>
    <t>4961955</t>
  </si>
  <si>
    <t>3452356</t>
  </si>
  <si>
    <t>3523388</t>
  </si>
  <si>
    <t>3515208</t>
  </si>
  <si>
    <t>3472888</t>
  </si>
  <si>
    <t>3523280</t>
  </si>
  <si>
    <t>5092455</t>
  </si>
  <si>
    <t>4234117</t>
  </si>
  <si>
    <t>5648828</t>
  </si>
  <si>
    <t>3353515</t>
  </si>
  <si>
    <t>3473440</t>
  </si>
  <si>
    <t>3541992</t>
  </si>
  <si>
    <t>3415842</t>
  </si>
  <si>
    <t>3441476</t>
  </si>
  <si>
    <t>0613642</t>
  </si>
  <si>
    <t>3517732</t>
  </si>
  <si>
    <t>5092482</t>
  </si>
  <si>
    <t>5690969</t>
  </si>
  <si>
    <t>3531967</t>
  </si>
  <si>
    <t>5750760</t>
  </si>
  <si>
    <t>3509117</t>
  </si>
  <si>
    <t>3504880</t>
  </si>
  <si>
    <t>3519678</t>
  </si>
  <si>
    <t>6761694</t>
  </si>
  <si>
    <t>3542018</t>
  </si>
  <si>
    <t>3541661</t>
  </si>
  <si>
    <t>4545077</t>
  </si>
  <si>
    <t>3480085</t>
  </si>
  <si>
    <t>4612574</t>
  </si>
  <si>
    <t>4670092</t>
  </si>
  <si>
    <t>4033209</t>
  </si>
  <si>
    <t>4215405</t>
  </si>
  <si>
    <t>6978568</t>
  </si>
  <si>
    <t>3554629</t>
  </si>
  <si>
    <t>Мтацминда</t>
  </si>
  <si>
    <t>6471114</t>
  </si>
  <si>
    <t>3358823</t>
  </si>
  <si>
    <t>3362578</t>
  </si>
  <si>
    <t>5428548</t>
  </si>
  <si>
    <t>3391396</t>
  </si>
  <si>
    <t>3343000</t>
  </si>
  <si>
    <t>3395659</t>
  </si>
  <si>
    <t>4308715</t>
  </si>
  <si>
    <t>6544885</t>
  </si>
  <si>
    <t>4982898</t>
  </si>
  <si>
    <t>3353926</t>
  </si>
  <si>
    <t>3487505</t>
  </si>
  <si>
    <t>5406287</t>
  </si>
  <si>
    <t>5280741</t>
  </si>
  <si>
    <t>4840676</t>
  </si>
  <si>
    <t>4251375</t>
  </si>
  <si>
    <t>3424501</t>
  </si>
  <si>
    <t>3341486</t>
  </si>
  <si>
    <t>6480300</t>
  </si>
  <si>
    <t>5531828</t>
  </si>
  <si>
    <t>3523681</t>
  </si>
  <si>
    <t>4192144</t>
  </si>
  <si>
    <t>4329596</t>
  </si>
  <si>
    <t>5208633</t>
  </si>
  <si>
    <t>3289346</t>
  </si>
  <si>
    <t>3233717</t>
  </si>
  <si>
    <t>5262459</t>
  </si>
  <si>
    <t>6644740</t>
  </si>
  <si>
    <t>3341501</t>
  </si>
  <si>
    <t>3471601</t>
  </si>
  <si>
    <t>6510297</t>
  </si>
  <si>
    <t>3471852</t>
  </si>
  <si>
    <t>4305950</t>
  </si>
  <si>
    <t>5341169</t>
  </si>
  <si>
    <t>3334911</t>
  </si>
  <si>
    <t>3472343</t>
  </si>
  <si>
    <t>4229178</t>
  </si>
  <si>
    <t>3428259</t>
  </si>
  <si>
    <t>3264915</t>
  </si>
  <si>
    <t>6281025</t>
  </si>
  <si>
    <t>3382609</t>
  </si>
  <si>
    <t>4270951</t>
  </si>
  <si>
    <t>3361908</t>
  </si>
  <si>
    <t>4916871</t>
  </si>
  <si>
    <t>3357352</t>
  </si>
  <si>
    <t>3423272</t>
  </si>
  <si>
    <t>3425207</t>
  </si>
  <si>
    <t>3493516</t>
  </si>
  <si>
    <t>3359396</t>
  </si>
  <si>
    <t>3428874</t>
  </si>
  <si>
    <t>3386856</t>
  </si>
  <si>
    <t>4606769</t>
  </si>
  <si>
    <t>4856409</t>
  </si>
  <si>
    <t>3329561</t>
  </si>
  <si>
    <t>1686811</t>
  </si>
  <si>
    <t>4447600</t>
  </si>
  <si>
    <t>3385447</t>
  </si>
  <si>
    <t>4197728</t>
  </si>
  <si>
    <t>3264942</t>
  </si>
  <si>
    <t>3409252</t>
  </si>
  <si>
    <t>3421648</t>
  </si>
  <si>
    <t>3455601</t>
  </si>
  <si>
    <t>3233682</t>
  </si>
  <si>
    <t>3386721</t>
  </si>
  <si>
    <t>3555995</t>
  </si>
  <si>
    <t>5208642</t>
  </si>
  <si>
    <t>3377544</t>
  </si>
  <si>
    <t>5980682</t>
  </si>
  <si>
    <t>6209925</t>
  </si>
  <si>
    <t>3368812</t>
  </si>
  <si>
    <t>4599544</t>
  </si>
  <si>
    <t>3363461</t>
  </si>
  <si>
    <t>3358191</t>
  </si>
  <si>
    <t>3394179</t>
  </si>
  <si>
    <t>3345044</t>
  </si>
  <si>
    <t>Дидубе-Исани</t>
  </si>
  <si>
    <t>Прилавок холодильник</t>
  </si>
  <si>
    <t>ООО "Грузинская девелоперская компания"</t>
  </si>
  <si>
    <t>АО «Университет Нью Вижн»</t>
  </si>
  <si>
    <t>ООО "Центр здоровья Давида Татишвили"</t>
  </si>
  <si>
    <t>ООО "Сказка"</t>
  </si>
  <si>
    <t>ООО "Астра"</t>
  </si>
  <si>
    <t>ООО   "TDK Group"</t>
  </si>
  <si>
    <t>ООО "Музей"</t>
  </si>
  <si>
    <t>ООО "В-Джео Ресторанс"</t>
  </si>
  <si>
    <t>ООО "Тавадури"</t>
  </si>
  <si>
    <t>искусство</t>
  </si>
  <si>
    <t>почта</t>
  </si>
  <si>
    <t>АО "гостиничный и ресторанный менеджмент"</t>
  </si>
  <si>
    <t>4002313</t>
  </si>
  <si>
    <t>598594929 გიორგი სილაგაძე</t>
  </si>
  <si>
    <t>5317436</t>
  </si>
  <si>
    <t>3482662</t>
  </si>
  <si>
    <t>5631854</t>
  </si>
  <si>
    <t>6297250</t>
  </si>
  <si>
    <t>3401107</t>
  </si>
  <si>
    <t>ООО "Галерея Тбилиси"</t>
  </si>
  <si>
    <t>ООО "ИГ Девелопмент Джорджия"</t>
  </si>
  <si>
    <t>ООО "Даби Групп Джорджия"</t>
  </si>
  <si>
    <t>ООО "Тбилиси Сити"</t>
  </si>
  <si>
    <t>ООО "Американская госпиталь Нетворк"</t>
  </si>
  <si>
    <t>ООО"Инвестиц.управл.РасАль Хайма Джорджия"</t>
  </si>
  <si>
    <t>ООО "Пиксель Менеджмент"</t>
  </si>
  <si>
    <t>ООО «Новая больница».</t>
  </si>
  <si>
    <t>ООО "Аджара Групп"</t>
  </si>
  <si>
    <t>ООО "Первая университетская клиника Тбилиси"</t>
  </si>
  <si>
    <t>ООО "Эволюшн Джорджия"</t>
  </si>
  <si>
    <t>ООО "Си-Фай-и Джорджия"</t>
  </si>
  <si>
    <t>Посольство Соединенных Штатов Америки в Тбилиси</t>
  </si>
  <si>
    <t>ООО "Аджара+"</t>
  </si>
  <si>
    <t>АО "Бом Террано"</t>
  </si>
  <si>
    <t>ООО "Торговый центр"</t>
  </si>
  <si>
    <t>ООО "Санте Джи Эм Продактс"</t>
  </si>
  <si>
    <t>ООО  "G &amp; A  GROUP"</t>
  </si>
  <si>
    <t>ООО "Гудвил"</t>
  </si>
  <si>
    <t>ООО "Г-М-П"</t>
  </si>
  <si>
    <t>ООО "Лило 1"</t>
  </si>
  <si>
    <t>ООО «Джи Эм Хотелс»</t>
  </si>
  <si>
    <t>ООО "Кнауф Гипс Тбилиси"</t>
  </si>
  <si>
    <t>ООО "Глдани Молл"</t>
  </si>
  <si>
    <t>ООО "Джорджиан Пайп"</t>
  </si>
  <si>
    <t>ООО "Орби"</t>
  </si>
  <si>
    <t>ООО "Центральная университетская клиника им. Н.Кипшидзе"</t>
  </si>
  <si>
    <t>ООО "Амбассадор"</t>
  </si>
  <si>
    <t>ООО "Фудсервис"</t>
  </si>
  <si>
    <t>ООО «Национальный медицинский центр имени О. Гудушаури»</t>
  </si>
  <si>
    <t>ООО "Кросс 2"</t>
  </si>
  <si>
    <t>ООО "Рам Политех"</t>
  </si>
  <si>
    <t>ООО "Поултри Джорджия"</t>
  </si>
  <si>
    <t>ООО "Ибер Компани"</t>
  </si>
  <si>
    <t>ООО "Марло"</t>
  </si>
  <si>
    <t>ООО "Джино Парк"</t>
  </si>
  <si>
    <t>Представительство Государственной нефтяной компании Азербайджанской Республики в Грузии</t>
  </si>
  <si>
    <t>АО «Национальный центр экспериментальной и клинической хирургии имени К. Эристави»</t>
  </si>
  <si>
    <t>АО "Мауди"</t>
  </si>
  <si>
    <t>ООО "ГД Пласт"</t>
  </si>
  <si>
    <t>ООО "Джомил"</t>
  </si>
  <si>
    <t>ООО "Сакинвест"</t>
  </si>
  <si>
    <t>ООО "Базис"</t>
  </si>
  <si>
    <t>ООО "Клиническая больница N5"
(открытое сердце)</t>
  </si>
  <si>
    <t>ООО "Анна Групп"</t>
  </si>
  <si>
    <t>ООО "Терги-1"</t>
  </si>
  <si>
    <t>ООО "Полимер-1"</t>
  </si>
  <si>
    <t>АО "Тбилиси Централ"</t>
  </si>
  <si>
    <t>ООО "Гипермаркет Сабуртало"</t>
  </si>
  <si>
    <t>ООО "Ифкли"</t>
  </si>
  <si>
    <t>ООО "Вивамед"</t>
  </si>
  <si>
    <t>ООО «Тегета Моторс»</t>
  </si>
  <si>
    <t>ООО "Университет Джорджии"</t>
  </si>
  <si>
    <t>ООО "Спагетти-94"</t>
  </si>
  <si>
    <t>ООО "Магти"</t>
  </si>
  <si>
    <t>ООО "Джорджиан Пэкиджинг"</t>
  </si>
  <si>
    <t>ООО "Телемеди"</t>
  </si>
  <si>
    <t>ООО "Нутримакс"</t>
  </si>
  <si>
    <t>ООО "Чавчавадзе 64а"</t>
  </si>
  <si>
    <t>ООО "Плаза+"</t>
  </si>
  <si>
    <t>ООО "Арко"</t>
  </si>
  <si>
    <t>ООО Издательство «Колор»</t>
  </si>
  <si>
    <t>ООО "Джи Эм Мтацминда"</t>
  </si>
  <si>
    <t>ООО "Бумба"</t>
  </si>
  <si>
    <t>ООО "Шараванди"</t>
  </si>
  <si>
    <t>ООО "Мзиури"</t>
  </si>
  <si>
    <t>ООО "Сакаэронавигация"</t>
  </si>
  <si>
    <t>ООО "Лимон 2009"</t>
  </si>
  <si>
    <t>ООО "Джемпласт"</t>
  </si>
  <si>
    <t>ООО Бебо</t>
  </si>
  <si>
    <t>ООО "АА Пласт"</t>
  </si>
  <si>
    <t>ООО «Джевите Хоспиталити»</t>
  </si>
  <si>
    <t>ООО "Мельница"</t>
  </si>
  <si>
    <t>ООО "Джорджиан Казино Групп"</t>
  </si>
  <si>
    <t>ООО "Пинео Медикал Экосистем"</t>
  </si>
  <si>
    <t>ООО "Сити М"</t>
  </si>
  <si>
    <t>ООО "Терминал Вест Трейдинг"</t>
  </si>
  <si>
    <t>ООО "G &amp; S Enterprise"</t>
  </si>
  <si>
    <t>ООО "Аверси-Рационал"</t>
  </si>
  <si>
    <t>ООО "Хеди"</t>
  </si>
  <si>
    <t>ООО "Автомобилист".</t>
  </si>
  <si>
    <t>ООО "Клиника Александра Аладашвили"</t>
  </si>
  <si>
    <t>ААП "Медицинский центр имени Иоанна"</t>
  </si>
  <si>
    <t>Дворец Спорта</t>
  </si>
  <si>
    <t>ООО "Викинг Групп"</t>
  </si>
  <si>
    <t>ООО "Мерани Хаб"</t>
  </si>
  <si>
    <t>ООО "Грузинско-голландская больница"</t>
  </si>
  <si>
    <t>ООО "Комертц Групп"</t>
  </si>
  <si>
    <t>Центр экстренной кардиологии</t>
  </si>
  <si>
    <t>ООО «Многопрофильная клиническая больница имени Святого Архангела Михаила»</t>
  </si>
  <si>
    <t>ООО "Тбилиси Парк"</t>
  </si>
  <si>
    <t>ООО "Винный завод N1"</t>
  </si>
  <si>
    <t>ООО "Научно-исследовательский институт репродукции человека им. И. Жордания"</t>
  </si>
  <si>
    <t>ООО "Глория ООО ГЛОРИЯ"</t>
  </si>
  <si>
    <t>ООО "Выставочный центр"</t>
  </si>
  <si>
    <t>ООО "Центр управления бизнесом"</t>
  </si>
  <si>
    <t>ООО «Университетская клиника имени С. Хечинашвили»</t>
  </si>
  <si>
    <t>ООО "Полимер Продакшн"</t>
  </si>
  <si>
    <t>ООО "Хлеб нашего существования"</t>
  </si>
  <si>
    <t>АО "Грузинский Холдинг"</t>
  </si>
  <si>
    <t>ООО "Лимон-2009"</t>
  </si>
  <si>
    <t>ООО "Торговый центр Фреско"</t>
  </si>
  <si>
    <t>ООО «Пегаси»</t>
  </si>
  <si>
    <t>АО"Hualing international special economic zone" (სასტუმრო "პრეფერენსე" "HUALING" თბილისი)</t>
  </si>
  <si>
    <t>ОАО "Чархмшнебель"</t>
  </si>
  <si>
    <t>ООО "Нуки"</t>
  </si>
  <si>
    <t>ООО "Бизнес Центр Силк Роуд"</t>
  </si>
  <si>
    <t>ООО "Тетри Сити Плюс"</t>
  </si>
  <si>
    <t>ООО "Астория"</t>
  </si>
  <si>
    <t>АО «Медиа Холдинг»</t>
  </si>
  <si>
    <t>Торговый Дом Детский Мир</t>
  </si>
  <si>
    <t>ООО "Макро Туризм"</t>
  </si>
  <si>
    <t>ООО "Томас - 7"</t>
  </si>
  <si>
    <t>ООО "Фреско Вест Джорджия"</t>
  </si>
  <si>
    <t>ООО "Фроферти Менеджмент"</t>
  </si>
  <si>
    <t>ООО "Грузин Полимер"</t>
  </si>
  <si>
    <t>ООО «Эртоба»</t>
  </si>
  <si>
    <t>ООО "Национальный Центр Высоких Технологий Грузии"</t>
  </si>
  <si>
    <t>ООО "Евро Отель"</t>
  </si>
  <si>
    <t>ООО "Мемо".</t>
  </si>
  <si>
    <t>ООО "Фроферти сервис"</t>
  </si>
  <si>
    <t>ООО "Клиника Давида Гагуа"</t>
  </si>
  <si>
    <t>ООО "Мави"</t>
  </si>
  <si>
    <t>ООО "Ритэйл Групп"</t>
  </si>
  <si>
    <t>АО "Немецкий госпиталь"</t>
  </si>
  <si>
    <t>Сидел. Международная почта</t>
  </si>
  <si>
    <t>ООО "Арома Продактс"</t>
  </si>
  <si>
    <t>ООО "Немецкий Мясник 2010"</t>
  </si>
  <si>
    <t>ООО "Дейдрим Юниверсал Джорджия"</t>
  </si>
  <si>
    <t>ААП "Французская школа Кавказа"</t>
  </si>
  <si>
    <t>ООО "Вест Колд"</t>
  </si>
  <si>
    <t>АО "Тбилисский Центральный Автовокзал"</t>
  </si>
  <si>
    <t>ООО "Айси".</t>
  </si>
  <si>
    <t>ООО "Океанида"</t>
  </si>
  <si>
    <t>ООО "Конфиденс Групп"</t>
  </si>
  <si>
    <t>ООО "Тетрон+"</t>
  </si>
  <si>
    <t>ООО "Калина-Грузия"</t>
  </si>
  <si>
    <t>ООО "Бизнес Центр Делис"</t>
  </si>
  <si>
    <t>ООО "Центр экстракорпорального оплодотворения"</t>
  </si>
  <si>
    <t>АО "Тбилисский табак"</t>
  </si>
  <si>
    <t>ООО "Glass Work"</t>
  </si>
  <si>
    <t>ООО "Горгия"</t>
  </si>
  <si>
    <t>ООО "Эксклюзив"</t>
  </si>
  <si>
    <t>ООО "Джорджиан Экспресс Транс"</t>
  </si>
  <si>
    <t>ООО "Лорди"</t>
  </si>
  <si>
    <t>ООО "Fresco Trade House"</t>
  </si>
  <si>
    <t>Дом Цулукидзе Институт урологии.</t>
  </si>
  <si>
    <t>ООО "Авиатор"</t>
  </si>
  <si>
    <t>ООО "Ипоцентр"</t>
  </si>
  <si>
    <t>ООО "Монография"</t>
  </si>
  <si>
    <t>ООО "Фреско Ритейл Групп"</t>
  </si>
  <si>
    <t>ООО "Альфа Плюс 2007"</t>
  </si>
  <si>
    <t>ООО "Кита 2016"</t>
  </si>
  <si>
    <t>ООО «Белый город».</t>
  </si>
  <si>
    <t>ООО "Меама"</t>
  </si>
  <si>
    <t>АО "Комбинат печатного слова"</t>
  </si>
  <si>
    <t>ООО "ЛГ Гласс"</t>
  </si>
  <si>
    <t>ООО "Медгрупп Джорджия"</t>
  </si>
  <si>
    <t>ООО "Кавеа Сабуртало"</t>
  </si>
  <si>
    <t>ООО "Нео Гласи"</t>
  </si>
  <si>
    <t>ООО "Арбо 2009"</t>
  </si>
  <si>
    <t>ООО "Динамо Арена"</t>
  </si>
  <si>
    <t>ООО "Тфлиси Винный Погреб"</t>
  </si>
  <si>
    <t>ООО "Бани 13"</t>
  </si>
  <si>
    <t>ООО «З и г билдинг компани»</t>
  </si>
  <si>
    <t>ООО "Прогриф"</t>
  </si>
  <si>
    <t>ООО "Глово Джорджия Инфраструктура"</t>
  </si>
  <si>
    <t>ООО "Лоток-1"</t>
  </si>
  <si>
    <t>ООО "Spanish Retail Georgia"</t>
  </si>
  <si>
    <t>ООО "Васадзе Пури"</t>
  </si>
  <si>
    <t>ООО "Фарм Маркет"</t>
  </si>
  <si>
    <t>ООО "Экрани-Лило"</t>
  </si>
  <si>
    <t>ООО "Грузинская гостиничная управляющая компания"</t>
  </si>
  <si>
    <t>АО "Hualing international special economic zone" (სასტუმრო "პრეფერენსე" "HUALING" თბილისი)</t>
  </si>
  <si>
    <t>ООО "Хуалинг-гипермаркет строительных материалов"</t>
  </si>
  <si>
    <t>ООО "Гамма"</t>
  </si>
  <si>
    <t>ООО "Улев"</t>
  </si>
  <si>
    <t>ООО "Нептун"</t>
  </si>
  <si>
    <t>ООО "Джорджиан Фитнес Групп"</t>
  </si>
  <si>
    <t>ООО "Тбилиси XXI"</t>
  </si>
  <si>
    <t>ООО "Гидан"</t>
  </si>
  <si>
    <t>ООО "Джорджиан Пфайффер Продакшн"</t>
  </si>
  <si>
    <t>ООО "Тен"</t>
  </si>
  <si>
    <t>ООО "Джорджиан Отель Менеджмент"</t>
  </si>
  <si>
    <t>ООО "Центр болезней сердца и сосудов"</t>
  </si>
  <si>
    <t>ООО "Ньютон Фри Скул"</t>
  </si>
  <si>
    <t>Теплый шелк "Радуга"</t>
  </si>
  <si>
    <t>ООО "Теплый Полимер"</t>
  </si>
  <si>
    <t>ООО "Л.Т.Б."</t>
  </si>
  <si>
    <t>ООО "МП Девелопмент"</t>
  </si>
  <si>
    <t>ООО "Газовая и бензиновая компания"</t>
  </si>
  <si>
    <t>ООО "Эмбавуд Джорджия"</t>
  </si>
  <si>
    <t>ООО "Ака" - компания "Мерседес"</t>
  </si>
  <si>
    <t>ООО «Глассфактор»</t>
  </si>
  <si>
    <t>ООО "Лилюта"</t>
  </si>
  <si>
    <t>ООО "Лидер-Бонус"</t>
  </si>
  <si>
    <t>Иба "Жилой Комплекс Зурговани"</t>
  </si>
  <si>
    <t>ООО "Компания Джаокен"</t>
  </si>
  <si>
    <t>ООО "Демас"</t>
  </si>
  <si>
    <t>АО "Грузинский национальный университет СЭУ"</t>
  </si>
  <si>
    <t>ООО "Орхеви"</t>
  </si>
  <si>
    <t>ООО "Мзареули I"</t>
  </si>
  <si>
    <t>ООО "Кахелеби Белиашвили"</t>
  </si>
  <si>
    <t>ООО "Тойота Центр Тегета"</t>
  </si>
  <si>
    <t>ООО "Экогаз Плюс"</t>
  </si>
  <si>
    <t>ООО "Нова"</t>
  </si>
  <si>
    <t>ООО "Водогазовые технологии"</t>
  </si>
  <si>
    <t>ООО "Октопус"</t>
  </si>
  <si>
    <t>ООО "Мельничный базар"</t>
  </si>
  <si>
    <t>ООО "Ваке Плаза"</t>
  </si>
  <si>
    <t>ООО "Монио" Больничный комплекс</t>
  </si>
  <si>
    <t>ООО "Фитнес Ван "</t>
  </si>
  <si>
    <t>ООО "Хорека 2021"</t>
  </si>
  <si>
    <t>ООО "Кредо Банк"</t>
  </si>
  <si>
    <t>ООО "Великолепный 2018"</t>
  </si>
  <si>
    <t>ООО "Дани 2012"</t>
  </si>
  <si>
    <t>ООО "Лидер Трейд"</t>
  </si>
  <si>
    <t>ООО "Сактскальпроект"</t>
  </si>
  <si>
    <t>ООО "Стандарт +"</t>
  </si>
  <si>
    <t>ООО "GLG-GROUP"</t>
  </si>
  <si>
    <t>ООО "Торговый дом Имеди"</t>
  </si>
  <si>
    <t>ООО "Примера голф енд резиденс"</t>
  </si>
  <si>
    <t>ООО "Глобал Технолоджис"</t>
  </si>
  <si>
    <t>ООО "Сузала"</t>
  </si>
  <si>
    <t>ООО "Тбилисская клиника сердца и сосудов"</t>
  </si>
  <si>
    <t>ООО "Бизнес центр"</t>
  </si>
  <si>
    <t>ООО "Билдекс"</t>
  </si>
  <si>
    <t>ООО "Альянс Групп"</t>
  </si>
  <si>
    <t>ООО «Прогресс».</t>
  </si>
  <si>
    <t>ООО "Дафна"</t>
  </si>
  <si>
    <t>ООО "Крафт"</t>
  </si>
  <si>
    <t>ООО "Ифкли Дигоми"</t>
  </si>
  <si>
    <t>ООО "Литовская пекарня".</t>
  </si>
  <si>
    <t>ООО "Этно"</t>
  </si>
  <si>
    <t>ООО "Эшенди Сатчар Центр"</t>
  </si>
  <si>
    <t>ООО  "БМ груп"</t>
  </si>
  <si>
    <t>ООО "Шавнабада"</t>
  </si>
  <si>
    <t>ООО "Клиника Гии Чкуасели"</t>
  </si>
  <si>
    <t>АО "Магловмшен" каркасно-панельный завод</t>
  </si>
  <si>
    <t>ООО "Эйрсервис +"</t>
  </si>
  <si>
    <t>ООО "Спероза"</t>
  </si>
  <si>
    <t>ООО "new market"</t>
  </si>
  <si>
    <t>ООО "Орбел Транс"</t>
  </si>
  <si>
    <t>Нозадзе Мераби</t>
  </si>
  <si>
    <t>ООО "Фасади"</t>
  </si>
  <si>
    <t>ООО "Ани"</t>
  </si>
  <si>
    <t>ООО «Травматология имени Зураба Ткешелашвили»</t>
  </si>
  <si>
    <t>ООО "Хоб Девелопмент"</t>
  </si>
  <si>
    <t>ООО "Отель Иверия Инн"</t>
  </si>
  <si>
    <t>ООО Конди</t>
  </si>
  <si>
    <t>ООО "Клиника Чачава"</t>
  </si>
  <si>
    <t>Товарищество Бма галерея 19"</t>
  </si>
  <si>
    <t>ОАО "Багратиони-1882"</t>
  </si>
  <si>
    <t>ООО "СНГ Групп"</t>
  </si>
  <si>
    <t>ООО ''Лило Сити"</t>
  </si>
  <si>
    <t>ООО "Джу Групп"</t>
  </si>
  <si>
    <t>ООО "Меди Клаб Джорджия"</t>
  </si>
  <si>
    <t>ООО "ПОСТВ"</t>
  </si>
  <si>
    <t>ООО "Планета пива"</t>
  </si>
  <si>
    <t>ООО "Энерго-98"</t>
  </si>
  <si>
    <t>ООО "В-Джео Рестораны"</t>
  </si>
  <si>
    <t>ООО "БМ Си Горгия"</t>
  </si>
  <si>
    <t>ООО «Научно-исследовательский центр онкологии»</t>
  </si>
  <si>
    <t>ООО ''Главный ТВ''</t>
  </si>
  <si>
    <t>ООО "Земель"</t>
  </si>
  <si>
    <t>ООО "Энергия 2007"</t>
  </si>
  <si>
    <t>ООО "Мульти"</t>
  </si>
  <si>
    <t>ООО "Долче вита"</t>
  </si>
  <si>
    <t>ООО "Варкетили-96"</t>
  </si>
  <si>
    <t>ООО "Колха"</t>
  </si>
  <si>
    <t>АО «Объединенная финансовая корпорация»</t>
  </si>
  <si>
    <t>ООО "Тими-Тбилисский медицинский институт"</t>
  </si>
  <si>
    <t>ООО "Элсивайкики Гэ"</t>
  </si>
  <si>
    <t>ООО «Бизнес-центр Сабуртало»</t>
  </si>
  <si>
    <t>ООО "Варазис хеви 95"</t>
  </si>
  <si>
    <t>ООО "Фроферти"</t>
  </si>
  <si>
    <t>ООО "Супергаз-Италия"</t>
  </si>
  <si>
    <t>ООО "Пегас"</t>
  </si>
  <si>
    <t>ООО "Iberia Food Company"</t>
  </si>
  <si>
    <t>АО "Шода"</t>
  </si>
  <si>
    <t>ООО "Мачахела компани"</t>
  </si>
  <si>
    <t>Туберкулез. и болезни легких</t>
  </si>
  <si>
    <t>ООО "Джей Эл"</t>
  </si>
  <si>
    <t>ООО "Универсам"</t>
  </si>
  <si>
    <t>ООО "Алтуни"</t>
  </si>
  <si>
    <t>АО "Тбилисская Чайная Весовая Фабрика"</t>
  </si>
  <si>
    <t>ООО "Первый Медицинский Центр"</t>
  </si>
  <si>
    <t>ООО "Фири"</t>
  </si>
  <si>
    <t>ООО "Эйс Джорджия"</t>
  </si>
  <si>
    <t>ООО "Фин Сервис XXI"</t>
  </si>
  <si>
    <t>ООО "Бизнес"</t>
  </si>
  <si>
    <t>ООО "Киоск Джорджиа"</t>
  </si>
  <si>
    <t>ООО "Лило Рентал"</t>
  </si>
  <si>
    <t>ООО "Г-Т Моторс"</t>
  </si>
  <si>
    <t>ООО "Лермонт"</t>
  </si>
  <si>
    <t>ООО "Флексо Лейблс"</t>
  </si>
  <si>
    <t>ООО "Британская Грузинская Академия"</t>
  </si>
  <si>
    <t>ООО "Фреско Новый Стандарт"</t>
  </si>
  <si>
    <t>ООО «Медицинский центр академика Фридона Тодуа» - ООО «НИИ клинической медицины»</t>
  </si>
  <si>
    <t>ООО "Торговый центр Самгори"</t>
  </si>
  <si>
    <t>ООО"Р.Н."</t>
  </si>
  <si>
    <t>ООО "Гамма+"</t>
  </si>
  <si>
    <t>ООО "Телеграф"</t>
  </si>
  <si>
    <t>ООО "Кристалл 1887"</t>
  </si>
  <si>
    <t>ООО "Карту Групп"</t>
  </si>
  <si>
    <t>ООО "Клиника Аверс"</t>
  </si>
  <si>
    <t>ООО "Кавказский университет"</t>
  </si>
  <si>
    <t>ООО "Джорджиан Фильм-Недвижимость"</t>
  </si>
  <si>
    <t>ООО "Телерадиоцентр Грузии"</t>
  </si>
  <si>
    <t>ООО "Тодуа Клиник"</t>
  </si>
  <si>
    <t>ОАО "Тбилгвино"</t>
  </si>
  <si>
    <t>ООО "Гласс Сервис"</t>
  </si>
  <si>
    <t>ООО "Систем Нет"</t>
  </si>
  <si>
    <t>ООО "Халед Алраджхи Холддинг Компани"</t>
  </si>
  <si>
    <t>ООО "Нетканые материалы"</t>
  </si>
  <si>
    <t>ООО "Хелсикор".</t>
  </si>
  <si>
    <t>ООО "Колхети"</t>
  </si>
  <si>
    <t>ООО "Гебрюдер Вайс"</t>
  </si>
  <si>
    <t>ООО "Автограф"</t>
  </si>
  <si>
    <t>ООО "Транс Газ"</t>
  </si>
  <si>
    <t>ООО"Тбилисский государственный концертный зал"</t>
  </si>
  <si>
    <t>ООО "Энджи и Компания"</t>
  </si>
  <si>
    <t>ООО "Дигоми Капитал"</t>
  </si>
  <si>
    <t>ООО "Ниу Пети"</t>
  </si>
  <si>
    <t>ООО "Ен Ер Джи Джорджиа"</t>
  </si>
  <si>
    <t>ООО "CBD DEVELOPMENT"</t>
  </si>
  <si>
    <t>АО "Аксис Тауерс"</t>
  </si>
  <si>
    <t>АО "Мега-лаби"</t>
  </si>
  <si>
    <t>ООО "Итонг Кавкасус"</t>
  </si>
  <si>
    <t>ООО "МИА"</t>
  </si>
  <si>
    <t>ООО "Аисберг "</t>
  </si>
  <si>
    <t>ООО "Мегарон"</t>
  </si>
  <si>
    <t>АО "Тиелес"</t>
  </si>
  <si>
    <t>ООО "Гранто менеджер"</t>
  </si>
  <si>
    <t>тотализатор</t>
  </si>
  <si>
    <t>ООО "Хотел круиз"</t>
  </si>
  <si>
    <t>ООО "Модуст"</t>
  </si>
  <si>
    <t>ООО "Бизнес-центр на Леонидзе" (чиллеры)</t>
  </si>
  <si>
    <t>чиллеры</t>
  </si>
  <si>
    <t>общественное питание</t>
  </si>
  <si>
    <t>ООО "Центр радиационной медицины"</t>
  </si>
  <si>
    <t>медицинское учреждение</t>
  </si>
  <si>
    <t>ООО "Арбо-2009"</t>
  </si>
  <si>
    <t>ООО "Джи и Джи Кооператив"</t>
  </si>
  <si>
    <t>ООО "Демаси"</t>
  </si>
  <si>
    <t>ООО "Дрим Тауер</t>
  </si>
  <si>
    <t>ООО "Лерто"</t>
  </si>
  <si>
    <t>ООО "Элма 2008"</t>
  </si>
  <si>
    <t>АО "Сараджишвили"</t>
  </si>
  <si>
    <t>ООО "ГЕО-М-ТЕКС"</t>
  </si>
  <si>
    <t>ООО «Клокс Хотелс Менеджмент»</t>
  </si>
  <si>
    <t>ООО "Асорти-вере"</t>
  </si>
  <si>
    <t>ООО «Тифлисский бизнес-центр».</t>
  </si>
  <si>
    <t>ООО "Частная клиника имени Иоана Моцкалеса"</t>
  </si>
  <si>
    <t>АО "Силк Банк"</t>
  </si>
  <si>
    <t>ООО "Отель Косте"</t>
  </si>
  <si>
    <t>ООО "Коммерц Групп"</t>
  </si>
  <si>
    <t>ООО "Ахали Капитал"</t>
  </si>
  <si>
    <t>ООО "Сити Недвижимость" - гостиница</t>
  </si>
  <si>
    <t>Гостиницы??</t>
  </si>
  <si>
    <t>შპს "საბურთალო 2007"</t>
  </si>
  <si>
    <t>შპს "გულიანი"</t>
  </si>
  <si>
    <t>შპს "იფქლი დიღომი"</t>
  </si>
  <si>
    <t>შპს "XXI+ერისთავი"</t>
  </si>
  <si>
    <t>შპს "გაზ ენდ პეტროლ კომპანი"</t>
  </si>
  <si>
    <t>5650351</t>
  </si>
  <si>
    <t>ООО «Джео госпитал»</t>
  </si>
  <si>
    <t>ООО "Меликишвили 10" (гостиница)</t>
  </si>
  <si>
    <t>4346238</t>
  </si>
  <si>
    <t>3434322</t>
  </si>
  <si>
    <t>6104823</t>
  </si>
  <si>
    <t>7136958</t>
  </si>
  <si>
    <t>7473316</t>
  </si>
  <si>
    <t>ა(ა)იპ ''ნიუ ვიჟენ უნივერსიტეტი''</t>
  </si>
  <si>
    <t>ბმა "ბიზნეს ცენტრი ბესიკზე"</t>
  </si>
  <si>
    <t>შპს  "Iberia Food Company"</t>
  </si>
  <si>
    <t>სს "ანნაკორ"</t>
  </si>
  <si>
    <t>შპს  "ნოვა ფიქსი"</t>
  </si>
  <si>
    <t>4509053</t>
  </si>
  <si>
    <t>შპს "მმზ"</t>
  </si>
  <si>
    <t>6570542</t>
  </si>
  <si>
    <t>4263166</t>
  </si>
  <si>
    <t>4065095</t>
  </si>
  <si>
    <t>შპს "აი სი არ ფუუდ ენდ ბევერეჯ"</t>
  </si>
  <si>
    <t>5322206</t>
  </si>
  <si>
    <t>შპს "შავნაბადა"</t>
  </si>
  <si>
    <t>შპს "Iberia Food Company "</t>
  </si>
  <si>
    <t>5025331</t>
  </si>
  <si>
    <t>3235528</t>
  </si>
  <si>
    <t>4702147</t>
  </si>
  <si>
    <t>შპს "კომფორტმშენ XXI"</t>
  </si>
  <si>
    <t>ბალნეოლოგიური  კურორტი</t>
  </si>
  <si>
    <t>3504853</t>
  </si>
  <si>
    <t>შპს "ჭრელი აბანო"</t>
  </si>
  <si>
    <t>4329550</t>
  </si>
  <si>
    <t>შპს "თერმორიუმი"</t>
  </si>
  <si>
    <t>შპს "სი-ფი-აი ჯორჯია"</t>
  </si>
  <si>
    <t>6378458</t>
  </si>
  <si>
    <t>შპს "იუ-ჯი-თი"</t>
  </si>
  <si>
    <t>3449067</t>
  </si>
  <si>
    <t>ООО "Гврита 2023"</t>
  </si>
  <si>
    <t>ООО ''Тонуси''</t>
  </si>
  <si>
    <t>ООО""Элит Инвест" (Коммерческое помещение)</t>
  </si>
  <si>
    <t>ООО "Глдани Менеджмент"</t>
  </si>
  <si>
    <t>ООО "Миленум материал джорджиа"</t>
  </si>
  <si>
    <t xml:space="preserve">отсрочка на депозит до 01.01.2024г.
</t>
  </si>
  <si>
    <t>შპს "ავლაბარი სიტი "</t>
  </si>
  <si>
    <t>სს "ინოვას"</t>
  </si>
  <si>
    <t>შპს "მერკელეონ ჯორჯია"</t>
  </si>
  <si>
    <t>სს "ხალიკ ბანკი საქართველო"</t>
  </si>
  <si>
    <t>'ქიუ-ეს-აი'' თბილისის საერთაშორისო სკოლა</t>
  </si>
  <si>
    <t>შპს "წისქვილი ბაზარი"</t>
  </si>
  <si>
    <t>0755855</t>
  </si>
  <si>
    <t>დიდუბე-ისანი</t>
  </si>
  <si>
    <t>ვარკეთილი</t>
  </si>
  <si>
    <t>ნაძალადევი</t>
  </si>
  <si>
    <t>საბურთალო</t>
  </si>
  <si>
    <t>2199784</t>
  </si>
  <si>
    <t>შპს "ლიდერმშენი 2020"</t>
  </si>
  <si>
    <t>ООО "Нар-нара"</t>
  </si>
  <si>
    <t>ООО "Криала"</t>
  </si>
  <si>
    <t>ООО «Медицинский центр Нета»</t>
  </si>
  <si>
    <t>ООО "Зафбед Хосфиталити "</t>
  </si>
  <si>
    <t>ООО "Объединенная компания водоснабжения Грузии"</t>
  </si>
  <si>
    <t>АО "Нино".</t>
  </si>
  <si>
    <t>ДЗ/КЗ на 01.10.2023г. без депозита</t>
  </si>
  <si>
    <t>ООО "Зукапласт"</t>
  </si>
  <si>
    <t>ООО «Крона»</t>
  </si>
  <si>
    <t>ООО «Чистый Мир»</t>
  </si>
  <si>
    <t>4806589</t>
  </si>
  <si>
    <t>ООО "Шаори"</t>
  </si>
  <si>
    <t>19.10.2023г общалась  с представителем, удивился, почему не заплатили. Сегодня выяснит и перечислят.</t>
  </si>
  <si>
    <t>19.10.2023г общалась  с представителем,  заявляет, что одному из счетчиков предъявлены условные начисление, с чем не согласны, и обратился втеласи с заявлением. Они ждут решения Теласа и заплатят.</t>
  </si>
  <si>
    <t>Б.Г. 20.10.2023г общалась  с представителем,  заявляет,  что сегодня заплатят до конца дня.</t>
  </si>
  <si>
    <t>20.10.2023г общалась  с представителем,  заявляет, что передаст   бухгалтеру , может быть пропустил и перечислит сегодня.</t>
  </si>
  <si>
    <t>20.10.2023г общалась  с представителем,  заявляет, что не согласен с показаниями и прежде чем что-либо прояснится, хотят  направить письмо о переводе внесенного депозита в оплату.</t>
  </si>
  <si>
    <t>20.10.2023г общалась  с представителем,  заявляет, что пепечислили 05.10.2023г и попрасил вияснить  почему  не отражено оплаченое сумма.</t>
  </si>
  <si>
    <t>19.10.2023г  подал заяввление об  отсрочке.</t>
  </si>
  <si>
    <t>20.10.2023г общалась  с представителем,  заявляет,  что заплатят до 23.10.2023г.</t>
  </si>
  <si>
    <t>неверный номер</t>
  </si>
  <si>
    <t>20.10.2023г общалась  представителем,  заявляет, что сегодня перечислят.</t>
  </si>
  <si>
    <t>17.10.2023г передано на СПО писмо №1017/288/23.</t>
  </si>
  <si>
    <t>20.10.2023г общалась  с представителем,  заявляет, что хотят отправить заявку на отсрочку до 26.10.2023 г. 
Подана заявка на отсрочку платежа до 26 октября 2023 года.</t>
  </si>
  <si>
    <t>20.10.2023г общалась  с представителем,  заявляет, что вияснит в бухгалтерии и перечислит.
25.10.2023г Передано на отключение</t>
  </si>
  <si>
    <t>19.10.2023г общалась с финансовым директором, пообещал , что будет полностью выплачен к концу дня 24.10.2023г.
25.10.2023г  общалась  повторно с финансовым директором, сказал  что уже перечислили  100 000 лари и переслал квитанцию ​​об оплате по электронной почте, а завтра перечислят  оставшиеся 46 000 лари.</t>
  </si>
  <si>
    <t xml:space="preserve">отсрочка до 30.10.2023г.
</t>
  </si>
  <si>
    <t>аннулированый платеж в  банк</t>
  </si>
  <si>
    <t>20.10.2023г общалась  представителем, заявляет, что сегодня перечислят.
24.10.2023г Передано на отключение.</t>
  </si>
  <si>
    <t>Платит поэтапно.  Отсрочка до  01.11.2023г.</t>
  </si>
  <si>
    <t>20.10.2023г общалась с бухгалтером, заявил, что счетфактура  и квитанцию ​​дольжни были исправить, и они  об этом отправили письмо. Ожидают исправлений квитанцию  и потом перечислят.</t>
  </si>
  <si>
    <t>20.10.2023г общалась  с бугалтером ,  заявляет, что  уточнит вопрос депозита и затем  перечислит.
26.10.2023г общалась повторно.  заявил, что не собираются выплачивать депозит. Объект уже остановлен и у них нет проблем отключить электричество.</t>
  </si>
  <si>
    <t>20.10.2023г общалась директором,  пообещал , что сегодня заплатят. 
25.10.2023г  общалась повторно арендодателем, сказал, что ждет зачисления суммы и обязательно заплатят  до конца дня.
Отсрочка до 31.10.2023г ошибка квитанции</t>
  </si>
  <si>
    <t>19.10.2023г общалась с финансовым директором, заявил,  что на сщет наложено инкасо, и нам обязательно понадобится время, чтобы выплатить.
отсрочка до 31.10.2023г.</t>
  </si>
  <si>
    <t>аннулированый платеж в  банк. 
Номер телефона неправильно.  Связался с техническим менеджером бизнес-центра в Теласе. Пообещал, что отправит сотрудника  и предоставит информацию абоненту. К нам позвонил бухгалтер и сказал, что у них автоматически удерживаются счета за коммунальные услуги. Я обязательно позвоню в банк и узнаю, что случилось.</t>
  </si>
  <si>
    <t>20.10.2023г  подал заяввление об  отсрочке. От нашей компании было отправлено письмо с отказом. 
24.10.2023г Передано на отключение.  
27.10.2023г общалась  с представителями,  пообещали, что сегодня обязательно заплатят. 
перечислили и  переслал квитанцию ​​об оплате по электронной почте</t>
  </si>
  <si>
    <t>Спор закончился в ГНЕРК. 
Поодана заявление на перераспределение депозита на  5 месяца . Наша компания соглашается на 3 месяца. 
31.10.2023г абонент оплатил 1/3 часть   депозита.</t>
  </si>
  <si>
    <t>Начисление за октябрь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</si>
</sst>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eo_Kolkheti"/>
      <family val="2"/>
    </font>
    <font>
      <b/>
      <sz val="10"/>
      <color theme="1"/>
      <name val="Geo_Kolkheti"/>
      <family val="2"/>
    </font>
    <font>
      <b/>
      <sz val="10"/>
      <name val="Geo_Kolkheti"/>
      <family val="2"/>
    </font>
    <font>
      <sz val="9"/>
      <color theme="1"/>
      <name val="Geo_Kolkheti"/>
      <family val="2"/>
    </font>
    <font>
      <sz val="8"/>
      <name val="Calibri"/>
      <family val="2"/>
      <scheme val="minor"/>
    </font>
    <font>
      <sz val="10"/>
      <name val="Geo_Kolkheti"/>
      <family val="2"/>
    </font>
    <font>
      <sz val="8"/>
      <color theme="1"/>
      <name val="Geo_Kolkheti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Geo_Kolkhet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10" fillId="0" borderId="0"/>
    <xf numFmtId="43" fontId="10" fillId="0" borderId="0" applyFont="0" applyFill="0" applyBorder="0" applyAlignment="0" applyProtection="0"/>
    <xf numFmtId="0" fontId="1" fillId="0" borderId="0"/>
    <xf numFmtId="0" fontId="10" fillId="0" borderId="0"/>
    <xf numFmtId="0" fontId="9" fillId="0" borderId="0"/>
    <xf numFmtId="164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5" fillId="2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3" fontId="4" fillId="4" borderId="3" xfId="1" applyFont="1" applyFill="1" applyBorder="1" applyAlignment="1">
      <alignment horizontal="center" vertical="center" wrapText="1"/>
    </xf>
    <xf numFmtId="4" fontId="4" fillId="4" borderId="3" xfId="1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" fontId="4" fillId="2" borderId="1" xfId="1" applyNumberFormat="1" applyFont="1" applyFill="1" applyBorder="1" applyAlignment="1">
      <alignment horizontal="center" vertical="center" wrapText="1"/>
    </xf>
    <xf numFmtId="37" fontId="5" fillId="2" borderId="2" xfId="1" applyNumberFormat="1" applyFont="1" applyFill="1" applyBorder="1" applyAlignment="1">
      <alignment horizontal="center" vertical="center"/>
    </xf>
    <xf numFmtId="2" fontId="8" fillId="2" borderId="2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7" fillId="2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2" borderId="0" xfId="0" applyFill="1"/>
    <xf numFmtId="0" fontId="7" fillId="5" borderId="2" xfId="0" applyFont="1" applyFill="1" applyBorder="1" applyAlignment="1">
      <alignment horizontal="left" vertical="center"/>
    </xf>
    <xf numFmtId="37" fontId="5" fillId="3" borderId="2" xfId="1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quotePrefix="1"/>
  </cellXfs>
  <cellStyles count="10">
    <cellStyle name="Comma" xfId="1" builtinId="3"/>
    <cellStyle name="Comma 2" xfId="8" xr:uid="{D06B5D8E-70C3-49E3-9830-1FE2D50BB6AE}"/>
    <cellStyle name="Comma 3" xfId="4" xr:uid="{A386F7A2-A4B2-4EDE-872E-D462DE5DE803}"/>
    <cellStyle name="Normal" xfId="0" builtinId="0"/>
    <cellStyle name="Normal 2" xfId="2" xr:uid="{9A4CF2D6-9DC0-45FC-99AA-611258C41857}"/>
    <cellStyle name="Normal 2 2" xfId="7" xr:uid="{48CE0917-B0C4-49A3-BB4F-EF32335197D0}"/>
    <cellStyle name="Normal 2 3" xfId="6" xr:uid="{708B38B7-3738-4AA7-95EC-038F431F7DE4}"/>
    <cellStyle name="Normal 3" xfId="5" xr:uid="{B3BD402C-51FC-440E-8581-ECD27E08F036}"/>
    <cellStyle name="Normal 3 2" xfId="9" xr:uid="{3C9B0994-DCAE-4829-AC59-D3E171C08D5E}"/>
    <cellStyle name="Normal 4" xfId="3" xr:uid="{A35BAEAC-185A-4493-82DF-E46FA0B23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xima\Reports\Chikhladze\chargePay_oct_nov.xlsx" TargetMode="External"/><Relationship Id="rId1" Type="http://schemas.openxmlformats.org/officeDocument/2006/relationships/externalLinkPath" Target="chargePay_oct_nov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xima\Reports\Chikhladze\depCHargePay.xlsx" TargetMode="External"/><Relationship Id="rId1" Type="http://schemas.openxmlformats.org/officeDocument/2006/relationships/externalLinkPath" Target="depCHargeP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 1"/>
    </sheetNames>
    <sheetDataSet>
      <sheetData sheetId="0">
        <row r="2">
          <cell r="A2" t="str">
            <v>4405833</v>
          </cell>
          <cell r="B2" t="str">
            <v>ააიპ "კავკასიის ფრანგული სკოლა"</v>
          </cell>
          <cell r="C2" t="str">
            <v>კომერციული -18% დღგ</v>
          </cell>
          <cell r="D2" t="str">
            <v>ვერა-ვაკე</v>
          </cell>
          <cell r="E2" t="str">
            <v>სკოლა</v>
          </cell>
          <cell r="F2">
            <v>18060.919999999998</v>
          </cell>
          <cell r="G2">
            <v>-12839.47</v>
          </cell>
        </row>
        <row r="3">
          <cell r="A3" t="str">
            <v>4510032</v>
          </cell>
          <cell r="B3" t="str">
            <v>ა(ა)იპ ''ნიუ ვიჟენ უნივერსიტეტი''</v>
          </cell>
          <cell r="C3" t="str">
            <v>კომერციული -18% დღგ</v>
          </cell>
          <cell r="D3" t="str">
            <v>დიღომი</v>
          </cell>
          <cell r="E3" t="str">
            <v>სხვადასხვა</v>
          </cell>
          <cell r="F3">
            <v>10629.66</v>
          </cell>
          <cell r="G3"/>
        </row>
        <row r="4">
          <cell r="A4" t="str">
            <v>3396756</v>
          </cell>
          <cell r="B4" t="str">
            <v>ა(ა)იპ "ნიუ ვიჟენ უნივერსიტეტი"</v>
          </cell>
          <cell r="C4" t="str">
            <v>კომერციული -18% დღგ</v>
          </cell>
          <cell r="D4" t="str">
            <v>დიღომი</v>
          </cell>
          <cell r="E4" t="str">
            <v>სხვადასხვა</v>
          </cell>
          <cell r="F4">
            <v>22551.15</v>
          </cell>
          <cell r="G4"/>
        </row>
        <row r="5">
          <cell r="A5" t="str">
            <v>4776166</v>
          </cell>
          <cell r="B5" t="str">
            <v>ააიპ "ჯოენის სახელობის სამედიცინო ცენტრი"</v>
          </cell>
          <cell r="C5" t="str">
            <v>კომერციული -18% დღგ</v>
          </cell>
          <cell r="D5" t="str">
            <v>დიღომი</v>
          </cell>
          <cell r="E5" t="str">
            <v>საავადმყოფო</v>
          </cell>
          <cell r="F5">
            <v>39016.57</v>
          </cell>
          <cell r="G5">
            <v>-37005.25</v>
          </cell>
        </row>
        <row r="6">
          <cell r="A6" t="str">
            <v>3264942</v>
          </cell>
          <cell r="B6" t="str">
            <v>აზერბაიჯანის რესპუბლიკის სახელმწიფო ნავთობკომპანიის წარმომადგენლობა საქართველოში</v>
          </cell>
          <cell r="C6" t="str">
            <v>კომერციული -18% დღგ</v>
          </cell>
          <cell r="D6" t="str">
            <v>დიდუბე-ისანი</v>
          </cell>
          <cell r="E6" t="str">
            <v>ნავთობი</v>
          </cell>
          <cell r="F6">
            <v>67794.91</v>
          </cell>
          <cell r="G6">
            <v>-58750.47</v>
          </cell>
        </row>
        <row r="7">
          <cell r="A7" t="str">
            <v>3236028</v>
          </cell>
          <cell r="B7" t="str">
            <v>ამერიკის შეერთებული შტატების საელჩო თბილისში</v>
          </cell>
          <cell r="C7" t="str">
            <v>კომერციული -  ნულოვანი დღგ</v>
          </cell>
          <cell r="D7" t="str">
            <v>დიღომი</v>
          </cell>
          <cell r="E7" t="str">
            <v>საელჩო</v>
          </cell>
          <cell r="F7">
            <v>128057.86</v>
          </cell>
          <cell r="G7"/>
        </row>
        <row r="8">
          <cell r="A8" t="str">
            <v>5028212</v>
          </cell>
          <cell r="B8" t="str">
            <v>ამხანაგობა "ბმა გალერეა 2019"</v>
          </cell>
          <cell r="C8" t="str">
            <v>კომერციული -18% დღგ</v>
          </cell>
          <cell r="D8" t="str">
            <v>დიღომი</v>
          </cell>
          <cell r="E8" t="str">
            <v>სხვადასხვა</v>
          </cell>
          <cell r="F8">
            <v>13300.55</v>
          </cell>
          <cell r="G8"/>
        </row>
        <row r="9">
          <cell r="A9" t="str">
            <v>3554530</v>
          </cell>
          <cell r="B9" t="str">
            <v>ბალნეოლოგიური  კურორტი</v>
          </cell>
          <cell r="C9" t="str">
            <v>კომერციული -18% დღგ</v>
          </cell>
          <cell r="D9" t="str">
            <v>მთაწმინდა-კრწანისი</v>
          </cell>
          <cell r="E9" t="str">
            <v>დასასვენებელი  სახლები</v>
          </cell>
          <cell r="F9">
            <v>15455.38</v>
          </cell>
          <cell r="G9"/>
        </row>
        <row r="10">
          <cell r="A10" t="str">
            <v>4346238</v>
          </cell>
          <cell r="B10" t="str">
            <v>ბმა "ბიზნეს ცენტრი ბესიკზე"</v>
          </cell>
          <cell r="C10" t="str">
            <v>კომერციული -18% დღგ</v>
          </cell>
          <cell r="D10" t="str">
            <v>მთაწმინდა-კრწანისი</v>
          </cell>
          <cell r="E10" t="str">
            <v>არქივი</v>
          </cell>
          <cell r="F10">
            <v>23324.07</v>
          </cell>
          <cell r="G10"/>
        </row>
        <row r="11">
          <cell r="A11" t="str">
            <v>3427955</v>
          </cell>
          <cell r="B11" t="str">
            <v>გადაუდებელი კარდიოლოგიის ცენტრი</v>
          </cell>
          <cell r="C11" t="str">
            <v>კომერციული -18% დღგ</v>
          </cell>
          <cell r="D11" t="str">
            <v>დიღომი</v>
          </cell>
          <cell r="E11" t="str">
            <v>ჯანდაცვა</v>
          </cell>
          <cell r="F11">
            <v>35519.86</v>
          </cell>
          <cell r="G11"/>
        </row>
        <row r="12">
          <cell r="A12" t="str">
            <v>3336401</v>
          </cell>
          <cell r="B12" t="str">
            <v>თბილაბრეშუმი "ცისარტყელა"</v>
          </cell>
          <cell r="C12" t="str">
            <v>კომერციული -18% დღგ</v>
          </cell>
          <cell r="D12" t="str">
            <v>ნაძალადევი</v>
          </cell>
          <cell r="E12" t="str">
            <v>სასაწყობო ბაზა</v>
          </cell>
          <cell r="F12">
            <v>22673.86</v>
          </cell>
          <cell r="G12"/>
        </row>
        <row r="13">
          <cell r="A13" t="str">
            <v>5262459</v>
          </cell>
          <cell r="B13" t="str">
            <v>ნოზაძე  მერაბი</v>
          </cell>
          <cell r="C13" t="str">
            <v>კომერციული -18% დღგ</v>
          </cell>
          <cell r="D13" t="str">
            <v>დიდუბე-ისანი</v>
          </cell>
          <cell r="E13" t="str">
            <v>კაზინო</v>
          </cell>
          <cell r="F13">
            <v>12000.22</v>
          </cell>
          <cell r="G13">
            <v>-10617.1</v>
          </cell>
        </row>
        <row r="14">
          <cell r="A14" t="str">
            <v>3353926</v>
          </cell>
          <cell r="B14" t="str">
            <v>სავაჭრო სახლი ბავშვთა  სამყარო</v>
          </cell>
          <cell r="C14" t="str">
            <v>კომერციული -18% დღგ</v>
          </cell>
          <cell r="D14" t="str">
            <v>დიდუბე-ისანი</v>
          </cell>
          <cell r="E14" t="str">
            <v>ვაჭრობა</v>
          </cell>
          <cell r="F14">
            <v>16851.849999999999</v>
          </cell>
          <cell r="G14"/>
        </row>
        <row r="15">
          <cell r="A15" t="str">
            <v>4229178</v>
          </cell>
          <cell r="B15" t="str">
            <v>საქ. საერთაშორისო ფოსტა</v>
          </cell>
          <cell r="C15" t="str">
            <v>კომერციული -18% დღგ</v>
          </cell>
          <cell r="D15" t="str">
            <v>დიდუბე-ისანი</v>
          </cell>
          <cell r="E15" t="str">
            <v>ფოსტა/ტელეგრაფი</v>
          </cell>
          <cell r="F15">
            <v>21183.48</v>
          </cell>
          <cell r="G15"/>
        </row>
        <row r="16">
          <cell r="A16" t="str">
            <v>4022088</v>
          </cell>
          <cell r="B16" t="str">
            <v>სპორტის  სასახლე</v>
          </cell>
          <cell r="C16" t="str">
            <v>კომერციული -18% დღგ</v>
          </cell>
          <cell r="D16" t="str">
            <v>საბურთალო</v>
          </cell>
          <cell r="E16" t="str">
            <v>სხვადასხვა</v>
          </cell>
          <cell r="F16">
            <v>29563.66</v>
          </cell>
          <cell r="G16">
            <v>-10066.91</v>
          </cell>
        </row>
        <row r="17">
          <cell r="A17" t="str">
            <v>5538723</v>
          </cell>
          <cell r="B17" t="str">
            <v>სს "Hualing international special economic zone" (სასტუმრო "პრეფერენსე" "HUALING" თბილისი)</v>
          </cell>
          <cell r="C17" t="str">
            <v>კომერციული -18% დღგ</v>
          </cell>
          <cell r="D17" t="str">
            <v>ვარკეთილი</v>
          </cell>
          <cell r="E17" t="str">
            <v>სასტუმროები</v>
          </cell>
          <cell r="F17">
            <v>18231.830000000002</v>
          </cell>
          <cell r="G17"/>
        </row>
        <row r="18">
          <cell r="A18" t="str">
            <v>5538741</v>
          </cell>
          <cell r="B18" t="str">
            <v>სს "Hualing international special economic zone" (სასტუმრო "პრეფერენსე" "HUALING" თბილისი)</v>
          </cell>
          <cell r="C18" t="str">
            <v>კომერციული -18% დღგ</v>
          </cell>
          <cell r="D18" t="str">
            <v>ვარკეთილი</v>
          </cell>
          <cell r="E18" t="str">
            <v>სასტუმროები</v>
          </cell>
          <cell r="F18">
            <v>34211.589999999997</v>
          </cell>
          <cell r="G18"/>
        </row>
        <row r="19">
          <cell r="A19" t="str">
            <v>3455816</v>
          </cell>
          <cell r="B19" t="str">
            <v>სს "ავტომობილისტი"</v>
          </cell>
          <cell r="C19" t="str">
            <v>კომერციული -18% დღგ</v>
          </cell>
          <cell r="D19" t="str">
            <v>ვარკეთილი</v>
          </cell>
          <cell r="E19" t="str">
            <v>ავტოსერვისი</v>
          </cell>
          <cell r="F19">
            <v>107487.08</v>
          </cell>
          <cell r="G19"/>
        </row>
        <row r="20">
          <cell r="A20" t="str">
            <v>3466779</v>
          </cell>
          <cell r="B20" t="str">
            <v>სს "ალფა პლიუსი 2007 "</v>
          </cell>
          <cell r="C20" t="str">
            <v>კომერციული -18% დღგ</v>
          </cell>
          <cell r="D20" t="str">
            <v>ვარკეთილი</v>
          </cell>
          <cell r="E20" t="str">
            <v>მრეწველობა</v>
          </cell>
          <cell r="F20">
            <v>25433.09</v>
          </cell>
          <cell r="G20"/>
        </row>
        <row r="21">
          <cell r="A21" t="str">
            <v>3276537</v>
          </cell>
          <cell r="B21" t="str">
            <v>სს  "ანა ჯგუფი"</v>
          </cell>
          <cell r="C21" t="str">
            <v>კომერციული -18% დღგ</v>
          </cell>
          <cell r="D21" t="str">
            <v>ნაძალადევი</v>
          </cell>
          <cell r="E21" t="str">
            <v>სხვადასხვა</v>
          </cell>
          <cell r="F21">
            <v>100456.89</v>
          </cell>
          <cell r="G21"/>
        </row>
        <row r="22">
          <cell r="A22" t="str">
            <v>4210632</v>
          </cell>
          <cell r="B22" t="str">
            <v>სს "ანნაკორ"</v>
          </cell>
          <cell r="C22" t="str">
            <v>კომერციული -18% დღგ</v>
          </cell>
          <cell r="D22" t="str">
            <v>გლდანი</v>
          </cell>
          <cell r="E22" t="str">
            <v>სხვადასხვა</v>
          </cell>
          <cell r="F22">
            <v>14849.43</v>
          </cell>
          <cell r="G22"/>
        </row>
        <row r="23">
          <cell r="A23" t="str">
            <v>4284054</v>
          </cell>
          <cell r="B23" t="str">
            <v>სს "აქსის თაუერსი"</v>
          </cell>
          <cell r="C23" t="str">
            <v>კომერციული -18% დღგ</v>
          </cell>
          <cell r="D23" t="str">
            <v>ვერა-ვაკე</v>
          </cell>
          <cell r="E23" t="str">
            <v>მომსახურება</v>
          </cell>
          <cell r="F23">
            <v>311542.75</v>
          </cell>
          <cell r="G23"/>
        </row>
        <row r="24">
          <cell r="A24" t="str">
            <v>3401036</v>
          </cell>
          <cell r="B24" t="str">
            <v>სს "ბაგრატიონი-1882"</v>
          </cell>
          <cell r="C24" t="str">
            <v>კომერციული -18% დღგ</v>
          </cell>
          <cell r="D24" t="str">
            <v>გლდანი</v>
          </cell>
          <cell r="E24" t="str">
            <v>წარმოება</v>
          </cell>
          <cell r="F24">
            <v>16791.09</v>
          </cell>
          <cell r="G24"/>
        </row>
        <row r="25">
          <cell r="A25" t="str">
            <v>3428874</v>
          </cell>
          <cell r="B25" t="str">
            <v>სს "ბეჭდვითი სიტყვის კომბინატი"</v>
          </cell>
          <cell r="C25" t="str">
            <v>კომერციული -18% დღგ</v>
          </cell>
          <cell r="D25" t="str">
            <v>დიდუბე-ისანი</v>
          </cell>
          <cell r="E25" t="str">
            <v>სხვადასხვა</v>
          </cell>
          <cell r="F25">
            <v>21219.5</v>
          </cell>
          <cell r="G25"/>
        </row>
        <row r="26">
          <cell r="A26" t="str">
            <v>4026002</v>
          </cell>
          <cell r="B26" t="str">
            <v>სს "ბიზნესცენტრი დელისი"</v>
          </cell>
          <cell r="C26" t="str">
            <v>კომერციული -18% დღგ</v>
          </cell>
          <cell r="D26" t="str">
            <v>საბურთალო</v>
          </cell>
          <cell r="E26" t="str">
            <v>სხვადასხვა</v>
          </cell>
          <cell r="F26">
            <v>23017.66</v>
          </cell>
          <cell r="G26"/>
        </row>
        <row r="27">
          <cell r="A27" t="str">
            <v>6567379</v>
          </cell>
          <cell r="B27" t="str">
            <v>სს "ბიზნესცენტრი დელისი"</v>
          </cell>
          <cell r="C27" t="str">
            <v>კომერციული -18% დღგ</v>
          </cell>
          <cell r="D27" t="str">
            <v>საბურთალო</v>
          </cell>
          <cell r="E27" t="str">
            <v>სხვადასხვა</v>
          </cell>
          <cell r="F27">
            <v>14289.61</v>
          </cell>
          <cell r="G27"/>
        </row>
        <row r="28">
          <cell r="A28" t="str">
            <v>4702003</v>
          </cell>
          <cell r="B28" t="str">
            <v>სს "ბომ ტერანო"</v>
          </cell>
          <cell r="C28" t="str">
            <v>კომერციული -18% დღგ</v>
          </cell>
          <cell r="D28" t="str">
            <v>ნაძალადევი</v>
          </cell>
          <cell r="E28" t="str">
            <v>მომსახურება</v>
          </cell>
          <cell r="F28">
            <v>218157.16</v>
          </cell>
          <cell r="G28"/>
        </row>
        <row r="29">
          <cell r="A29" t="str">
            <v>3358191</v>
          </cell>
          <cell r="B29" t="str">
            <v>სს"გაერთიანებული საფინანსო კორპორაცია"</v>
          </cell>
          <cell r="C29" t="str">
            <v>კომერციული -18% დღგ</v>
          </cell>
          <cell r="D29" t="str">
            <v>დიდუბე-ისანი</v>
          </cell>
          <cell r="E29" t="str">
            <v>ოფისი</v>
          </cell>
          <cell r="F29">
            <v>11428.85</v>
          </cell>
          <cell r="G29">
            <v>-11533.58</v>
          </cell>
        </row>
        <row r="30">
          <cell r="A30" t="str">
            <v>3289346</v>
          </cell>
          <cell r="B30" t="str">
            <v>სს "გამოფენების ცენტრი"</v>
          </cell>
          <cell r="C30" t="str">
            <v>კომერციული -18% დღგ</v>
          </cell>
          <cell r="D30" t="str">
            <v>დიდუბე-ისანი</v>
          </cell>
          <cell r="E30" t="str">
            <v>კულტურა</v>
          </cell>
          <cell r="F30">
            <v>28460.49</v>
          </cell>
          <cell r="G30">
            <v>-27529.759999999998</v>
          </cell>
        </row>
        <row r="31">
          <cell r="A31" t="str">
            <v>5980682</v>
          </cell>
          <cell r="B31" t="str">
            <v>სს "გერმანული ჰოსპიტალი"</v>
          </cell>
          <cell r="C31" t="str">
            <v>კომერციული -18% დღგ</v>
          </cell>
          <cell r="D31" t="str">
            <v>დიდუბე-ისანი</v>
          </cell>
          <cell r="E31" t="str">
            <v>პოლიკლინიკა</v>
          </cell>
          <cell r="F31">
            <v>33115.86</v>
          </cell>
          <cell r="G31"/>
        </row>
        <row r="32">
          <cell r="A32" t="str">
            <v>3253650</v>
          </cell>
          <cell r="B32" t="str">
            <v>სს ''გუდვილი''</v>
          </cell>
          <cell r="C32" t="str">
            <v>კომერციული -18% დღგ</v>
          </cell>
          <cell r="D32" t="str">
            <v>დიღომი</v>
          </cell>
          <cell r="E32" t="str">
            <v>მაღაზია</v>
          </cell>
          <cell r="F32">
            <v>98832.98</v>
          </cell>
          <cell r="G32"/>
        </row>
        <row r="33">
          <cell r="A33" t="str">
            <v>3312846</v>
          </cell>
          <cell r="B33" t="str">
            <v>სს"ეკრანი-ლილო"</v>
          </cell>
          <cell r="C33" t="str">
            <v>კომერციული -18% დღგ</v>
          </cell>
          <cell r="D33" t="str">
            <v>ვარკეთილი</v>
          </cell>
          <cell r="E33" t="str">
            <v>მრეწველობა</v>
          </cell>
          <cell r="F33">
            <v>26052.06</v>
          </cell>
          <cell r="G33"/>
        </row>
        <row r="34">
          <cell r="A34" t="str">
            <v>3377544</v>
          </cell>
          <cell r="B34" t="str">
            <v>სს  "თბილისის თამბაქო''</v>
          </cell>
          <cell r="C34" t="str">
            <v>კომერციული -18% დღგ</v>
          </cell>
          <cell r="D34" t="str">
            <v>დიდუბე-ისანი</v>
          </cell>
          <cell r="E34" t="str">
            <v>მრეწველობა</v>
          </cell>
          <cell r="F34">
            <v>26087.25</v>
          </cell>
          <cell r="G34"/>
        </row>
        <row r="35">
          <cell r="A35" t="str">
            <v>3295419</v>
          </cell>
          <cell r="B35" t="str">
            <v>სს "თბილისის ჩაის საწონი ფაბრიკა"</v>
          </cell>
          <cell r="C35" t="str">
            <v>კომერციული -18% დღგ</v>
          </cell>
          <cell r="D35" t="str">
            <v>გლდანი</v>
          </cell>
          <cell r="E35" t="str">
            <v>წარმოება</v>
          </cell>
          <cell r="F35">
            <v>10105.08</v>
          </cell>
          <cell r="G35">
            <v>-11015</v>
          </cell>
        </row>
        <row r="36">
          <cell r="A36" t="str">
            <v>4305950</v>
          </cell>
          <cell r="B36" t="str">
            <v>სს "თბილისი ცენტრალი"</v>
          </cell>
          <cell r="C36" t="str">
            <v>კომერციული -18% დღგ</v>
          </cell>
          <cell r="D36" t="str">
            <v>დიდუბე-ისანი</v>
          </cell>
          <cell r="E36" t="str">
            <v>რკინიგზა</v>
          </cell>
          <cell r="F36">
            <v>62474.18</v>
          </cell>
          <cell r="G36"/>
        </row>
        <row r="37">
          <cell r="A37" t="str">
            <v>3291887</v>
          </cell>
          <cell r="B37" t="str">
            <v>სს "თბილპოლიმერი"</v>
          </cell>
          <cell r="C37" t="str">
            <v>კომერციული -18% დღგ</v>
          </cell>
          <cell r="D37" t="str">
            <v>ვარკეთილი</v>
          </cell>
          <cell r="E37" t="str">
            <v>საამქრო</v>
          </cell>
          <cell r="F37">
            <v>21855.81</v>
          </cell>
          <cell r="G37"/>
        </row>
        <row r="38">
          <cell r="A38" t="str">
            <v>3348773</v>
          </cell>
          <cell r="B38" t="str">
            <v>სს "თბილღვინო"</v>
          </cell>
          <cell r="C38" t="str">
            <v>კომერციული -18% დღგ</v>
          </cell>
          <cell r="D38" t="str">
            <v>გლდანი</v>
          </cell>
          <cell r="E38" t="str">
            <v>წარმოება</v>
          </cell>
          <cell r="F38">
            <v>18365.12</v>
          </cell>
          <cell r="G38"/>
        </row>
        <row r="39">
          <cell r="A39" t="str">
            <v>5631854</v>
          </cell>
          <cell r="B39" t="str">
            <v>სს " თიელეს"</v>
          </cell>
          <cell r="C39" t="str">
            <v>კომერციული -18% დღგ</v>
          </cell>
          <cell r="D39" t="str">
            <v>გლდანი</v>
          </cell>
          <cell r="E39" t="str">
            <v>სხვადასხვა</v>
          </cell>
          <cell r="F39">
            <v>15036.5</v>
          </cell>
          <cell r="G39"/>
        </row>
        <row r="40">
          <cell r="A40" t="str">
            <v>5502636</v>
          </cell>
          <cell r="B40" t="str">
            <v>სს "ინოვას"</v>
          </cell>
          <cell r="C40" t="str">
            <v>კომერციული -18% დღგ</v>
          </cell>
          <cell r="D40" t="str">
            <v>ვარკეთილი</v>
          </cell>
          <cell r="E40" t="str">
            <v>სამედიცინო მომსახურება</v>
          </cell>
          <cell r="F40">
            <v>11007.29</v>
          </cell>
          <cell r="G40">
            <v>-11477.69</v>
          </cell>
        </row>
        <row r="41">
          <cell r="A41" t="str">
            <v>6331757</v>
          </cell>
          <cell r="B41" t="str">
            <v>სს "კ. ერისთავის სახელობის ექსპერიმენტული და კლინიკური ქირურგიის ეროვნული ცენტრი"</v>
          </cell>
          <cell r="C41" t="str">
            <v>კომერციული -18% დღგ</v>
          </cell>
          <cell r="D41" t="str">
            <v>დიღომი</v>
          </cell>
          <cell r="E41" t="str">
            <v>სხვადასხვა</v>
          </cell>
          <cell r="F41">
            <v>66162.61</v>
          </cell>
          <cell r="G41">
            <v>-61878.87</v>
          </cell>
        </row>
        <row r="42">
          <cell r="A42" t="str">
            <v>4899284</v>
          </cell>
          <cell r="B42" t="str">
            <v>სს "კ.ერისთავის სახელობის ექსპერიმენტული და კლინიკური ქირურგიის ეროვნული ცენტრი"</v>
          </cell>
          <cell r="C42" t="str">
            <v>კომერციული -18% დღგ</v>
          </cell>
          <cell r="D42" t="str">
            <v>დიღომი</v>
          </cell>
          <cell r="E42" t="str">
            <v>სამედიცინო მომსახურება</v>
          </cell>
          <cell r="F42">
            <v>20825.84</v>
          </cell>
          <cell r="G42">
            <v>-18849.96</v>
          </cell>
        </row>
        <row r="43">
          <cell r="A43" t="str">
            <v>5710947</v>
          </cell>
          <cell r="B43" t="str">
            <v>სს "კრედო ბანკი"</v>
          </cell>
          <cell r="C43" t="str">
            <v>კომერციული -18% დღგ</v>
          </cell>
          <cell r="D43" t="str">
            <v>მთაწმინდა-კრწანისი</v>
          </cell>
          <cell r="E43" t="str">
            <v>ბანკები</v>
          </cell>
          <cell r="F43">
            <v>15550.23</v>
          </cell>
          <cell r="G43"/>
        </row>
        <row r="44">
          <cell r="A44" t="str">
            <v>3424501</v>
          </cell>
          <cell r="B44" t="str">
            <v>სს "კრისტალი 1887"</v>
          </cell>
          <cell r="C44" t="str">
            <v>კომერციული -18% დღგ</v>
          </cell>
          <cell r="D44" t="str">
            <v>დიდუბე-ისანი</v>
          </cell>
          <cell r="E44" t="str">
            <v>მრეწველობა</v>
          </cell>
          <cell r="F44">
            <v>21714.04</v>
          </cell>
          <cell r="G44"/>
        </row>
        <row r="45">
          <cell r="A45" t="str">
            <v>3268706</v>
          </cell>
          <cell r="B45" t="str">
            <v>სს "ლილო 1"</v>
          </cell>
          <cell r="C45" t="str">
            <v>კომერციული -18% დღგ</v>
          </cell>
          <cell r="D45" t="str">
            <v>ვარკეთილი</v>
          </cell>
          <cell r="E45" t="str">
            <v>სასაწყობო ბაზა</v>
          </cell>
          <cell r="F45">
            <v>137763.57999999999</v>
          </cell>
          <cell r="G45"/>
        </row>
        <row r="46">
          <cell r="A46" t="str">
            <v>3394179</v>
          </cell>
          <cell r="B46" t="str">
            <v>სს "მაუდი"</v>
          </cell>
          <cell r="C46" t="str">
            <v>კომერციული -18% დღგ</v>
          </cell>
          <cell r="D46" t="str">
            <v>დიდუბე-ისანი</v>
          </cell>
          <cell r="E46" t="str">
            <v>სხვადასხვა</v>
          </cell>
          <cell r="F46">
            <v>59679.35</v>
          </cell>
          <cell r="G46"/>
        </row>
        <row r="47">
          <cell r="A47" t="str">
            <v>3358743</v>
          </cell>
          <cell r="B47" t="str">
            <v>სს "მაღლივმშენი" კარკასულ-პანელოვანი ქარხანა</v>
          </cell>
          <cell r="C47" t="str">
            <v>კომერციული -18% დღგ</v>
          </cell>
          <cell r="D47" t="str">
            <v>გლდანი</v>
          </cell>
          <cell r="E47" t="str">
            <v>მომსახურება</v>
          </cell>
          <cell r="F47">
            <v>13913.26</v>
          </cell>
          <cell r="G47"/>
        </row>
        <row r="48">
          <cell r="A48" t="str">
            <v>6131624</v>
          </cell>
          <cell r="B48" t="str">
            <v>სს "მეგა-ლაბი"</v>
          </cell>
          <cell r="C48" t="str">
            <v>კომერციული -18% დღგ</v>
          </cell>
          <cell r="D48" t="str">
            <v>საბურთალო</v>
          </cell>
          <cell r="E48" t="str">
            <v>სხვადასხვა</v>
          </cell>
          <cell r="F48">
            <v>25594.5</v>
          </cell>
          <cell r="G48"/>
        </row>
        <row r="49">
          <cell r="A49" t="str">
            <v>4026798</v>
          </cell>
          <cell r="B49" t="str">
            <v>სს "მედია ჰოლდინგ"</v>
          </cell>
          <cell r="C49" t="str">
            <v>კომერციული -18% დღგ</v>
          </cell>
          <cell r="D49" t="str">
            <v>საბურთალო</v>
          </cell>
          <cell r="E49" t="str">
            <v>ტელემაუწყებლობა</v>
          </cell>
          <cell r="F49">
            <v>30173.23</v>
          </cell>
          <cell r="G49"/>
        </row>
        <row r="50">
          <cell r="A50" t="str">
            <v>3436543</v>
          </cell>
          <cell r="B50" t="str">
            <v>სს  ''ნინო''</v>
          </cell>
          <cell r="C50" t="str">
            <v>კომერციული -18% დღგ</v>
          </cell>
          <cell r="D50" t="str">
            <v>დიდუბე-ისანი</v>
          </cell>
          <cell r="E50" t="str">
            <v>კაფე-ბარი</v>
          </cell>
          <cell r="F50">
            <v>50023.8</v>
          </cell>
          <cell r="G50"/>
        </row>
        <row r="51">
          <cell r="A51" t="str">
            <v>3235662</v>
          </cell>
          <cell r="B51" t="str">
            <v>სს ''ორბელი ტრანსი''</v>
          </cell>
          <cell r="C51" t="str">
            <v>კომერციული -18% დღგ</v>
          </cell>
          <cell r="D51" t="str">
            <v>ვარკეთილი</v>
          </cell>
          <cell r="E51" t="str">
            <v>სხვადასხვა</v>
          </cell>
          <cell r="F51">
            <v>15764.14</v>
          </cell>
          <cell r="G51">
            <v>-15244.96</v>
          </cell>
        </row>
        <row r="52">
          <cell r="A52" t="str">
            <v>4215405</v>
          </cell>
          <cell r="B52" t="str">
            <v>სს ''სავაჭრო ცენტრი''</v>
          </cell>
          <cell r="C52" t="str">
            <v>კომერციული -18% დღგ</v>
          </cell>
          <cell r="D52" t="str">
            <v>მთაწმინდა-კრწანისი</v>
          </cell>
          <cell r="E52" t="str">
            <v>ვაჭრობა</v>
          </cell>
          <cell r="F52">
            <v>109779.85</v>
          </cell>
          <cell r="G52"/>
        </row>
        <row r="53">
          <cell r="A53" t="str">
            <v>3401107</v>
          </cell>
          <cell r="B53" t="str">
            <v>სს " სარაჯიშვილი"</v>
          </cell>
          <cell r="C53" t="str">
            <v>კომერციული -18% დღგ</v>
          </cell>
          <cell r="D53" t="str">
            <v>გლდანი</v>
          </cell>
          <cell r="E53" t="str">
            <v>წარმოება</v>
          </cell>
          <cell r="F53">
            <v>10580.12</v>
          </cell>
          <cell r="G53"/>
        </row>
        <row r="54">
          <cell r="A54" t="str">
            <v>3480085</v>
          </cell>
          <cell r="B54" t="str">
            <v>სს "სასტუმროებისა და რესტორნების მენეჯმენტ ჯგუფი - მ/გრუპ"ü</v>
          </cell>
          <cell r="C54" t="str">
            <v>კომერციული -18% დღგ</v>
          </cell>
          <cell r="D54" t="str">
            <v>მთაწმინდა-კრწანისი</v>
          </cell>
          <cell r="E54" t="str">
            <v>სასტუმროები</v>
          </cell>
          <cell r="F54">
            <v>21829.59</v>
          </cell>
          <cell r="G54"/>
        </row>
        <row r="55">
          <cell r="A55" t="str">
            <v>4071499</v>
          </cell>
          <cell r="B55" t="str">
            <v>სს "საქწყალპროექტი"</v>
          </cell>
          <cell r="C55" t="str">
            <v>კომერციული -18% დღგ</v>
          </cell>
          <cell r="D55" t="str">
            <v>ვერა-ვაკე</v>
          </cell>
          <cell r="E55" t="str">
            <v>მომსახურება</v>
          </cell>
          <cell r="F55">
            <v>15214.4</v>
          </cell>
          <cell r="G55"/>
        </row>
        <row r="56">
          <cell r="A56" t="str">
            <v>3455601</v>
          </cell>
          <cell r="B56" t="str">
            <v>სს "სილქ ბანკი"</v>
          </cell>
          <cell r="C56" t="str">
            <v>კომერციული -18% დღგ</v>
          </cell>
          <cell r="D56" t="str">
            <v>დიდუბე-ისანი</v>
          </cell>
          <cell r="E56" t="str">
            <v>ბანკები</v>
          </cell>
          <cell r="F56">
            <v>20244.93</v>
          </cell>
          <cell r="G56"/>
        </row>
        <row r="57">
          <cell r="A57" t="str">
            <v>3317002</v>
          </cell>
          <cell r="B57" t="str">
            <v>სს "სპაგეტი-94"</v>
          </cell>
          <cell r="C57" t="str">
            <v>კომერციული -18% დღგ</v>
          </cell>
          <cell r="D57" t="str">
            <v>ნაძალადევი</v>
          </cell>
          <cell r="E57" t="str">
            <v>პურის ქარხანა</v>
          </cell>
          <cell r="F57">
            <v>52141.5</v>
          </cell>
          <cell r="G57"/>
        </row>
        <row r="58">
          <cell r="A58" t="str">
            <v>3476964</v>
          </cell>
          <cell r="B58" t="str">
            <v>სს "უქსოვადი  ქსოვილები"</v>
          </cell>
          <cell r="C58" t="str">
            <v>კომერციული -18% დღგ</v>
          </cell>
          <cell r="D58" t="str">
            <v>ვარკეთილი</v>
          </cell>
          <cell r="E58" t="str">
            <v>ვაჭრობა</v>
          </cell>
          <cell r="F58">
            <v>17849.490000000002</v>
          </cell>
          <cell r="G58"/>
        </row>
        <row r="59">
          <cell r="A59" t="str">
            <v>4263200</v>
          </cell>
          <cell r="B59" t="str">
            <v>სს ''ქ.თბილისის ცენტრალური ავტოვაგზალი''</v>
          </cell>
          <cell r="C59" t="str">
            <v>კომერციული -18% დღგ</v>
          </cell>
          <cell r="D59" t="str">
            <v>მთაწმინდა-კრწანისი</v>
          </cell>
          <cell r="E59" t="str">
            <v>სატრანსპორტო მომსახურება</v>
          </cell>
          <cell r="F59">
            <v>25654.68</v>
          </cell>
          <cell r="G59"/>
        </row>
        <row r="60">
          <cell r="A60" t="str">
            <v>3329561</v>
          </cell>
          <cell r="B60" t="str">
            <v>სს "შოდა"</v>
          </cell>
          <cell r="C60" t="str">
            <v>კომერციული -18% დღგ</v>
          </cell>
          <cell r="D60" t="str">
            <v>დიდუბე-ისანი</v>
          </cell>
          <cell r="E60" t="str">
            <v>ვაჭრობა</v>
          </cell>
          <cell r="F60">
            <v>21989.21</v>
          </cell>
          <cell r="G60"/>
        </row>
        <row r="61">
          <cell r="A61" t="str">
            <v>3316272</v>
          </cell>
          <cell r="B61" t="str">
            <v>სს "ჩარხმშნებელი"</v>
          </cell>
          <cell r="C61" t="str">
            <v>კომერციული -18% დღგ</v>
          </cell>
          <cell r="D61" t="str">
            <v>ნაძალადევი</v>
          </cell>
          <cell r="E61" t="str">
            <v>სხვადასხვა</v>
          </cell>
          <cell r="F61">
            <v>79837.66</v>
          </cell>
          <cell r="G61"/>
        </row>
        <row r="62">
          <cell r="A62" t="str">
            <v>3565626</v>
          </cell>
          <cell r="B62" t="str">
            <v>სს "ჩაჩავას კლინიკა"</v>
          </cell>
          <cell r="C62" t="str">
            <v>კომერციული -18% დღგ</v>
          </cell>
          <cell r="D62" t="str">
            <v>ვერა-ვაკე</v>
          </cell>
          <cell r="E62" t="str">
            <v>ჯანდაცვა</v>
          </cell>
          <cell r="F62">
            <v>11392.96</v>
          </cell>
          <cell r="G62"/>
        </row>
        <row r="63">
          <cell r="A63" t="str">
            <v>4963828</v>
          </cell>
          <cell r="B63" t="str">
            <v>სს "ხალიკ ბანკი საქართველო"</v>
          </cell>
          <cell r="C63" t="str">
            <v>კომერციული -18% დღგ</v>
          </cell>
          <cell r="D63" t="str">
            <v>საბურთალო</v>
          </cell>
          <cell r="E63" t="str">
            <v>ბანკები</v>
          </cell>
          <cell r="F63">
            <v>6243.8</v>
          </cell>
          <cell r="G63">
            <v>-6243.8</v>
          </cell>
        </row>
        <row r="64">
          <cell r="A64" t="str">
            <v>3358823</v>
          </cell>
          <cell r="B64" t="str">
            <v>სს ''ჯორჯიან ჰოლდინგი''</v>
          </cell>
          <cell r="C64" t="str">
            <v>კომერციული -18% დღგ</v>
          </cell>
          <cell r="D64" t="str">
            <v>დიდუბე-ისანი</v>
          </cell>
          <cell r="E64" t="str">
            <v>სხვადასხვა</v>
          </cell>
          <cell r="F64">
            <v>30740.74</v>
          </cell>
          <cell r="G64"/>
        </row>
        <row r="65">
          <cell r="A65" t="str">
            <v>3385447</v>
          </cell>
          <cell r="B65" t="str">
            <v>ტუბერკულ. და ფილტვის დაავად ეროვ.ცენტ</v>
          </cell>
          <cell r="C65" t="str">
            <v>კომერციული -18% დღგ</v>
          </cell>
          <cell r="D65" t="str">
            <v>დიდუბე-ისანი</v>
          </cell>
          <cell r="E65" t="str">
            <v>ჯანდაცვა</v>
          </cell>
          <cell r="F65">
            <v>20109.54</v>
          </cell>
          <cell r="G65"/>
        </row>
        <row r="66">
          <cell r="A66" t="str">
            <v>4973336</v>
          </cell>
          <cell r="B66" t="str">
            <v>ქავთარაძე ალექსანდრე (კომერციული ფართი)</v>
          </cell>
          <cell r="C66" t="str">
            <v>კომერციული -18% დღგ</v>
          </cell>
          <cell r="D66" t="str">
            <v>დიდუბე-ისანი</v>
          </cell>
          <cell r="E66" t="str">
            <v>სხვადასხვა</v>
          </cell>
          <cell r="F66">
            <v>30446.799999999999</v>
          </cell>
          <cell r="G66"/>
        </row>
        <row r="67">
          <cell r="A67" t="str">
            <v>4369613</v>
          </cell>
          <cell r="B67" t="str">
            <v>''ქიუ-ეს-აი'' თბილისის საერთაშორისო სკოლა</v>
          </cell>
          <cell r="C67" t="str">
            <v>კომერციული -18% დღგ</v>
          </cell>
          <cell r="D67" t="str">
            <v>დიღომი</v>
          </cell>
          <cell r="E67" t="str">
            <v>სკოლა</v>
          </cell>
          <cell r="F67">
            <v>11570.16</v>
          </cell>
          <cell r="G67">
            <v>-7677.27</v>
          </cell>
        </row>
        <row r="68">
          <cell r="A68" t="str">
            <v>5384728</v>
          </cell>
          <cell r="B68" t="str">
            <v>შპს "CBD DEVELOPMENT"</v>
          </cell>
          <cell r="C68" t="str">
            <v>კომერციული -18% დღგ</v>
          </cell>
          <cell r="D68" t="str">
            <v>ვარკეთილი</v>
          </cell>
          <cell r="E68" t="str">
            <v>სადღესასწაულო დარბაზი</v>
          </cell>
          <cell r="F68">
            <v>257868.26</v>
          </cell>
          <cell r="G68"/>
        </row>
        <row r="69">
          <cell r="A69" t="str">
            <v>5454215</v>
          </cell>
          <cell r="B69" t="str">
            <v>შპს "CBD DEVELOPMENT"</v>
          </cell>
          <cell r="C69" t="str">
            <v>კომერციული -18% დღგ</v>
          </cell>
          <cell r="D69" t="str">
            <v>ვარკეთილი</v>
          </cell>
          <cell r="E69" t="str">
            <v>სადღესასწაულო დარბაზი</v>
          </cell>
          <cell r="F69">
            <v>201898.61</v>
          </cell>
          <cell r="G69"/>
        </row>
        <row r="70">
          <cell r="A70" t="str">
            <v>4971356</v>
          </cell>
          <cell r="B70" t="str">
            <v>შპს "Fresco Trade House"</v>
          </cell>
          <cell r="C70" t="str">
            <v>კომერციული -18% დღგ</v>
          </cell>
          <cell r="D70" t="str">
            <v>გლდანი</v>
          </cell>
          <cell r="E70" t="str">
            <v>სხვადასხვა</v>
          </cell>
          <cell r="F70">
            <v>22644.87</v>
          </cell>
          <cell r="G70"/>
        </row>
        <row r="71">
          <cell r="A71" t="str">
            <v>5145309</v>
          </cell>
          <cell r="B71" t="str">
            <v>შპს  "G &amp; A  GROUP"</v>
          </cell>
          <cell r="C71" t="str">
            <v>კომერციული -18% დღგ</v>
          </cell>
          <cell r="D71" t="str">
            <v>დიღომი</v>
          </cell>
          <cell r="E71" t="str">
            <v>ვაჭრობა</v>
          </cell>
          <cell r="F71">
            <v>180124.37</v>
          </cell>
          <cell r="G71"/>
        </row>
        <row r="72">
          <cell r="A72" t="str">
            <v>3504880</v>
          </cell>
          <cell r="B72" t="str">
            <v>შპს "Glass Work"</v>
          </cell>
          <cell r="C72" t="str">
            <v>კომერციული -18% დღგ</v>
          </cell>
          <cell r="D72" t="str">
            <v>მთაწმინდა-კრწანისი</v>
          </cell>
          <cell r="E72" t="str">
            <v>სხვადასხვა</v>
          </cell>
          <cell r="F72">
            <v>25220.720000000001</v>
          </cell>
          <cell r="G72"/>
        </row>
        <row r="73">
          <cell r="A73" t="str">
            <v>5086373</v>
          </cell>
          <cell r="B73" t="str">
            <v>შპს "GLG-GROUP"</v>
          </cell>
          <cell r="C73" t="str">
            <v>კომერციული -18% დღგ</v>
          </cell>
          <cell r="D73" t="str">
            <v>საბურთალო</v>
          </cell>
          <cell r="E73" t="str">
            <v>სხვადასხვა</v>
          </cell>
          <cell r="F73">
            <v>14318.99</v>
          </cell>
          <cell r="G73"/>
        </row>
        <row r="74">
          <cell r="A74" t="str">
            <v>3386856</v>
          </cell>
          <cell r="B74" t="str">
            <v>შპს "G &amp; S Enterprise"</v>
          </cell>
          <cell r="C74" t="str">
            <v>კომერციული -18% დღგ</v>
          </cell>
          <cell r="D74" t="str">
            <v>დიდუბე-ისანი</v>
          </cell>
          <cell r="E74" t="str">
            <v>ბაზარი/ბაზრობა</v>
          </cell>
          <cell r="F74">
            <v>40571.29</v>
          </cell>
          <cell r="G74"/>
        </row>
        <row r="75">
          <cell r="A75" t="str">
            <v>6104823</v>
          </cell>
          <cell r="B75" t="str">
            <v>შპს  "Iberia Food Company"</v>
          </cell>
          <cell r="C75" t="str">
            <v>კომერციული -18% დღგ</v>
          </cell>
          <cell r="D75" t="str">
            <v>საბურთალო</v>
          </cell>
          <cell r="E75" t="str">
            <v>მომსახურება</v>
          </cell>
          <cell r="F75">
            <v>10564.41</v>
          </cell>
          <cell r="G75"/>
        </row>
        <row r="76">
          <cell r="A76" t="str">
            <v>7466182</v>
          </cell>
          <cell r="B76" t="str">
            <v>შპს "Iberia Food Company "</v>
          </cell>
          <cell r="C76" t="str">
            <v>კომერციული -18% დღგ</v>
          </cell>
          <cell r="D76" t="str">
            <v>ნაძალადევი</v>
          </cell>
          <cell r="E76" t="str">
            <v>მომსახურება</v>
          </cell>
          <cell r="F76">
            <v>9630.83</v>
          </cell>
          <cell r="G76"/>
        </row>
        <row r="77">
          <cell r="A77" t="str">
            <v>6572210</v>
          </cell>
          <cell r="B77" t="str">
            <v>შპს "Iberia Food Company"</v>
          </cell>
          <cell r="C77" t="str">
            <v>კომერციული -18% დღგ</v>
          </cell>
          <cell r="D77" t="str">
            <v>საბურთალო</v>
          </cell>
          <cell r="E77" t="str">
            <v>სხვადასხვა</v>
          </cell>
          <cell r="F77">
            <v>12131.58</v>
          </cell>
          <cell r="G77"/>
        </row>
        <row r="78">
          <cell r="A78" t="str">
            <v>3317066</v>
          </cell>
          <cell r="B78" t="str">
            <v>შპს "N5 კლინიკური საავადმყოფო"</v>
          </cell>
          <cell r="C78" t="str">
            <v>კომერციული -18% დღგ</v>
          </cell>
          <cell r="D78" t="str">
            <v>ნაძალადევი</v>
          </cell>
          <cell r="E78" t="str">
            <v>ჯანდაცვა</v>
          </cell>
          <cell r="F78">
            <v>31422.19</v>
          </cell>
          <cell r="G78"/>
        </row>
        <row r="79">
          <cell r="A79" t="str">
            <v>3417993</v>
          </cell>
          <cell r="B79" t="str">
            <v>შპს "new market"</v>
          </cell>
          <cell r="C79" t="str">
            <v>კომერციული -18% დღგ</v>
          </cell>
          <cell r="D79" t="str">
            <v>გლდანი</v>
          </cell>
          <cell r="E79" t="str">
            <v>სხვადასხვა</v>
          </cell>
          <cell r="F79">
            <v>24221.54</v>
          </cell>
          <cell r="G79"/>
        </row>
        <row r="80">
          <cell r="A80" t="str">
            <v>6522667</v>
          </cell>
          <cell r="B80" t="str">
            <v>შპს "Spanish Retail Georgia"</v>
          </cell>
          <cell r="C80" t="str">
            <v>კომერციული -18% დღგ</v>
          </cell>
          <cell r="D80" t="str">
            <v>საბურთალო</v>
          </cell>
          <cell r="E80" t="str">
            <v>სხვადასხვა</v>
          </cell>
          <cell r="F80">
            <v>21081.79</v>
          </cell>
          <cell r="G80"/>
        </row>
        <row r="81">
          <cell r="A81" t="str">
            <v>3233682</v>
          </cell>
          <cell r="B81" t="str">
            <v>შპს   "TDK Group"</v>
          </cell>
          <cell r="C81" t="str">
            <v>კომერციული -18% დღგ</v>
          </cell>
          <cell r="D81" t="str">
            <v>დიდუბე-ისანი</v>
          </cell>
          <cell r="E81" t="str">
            <v>რესტორანი</v>
          </cell>
          <cell r="F81">
            <v>10158.459999999999</v>
          </cell>
          <cell r="G81"/>
        </row>
        <row r="82">
          <cell r="A82" t="str">
            <v>3316548</v>
          </cell>
          <cell r="B82" t="str">
            <v>შპს "XXI+ერისთავი"</v>
          </cell>
          <cell r="C82" t="str">
            <v>კომერციული -18% დღგ</v>
          </cell>
          <cell r="D82" t="str">
            <v>ვარკეთილი</v>
          </cell>
          <cell r="E82" t="str">
            <v>სხვადასხვა</v>
          </cell>
          <cell r="F82">
            <v>11106.46</v>
          </cell>
          <cell r="G82"/>
        </row>
        <row r="83">
          <cell r="A83" t="str">
            <v>3476884</v>
          </cell>
          <cell r="B83" t="str">
            <v>შპს "აა პლასტი"</v>
          </cell>
          <cell r="C83" t="str">
            <v>კომერციული -18% დღგ</v>
          </cell>
          <cell r="D83" t="str">
            <v>ვარკეთილი</v>
          </cell>
          <cell r="E83" t="str">
            <v>მიკროსიმძლავრის სადგური</v>
          </cell>
          <cell r="F83">
            <v>51030.09</v>
          </cell>
          <cell r="G83"/>
        </row>
        <row r="84">
          <cell r="A84" t="str">
            <v>5019008</v>
          </cell>
          <cell r="B84" t="str">
            <v>შპს "ავერსი-რაციონალი"</v>
          </cell>
          <cell r="C84" t="str">
            <v>კომერციული -18% დღგ</v>
          </cell>
          <cell r="D84" t="str">
            <v>ვარკეთილი</v>
          </cell>
          <cell r="E84" t="str">
            <v>აფთიაქი</v>
          </cell>
          <cell r="F84">
            <v>39831.61</v>
          </cell>
          <cell r="G84"/>
        </row>
        <row r="85">
          <cell r="A85" t="str">
            <v>4055774</v>
          </cell>
          <cell r="B85" t="str">
            <v>შპს "ავერსის კლინიკა"</v>
          </cell>
          <cell r="C85" t="str">
            <v>კომერციული -18% დღგ</v>
          </cell>
          <cell r="D85" t="str">
            <v>საბურთალო</v>
          </cell>
          <cell r="E85" t="str">
            <v>ჯანდაცვა</v>
          </cell>
          <cell r="F85">
            <v>66981.64</v>
          </cell>
          <cell r="G85">
            <v>-66981.64</v>
          </cell>
        </row>
        <row r="86">
          <cell r="A86" t="str">
            <v>3493516</v>
          </cell>
          <cell r="B86" t="str">
            <v>შპს "ავიატორ"</v>
          </cell>
          <cell r="C86" t="str">
            <v>კომერციული -18% დღგ</v>
          </cell>
          <cell r="D86" t="str">
            <v>დიდუბე-ისანი</v>
          </cell>
          <cell r="E86" t="str">
            <v>სხვადასხვა</v>
          </cell>
          <cell r="F86">
            <v>18660.52</v>
          </cell>
          <cell r="G86">
            <v>-25313.72</v>
          </cell>
        </row>
        <row r="87">
          <cell r="A87" t="str">
            <v>4326312</v>
          </cell>
          <cell r="B87" t="str">
            <v>შპს "ავიატორ"</v>
          </cell>
          <cell r="C87" t="str">
            <v>კომერციული -18% დღგ</v>
          </cell>
          <cell r="D87" t="str">
            <v>საბურთალო</v>
          </cell>
          <cell r="E87" t="str">
            <v>მომსახურება</v>
          </cell>
          <cell r="F87">
            <v>22551.93</v>
          </cell>
          <cell r="G87"/>
        </row>
        <row r="88">
          <cell r="A88" t="str">
            <v>0755855</v>
          </cell>
          <cell r="B88" t="str">
            <v>შპს "ავლაბარი სიტი "</v>
          </cell>
          <cell r="C88" t="str">
            <v>კომერციული -18% დღგ</v>
          </cell>
          <cell r="D88" t="str">
            <v>დიდუბე-ისანი</v>
          </cell>
          <cell r="E88" t="str">
            <v>მშენებლობა</v>
          </cell>
          <cell r="F88">
            <v>9827.52</v>
          </cell>
          <cell r="G88">
            <v>-9827.52</v>
          </cell>
        </row>
        <row r="89">
          <cell r="A89" t="str">
            <v>4238202</v>
          </cell>
          <cell r="B89" t="str">
            <v>შპს "ავტოგრაფი"</v>
          </cell>
          <cell r="C89" t="str">
            <v>კომერციული -18% დღგ</v>
          </cell>
          <cell r="D89" t="str">
            <v>ვერა-ვაკე</v>
          </cell>
          <cell r="E89" t="str">
            <v>სპორტი</v>
          </cell>
          <cell r="F89">
            <v>64513.21</v>
          </cell>
          <cell r="G89"/>
        </row>
        <row r="90">
          <cell r="A90" t="str">
            <v>5531828</v>
          </cell>
          <cell r="B90" t="str">
            <v>შპს "აირსერვისი +"</v>
          </cell>
          <cell r="C90" t="str">
            <v>კომერციული -18% დღგ</v>
          </cell>
          <cell r="D90" t="str">
            <v>დიდუბე-ისანი</v>
          </cell>
          <cell r="E90" t="str">
            <v>სალაროები</v>
          </cell>
          <cell r="F90">
            <v>14013.22</v>
          </cell>
          <cell r="G90"/>
        </row>
        <row r="91">
          <cell r="A91" t="str">
            <v>3409252</v>
          </cell>
          <cell r="B91" t="str">
            <v>შპს "აისბერგი"</v>
          </cell>
          <cell r="C91" t="str">
            <v>კომერციული -18% დღგ</v>
          </cell>
          <cell r="D91" t="str">
            <v>დიდუბე-ისანი</v>
          </cell>
          <cell r="E91" t="str">
            <v>სხვადასხვა</v>
          </cell>
          <cell r="F91">
            <v>15852.45</v>
          </cell>
          <cell r="G91"/>
        </row>
        <row r="92">
          <cell r="A92" t="str">
            <v>3428259</v>
          </cell>
          <cell r="B92" t="str">
            <v>შპს "აისი"</v>
          </cell>
          <cell r="C92" t="str">
            <v>კომერციული -18% დღგ</v>
          </cell>
          <cell r="D92" t="str">
            <v>დიდუბე-ისანი</v>
          </cell>
          <cell r="E92" t="str">
            <v>სხვადასხვა</v>
          </cell>
          <cell r="F92">
            <v>22909.74</v>
          </cell>
          <cell r="G92"/>
        </row>
        <row r="93">
          <cell r="A93" t="str">
            <v>4065095</v>
          </cell>
          <cell r="B93" t="str">
            <v>შპს "აი სი არ ფუუდ ენდ ბევერეჯ"</v>
          </cell>
          <cell r="C93" t="str">
            <v>კომერციული -18% დღგ</v>
          </cell>
          <cell r="D93" t="str">
            <v>ვერა-ვაკე</v>
          </cell>
          <cell r="E93" t="str">
            <v>მაღაზია</v>
          </cell>
          <cell r="F93">
            <v>21857.919999999998</v>
          </cell>
          <cell r="G93">
            <v>-9712.7999999999993</v>
          </cell>
        </row>
        <row r="94">
          <cell r="A94" t="str">
            <v>5599024</v>
          </cell>
          <cell r="B94" t="str">
            <v>შპს "აი ჯი დეველოფმენტ ჯორჯია"</v>
          </cell>
          <cell r="C94" t="str">
            <v>კომერციული -18% დღგ</v>
          </cell>
          <cell r="D94" t="str">
            <v>გლდანი</v>
          </cell>
          <cell r="E94" t="str">
            <v>სხვადასხვა</v>
          </cell>
          <cell r="F94">
            <v>62425.15</v>
          </cell>
          <cell r="G94"/>
        </row>
        <row r="95">
          <cell r="A95" t="str">
            <v>6486741</v>
          </cell>
          <cell r="B95" t="str">
            <v>შპს "აი ჯი დეველოფმენტ ჯორჯია"</v>
          </cell>
          <cell r="C95" t="str">
            <v>კომერციული -18% დღგ</v>
          </cell>
          <cell r="D95" t="str">
            <v>საბურთალო</v>
          </cell>
          <cell r="E95" t="str">
            <v>მომსახურება</v>
          </cell>
          <cell r="F95">
            <v>212598.74</v>
          </cell>
          <cell r="G95"/>
        </row>
        <row r="96">
          <cell r="A96" t="str">
            <v>5208642</v>
          </cell>
          <cell r="B96" t="str">
            <v>შპს"აკადემიკოს ფრიდონ თოდუას სამედიცინო ცენტრი-შპს "კლინიკური მედიცინის სამეცნიერო-კვლევითი ინსტიტუტ</v>
          </cell>
          <cell r="C96" t="str">
            <v>კომერციული -18% დღგ</v>
          </cell>
          <cell r="D96" t="str">
            <v>დიდუბე-ისანი</v>
          </cell>
          <cell r="E96" t="str">
            <v>სამედიცინო მომსახურება</v>
          </cell>
          <cell r="F96">
            <v>37983.120000000003</v>
          </cell>
          <cell r="G96">
            <v>-28992.84</v>
          </cell>
        </row>
        <row r="97">
          <cell r="A97" t="str">
            <v>3363461</v>
          </cell>
          <cell r="B97" t="str">
            <v>შპს"აკადემიკოს ფრიდონ თოდუას სამედიცინო ცენტრი-შპს "კლინიკური მედიცინის სამეცნიერო-კვლევითი ინსტიტუტ</v>
          </cell>
          <cell r="C97" t="str">
            <v>კომერციული -18% დღგ</v>
          </cell>
          <cell r="D97" t="str">
            <v>დიდუბე-ისანი</v>
          </cell>
          <cell r="E97" t="str">
            <v>ჯანდაცვა</v>
          </cell>
          <cell r="F97">
            <v>52553.31</v>
          </cell>
          <cell r="G97">
            <v>-51877.56</v>
          </cell>
        </row>
        <row r="98">
          <cell r="A98" t="str">
            <v>4011438</v>
          </cell>
          <cell r="B98" t="str">
            <v>შპს "აკა"- ფირმა "მერსედესი"</v>
          </cell>
          <cell r="C98" t="str">
            <v>კომერციული -18% დღგ</v>
          </cell>
          <cell r="D98" t="str">
            <v>საბურთალო</v>
          </cell>
          <cell r="E98" t="str">
            <v>მაღაზია</v>
          </cell>
          <cell r="F98">
            <v>13709.88</v>
          </cell>
          <cell r="G98">
            <v>-11566.57</v>
          </cell>
        </row>
        <row r="99">
          <cell r="A99" t="str">
            <v>3561648</v>
          </cell>
          <cell r="B99" t="str">
            <v>შპს "ალექსანდრე ალადაშვილის სახელობის კლინიკა"</v>
          </cell>
          <cell r="C99" t="str">
            <v>კომერციული -18% დღგ</v>
          </cell>
          <cell r="D99" t="str">
            <v>დიდუბე-ისანი</v>
          </cell>
          <cell r="E99" t="str">
            <v>საავადმყოფო</v>
          </cell>
          <cell r="F99">
            <v>42347.199999999997</v>
          </cell>
          <cell r="G99"/>
        </row>
        <row r="100">
          <cell r="A100" t="str">
            <v>4380244</v>
          </cell>
          <cell r="B100" t="str">
            <v>შპს "ალთენი"</v>
          </cell>
          <cell r="C100" t="str">
            <v>კომერციული -18% დღგ</v>
          </cell>
          <cell r="D100" t="str">
            <v>ნაძალადევი</v>
          </cell>
          <cell r="E100" t="str">
            <v>ბენზინ გასამართი სადგური</v>
          </cell>
          <cell r="F100">
            <v>11578.69</v>
          </cell>
          <cell r="G100">
            <v>-11269.14</v>
          </cell>
        </row>
        <row r="101">
          <cell r="A101" t="str">
            <v>4106755</v>
          </cell>
          <cell r="B101" t="str">
            <v>შპს "ალიანს ჯგუფი"</v>
          </cell>
          <cell r="C101" t="str">
            <v>კომერციული -18% დღგ</v>
          </cell>
          <cell r="D101" t="str">
            <v>ვერა-ვაკე</v>
          </cell>
          <cell r="E101" t="str">
            <v>მომსახურება</v>
          </cell>
          <cell r="F101">
            <v>14041.89</v>
          </cell>
          <cell r="G101"/>
        </row>
        <row r="102">
          <cell r="A102" t="str">
            <v>3541661</v>
          </cell>
          <cell r="B102" t="str">
            <v>შპს "ამბასადორი"</v>
          </cell>
          <cell r="C102" t="str">
            <v>კომერციული -18% დღგ</v>
          </cell>
          <cell r="D102" t="str">
            <v>მთაწმინდა-კრწანისი</v>
          </cell>
          <cell r="E102" t="str">
            <v>სასტუმროები</v>
          </cell>
          <cell r="F102">
            <v>82863.78</v>
          </cell>
          <cell r="G102"/>
        </row>
        <row r="103">
          <cell r="A103" t="str">
            <v>3555995</v>
          </cell>
          <cell r="B103" t="str">
            <v>შპს "ამერიკან ჰოსპიტალ ნეთვორქ"</v>
          </cell>
          <cell r="C103" t="str">
            <v>კომერციული -18% დღგ</v>
          </cell>
          <cell r="D103" t="str">
            <v>დიდუბე-ისანი</v>
          </cell>
          <cell r="E103" t="str">
            <v>საავადმყოფო</v>
          </cell>
          <cell r="F103">
            <v>146322.57999999999</v>
          </cell>
          <cell r="G103"/>
        </row>
        <row r="104">
          <cell r="A104" t="str">
            <v>4982898</v>
          </cell>
          <cell r="B104" t="str">
            <v>შპს  "ანი"</v>
          </cell>
          <cell r="C104" t="str">
            <v>კომერციული -18% დღგ</v>
          </cell>
          <cell r="D104" t="str">
            <v>დიდუბე-ისანი</v>
          </cell>
          <cell r="E104" t="str">
            <v>სხვადასხვა</v>
          </cell>
          <cell r="F104">
            <v>16214.91</v>
          </cell>
          <cell r="G104"/>
        </row>
        <row r="105">
          <cell r="A105" t="str">
            <v>5619538</v>
          </cell>
          <cell r="B105" t="str">
            <v>შპს "არბო 2009"</v>
          </cell>
          <cell r="C105" t="str">
            <v>კომერციული -18% დღგ</v>
          </cell>
          <cell r="D105" t="str">
            <v>გლდანი</v>
          </cell>
          <cell r="E105" t="str">
            <v>საცხობი მადარტი</v>
          </cell>
          <cell r="F105">
            <v>16103.47</v>
          </cell>
          <cell r="G105">
            <v>-16103.47</v>
          </cell>
        </row>
        <row r="106">
          <cell r="A106" t="str">
            <v>5406287</v>
          </cell>
          <cell r="B106" t="str">
            <v>შპს "არბო 2009"</v>
          </cell>
          <cell r="C106" t="str">
            <v>კომერციული -18% დღგ</v>
          </cell>
          <cell r="D106" t="str">
            <v>დიდუბე-ისანი</v>
          </cell>
          <cell r="E106" t="str">
            <v>საცხობი მადარტი</v>
          </cell>
          <cell r="F106">
            <v>20912.099999999999</v>
          </cell>
          <cell r="G106">
            <v>-19782.07</v>
          </cell>
        </row>
        <row r="107">
          <cell r="A107" t="str">
            <v>3428026</v>
          </cell>
          <cell r="B107" t="str">
            <v>შპს "არბო 2009"</v>
          </cell>
          <cell r="C107" t="str">
            <v>კომერციული -18% დღგ</v>
          </cell>
          <cell r="D107" t="str">
            <v>ვარკეთილი</v>
          </cell>
          <cell r="E107" t="str">
            <v>საცხობი მადარტი</v>
          </cell>
          <cell r="F107">
            <v>21199.19</v>
          </cell>
          <cell r="G107">
            <v>-20119.09</v>
          </cell>
        </row>
        <row r="108">
          <cell r="A108" t="str">
            <v>5317436</v>
          </cell>
          <cell r="B108" t="str">
            <v>შპს "არბო-2009"</v>
          </cell>
          <cell r="C108" t="str">
            <v>კომერციული -18% დღგ</v>
          </cell>
          <cell r="D108" t="str">
            <v>ნაძალადევი</v>
          </cell>
          <cell r="E108" t="str">
            <v>საცხობი მადარტი</v>
          </cell>
          <cell r="F108">
            <v>23170.560000000001</v>
          </cell>
          <cell r="G108">
            <v>-10696.13</v>
          </cell>
        </row>
        <row r="109">
          <cell r="A109" t="str">
            <v>3362578</v>
          </cell>
          <cell r="B109" t="str">
            <v>შპს "არკო"</v>
          </cell>
          <cell r="C109" t="str">
            <v>კომერციული -18% დღგ</v>
          </cell>
          <cell r="D109" t="str">
            <v>დიდუბე-ისანი</v>
          </cell>
          <cell r="E109" t="str">
            <v>სხვადასხვა</v>
          </cell>
          <cell r="F109">
            <v>53430.85</v>
          </cell>
          <cell r="G109"/>
        </row>
        <row r="110">
          <cell r="A110" t="str">
            <v>3244901</v>
          </cell>
          <cell r="B110" t="str">
            <v>შპს "არომაპროდუქტი"</v>
          </cell>
          <cell r="C110" t="str">
            <v>კომერციული -18% დღგ</v>
          </cell>
          <cell r="D110" t="str">
            <v>ნაძალადევი</v>
          </cell>
          <cell r="E110" t="str">
            <v>სხვადასხვა</v>
          </cell>
          <cell r="F110">
            <v>57141.24</v>
          </cell>
          <cell r="G110"/>
        </row>
        <row r="111">
          <cell r="A111" t="str">
            <v>5539713</v>
          </cell>
          <cell r="B111" t="str">
            <v>შპს "ასორტი-ვერე"</v>
          </cell>
          <cell r="C111" t="str">
            <v>კომერციული -18% დღგ</v>
          </cell>
          <cell r="D111" t="str">
            <v>საბურთალო</v>
          </cell>
          <cell r="E111" t="str">
            <v>საცხობი</v>
          </cell>
          <cell r="F111">
            <v>10195.57</v>
          </cell>
          <cell r="G111"/>
        </row>
        <row r="112">
          <cell r="A112" t="str">
            <v>3415842</v>
          </cell>
          <cell r="B112" t="str">
            <v>შპს "ასტორია"</v>
          </cell>
          <cell r="C112" t="str">
            <v>კომერციული -18% დღგ</v>
          </cell>
          <cell r="D112" t="str">
            <v>მთაწმინდა-კრწანისი</v>
          </cell>
          <cell r="E112" t="str">
            <v>სხვადასხვა</v>
          </cell>
          <cell r="F112">
            <v>24437.43</v>
          </cell>
          <cell r="G112"/>
        </row>
        <row r="113">
          <cell r="A113" t="str">
            <v>4573688</v>
          </cell>
          <cell r="B113" t="str">
            <v>შპს "ასტრა"</v>
          </cell>
          <cell r="C113" t="str">
            <v>კომერციული -18% დღგ</v>
          </cell>
          <cell r="D113" t="str">
            <v>გლდანი</v>
          </cell>
          <cell r="E113" t="str">
            <v>ტოტალიზატორი</v>
          </cell>
          <cell r="F113">
            <v>22967</v>
          </cell>
          <cell r="G113">
            <v>-10526.4</v>
          </cell>
        </row>
        <row r="114">
          <cell r="A114" t="str">
            <v>4856409</v>
          </cell>
          <cell r="B114" t="str">
            <v>შპს "ას ჯორჯია"</v>
          </cell>
          <cell r="C114" t="str">
            <v>კომერციული -18% დღგ</v>
          </cell>
          <cell r="D114" t="str">
            <v>დიდუბე-ისანი</v>
          </cell>
          <cell r="E114" t="str">
            <v>წყალსაქაჩი</v>
          </cell>
          <cell r="F114">
            <v>11743.29</v>
          </cell>
          <cell r="G114"/>
        </row>
        <row r="115">
          <cell r="A115" t="str">
            <v>3361908</v>
          </cell>
          <cell r="B115" t="str">
            <v>შპს "აშენდი სავაჭრო ცენტრი"</v>
          </cell>
          <cell r="C115" t="str">
            <v>კომერციული -18% დღგ</v>
          </cell>
          <cell r="D115" t="str">
            <v>დიდუბე-ისანი</v>
          </cell>
          <cell r="E115" t="str">
            <v>მაღაზია</v>
          </cell>
          <cell r="F115">
            <v>14350.57</v>
          </cell>
          <cell r="G115"/>
        </row>
        <row r="116">
          <cell r="A116" t="str">
            <v>4021695</v>
          </cell>
          <cell r="B116" t="str">
            <v>შპს "აჭარა  + "</v>
          </cell>
          <cell r="C116" t="str">
            <v>კომერციული -18% დღგ</v>
          </cell>
          <cell r="D116" t="str">
            <v>საბურთალო</v>
          </cell>
          <cell r="E116" t="str">
            <v>კაზინო</v>
          </cell>
          <cell r="F116">
            <v>109891.89</v>
          </cell>
          <cell r="G116"/>
        </row>
        <row r="117">
          <cell r="A117" t="str">
            <v>3540671</v>
          </cell>
          <cell r="B117" t="str">
            <v>შპს "აჭარა ჯგუფი"</v>
          </cell>
          <cell r="C117" t="str">
            <v>კომერციული -18% დღგ</v>
          </cell>
          <cell r="D117" t="str">
            <v>ვერა-ვაკე</v>
          </cell>
          <cell r="E117" t="str">
            <v>კაზინო</v>
          </cell>
          <cell r="F117">
            <v>44016.07</v>
          </cell>
          <cell r="G117"/>
        </row>
        <row r="118">
          <cell r="A118" t="str">
            <v>5883608</v>
          </cell>
          <cell r="B118" t="str">
            <v>შპს "აჭარა ჯგუფი"</v>
          </cell>
          <cell r="C118" t="str">
            <v>კომერციული -18% დღგ</v>
          </cell>
          <cell r="D118" t="str">
            <v>ვერა-ვაკე</v>
          </cell>
          <cell r="E118" t="str">
            <v>კაზინო</v>
          </cell>
          <cell r="F118">
            <v>128815.28</v>
          </cell>
          <cell r="G118"/>
        </row>
        <row r="119">
          <cell r="A119" t="str">
            <v>5092482</v>
          </cell>
          <cell r="B119" t="str">
            <v>შპს "ახალი კაპიტალი"</v>
          </cell>
          <cell r="C119" t="str">
            <v>კომერციული -18% დღგ</v>
          </cell>
          <cell r="D119" t="str">
            <v>მთაწმინდა-კრწანისი</v>
          </cell>
          <cell r="E119" t="str">
            <v>სხვადასხვა</v>
          </cell>
          <cell r="F119">
            <v>15339.18</v>
          </cell>
          <cell r="G119"/>
        </row>
        <row r="120">
          <cell r="A120" t="str">
            <v>5246717</v>
          </cell>
          <cell r="B120" t="str">
            <v>შპს "ბაზისი"</v>
          </cell>
          <cell r="C120" t="str">
            <v>კომერციული -18% დღგ</v>
          </cell>
          <cell r="D120" t="str">
            <v>ნაძალადევი</v>
          </cell>
          <cell r="E120" t="str">
            <v>სამედიცინო მომსახურება</v>
          </cell>
          <cell r="F120">
            <v>65672.14</v>
          </cell>
          <cell r="G120"/>
        </row>
        <row r="121">
          <cell r="A121" t="str">
            <v>4384918</v>
          </cell>
          <cell r="B121" t="str">
            <v>შპს "ბანი 13"</v>
          </cell>
          <cell r="C121" t="str">
            <v>კომერციული -18% დღგ</v>
          </cell>
          <cell r="D121" t="str">
            <v>გლდანი</v>
          </cell>
          <cell r="E121" t="str">
            <v>სხვადასხვა</v>
          </cell>
          <cell r="F121">
            <v>15389.4</v>
          </cell>
          <cell r="G121">
            <v>-17032.47</v>
          </cell>
        </row>
        <row r="122">
          <cell r="A122" t="str">
            <v>4064755</v>
          </cell>
          <cell r="B122" t="str">
            <v>შპს "ბანი 13"</v>
          </cell>
          <cell r="C122" t="str">
            <v>კომერციული -18% დღგ</v>
          </cell>
          <cell r="D122" t="str">
            <v>დიღომი</v>
          </cell>
          <cell r="E122" t="str">
            <v>ბენზინ გასამართი სადგური</v>
          </cell>
          <cell r="F122">
            <v>11917.35</v>
          </cell>
          <cell r="G122">
            <v>-13411.73</v>
          </cell>
        </row>
        <row r="123">
          <cell r="A123" t="str">
            <v>5147058</v>
          </cell>
          <cell r="B123" t="str">
            <v>შპს "ბანი 13"</v>
          </cell>
          <cell r="C123" t="str">
            <v>კომერციული -18% დღგ</v>
          </cell>
          <cell r="D123" t="str">
            <v>ნაძალადევი</v>
          </cell>
          <cell r="E123" t="str">
            <v>ბენზინ გასამართი სადგური</v>
          </cell>
          <cell r="F123">
            <v>13611.81</v>
          </cell>
          <cell r="G123">
            <v>-13730.19</v>
          </cell>
        </row>
        <row r="124">
          <cell r="A124" t="str">
            <v>4308715</v>
          </cell>
          <cell r="B124" t="str">
            <v>შპს "ბებო"</v>
          </cell>
          <cell r="C124" t="str">
            <v>კომერციული -18% დღგ</v>
          </cell>
          <cell r="D124" t="str">
            <v>დიდუბე-ისანი</v>
          </cell>
          <cell r="E124" t="str">
            <v>საცხობი</v>
          </cell>
          <cell r="F124">
            <v>52262.2</v>
          </cell>
          <cell r="G124"/>
        </row>
        <row r="125">
          <cell r="A125" t="str">
            <v>6072359</v>
          </cell>
          <cell r="B125" t="str">
            <v>შპს "ბი ემ სი გორგია"</v>
          </cell>
          <cell r="C125" t="str">
            <v>კომერციული -18% დღგ</v>
          </cell>
          <cell r="D125" t="str">
            <v>გლდანი</v>
          </cell>
          <cell r="E125" t="str">
            <v>მაღაზია</v>
          </cell>
          <cell r="F125">
            <v>13501.89</v>
          </cell>
          <cell r="G125"/>
        </row>
        <row r="126">
          <cell r="A126" t="str">
            <v>3341501</v>
          </cell>
          <cell r="B126" t="str">
            <v>შპს  "ბიზნესი"</v>
          </cell>
          <cell r="C126" t="str">
            <v>კომერციული -18% დღგ</v>
          </cell>
          <cell r="D126" t="str">
            <v>დიდუბე-ისანი</v>
          </cell>
          <cell r="E126" t="str">
            <v>ვაჭრობა</v>
          </cell>
          <cell r="F126">
            <v>24279.3</v>
          </cell>
          <cell r="G126">
            <v>-19546.47</v>
          </cell>
        </row>
        <row r="127">
          <cell r="A127" t="str">
            <v>4241216</v>
          </cell>
          <cell r="B127" t="str">
            <v>შპს "ბიზნესის მართვის ცენტრი''</v>
          </cell>
          <cell r="C127" t="str">
            <v>კომერციული -18% დღგ</v>
          </cell>
          <cell r="D127" t="str">
            <v>საბურთალო</v>
          </cell>
          <cell r="E127" t="str">
            <v>მომსახურება</v>
          </cell>
          <cell r="F127">
            <v>31665.56</v>
          </cell>
          <cell r="G127"/>
        </row>
        <row r="128">
          <cell r="A128" t="str">
            <v>6568190</v>
          </cell>
          <cell r="B128" t="str">
            <v>შპს "ბიზნესის მართვის ცენტრი"</v>
          </cell>
          <cell r="C128" t="str">
            <v>კომერციული -18% დღგ</v>
          </cell>
          <cell r="D128" t="str">
            <v>საბურთალო</v>
          </cell>
          <cell r="E128" t="str">
            <v>მომსახურება</v>
          </cell>
          <cell r="F128">
            <v>20173.91</v>
          </cell>
          <cell r="G128"/>
        </row>
        <row r="129">
          <cell r="A129" t="str">
            <v>4383553</v>
          </cell>
          <cell r="B129" t="str">
            <v>შპს "ბიზნეს ცენტრი"</v>
          </cell>
          <cell r="C129" t="str">
            <v>კომერციული -18% დღგ</v>
          </cell>
          <cell r="D129" t="str">
            <v>საბურთალო</v>
          </cell>
          <cell r="E129" t="str">
            <v>სხვადასხვა</v>
          </cell>
          <cell r="F129">
            <v>10379.99</v>
          </cell>
          <cell r="G129">
            <v>-10380</v>
          </cell>
        </row>
        <row r="130">
          <cell r="A130" t="str">
            <v>5750760</v>
          </cell>
          <cell r="B130" t="str">
            <v>შპს "ბიზნეს ცენტრი ლეონიძეზე"(ჩილერები)</v>
          </cell>
          <cell r="C130" t="str">
            <v>კომერციული -18% დღგ</v>
          </cell>
          <cell r="D130" t="str">
            <v>მთაწმინდა-კრწანისი</v>
          </cell>
          <cell r="E130" t="str">
            <v>ჩილერი</v>
          </cell>
          <cell r="F130">
            <v>10472.200000000001</v>
          </cell>
          <cell r="G130"/>
        </row>
        <row r="131">
          <cell r="A131" t="str">
            <v>4049407</v>
          </cell>
          <cell r="B131" t="str">
            <v>შპს "ბიზნეს ცენტრი საბურთალო"</v>
          </cell>
          <cell r="C131" t="str">
            <v>კომერციული -18% დღგ</v>
          </cell>
          <cell r="D131" t="str">
            <v>საბურთალო</v>
          </cell>
          <cell r="E131" t="str">
            <v>სასტუმროები</v>
          </cell>
          <cell r="F131">
            <v>11908.45</v>
          </cell>
          <cell r="G131">
            <v>-12861.17</v>
          </cell>
        </row>
        <row r="132">
          <cell r="A132" t="str">
            <v>4060223</v>
          </cell>
          <cell r="B132" t="str">
            <v>შპს "ბილდექსი"</v>
          </cell>
          <cell r="C132" t="str">
            <v>კომერციული -18% დღგ</v>
          </cell>
          <cell r="D132" t="str">
            <v>საბურთალო</v>
          </cell>
          <cell r="E132" t="str">
            <v>სამედიცინო მომსახურება</v>
          </cell>
          <cell r="F132">
            <v>15183.7</v>
          </cell>
          <cell r="G132"/>
        </row>
        <row r="133">
          <cell r="A133" t="str">
            <v>6104789</v>
          </cell>
          <cell r="B133" t="str">
            <v>შპს "ბმ გრუპი"</v>
          </cell>
          <cell r="C133" t="str">
            <v>კომერციული -18% დღგ</v>
          </cell>
          <cell r="D133" t="str">
            <v>დიღომი</v>
          </cell>
          <cell r="E133" t="str">
            <v>კრიპტო-ვალუტა</v>
          </cell>
          <cell r="F133">
            <v>13395.75</v>
          </cell>
          <cell r="G133"/>
        </row>
        <row r="134">
          <cell r="A134" t="str">
            <v>3402455</v>
          </cell>
          <cell r="B134" t="str">
            <v>შპს "ბოხუას სახელობის კარდიოვასკულარული ცენტრი"</v>
          </cell>
          <cell r="C134" t="str">
            <v>კომერციული -18% დღგ</v>
          </cell>
          <cell r="D134" t="str">
            <v>დიღომი</v>
          </cell>
          <cell r="E134" t="str">
            <v>ჯანდაცვა</v>
          </cell>
          <cell r="F134">
            <v>19303.09</v>
          </cell>
          <cell r="G134"/>
        </row>
        <row r="135">
          <cell r="A135" t="str">
            <v>5466220</v>
          </cell>
          <cell r="B135" t="str">
            <v>შპს "ბრიტანულ ქართული აკადემია"</v>
          </cell>
          <cell r="C135" t="str">
            <v>კომერციული -18% დღგ</v>
          </cell>
          <cell r="D135" t="str">
            <v>საბურთალო</v>
          </cell>
          <cell r="E135" t="str">
            <v>განათლება</v>
          </cell>
          <cell r="F135">
            <v>33732.230000000003</v>
          </cell>
          <cell r="G135">
            <v>-16015.95</v>
          </cell>
        </row>
        <row r="136">
          <cell r="A136" t="str">
            <v>4260515</v>
          </cell>
          <cell r="B136" t="str">
            <v>შპს "ბუმბა"</v>
          </cell>
          <cell r="C136" t="str">
            <v>კომერციული -18% დღგ</v>
          </cell>
          <cell r="D136" t="str">
            <v>ვარკეთილი</v>
          </cell>
          <cell r="E136" t="str">
            <v>მრეწველობა</v>
          </cell>
          <cell r="F136">
            <v>52493.55</v>
          </cell>
          <cell r="G136"/>
        </row>
        <row r="137">
          <cell r="A137" t="str">
            <v>3434322</v>
          </cell>
          <cell r="B137" t="str">
            <v>შპს "გაზ ენდ პეტროლ კომპანი"</v>
          </cell>
          <cell r="C137" t="str">
            <v>კომერციული -18% დღგ</v>
          </cell>
          <cell r="D137" t="str">
            <v>ვარკეთილი</v>
          </cell>
          <cell r="E137" t="str">
            <v>ბენზინ გასამართი სადგური</v>
          </cell>
          <cell r="F137">
            <v>25108.880000000001</v>
          </cell>
          <cell r="G137"/>
        </row>
        <row r="138">
          <cell r="A138" t="str">
            <v>4582482</v>
          </cell>
          <cell r="B138" t="str">
            <v>შპს "გაზ ენდ პეტროლ კომპანი"</v>
          </cell>
          <cell r="C138" t="str">
            <v>კომერციული -18% დღგ</v>
          </cell>
          <cell r="D138" t="str">
            <v>ვარკეთილი</v>
          </cell>
          <cell r="E138" t="str">
            <v>ბენზინ გასამართი სადგური</v>
          </cell>
          <cell r="F138">
            <v>13797.22</v>
          </cell>
          <cell r="G138"/>
        </row>
        <row r="139">
          <cell r="A139" t="str">
            <v>5449491</v>
          </cell>
          <cell r="B139" t="str">
            <v>შპს "გაზ ენდ პეტროლ კომპანი"</v>
          </cell>
          <cell r="C139" t="str">
            <v>კომერციული -18% დღგ</v>
          </cell>
          <cell r="D139" t="str">
            <v>მთაწმინდა-კრწანისი</v>
          </cell>
          <cell r="E139" t="str">
            <v>სხვადასხვა</v>
          </cell>
          <cell r="F139">
            <v>40328.660000000003</v>
          </cell>
          <cell r="G139"/>
        </row>
        <row r="140">
          <cell r="A140" t="str">
            <v>3517616</v>
          </cell>
          <cell r="B140" t="str">
            <v>შპს "გალერია თბილისი"</v>
          </cell>
          <cell r="C140" t="str">
            <v>კომერციული -18% დღგ</v>
          </cell>
          <cell r="D140" t="str">
            <v>მთაწმინდა-კრწანისი</v>
          </cell>
          <cell r="E140" t="str">
            <v>ვაჭრობა</v>
          </cell>
          <cell r="F140">
            <v>328178.21000000002</v>
          </cell>
          <cell r="G140"/>
        </row>
        <row r="141">
          <cell r="A141" t="str">
            <v>3565564</v>
          </cell>
          <cell r="B141" t="str">
            <v>შპს "გამა"</v>
          </cell>
          <cell r="C141" t="str">
            <v>კომერციული -18% დღგ</v>
          </cell>
          <cell r="D141" t="str">
            <v>გლდანი</v>
          </cell>
          <cell r="E141" t="str">
            <v>ბენზინ გასამართი სადგური</v>
          </cell>
          <cell r="F141">
            <v>19661.349999999999</v>
          </cell>
          <cell r="G141">
            <v>-19625.240000000002</v>
          </cell>
        </row>
        <row r="142">
          <cell r="A142" t="str">
            <v>4944154</v>
          </cell>
          <cell r="B142" t="str">
            <v>შპს "გამა"</v>
          </cell>
          <cell r="C142" t="str">
            <v>კომერციული -18% დღგ</v>
          </cell>
          <cell r="D142" t="str">
            <v>გლდანი</v>
          </cell>
          <cell r="E142" t="str">
            <v>სხვადასხვა</v>
          </cell>
          <cell r="F142">
            <v>10280.780000000001</v>
          </cell>
          <cell r="G142">
            <v>-11322.52</v>
          </cell>
        </row>
        <row r="143">
          <cell r="A143" t="str">
            <v>3291967</v>
          </cell>
          <cell r="B143" t="str">
            <v>შპს "გამა"</v>
          </cell>
          <cell r="C143" t="str">
            <v>კომერციული -18% დღგ</v>
          </cell>
          <cell r="D143" t="str">
            <v>ვარკეთილი</v>
          </cell>
          <cell r="E143" t="str">
            <v>ბენზინ გასამართი სადგური</v>
          </cell>
          <cell r="F143">
            <v>15327.21</v>
          </cell>
          <cell r="G143">
            <v>-16549.939999999999</v>
          </cell>
        </row>
        <row r="144">
          <cell r="A144" t="str">
            <v>4309901</v>
          </cell>
          <cell r="B144" t="str">
            <v>შპს "გამა+"</v>
          </cell>
          <cell r="C144" t="str">
            <v>კომერციული -18% დღგ</v>
          </cell>
          <cell r="D144" t="str">
            <v>ნაძალადევი</v>
          </cell>
          <cell r="E144" t="str">
            <v>ბენზინ გასამართი სადგური</v>
          </cell>
          <cell r="F144">
            <v>16150.6</v>
          </cell>
          <cell r="G144"/>
        </row>
        <row r="145">
          <cell r="A145" t="str">
            <v>3476410</v>
          </cell>
          <cell r="B145" t="str">
            <v>შპს "გამომცემლობა კოლორი"</v>
          </cell>
          <cell r="C145" t="str">
            <v>კომერციული -18% დღგ</v>
          </cell>
          <cell r="D145" t="str">
            <v>ვარკეთილი</v>
          </cell>
          <cell r="E145" t="str">
            <v>სხვადასხვა</v>
          </cell>
          <cell r="F145">
            <v>98977.47</v>
          </cell>
          <cell r="G145"/>
        </row>
        <row r="146">
          <cell r="A146" t="str">
            <v>3312917</v>
          </cell>
          <cell r="B146" t="str">
            <v>შპს "გ . დ პლასტი"</v>
          </cell>
          <cell r="C146" t="str">
            <v>კომერციული -18% დღგ</v>
          </cell>
          <cell r="D146" t="str">
            <v>ვარკეთილი</v>
          </cell>
          <cell r="E146" t="str">
            <v>მრეწველობა</v>
          </cell>
          <cell r="F146">
            <v>28202.99</v>
          </cell>
          <cell r="G146"/>
        </row>
        <row r="147">
          <cell r="A147" t="str">
            <v>5003042</v>
          </cell>
          <cell r="B147" t="str">
            <v>შპს "გებრიუდერ ვაის"</v>
          </cell>
          <cell r="C147" t="str">
            <v>კომერციული -18% დღგ</v>
          </cell>
          <cell r="D147" t="str">
            <v>ვარკეთილი</v>
          </cell>
          <cell r="E147" t="str">
            <v>სასაწყობო ბაზა</v>
          </cell>
          <cell r="F147">
            <v>30012.19</v>
          </cell>
          <cell r="G147">
            <v>-15354.04</v>
          </cell>
        </row>
        <row r="148">
          <cell r="A148" t="str">
            <v>4512762</v>
          </cell>
          <cell r="B148" t="str">
            <v>შპს "გერმანელი ყასაბი 2010"</v>
          </cell>
          <cell r="C148" t="str">
            <v>კომერციული -18% დღგ</v>
          </cell>
          <cell r="D148" t="str">
            <v>ვარკეთილი</v>
          </cell>
          <cell r="E148" t="str">
            <v>სხვადასხვა</v>
          </cell>
          <cell r="F148">
            <v>24743.26</v>
          </cell>
          <cell r="G148"/>
        </row>
        <row r="149">
          <cell r="A149" t="str">
            <v>3362676</v>
          </cell>
          <cell r="B149" t="str">
            <v>შპს "გვრიტა 2023"</v>
          </cell>
          <cell r="C149" t="str">
            <v>კომერციული -18% დღგ</v>
          </cell>
          <cell r="D149" t="str">
            <v>დიდუბე-ისანი</v>
          </cell>
          <cell r="E149" t="str">
            <v>სხვადასხვა</v>
          </cell>
          <cell r="F149">
            <v>10261.040000000001</v>
          </cell>
          <cell r="G149"/>
        </row>
        <row r="150">
          <cell r="A150" t="str">
            <v>4599544</v>
          </cell>
          <cell r="B150" t="str">
            <v>შპს "გია ჭკუასელის კლინიკა"</v>
          </cell>
          <cell r="C150" t="str">
            <v>კომერციული -18% დღგ</v>
          </cell>
          <cell r="D150" t="str">
            <v>დიდუბე-ისანი</v>
          </cell>
          <cell r="E150" t="str">
            <v>საავადმყოფო</v>
          </cell>
          <cell r="F150">
            <v>14779.63</v>
          </cell>
          <cell r="G150"/>
        </row>
        <row r="151">
          <cell r="A151" t="str">
            <v>1686811</v>
          </cell>
          <cell r="B151" t="str">
            <v>შპს "გიდანი"</v>
          </cell>
          <cell r="C151" t="str">
            <v>კომერციული -18% დღგ</v>
          </cell>
          <cell r="D151" t="str">
            <v>დიდუბე-ისანი</v>
          </cell>
          <cell r="E151" t="str">
            <v>სხვადასხვა</v>
          </cell>
          <cell r="F151">
            <v>19077.38</v>
          </cell>
          <cell r="G151"/>
        </row>
        <row r="152">
          <cell r="A152" t="str">
            <v>6569956</v>
          </cell>
          <cell r="B152" t="str">
            <v>შპს "გლას სერვისი"</v>
          </cell>
          <cell r="C152" t="str">
            <v>კომერციული -18% დღგ</v>
          </cell>
          <cell r="D152" t="str">
            <v>გლდანი</v>
          </cell>
          <cell r="E152" t="str">
            <v>სხვადასხვა</v>
          </cell>
          <cell r="F152">
            <v>25118.7</v>
          </cell>
          <cell r="G152"/>
        </row>
        <row r="153">
          <cell r="A153" t="str">
            <v>5818056</v>
          </cell>
          <cell r="B153" t="str">
            <v>შპს "გლასფაქტორი"</v>
          </cell>
          <cell r="C153" t="str">
            <v>კომერციული -18% დღგ</v>
          </cell>
          <cell r="D153" t="str">
            <v>დიღომი</v>
          </cell>
          <cell r="E153" t="str">
            <v>სხვადასხვა</v>
          </cell>
          <cell r="F153">
            <v>19602.86</v>
          </cell>
          <cell r="G153">
            <v>-19602.86</v>
          </cell>
        </row>
        <row r="154">
          <cell r="A154" t="str">
            <v>5650351</v>
          </cell>
          <cell r="B154" t="str">
            <v>შპს "გლდანი მენეჯმენტი"</v>
          </cell>
          <cell r="C154" t="str">
            <v>კომერციული -18% დღგ</v>
          </cell>
          <cell r="D154" t="str">
            <v>გლდანი</v>
          </cell>
          <cell r="E154" t="str">
            <v>სხვადასხვა</v>
          </cell>
          <cell r="F154">
            <v>18994.849999999999</v>
          </cell>
          <cell r="G154"/>
        </row>
        <row r="155">
          <cell r="A155" t="str">
            <v>5262066</v>
          </cell>
          <cell r="B155" t="str">
            <v>შპს "გლდანი მოლი"</v>
          </cell>
          <cell r="C155" t="str">
            <v>კომერციული -18% დღგ</v>
          </cell>
          <cell r="D155" t="str">
            <v>გლდანი</v>
          </cell>
          <cell r="E155" t="str">
            <v>სხვადასხვა</v>
          </cell>
          <cell r="F155">
            <v>161971.60999999999</v>
          </cell>
          <cell r="G155"/>
        </row>
        <row r="156">
          <cell r="A156" t="str">
            <v>3471601</v>
          </cell>
          <cell r="B156" t="str">
            <v>შპს "გლობალური ტექნოლოგები"</v>
          </cell>
          <cell r="C156" t="str">
            <v>კომერციული -18% დღგ</v>
          </cell>
          <cell r="D156" t="str">
            <v>დიდუბე-ისანი</v>
          </cell>
          <cell r="E156" t="str">
            <v>წარმოება</v>
          </cell>
          <cell r="F156">
            <v>14791.55</v>
          </cell>
          <cell r="G156"/>
        </row>
        <row r="157">
          <cell r="A157" t="str">
            <v>5932002</v>
          </cell>
          <cell r="B157" t="str">
            <v>შპს "გლოვო ჯორჯია ინფრასთრაქჩა"</v>
          </cell>
          <cell r="C157" t="str">
            <v>კომერციული -18% დღგ</v>
          </cell>
          <cell r="D157" t="str">
            <v>დიღომი</v>
          </cell>
          <cell r="E157" t="str">
            <v>მომსახურება</v>
          </cell>
          <cell r="F157">
            <v>29322.15</v>
          </cell>
          <cell r="G157">
            <v>-12882.78</v>
          </cell>
        </row>
        <row r="158">
          <cell r="A158" t="str">
            <v>3509117</v>
          </cell>
          <cell r="B158" t="str">
            <v>შპს " გლორია  LLC  GLORIA"</v>
          </cell>
          <cell r="C158" t="str">
            <v>კომერციული -18% დღგ</v>
          </cell>
          <cell r="D158" t="str">
            <v>მთაწმინდა-კრწანისი</v>
          </cell>
          <cell r="E158" t="str">
            <v>შ.პ.ს.</v>
          </cell>
          <cell r="F158">
            <v>34313.599999999999</v>
          </cell>
          <cell r="G158"/>
        </row>
        <row r="159">
          <cell r="A159" t="str">
            <v>7003020</v>
          </cell>
          <cell r="B159" t="str">
            <v>შპს "გორგია"</v>
          </cell>
          <cell r="C159" t="str">
            <v>კომერციული -18% დღგ</v>
          </cell>
          <cell r="D159" t="str">
            <v>ვარკეთილი</v>
          </cell>
          <cell r="E159" t="str">
            <v>სხვადასხვა</v>
          </cell>
          <cell r="F159">
            <v>21311.91</v>
          </cell>
          <cell r="G159"/>
        </row>
        <row r="160">
          <cell r="A160" t="str">
            <v>4754750</v>
          </cell>
          <cell r="B160" t="str">
            <v>შპს " გრატო მენეჯერი "</v>
          </cell>
          <cell r="C160" t="str">
            <v>კომერციული -18% დღგ</v>
          </cell>
          <cell r="D160" t="str">
            <v>ვერა-ვაკე</v>
          </cell>
          <cell r="E160" t="str">
            <v>მომსახურება</v>
          </cell>
          <cell r="F160">
            <v>9347.6200000000008</v>
          </cell>
          <cell r="G160"/>
        </row>
        <row r="161">
          <cell r="A161" t="str">
            <v>4197728</v>
          </cell>
          <cell r="B161" t="str">
            <v>შპს "გულიანი"</v>
          </cell>
          <cell r="C161" t="str">
            <v>კომერციული -18% დღგ</v>
          </cell>
          <cell r="D161" t="str">
            <v>დიდუბე-ისანი</v>
          </cell>
          <cell r="E161" t="str">
            <v>მაღაზია</v>
          </cell>
          <cell r="F161">
            <v>10090.19</v>
          </cell>
          <cell r="G161"/>
        </row>
        <row r="162">
          <cell r="A162" t="str">
            <v>5464151</v>
          </cell>
          <cell r="B162" t="str">
            <v>შპს "დაბი გრუპ ჯორჯია"</v>
          </cell>
          <cell r="C162" t="str">
            <v>კომერციული -18% დღგ</v>
          </cell>
          <cell r="D162" t="str">
            <v>მთაწმინდა-კრწანისი</v>
          </cell>
          <cell r="E162" t="str">
            <v>სხვადასხვა</v>
          </cell>
          <cell r="F162">
            <v>210475.47</v>
          </cell>
          <cell r="G162">
            <v>-187179.1</v>
          </cell>
        </row>
        <row r="163">
          <cell r="A163" t="str">
            <v>5680462</v>
          </cell>
          <cell r="B163" t="str">
            <v>შპს "დავით გაგუას კლინიკა"</v>
          </cell>
          <cell r="C163" t="str">
            <v>კომერციული -18% დღგ</v>
          </cell>
          <cell r="D163" t="str">
            <v>დიღომი</v>
          </cell>
          <cell r="E163" t="str">
            <v>სხვადასხვა</v>
          </cell>
          <cell r="F163">
            <v>27951.41</v>
          </cell>
          <cell r="G163"/>
        </row>
        <row r="164">
          <cell r="A164" t="str">
            <v>6401734</v>
          </cell>
          <cell r="B164" t="str">
            <v>შპს "დავით ტატიშვილის ჯანმრთელობის ცენტრი"</v>
          </cell>
          <cell r="C164" t="str">
            <v>კომერციული -18% დღგ</v>
          </cell>
          <cell r="D164" t="str">
            <v>საბურთალო</v>
          </cell>
          <cell r="E164" t="str">
            <v>სამედიცინო მომსახურება</v>
          </cell>
          <cell r="F164">
            <v>11717.01</v>
          </cell>
          <cell r="G164"/>
        </row>
        <row r="165">
          <cell r="A165" t="str">
            <v>3359396</v>
          </cell>
          <cell r="B165" t="str">
            <v>შპს "დანი 2012"</v>
          </cell>
          <cell r="C165" t="str">
            <v>კომერციული -18% დღგ</v>
          </cell>
          <cell r="D165" t="str">
            <v>დიდუბე-ისანი</v>
          </cell>
          <cell r="E165" t="str">
            <v>რესტორანი</v>
          </cell>
          <cell r="F165">
            <v>15504.12</v>
          </cell>
          <cell r="G165"/>
        </row>
        <row r="166">
          <cell r="A166" t="str">
            <v>3414111</v>
          </cell>
          <cell r="B166" t="str">
            <v>შპს "დაფნა"</v>
          </cell>
          <cell r="C166" t="str">
            <v>კომერციული -18% დღგ</v>
          </cell>
          <cell r="D166" t="str">
            <v>ვარკეთილი</v>
          </cell>
          <cell r="E166" t="str">
            <v>სხვადასხვა</v>
          </cell>
          <cell r="F166">
            <v>26893.06</v>
          </cell>
          <cell r="G166"/>
        </row>
        <row r="167">
          <cell r="A167" t="str">
            <v>4975977</v>
          </cell>
          <cell r="B167" t="str">
            <v>შპს "დეიდრიმ უნივერსალ საქართველო"</v>
          </cell>
          <cell r="C167" t="str">
            <v>კომერციული -18% დღგ</v>
          </cell>
          <cell r="D167" t="str">
            <v>გლდანი</v>
          </cell>
          <cell r="E167" t="str">
            <v>კაზინო</v>
          </cell>
          <cell r="F167">
            <v>42718.66</v>
          </cell>
          <cell r="G167">
            <v>-22492.17</v>
          </cell>
        </row>
        <row r="168">
          <cell r="A168" t="str">
            <v>4494933</v>
          </cell>
          <cell r="B168" t="str">
            <v>შპს "დეიდრიმ უნივერსალ საქართველო"</v>
          </cell>
          <cell r="C168" t="str">
            <v>კომერციული -18% დღგ</v>
          </cell>
          <cell r="D168" t="str">
            <v>ვარკეთილი</v>
          </cell>
          <cell r="E168" t="str">
            <v>კაზინო</v>
          </cell>
          <cell r="F168">
            <v>17238.12</v>
          </cell>
          <cell r="G168">
            <v>-13590.58</v>
          </cell>
        </row>
        <row r="169">
          <cell r="A169" t="str">
            <v>3473440</v>
          </cell>
          <cell r="B169" t="str">
            <v>შპს ''დემასი''</v>
          </cell>
          <cell r="C169" t="str">
            <v>კომერციული -18% დღგ</v>
          </cell>
          <cell r="D169" t="str">
            <v>მთაწმინდა-კრწანისი</v>
          </cell>
          <cell r="E169" t="str">
            <v>ვაჭრობა</v>
          </cell>
          <cell r="F169">
            <v>10375.23</v>
          </cell>
          <cell r="G169"/>
        </row>
        <row r="170">
          <cell r="A170" t="str">
            <v>4290868</v>
          </cell>
          <cell r="B170" t="str">
            <v>შპს "დემასი"</v>
          </cell>
          <cell r="C170" t="str">
            <v>კომერციული -18% დღგ</v>
          </cell>
          <cell r="D170" t="str">
            <v>დიღომი</v>
          </cell>
          <cell r="E170" t="str">
            <v>ვაჭრობა</v>
          </cell>
          <cell r="F170">
            <v>18517.89</v>
          </cell>
          <cell r="G170"/>
        </row>
        <row r="171">
          <cell r="A171" t="str">
            <v>5300006</v>
          </cell>
          <cell r="B171" t="str">
            <v>შპს ''დიდებული 2018''</v>
          </cell>
          <cell r="C171" t="str">
            <v>კომერციული -18% დღგ</v>
          </cell>
          <cell r="D171" t="str">
            <v>დიღომი</v>
          </cell>
          <cell r="E171" t="str">
            <v>საცხობი</v>
          </cell>
          <cell r="F171">
            <v>31653.7</v>
          </cell>
          <cell r="G171"/>
        </row>
        <row r="172">
          <cell r="A172" t="str">
            <v>3382609</v>
          </cell>
          <cell r="B172" t="str">
            <v>შპს "დინამო არენა"</v>
          </cell>
          <cell r="C172" t="str">
            <v>კომერციული -18% დღგ</v>
          </cell>
          <cell r="D172" t="str">
            <v>დიდუბე-ისანი</v>
          </cell>
          <cell r="E172" t="str">
            <v>სპორტი</v>
          </cell>
          <cell r="F172">
            <v>18880.46</v>
          </cell>
          <cell r="G172"/>
        </row>
        <row r="173">
          <cell r="A173" t="str">
            <v>7045645</v>
          </cell>
          <cell r="B173" t="str">
            <v>შპს "დიღომი კაპიტალი"</v>
          </cell>
          <cell r="C173" t="str">
            <v>კომერციული -18% დღგ</v>
          </cell>
          <cell r="D173" t="str">
            <v>დიღომი</v>
          </cell>
          <cell r="E173" t="str">
            <v>სხვადასხვა</v>
          </cell>
          <cell r="F173">
            <v>20865.36</v>
          </cell>
          <cell r="G173"/>
        </row>
        <row r="174">
          <cell r="A174" t="str">
            <v>4712485</v>
          </cell>
          <cell r="B174" t="str">
            <v>შპს "დოლჩე ვიტა"</v>
          </cell>
          <cell r="C174" t="str">
            <v>კომერციული -18% დღგ</v>
          </cell>
          <cell r="D174" t="str">
            <v>ვარკეთილი</v>
          </cell>
          <cell r="E174" t="str">
            <v>საცხობი</v>
          </cell>
          <cell r="F174">
            <v>11582.64</v>
          </cell>
          <cell r="G174">
            <v>-11582.64</v>
          </cell>
        </row>
        <row r="175">
          <cell r="A175" t="str">
            <v>4327124</v>
          </cell>
          <cell r="B175" t="str">
            <v>შპს "დრიმ თაუერი"</v>
          </cell>
          <cell r="C175" t="str">
            <v>კომერციული -18% დღგ</v>
          </cell>
          <cell r="D175" t="str">
            <v>დიღომი</v>
          </cell>
          <cell r="E175" t="str">
            <v>სხვადასხვა</v>
          </cell>
          <cell r="F175">
            <v>10106</v>
          </cell>
          <cell r="G175">
            <v>-8494.99</v>
          </cell>
        </row>
        <row r="176">
          <cell r="A176" t="str">
            <v>5957235</v>
          </cell>
          <cell r="B176" t="str">
            <v>შპს "ევოლუშენ ჯორჯია"</v>
          </cell>
          <cell r="C176" t="str">
            <v>კომერციული -18% დღგ</v>
          </cell>
          <cell r="D176" t="str">
            <v>ნაძალადევი</v>
          </cell>
          <cell r="E176" t="str">
            <v>მომსახურება</v>
          </cell>
          <cell r="F176">
            <v>258679.89</v>
          </cell>
          <cell r="G176"/>
        </row>
        <row r="177">
          <cell r="A177" t="str">
            <v>6110763</v>
          </cell>
          <cell r="B177" t="str">
            <v>შპს "ევოლუშენ ჯორჯია"</v>
          </cell>
          <cell r="C177" t="str">
            <v>კომერციული -18% დღგ</v>
          </cell>
          <cell r="D177" t="str">
            <v>ნაძალადევი</v>
          </cell>
          <cell r="E177" t="str">
            <v>მომსახურება</v>
          </cell>
          <cell r="F177">
            <v>45424.31</v>
          </cell>
          <cell r="G177"/>
        </row>
        <row r="178">
          <cell r="A178" t="str">
            <v>4329596</v>
          </cell>
          <cell r="B178" t="str">
            <v>შპს  "ევრო ჰოთელ"</v>
          </cell>
          <cell r="C178" t="str">
            <v>კომერციული -18% დღგ</v>
          </cell>
          <cell r="D178" t="str">
            <v>დიდუბე-ისანი</v>
          </cell>
          <cell r="E178" t="str">
            <v>მშენებლობა</v>
          </cell>
          <cell r="F178">
            <v>27346.27</v>
          </cell>
          <cell r="G178"/>
        </row>
        <row r="179">
          <cell r="A179" t="str">
            <v>4283536</v>
          </cell>
          <cell r="B179" t="str">
            <v>შპს "ეთნო"</v>
          </cell>
          <cell r="C179" t="str">
            <v>კომერციული -18% დღგ</v>
          </cell>
          <cell r="D179" t="str">
            <v>დიღომი</v>
          </cell>
          <cell r="E179" t="str">
            <v>სხვადასხვა</v>
          </cell>
          <cell r="F179">
            <v>14095.97</v>
          </cell>
          <cell r="G179">
            <v>-12475.75</v>
          </cell>
        </row>
        <row r="180">
          <cell r="A180" t="str">
            <v>4311006</v>
          </cell>
          <cell r="B180" t="str">
            <v>შპს "ეკოგაზ პლიუსი"</v>
          </cell>
          <cell r="C180" t="str">
            <v>კომერციული -18% დღგ</v>
          </cell>
          <cell r="D180" t="str">
            <v>დიღომი</v>
          </cell>
          <cell r="E180" t="str">
            <v>სხვადასხვა</v>
          </cell>
          <cell r="F180">
            <v>18339.009999999998</v>
          </cell>
          <cell r="G180"/>
        </row>
        <row r="181">
          <cell r="A181" t="str">
            <v>7473316</v>
          </cell>
          <cell r="B181" t="str">
            <v>შპს "ელიტ ინვესტი"(კომერციული ფართი)</v>
          </cell>
          <cell r="C181" t="str">
            <v>კომერციული -18% დღგ</v>
          </cell>
          <cell r="D181" t="str">
            <v>საბურთალო</v>
          </cell>
          <cell r="E181" t="str">
            <v>მომსახურება</v>
          </cell>
          <cell r="F181">
            <v>9662.5499999999993</v>
          </cell>
          <cell r="G181"/>
        </row>
        <row r="182">
          <cell r="A182" t="str">
            <v>5553457</v>
          </cell>
          <cell r="B182" t="str">
            <v>შპს "ელმა 2008"</v>
          </cell>
          <cell r="C182" t="str">
            <v>კომერციული -18% დღგ</v>
          </cell>
          <cell r="D182" t="str">
            <v>ნაძალადევი</v>
          </cell>
          <cell r="E182" t="str">
            <v>მომსახურება</v>
          </cell>
          <cell r="F182">
            <v>15490.95</v>
          </cell>
          <cell r="G182">
            <v>-15451.43</v>
          </cell>
        </row>
        <row r="183">
          <cell r="A183" t="str">
            <v>6487401</v>
          </cell>
          <cell r="B183" t="str">
            <v>შპს "ელსივაიკიკი გე"</v>
          </cell>
          <cell r="C183" t="str">
            <v>კომერციული -18% დღგ</v>
          </cell>
          <cell r="D183" t="str">
            <v>ვარკეთილი</v>
          </cell>
          <cell r="E183" t="str">
            <v>მაღაზია</v>
          </cell>
          <cell r="F183">
            <v>10239.370000000001</v>
          </cell>
          <cell r="G183"/>
        </row>
        <row r="184">
          <cell r="A184" t="str">
            <v>3541992</v>
          </cell>
          <cell r="B184" t="str">
            <v>შპს ''ემბავუდ ჯორჯია''</v>
          </cell>
          <cell r="C184" t="str">
            <v>კომერციული -18% დღგ</v>
          </cell>
          <cell r="D184" t="str">
            <v>მთაწმინდა-კრწანისი</v>
          </cell>
          <cell r="E184" t="str">
            <v>სხვადასხვა</v>
          </cell>
          <cell r="F184">
            <v>41120.25</v>
          </cell>
          <cell r="G184"/>
        </row>
        <row r="185">
          <cell r="A185" t="str">
            <v>5090108</v>
          </cell>
          <cell r="B185" t="str">
            <v>შპს "ენერგია 2007"</v>
          </cell>
          <cell r="C185" t="str">
            <v>კომერციული -18% დღგ</v>
          </cell>
          <cell r="D185" t="str">
            <v>ვარკეთილი</v>
          </cell>
          <cell r="E185" t="str">
            <v>მომსახურება</v>
          </cell>
          <cell r="F185">
            <v>15176.87</v>
          </cell>
          <cell r="G185"/>
        </row>
        <row r="186">
          <cell r="A186" t="str">
            <v>3382645</v>
          </cell>
          <cell r="B186" t="str">
            <v>შპს "ენერგო-98"</v>
          </cell>
          <cell r="C186" t="str">
            <v>კომერციული -18% დღგ</v>
          </cell>
          <cell r="D186" t="str">
            <v>გლდანი</v>
          </cell>
          <cell r="E186" t="str">
            <v>სხვადასხვა</v>
          </cell>
          <cell r="F186">
            <v>14263.82</v>
          </cell>
          <cell r="G186"/>
        </row>
        <row r="187">
          <cell r="A187" t="str">
            <v>7249765</v>
          </cell>
          <cell r="B187" t="str">
            <v>შპს "ენ ერ ჯი ჯორჯია"</v>
          </cell>
          <cell r="C187" t="str">
            <v>კომერციული -18% დღგ</v>
          </cell>
          <cell r="D187" t="str">
            <v>ვარკეთილი</v>
          </cell>
          <cell r="E187" t="str">
            <v>წარმოება</v>
          </cell>
          <cell r="F187">
            <v>46576.71</v>
          </cell>
          <cell r="G187">
            <v>-44708.76</v>
          </cell>
        </row>
        <row r="188">
          <cell r="A188" t="str">
            <v>6752846</v>
          </cell>
          <cell r="B188" t="str">
            <v>შპს "ენჯი და კომპანია"</v>
          </cell>
          <cell r="C188" t="str">
            <v>კომერციული -18% დღგ</v>
          </cell>
          <cell r="D188" t="str">
            <v>ნაძალადევი</v>
          </cell>
          <cell r="E188" t="str">
            <v>აუზი</v>
          </cell>
          <cell r="F188">
            <v>22600.81</v>
          </cell>
          <cell r="G188"/>
        </row>
        <row r="189">
          <cell r="A189" t="str">
            <v>3327279</v>
          </cell>
          <cell r="B189" t="str">
            <v>შპს "ერთობა"</v>
          </cell>
          <cell r="C189" t="str">
            <v>კომერციული -18% დღგ</v>
          </cell>
          <cell r="D189" t="str">
            <v>გლდანი</v>
          </cell>
          <cell r="E189" t="str">
            <v>წარმოება</v>
          </cell>
          <cell r="F189">
            <v>59476.33</v>
          </cell>
          <cell r="G189"/>
        </row>
        <row r="190">
          <cell r="A190" t="str">
            <v>3439844</v>
          </cell>
          <cell r="B190" t="str">
            <v>შპს "ექსკლუზივი"</v>
          </cell>
          <cell r="C190" t="str">
            <v>კომერციული -18% დღგ</v>
          </cell>
          <cell r="D190" t="str">
            <v>ვარკეთილი</v>
          </cell>
          <cell r="E190" t="str">
            <v>მომსახურება</v>
          </cell>
          <cell r="F190">
            <v>19877.259999999998</v>
          </cell>
          <cell r="G190"/>
        </row>
        <row r="191">
          <cell r="A191" t="str">
            <v>6299846</v>
          </cell>
          <cell r="B191" t="str">
            <v>შპს "ვაკე პლაზა"</v>
          </cell>
          <cell r="C191" t="str">
            <v>კომერციული -18% დღგ</v>
          </cell>
          <cell r="D191" t="str">
            <v>ვერა-ვაკე</v>
          </cell>
          <cell r="E191" t="str">
            <v>მომსახურება</v>
          </cell>
          <cell r="F191">
            <v>53410.18</v>
          </cell>
          <cell r="G191">
            <v>-30108.68</v>
          </cell>
        </row>
        <row r="192">
          <cell r="A192" t="str">
            <v>4076573</v>
          </cell>
          <cell r="B192" t="str">
            <v>შპს "ვარაზის ხევი 95"</v>
          </cell>
          <cell r="C192" t="str">
            <v>კომერციული -18% დღგ</v>
          </cell>
          <cell r="D192" t="str">
            <v>ვერა-ვაკე</v>
          </cell>
          <cell r="E192" t="str">
            <v>რესტორანი</v>
          </cell>
          <cell r="F192">
            <v>9057.43</v>
          </cell>
          <cell r="G192">
            <v>-9057.43</v>
          </cell>
        </row>
        <row r="193">
          <cell r="A193" t="str">
            <v>4245150</v>
          </cell>
          <cell r="B193" t="str">
            <v>შპს "ვარკეთილი-96"</v>
          </cell>
          <cell r="C193" t="str">
            <v>კომერციული -18% დღგ</v>
          </cell>
          <cell r="D193" t="str">
            <v>ვარკეთილი</v>
          </cell>
          <cell r="E193" t="str">
            <v>ბაზარი/ბაზრობა</v>
          </cell>
          <cell r="F193">
            <v>21484.47</v>
          </cell>
          <cell r="G193"/>
        </row>
        <row r="194">
          <cell r="A194" t="str">
            <v>4545077</v>
          </cell>
          <cell r="B194" t="str">
            <v>შპს "ვასაძის პური"</v>
          </cell>
          <cell r="C194" t="str">
            <v>კომერციული -18% დღგ</v>
          </cell>
          <cell r="D194" t="str">
            <v>მთაწმინდა-კრწანისი</v>
          </cell>
          <cell r="E194" t="str">
            <v>სხვადასხვა</v>
          </cell>
          <cell r="F194">
            <v>22017.34</v>
          </cell>
          <cell r="G194"/>
        </row>
        <row r="195">
          <cell r="A195" t="str">
            <v>4526294</v>
          </cell>
          <cell r="B195" t="str">
            <v>შპს "ვესტ ქოლდი"</v>
          </cell>
          <cell r="C195" t="str">
            <v>კომერციული -18% დღგ</v>
          </cell>
          <cell r="D195" t="str">
            <v>ვარკეთილი</v>
          </cell>
          <cell r="E195" t="str">
            <v>სხვადასხვა</v>
          </cell>
          <cell r="F195">
            <v>27107.88</v>
          </cell>
          <cell r="G195"/>
        </row>
        <row r="196">
          <cell r="A196" t="str">
            <v>4754171</v>
          </cell>
          <cell r="B196" t="str">
            <v>შპს ''ვივამედი''</v>
          </cell>
          <cell r="C196" t="str">
            <v>კომერციული -18% დღგ</v>
          </cell>
          <cell r="D196" t="str">
            <v>დიღომი</v>
          </cell>
          <cell r="E196" t="str">
            <v>სამედიცინო მომსახურება</v>
          </cell>
          <cell r="F196">
            <v>48359.88</v>
          </cell>
          <cell r="G196"/>
        </row>
        <row r="197">
          <cell r="A197" t="str">
            <v>3471852</v>
          </cell>
          <cell r="B197" t="str">
            <v>შპს "ვიკინგ გრუპ"</v>
          </cell>
          <cell r="C197" t="str">
            <v>კომერციული -18% დღგ</v>
          </cell>
          <cell r="D197" t="str">
            <v>დიდუბე-ისანი</v>
          </cell>
          <cell r="E197" t="str">
            <v>მშენებლობა</v>
          </cell>
          <cell r="F197">
            <v>41782.81</v>
          </cell>
          <cell r="G197"/>
        </row>
        <row r="198">
          <cell r="A198" t="str">
            <v>7145617</v>
          </cell>
          <cell r="B198" t="str">
            <v>შპს "ვ-ჯეო რესტორნები"</v>
          </cell>
          <cell r="C198" t="str">
            <v>კომერციული -18% დღგ</v>
          </cell>
          <cell r="D198" t="str">
            <v>დიღომი</v>
          </cell>
          <cell r="E198" t="str">
            <v>მომსახურება</v>
          </cell>
          <cell r="F198">
            <v>11811.32</v>
          </cell>
          <cell r="G198">
            <v>-11508.62</v>
          </cell>
        </row>
        <row r="199">
          <cell r="A199" t="str">
            <v>4346345</v>
          </cell>
          <cell r="B199" t="str">
            <v>შპს "ვ-ჯეო რესტორნები"</v>
          </cell>
          <cell r="C199" t="str">
            <v>კომერციული -18% დღგ</v>
          </cell>
          <cell r="D199" t="str">
            <v>მთაწმინდა-კრწანისი</v>
          </cell>
          <cell r="E199" t="str">
            <v>რესტორანი</v>
          </cell>
          <cell r="F199">
            <v>11481.48</v>
          </cell>
          <cell r="G199">
            <v>-10383.68</v>
          </cell>
        </row>
        <row r="200">
          <cell r="A200" t="str">
            <v>5025331</v>
          </cell>
          <cell r="B200" t="str">
            <v>შპს "ზაფბედ ჰოსფითალითი"</v>
          </cell>
          <cell r="C200" t="str">
            <v>კომერციული -18% დღგ</v>
          </cell>
          <cell r="D200" t="str">
            <v>დიდუბე-ისანი</v>
          </cell>
          <cell r="E200" t="str">
            <v>სხვადასხვა</v>
          </cell>
          <cell r="F200">
            <v>4447.74</v>
          </cell>
          <cell r="G200"/>
        </row>
        <row r="201">
          <cell r="A201" t="str">
            <v>4798446</v>
          </cell>
          <cell r="B201" t="str">
            <v>შპს "ზ და გ ბილდინგ კომპანი"</v>
          </cell>
          <cell r="C201" t="str">
            <v>კომერციული -18% დღგ</v>
          </cell>
          <cell r="D201" t="str">
            <v>ვარკეთილი</v>
          </cell>
          <cell r="E201" t="str">
            <v>სხვადასხვა</v>
          </cell>
          <cell r="F201">
            <v>62270.11</v>
          </cell>
          <cell r="G201"/>
        </row>
        <row r="202">
          <cell r="A202" t="str">
            <v>3441476</v>
          </cell>
          <cell r="B202" t="str">
            <v>შპს "ზემელი"</v>
          </cell>
          <cell r="C202" t="str">
            <v>კომერციული -18% დღგ</v>
          </cell>
          <cell r="D202" t="str">
            <v>მთაწმინდა-კრწანისი</v>
          </cell>
          <cell r="E202" t="str">
            <v>საერთაშორისო ორგანიზაცია</v>
          </cell>
          <cell r="F202">
            <v>12596.93</v>
          </cell>
          <cell r="G202"/>
        </row>
        <row r="203">
          <cell r="A203" t="str">
            <v>6570542</v>
          </cell>
          <cell r="B203" t="str">
            <v>შპს "ზუკაპლასტი"</v>
          </cell>
          <cell r="C203" t="str">
            <v>კომერციული -18% დღგ</v>
          </cell>
          <cell r="D203" t="str">
            <v>ვარკეთილი</v>
          </cell>
          <cell r="E203" t="str">
            <v>სხვადასხვა</v>
          </cell>
          <cell r="F203">
            <v>11460.14</v>
          </cell>
          <cell r="G203"/>
        </row>
        <row r="204">
          <cell r="A204" t="str">
            <v>4818754</v>
          </cell>
          <cell r="B204" t="str">
            <v>შპს "ზურაბ ტყეშელაშვილის სახელობის ტრავმატოლოგია ორთოპედიის ცენტრი"</v>
          </cell>
          <cell r="C204" t="str">
            <v>კომერციული -18% დღგ</v>
          </cell>
          <cell r="D204" t="str">
            <v>დიღომი</v>
          </cell>
          <cell r="E204" t="str">
            <v>სამკურნალო დაწესებულება</v>
          </cell>
          <cell r="F204">
            <v>11004.07</v>
          </cell>
          <cell r="G204"/>
        </row>
        <row r="205">
          <cell r="A205" t="str">
            <v>3477044</v>
          </cell>
          <cell r="B205" t="str">
            <v>შპს "ზღაპარი"</v>
          </cell>
          <cell r="C205" t="str">
            <v>კომერციული -18% დღგ</v>
          </cell>
          <cell r="D205" t="str">
            <v>ვარკეთილი</v>
          </cell>
          <cell r="E205" t="str">
            <v>მაღაზია</v>
          </cell>
          <cell r="F205">
            <v>20042.07</v>
          </cell>
          <cell r="G205">
            <v>-9619.93</v>
          </cell>
        </row>
        <row r="206">
          <cell r="A206" t="str">
            <v>3472343</v>
          </cell>
          <cell r="B206" t="str">
            <v>შპს  "თავადური"</v>
          </cell>
          <cell r="C206" t="str">
            <v>კომერციული -18% დღგ</v>
          </cell>
          <cell r="D206" t="str">
            <v>დიდუბე-ისანი</v>
          </cell>
          <cell r="E206" t="str">
            <v>საზ.კვება</v>
          </cell>
          <cell r="F206">
            <v>10551.23</v>
          </cell>
          <cell r="G206"/>
        </row>
        <row r="207">
          <cell r="A207" t="str">
            <v>3523280</v>
          </cell>
          <cell r="B207" t="str">
            <v>შპს "თბილისი XXI"</v>
          </cell>
          <cell r="C207" t="str">
            <v>კომერციული -18% დღგ</v>
          </cell>
          <cell r="D207" t="str">
            <v>მთაწმინდა-კრწანისი</v>
          </cell>
          <cell r="E207" t="str">
            <v>სხვადასხვა</v>
          </cell>
          <cell r="F207">
            <v>18435.02</v>
          </cell>
          <cell r="G207"/>
        </row>
        <row r="208">
          <cell r="A208" t="str">
            <v>4272888</v>
          </cell>
          <cell r="B208" t="str">
            <v>შპს "თბილისი პარკი"</v>
          </cell>
          <cell r="C208" t="str">
            <v>კომერციული -18% დღგ</v>
          </cell>
          <cell r="D208" t="str">
            <v>მთაწმინდა-კრწანისი</v>
          </cell>
          <cell r="E208" t="str">
            <v>სხვადასხვა</v>
          </cell>
          <cell r="F208">
            <v>31453.599999999999</v>
          </cell>
          <cell r="G208"/>
        </row>
        <row r="209">
          <cell r="A209" t="str">
            <v>4554752</v>
          </cell>
          <cell r="B209" t="str">
            <v>შპს "თბილისის გულისა და სისხლძარღვთა კლინიკა"</v>
          </cell>
          <cell r="C209" t="str">
            <v>კომერციული -18% დღგ</v>
          </cell>
          <cell r="D209" t="str">
            <v>დიღომი</v>
          </cell>
          <cell r="E209" t="str">
            <v>სამედიცინო მომსახურება</v>
          </cell>
          <cell r="F209">
            <v>15130.7</v>
          </cell>
          <cell r="G209"/>
        </row>
        <row r="210">
          <cell r="A210" t="str">
            <v>3457324</v>
          </cell>
          <cell r="B210" t="str">
            <v>შპს "თბილისი სითი"</v>
          </cell>
          <cell r="C210" t="str">
            <v>კომერციული -18% დღგ</v>
          </cell>
          <cell r="D210" t="str">
            <v>მთაწმინდა-კრწანისი</v>
          </cell>
          <cell r="E210" t="str">
            <v>მშენებლობა</v>
          </cell>
          <cell r="F210">
            <v>194132.23</v>
          </cell>
          <cell r="G210"/>
        </row>
        <row r="211">
          <cell r="A211" t="str">
            <v>4840676</v>
          </cell>
          <cell r="B211" t="str">
            <v>შპს  "თბილისის  პირველი  საავადმყოფო  საუნივერსიტეტო  კლინიკა-სახალხო  ჰოსპიტალი"</v>
          </cell>
          <cell r="C211" t="str">
            <v>კომერციული -18% დღგ</v>
          </cell>
          <cell r="D211" t="str">
            <v>დიდუბე-ისანი</v>
          </cell>
          <cell r="E211" t="str">
            <v>ჯანდაცვა</v>
          </cell>
          <cell r="F211">
            <v>322052.09000000003</v>
          </cell>
          <cell r="G211"/>
        </row>
        <row r="212">
          <cell r="A212" t="str">
            <v>3406344</v>
          </cell>
          <cell r="B212" t="str">
            <v>შპს "თბილისის სახელმწიფო საკონცერტო დარბაზი"</v>
          </cell>
          <cell r="C212" t="str">
            <v>კომერციული -18% დღგ</v>
          </cell>
          <cell r="D212" t="str">
            <v>ვერა-ვაკე</v>
          </cell>
          <cell r="E212" t="str">
            <v>ხელოვნება</v>
          </cell>
          <cell r="F212">
            <v>15318.07</v>
          </cell>
          <cell r="G212"/>
        </row>
        <row r="213">
          <cell r="A213" t="str">
            <v>3444883</v>
          </cell>
          <cell r="B213" t="str">
            <v>შპს "თეგეტა მოტორსი"</v>
          </cell>
          <cell r="C213" t="str">
            <v>კომერციული -18% დღგ</v>
          </cell>
          <cell r="D213" t="str">
            <v>დიღომი</v>
          </cell>
          <cell r="E213" t="str">
            <v>ავტოსერვისი</v>
          </cell>
          <cell r="F213">
            <v>49660.17</v>
          </cell>
          <cell r="G213">
            <v>-49660.17</v>
          </cell>
        </row>
        <row r="214">
          <cell r="A214" t="str">
            <v>6339358</v>
          </cell>
          <cell r="B214" t="str">
            <v>შპს "თეგეტა მოტორსი"</v>
          </cell>
          <cell r="C214" t="str">
            <v>კომერციული -18% დღგ</v>
          </cell>
          <cell r="D214" t="str">
            <v>დიღომი</v>
          </cell>
          <cell r="E214" t="str">
            <v>სხვადასხვა</v>
          </cell>
          <cell r="F214">
            <v>13475.02</v>
          </cell>
          <cell r="G214">
            <v>-13514.96</v>
          </cell>
        </row>
        <row r="215">
          <cell r="A215" t="str">
            <v>3343000</v>
          </cell>
          <cell r="B215" t="str">
            <v>შპს "თეთრი  ქალაქი"</v>
          </cell>
          <cell r="C215" t="str">
            <v>კომერციული -18% დღგ</v>
          </cell>
          <cell r="D215" t="str">
            <v>დიდუბე-ისანი</v>
          </cell>
          <cell r="E215" t="str">
            <v>ვაჭრობა</v>
          </cell>
          <cell r="F215">
            <v>17160.54</v>
          </cell>
          <cell r="G215">
            <v>-12417.12</v>
          </cell>
        </row>
        <row r="216">
          <cell r="A216" t="str">
            <v>4270951</v>
          </cell>
          <cell r="B216" t="str">
            <v>შპს " თეთრი ქალაქი პლიუსი"</v>
          </cell>
          <cell r="C216" t="str">
            <v>კომერციული -18% დღგ</v>
          </cell>
          <cell r="D216" t="str">
            <v>დიდუბე-ისანი</v>
          </cell>
          <cell r="E216" t="str">
            <v>ბაზარი/ბაზრობა</v>
          </cell>
          <cell r="F216">
            <v>30165.200000000001</v>
          </cell>
          <cell r="G216"/>
        </row>
        <row r="217">
          <cell r="A217" t="str">
            <v>6108614</v>
          </cell>
          <cell r="B217" t="str">
            <v>შპს "თეთრონი+"</v>
          </cell>
          <cell r="C217" t="str">
            <v>კომერციული -18% დღგ</v>
          </cell>
          <cell r="D217" t="str">
            <v>ვარკეთილი</v>
          </cell>
          <cell r="E217" t="str">
            <v>სხვადასხვა</v>
          </cell>
          <cell r="F217">
            <v>24942.959999999999</v>
          </cell>
          <cell r="G217"/>
        </row>
        <row r="218">
          <cell r="A218" t="str">
            <v>4009352</v>
          </cell>
          <cell r="B218" t="str">
            <v>შპს "თენ"</v>
          </cell>
          <cell r="C218" t="str">
            <v>კომერციული -18% დღგ</v>
          </cell>
          <cell r="D218" t="str">
            <v>საბურთალო</v>
          </cell>
          <cell r="E218" t="str">
            <v>განათლება</v>
          </cell>
          <cell r="F218">
            <v>15622.68</v>
          </cell>
          <cell r="G218">
            <v>-13235.8</v>
          </cell>
        </row>
        <row r="219">
          <cell r="A219" t="str">
            <v>3341486</v>
          </cell>
          <cell r="B219" t="str">
            <v>შპს "თერგი -1"</v>
          </cell>
          <cell r="C219" t="str">
            <v>კომერციული -18% დღგ</v>
          </cell>
          <cell r="D219" t="str">
            <v>დიდუბე-ისანი</v>
          </cell>
          <cell r="E219" t="str">
            <v>ბაზარი/ბაზრობა</v>
          </cell>
          <cell r="F219">
            <v>62977.58</v>
          </cell>
          <cell r="G219">
            <v>-25300</v>
          </cell>
        </row>
        <row r="220">
          <cell r="A220" t="str">
            <v>4329550</v>
          </cell>
          <cell r="B220" t="str">
            <v>შპს "თერმორიუმი"</v>
          </cell>
          <cell r="C220" t="str">
            <v>კომერციული -18% დღგ</v>
          </cell>
          <cell r="D220" t="str">
            <v>დიღომი</v>
          </cell>
          <cell r="E220" t="str">
            <v>მიკროსიმძლავრის სადგური</v>
          </cell>
          <cell r="F220">
            <v>20403.68</v>
          </cell>
          <cell r="G220">
            <v>-2482.8000000000002</v>
          </cell>
        </row>
        <row r="221">
          <cell r="A221" t="str">
            <v>6337341</v>
          </cell>
          <cell r="B221" t="str">
            <v>შპს "თიმი-თბილისის მედიცინის ინსტიტუტი"</v>
          </cell>
          <cell r="C221" t="str">
            <v>კომერციული -18% დღგ</v>
          </cell>
          <cell r="D221" t="str">
            <v>საბურთალო</v>
          </cell>
          <cell r="E221" t="str">
            <v>აფთიაქი</v>
          </cell>
          <cell r="F221">
            <v>10952.18</v>
          </cell>
          <cell r="G221"/>
        </row>
        <row r="222">
          <cell r="A222" t="str">
            <v>4180399</v>
          </cell>
          <cell r="B222" t="str">
            <v>შპს "თოდუას კლინიკა"</v>
          </cell>
          <cell r="C222" t="str">
            <v>კომერციული -18% დღგ</v>
          </cell>
          <cell r="D222" t="str">
            <v>ვერა-ვაკე</v>
          </cell>
          <cell r="E222" t="str">
            <v>სასტუმროები</v>
          </cell>
          <cell r="F222">
            <v>14094.66</v>
          </cell>
          <cell r="G222">
            <v>-13104.08</v>
          </cell>
        </row>
        <row r="223">
          <cell r="A223" t="str">
            <v>3355586</v>
          </cell>
          <cell r="B223" t="str">
            <v>შპს "თომა - 7"</v>
          </cell>
          <cell r="C223" t="str">
            <v>კომერციული -18% დღგ</v>
          </cell>
          <cell r="D223" t="str">
            <v>ნაძალადევი</v>
          </cell>
          <cell r="E223" t="str">
            <v>სასაწყობო ბაზა</v>
          </cell>
          <cell r="F223">
            <v>40507.870000000003</v>
          </cell>
          <cell r="G223">
            <v>-40507.870000000003</v>
          </cell>
        </row>
        <row r="224">
          <cell r="A224" t="str">
            <v>5253824</v>
          </cell>
          <cell r="B224" t="str">
            <v>შპს "იბერკომპანი"</v>
          </cell>
          <cell r="C224" t="str">
            <v>კომერციული -18% დღგ</v>
          </cell>
          <cell r="D224" t="str">
            <v>ვერა-ვაკე</v>
          </cell>
          <cell r="E224" t="str">
            <v>მომსახურება</v>
          </cell>
          <cell r="F224">
            <v>146538.76</v>
          </cell>
          <cell r="G224"/>
        </row>
        <row r="225">
          <cell r="A225" t="str">
            <v>6075016</v>
          </cell>
          <cell r="B225" t="str">
            <v>შპს ''ინ ვიტრო განაყოფიერების ცენტრი''</v>
          </cell>
          <cell r="C225" t="str">
            <v>კომერციული -18% დღგ</v>
          </cell>
          <cell r="D225" t="str">
            <v>დიღომი</v>
          </cell>
          <cell r="E225" t="str">
            <v>სხვადასხვა</v>
          </cell>
          <cell r="F225">
            <v>17454.48</v>
          </cell>
          <cell r="G225"/>
        </row>
        <row r="226">
          <cell r="A226" t="str">
            <v>4251375</v>
          </cell>
          <cell r="B226" t="str">
            <v>შპს "იოანე მოწყალეს სახელობის პრივატ კლინიკა"</v>
          </cell>
          <cell r="C226" t="str">
            <v>კომერციული -18% დღგ</v>
          </cell>
          <cell r="D226" t="str">
            <v>დიდუბე-ისანი</v>
          </cell>
          <cell r="E226" t="str">
            <v>ჯანდაცვა</v>
          </cell>
          <cell r="F226">
            <v>21145.93</v>
          </cell>
          <cell r="G226">
            <v>-9365.7000000000007</v>
          </cell>
        </row>
        <row r="227">
          <cell r="A227" t="str">
            <v>3423272</v>
          </cell>
          <cell r="B227" t="str">
            <v>შპს "იპოცენტრი"</v>
          </cell>
          <cell r="C227" t="str">
            <v>კომერციული -18% დღგ</v>
          </cell>
          <cell r="D227" t="str">
            <v>დიდუბე-ისანი</v>
          </cell>
          <cell r="E227" t="str">
            <v>მშენებლობა</v>
          </cell>
          <cell r="F227">
            <v>22084.61</v>
          </cell>
          <cell r="G227"/>
        </row>
        <row r="228">
          <cell r="A228" t="str">
            <v>4795573</v>
          </cell>
          <cell r="B228" t="str">
            <v>შპს "ი. ჟორდანიას სახ. ადამიანის რეპროდუქციის სამეცნიერო კვლევითი ინსტიტუტი"</v>
          </cell>
          <cell r="C228" t="str">
            <v>კომერციული -18% დღგ</v>
          </cell>
          <cell r="D228" t="str">
            <v>დიღომი</v>
          </cell>
          <cell r="E228" t="str">
            <v>კვლევითი ინსტიტუტი</v>
          </cell>
          <cell r="F228">
            <v>37830.32</v>
          </cell>
          <cell r="G228"/>
        </row>
        <row r="229">
          <cell r="A229" t="str">
            <v>5208633</v>
          </cell>
          <cell r="B229" t="str">
            <v>შპს "ისრაელ-საქართველოს სამედიცინო კვლევითი კლინიკა ჰელსიკორი"</v>
          </cell>
          <cell r="C229" t="str">
            <v>კომერციული -18% დღგ</v>
          </cell>
          <cell r="D229" t="str">
            <v>დიდუბე-ისანი</v>
          </cell>
          <cell r="E229" t="str">
            <v>საავადმყოფო</v>
          </cell>
          <cell r="F229">
            <v>27300.16</v>
          </cell>
          <cell r="G229"/>
        </row>
        <row r="230">
          <cell r="A230" t="str">
            <v>3482662</v>
          </cell>
          <cell r="B230" t="str">
            <v>შპს "იტონგ კავკასუს"</v>
          </cell>
          <cell r="C230" t="str">
            <v>კომერციული -18% დღგ</v>
          </cell>
          <cell r="D230" t="str">
            <v>ვარკეთილი</v>
          </cell>
          <cell r="E230" t="str">
            <v>სხვადასხვა</v>
          </cell>
          <cell r="F230">
            <v>70407.649999999994</v>
          </cell>
          <cell r="G230"/>
        </row>
        <row r="231">
          <cell r="A231" t="str">
            <v>6378458</v>
          </cell>
          <cell r="B231" t="str">
            <v>შპს "იუ-ჯი-თი"</v>
          </cell>
          <cell r="C231" t="str">
            <v>კომერციული -18% დღგ</v>
          </cell>
          <cell r="D231" t="str">
            <v>საბურთალო</v>
          </cell>
          <cell r="E231" t="str">
            <v>სხვადასხვა</v>
          </cell>
          <cell r="F231">
            <v>11697.25</v>
          </cell>
          <cell r="G231">
            <v>-6810.22</v>
          </cell>
        </row>
        <row r="232">
          <cell r="A232" t="str">
            <v>4294515</v>
          </cell>
          <cell r="B232" t="str">
            <v>შპს "იფქლი"</v>
          </cell>
          <cell r="C232" t="str">
            <v>კომერციული -18% დღგ</v>
          </cell>
          <cell r="D232" t="str">
            <v>გლდანი</v>
          </cell>
          <cell r="E232" t="str">
            <v>საცხობი</v>
          </cell>
          <cell r="F232">
            <v>57573.39</v>
          </cell>
          <cell r="G232"/>
        </row>
        <row r="233">
          <cell r="A233" t="str">
            <v>4037296</v>
          </cell>
          <cell r="B233" t="str">
            <v>შპს "იფქლი დიღომი"</v>
          </cell>
          <cell r="C233" t="str">
            <v>კომერციული -18% დღგ</v>
          </cell>
          <cell r="D233" t="str">
            <v>დიღომი</v>
          </cell>
          <cell r="E233" t="str">
            <v>პურის ქარხანა</v>
          </cell>
          <cell r="F233">
            <v>12086.76</v>
          </cell>
          <cell r="G233"/>
        </row>
        <row r="234">
          <cell r="A234" t="str">
            <v>4267368</v>
          </cell>
          <cell r="B234" t="str">
            <v>შპს"იფქლი დიღომი"</v>
          </cell>
          <cell r="C234" t="str">
            <v>კომერციული -18% დღგ</v>
          </cell>
          <cell r="D234" t="str">
            <v>დიღომი</v>
          </cell>
          <cell r="E234" t="str">
            <v>საცხობი</v>
          </cell>
          <cell r="F234">
            <v>15530.47</v>
          </cell>
          <cell r="G234"/>
        </row>
        <row r="235">
          <cell r="A235" t="str">
            <v>6628642</v>
          </cell>
          <cell r="B235" t="str">
            <v>შპს "კავეა საბურთალო"</v>
          </cell>
          <cell r="C235" t="str">
            <v>კომერციული -18% დღგ</v>
          </cell>
          <cell r="D235" t="str">
            <v>საბურთალო</v>
          </cell>
          <cell r="E235" t="str">
            <v>სხვადასხვა</v>
          </cell>
          <cell r="F235">
            <v>21718.52</v>
          </cell>
          <cell r="G235">
            <v>-2500</v>
          </cell>
        </row>
        <row r="236">
          <cell r="A236" t="str">
            <v>3391396</v>
          </cell>
          <cell r="B236" t="str">
            <v>შპს"კავკასიის უნივერსიტეტი"</v>
          </cell>
          <cell r="C236" t="str">
            <v>კომერციული -18% დღგ</v>
          </cell>
          <cell r="D236" t="str">
            <v>დიდუბე-ისანი</v>
          </cell>
          <cell r="E236" t="str">
            <v>განათლება</v>
          </cell>
          <cell r="F236">
            <v>16526.43</v>
          </cell>
          <cell r="G236">
            <v>-16526.43</v>
          </cell>
        </row>
        <row r="237">
          <cell r="A237" t="str">
            <v>3519678</v>
          </cell>
          <cell r="B237" t="str">
            <v>შპს "კალინა-ჯორჯია"</v>
          </cell>
          <cell r="C237" t="str">
            <v>კომერციული -18% დღგ</v>
          </cell>
          <cell r="D237" t="str">
            <v>მთაწმინდა-კრწანისი</v>
          </cell>
          <cell r="E237" t="str">
            <v>ვაჭრობა</v>
          </cell>
          <cell r="F237">
            <v>41186.800000000003</v>
          </cell>
          <cell r="G237"/>
        </row>
        <row r="238">
          <cell r="A238" t="str">
            <v>4304023</v>
          </cell>
          <cell r="B238" t="str">
            <v>შპს "კახელები ბელიაშვილზე"</v>
          </cell>
          <cell r="C238" t="str">
            <v>კომერციული -18% დღგ</v>
          </cell>
          <cell r="D238" t="str">
            <v>დიღომი</v>
          </cell>
          <cell r="E238" t="str">
            <v>რესტორანი</v>
          </cell>
          <cell r="F238">
            <v>15925.64</v>
          </cell>
          <cell r="G238">
            <v>-14582.04</v>
          </cell>
        </row>
        <row r="239">
          <cell r="A239" t="str">
            <v>5200962</v>
          </cell>
          <cell r="B239" t="str">
            <v>შპს "კიოსკ ჯორჯია"</v>
          </cell>
          <cell r="C239" t="str">
            <v>კომერციული -18% დღგ</v>
          </cell>
          <cell r="D239" t="str">
            <v>ვარკეთილი</v>
          </cell>
          <cell r="E239" t="str">
            <v>სხვადასხვა</v>
          </cell>
          <cell r="F239">
            <v>16320.82</v>
          </cell>
          <cell r="G239">
            <v>-13501.89</v>
          </cell>
        </row>
        <row r="240">
          <cell r="A240" t="str">
            <v>6510297</v>
          </cell>
          <cell r="B240" t="str">
            <v>შპს "კიტ 2016"</v>
          </cell>
          <cell r="C240" t="str">
            <v>კომერციული -18% დღგ</v>
          </cell>
          <cell r="D240" t="str">
            <v>დიდუბე-ისანი</v>
          </cell>
          <cell r="E240" t="str">
            <v>სხვადასხვა</v>
          </cell>
          <cell r="F240">
            <v>27650.29</v>
          </cell>
          <cell r="G240"/>
        </row>
        <row r="241">
          <cell r="A241" t="str">
            <v>4277669</v>
          </cell>
          <cell r="B241" t="str">
            <v>შპს "კნაუფ გიპს თბილისი"</v>
          </cell>
          <cell r="C241" t="str">
            <v>კომერციული -18% დღგ</v>
          </cell>
          <cell r="D241" t="str">
            <v>ვარკეთილი</v>
          </cell>
          <cell r="E241" t="str">
            <v>სხვადასხვა</v>
          </cell>
          <cell r="F241">
            <v>156666.66</v>
          </cell>
          <cell r="G241"/>
        </row>
        <row r="242">
          <cell r="A242" t="str">
            <v>3343037</v>
          </cell>
          <cell r="B242" t="str">
            <v>შპს "კოლხა"</v>
          </cell>
          <cell r="C242" t="str">
            <v>კომერციული -18% დღგ</v>
          </cell>
          <cell r="D242" t="str">
            <v>დიდუბე-ისანი</v>
          </cell>
          <cell r="E242" t="str">
            <v>ვაჭრობა</v>
          </cell>
          <cell r="F242">
            <v>11598.52</v>
          </cell>
          <cell r="G242"/>
        </row>
        <row r="243">
          <cell r="A243" t="str">
            <v>3371327</v>
          </cell>
          <cell r="B243" t="str">
            <v>შპს  "კოლხეთი"</v>
          </cell>
          <cell r="C243" t="str">
            <v>კომერციული -18% დღგ</v>
          </cell>
          <cell r="D243" t="str">
            <v>ნაძალადევი</v>
          </cell>
          <cell r="E243" t="str">
            <v>სასაწყობო ბაზა</v>
          </cell>
          <cell r="F243">
            <v>12737.98</v>
          </cell>
          <cell r="G243">
            <v>-12738</v>
          </cell>
        </row>
        <row r="244">
          <cell r="A244" t="str">
            <v>4064737</v>
          </cell>
          <cell r="B244" t="str">
            <v>შპს "კომერც გრუპი"</v>
          </cell>
          <cell r="C244" t="str">
            <v>კომერციული -18% დღგ</v>
          </cell>
          <cell r="D244" t="str">
            <v>ვერა-ვაკე</v>
          </cell>
          <cell r="E244" t="str">
            <v>მომსახურება</v>
          </cell>
          <cell r="F244">
            <v>73845.820000000007</v>
          </cell>
          <cell r="G244"/>
        </row>
        <row r="245">
          <cell r="A245" t="str">
            <v>4059351</v>
          </cell>
          <cell r="B245" t="str">
            <v>შპს "კომერც გრუპი"</v>
          </cell>
          <cell r="C245" t="str">
            <v>კომერციული -18% დღგ</v>
          </cell>
          <cell r="D245" t="str">
            <v>ვერა-ვაკე</v>
          </cell>
          <cell r="E245" t="str">
            <v>რესტორანი</v>
          </cell>
          <cell r="F245">
            <v>18826.900000000001</v>
          </cell>
          <cell r="G245"/>
        </row>
        <row r="246">
          <cell r="A246" t="str">
            <v>6442682</v>
          </cell>
          <cell r="B246" t="str">
            <v>შპს "კომპანია ჯაოკენი"</v>
          </cell>
          <cell r="C246" t="str">
            <v>კომერციული -18% დღგ</v>
          </cell>
          <cell r="D246" t="str">
            <v>დიღომი</v>
          </cell>
          <cell r="E246" t="str">
            <v>სხვადასხვა</v>
          </cell>
          <cell r="F246">
            <v>17400.88</v>
          </cell>
          <cell r="G246"/>
        </row>
        <row r="247">
          <cell r="A247" t="str">
            <v>4702147</v>
          </cell>
          <cell r="B247" t="str">
            <v>შპს "კომფორტმშენ XXI"</v>
          </cell>
          <cell r="C247" t="str">
            <v>კომერციული -18% დღგ</v>
          </cell>
          <cell r="D247" t="str">
            <v>ვარკეთილი</v>
          </cell>
          <cell r="E247" t="str">
            <v>საამქრო</v>
          </cell>
          <cell r="F247">
            <v>10655.21</v>
          </cell>
          <cell r="G247"/>
        </row>
        <row r="248">
          <cell r="A248" t="str">
            <v>6299677</v>
          </cell>
          <cell r="B248" t="str">
            <v>შპს ''კონდი''</v>
          </cell>
          <cell r="C248" t="str">
            <v>კომერციული -18% დღგ</v>
          </cell>
          <cell r="D248" t="str">
            <v>დიღომი</v>
          </cell>
          <cell r="E248" t="str">
            <v>სხვადასხვა</v>
          </cell>
          <cell r="F248">
            <v>25756.27</v>
          </cell>
          <cell r="G248"/>
        </row>
        <row r="249">
          <cell r="A249" t="str">
            <v>6281025</v>
          </cell>
          <cell r="B249" t="str">
            <v>შპს "კონფიდენს გრუპი"</v>
          </cell>
          <cell r="C249" t="str">
            <v>კომერციული -18% დღგ</v>
          </cell>
          <cell r="D249" t="str">
            <v>დიდუბე-ისანი</v>
          </cell>
          <cell r="E249" t="str">
            <v>მომსახურება</v>
          </cell>
          <cell r="F249">
            <v>22186</v>
          </cell>
          <cell r="G249">
            <v>-22186</v>
          </cell>
        </row>
        <row r="250">
          <cell r="A250" t="str">
            <v>6342503</v>
          </cell>
          <cell r="B250" t="str">
            <v>შპს "კრაფტი"</v>
          </cell>
          <cell r="C250" t="str">
            <v>კომერციული -18% დღგ</v>
          </cell>
          <cell r="D250" t="str">
            <v>გლდანი</v>
          </cell>
          <cell r="E250" t="str">
            <v>სხვადასხვა</v>
          </cell>
          <cell r="F250">
            <v>14950.87</v>
          </cell>
          <cell r="G250"/>
        </row>
        <row r="251">
          <cell r="A251" t="str">
            <v>3450562</v>
          </cell>
          <cell r="B251" t="str">
            <v>შპს "კრიალა"</v>
          </cell>
          <cell r="C251" t="str">
            <v>კომერციული -18% დღგ</v>
          </cell>
          <cell r="D251" t="str">
            <v>ვარკეთილი</v>
          </cell>
          <cell r="E251" t="str">
            <v>ვაჭრობა</v>
          </cell>
          <cell r="F251">
            <v>31735.38</v>
          </cell>
          <cell r="G251"/>
        </row>
        <row r="252">
          <cell r="A252" t="str">
            <v>5524603</v>
          </cell>
          <cell r="B252" t="str">
            <v>შპს "კრონა"</v>
          </cell>
          <cell r="C252" t="str">
            <v>კომერციული -18% დღგ</v>
          </cell>
          <cell r="D252" t="str">
            <v>საბურთალო</v>
          </cell>
          <cell r="E252" t="str">
            <v>სხვადასხვა</v>
          </cell>
          <cell r="F252">
            <v>10302.27</v>
          </cell>
          <cell r="G252"/>
        </row>
        <row r="253">
          <cell r="A253" t="str">
            <v>5137960</v>
          </cell>
          <cell r="B253" t="str">
            <v>შპს "ლგ გლასს"</v>
          </cell>
          <cell r="C253" t="str">
            <v>კომერციული -18% დღგ</v>
          </cell>
          <cell r="D253" t="str">
            <v>გლდანი</v>
          </cell>
          <cell r="E253" t="str">
            <v>სხვადასხვა</v>
          </cell>
          <cell r="F253">
            <v>19485.55</v>
          </cell>
          <cell r="G253"/>
        </row>
        <row r="254">
          <cell r="A254" t="str">
            <v>0613642</v>
          </cell>
          <cell r="B254" t="str">
            <v>შპს "ლერთო"</v>
          </cell>
          <cell r="C254" t="str">
            <v>კომერციული -18% დღგ</v>
          </cell>
          <cell r="D254" t="str">
            <v>მთაწმინდა-კრწანისი</v>
          </cell>
          <cell r="E254" t="str">
            <v>სხვადასხვა</v>
          </cell>
          <cell r="F254">
            <v>10748.82</v>
          </cell>
          <cell r="G254"/>
        </row>
        <row r="255">
          <cell r="A255" t="str">
            <v>3441699</v>
          </cell>
          <cell r="B255" t="str">
            <v>შპს "ლერმონტ"</v>
          </cell>
          <cell r="C255" t="str">
            <v>კომერციული -18% დღგ</v>
          </cell>
          <cell r="D255" t="str">
            <v>მთაწმინდა-კრწანისი</v>
          </cell>
          <cell r="E255" t="str">
            <v>სხვადასხვა</v>
          </cell>
          <cell r="F255">
            <v>19062.669999999998</v>
          </cell>
          <cell r="G255">
            <v>-15488.42</v>
          </cell>
        </row>
        <row r="256">
          <cell r="A256" t="str">
            <v>4357715</v>
          </cell>
          <cell r="B256" t="str">
            <v>შპს "ლ.თ.ბ."</v>
          </cell>
          <cell r="C256" t="str">
            <v>კომერციული -18% დღგ</v>
          </cell>
          <cell r="D256" t="str">
            <v>ნაძალადევი</v>
          </cell>
          <cell r="E256" t="str">
            <v>მაღაზია</v>
          </cell>
          <cell r="F256">
            <v>33787.660000000003</v>
          </cell>
          <cell r="G256"/>
        </row>
        <row r="257">
          <cell r="A257" t="str">
            <v>3287632</v>
          </cell>
          <cell r="B257" t="str">
            <v>შპს "ლიდერ-ბონუსი"</v>
          </cell>
          <cell r="C257" t="str">
            <v>კომერციული -18% დღგ</v>
          </cell>
          <cell r="D257" t="str">
            <v>ვარკეთილი</v>
          </cell>
          <cell r="E257" t="str">
            <v>მომსახურება</v>
          </cell>
          <cell r="F257">
            <v>17361.46</v>
          </cell>
          <cell r="G257">
            <v>-13356.99</v>
          </cell>
        </row>
        <row r="258">
          <cell r="A258" t="str">
            <v>3408654</v>
          </cell>
          <cell r="B258" t="str">
            <v>შპს "ლიდერ თრეიდი"</v>
          </cell>
          <cell r="C258" t="str">
            <v>კომერციული -18% დღგ</v>
          </cell>
          <cell r="D258" t="str">
            <v>გლდანი</v>
          </cell>
          <cell r="E258" t="str">
            <v>ვაჭრობა</v>
          </cell>
          <cell r="F258">
            <v>41304.75</v>
          </cell>
          <cell r="G258"/>
        </row>
        <row r="259">
          <cell r="A259" t="str">
            <v>2199784</v>
          </cell>
          <cell r="B259" t="str">
            <v>შპს "ლიდერმშენი 2020"</v>
          </cell>
          <cell r="C259" t="str">
            <v>კომერციული -18% დღგ</v>
          </cell>
          <cell r="D259" t="str">
            <v>საბურთალო</v>
          </cell>
          <cell r="E259" t="str">
            <v>სასტუმროები</v>
          </cell>
          <cell r="F259">
            <v>10105.6</v>
          </cell>
          <cell r="G259"/>
        </row>
        <row r="260">
          <cell r="A260" t="str">
            <v>5193961</v>
          </cell>
          <cell r="B260" t="str">
            <v>შპს "ლილო რენტალი"</v>
          </cell>
          <cell r="C260" t="str">
            <v>კომერციული -18% დღგ</v>
          </cell>
          <cell r="D260" t="str">
            <v>დიღომი</v>
          </cell>
          <cell r="E260" t="str">
            <v>მშენებლობა</v>
          </cell>
          <cell r="F260">
            <v>24712.76</v>
          </cell>
          <cell r="G260">
            <v>-27064.75</v>
          </cell>
        </row>
        <row r="261">
          <cell r="A261" t="str">
            <v>3291903</v>
          </cell>
          <cell r="B261" t="str">
            <v>შპს ''ლილო სითი"</v>
          </cell>
          <cell r="C261" t="str">
            <v>კომერციული -18% დღგ</v>
          </cell>
          <cell r="D261" t="str">
            <v>ვარკეთილი</v>
          </cell>
          <cell r="E261" t="str">
            <v>ბაზარი/ბაზრობა</v>
          </cell>
          <cell r="F261">
            <v>13779.04</v>
          </cell>
          <cell r="G261"/>
        </row>
        <row r="262">
          <cell r="A262" t="str">
            <v>3297266</v>
          </cell>
          <cell r="B262" t="str">
            <v>შპს "ლილუტა"</v>
          </cell>
          <cell r="C262" t="str">
            <v>კომერციული -18% დღგ</v>
          </cell>
          <cell r="D262" t="str">
            <v>ვარკეთილი</v>
          </cell>
          <cell r="E262" t="str">
            <v>სხვადასხვა</v>
          </cell>
          <cell r="F262">
            <v>19800.419999999998</v>
          </cell>
          <cell r="G262"/>
        </row>
        <row r="263">
          <cell r="A263" t="str">
            <v>4612574</v>
          </cell>
          <cell r="B263" t="str">
            <v>შპს "ლიმონი-2009 "</v>
          </cell>
          <cell r="C263" t="str">
            <v>კომერციული -18% დღგ</v>
          </cell>
          <cell r="D263" t="str">
            <v>მთაწმინდა-კრწანისი</v>
          </cell>
          <cell r="E263" t="str">
            <v>სხვადასხვა</v>
          </cell>
          <cell r="F263">
            <v>35759.589999999997</v>
          </cell>
          <cell r="G263"/>
        </row>
        <row r="264">
          <cell r="A264" t="str">
            <v>5690969</v>
          </cell>
          <cell r="B264" t="str">
            <v>შპს "ლიმონი 2009" </v>
          </cell>
          <cell r="C264" t="str">
            <v>კომერციული -18% დღგ</v>
          </cell>
          <cell r="D264" t="str">
            <v>მთაწმინდა-კრწანისი</v>
          </cell>
          <cell r="E264" t="str">
            <v>სხვადასხვა</v>
          </cell>
          <cell r="F264">
            <v>36378.26</v>
          </cell>
          <cell r="G264"/>
        </row>
        <row r="265">
          <cell r="A265" t="str">
            <v>7214846</v>
          </cell>
          <cell r="B265" t="str">
            <v>შპს"ლიტვური საცხობი"</v>
          </cell>
          <cell r="C265" t="str">
            <v>კომერციული -18% დღგ</v>
          </cell>
          <cell r="D265" t="str">
            <v>ნაძალადევი</v>
          </cell>
          <cell r="E265" t="str">
            <v>საცხობი</v>
          </cell>
          <cell r="F265">
            <v>19791.79</v>
          </cell>
          <cell r="G265"/>
        </row>
        <row r="266">
          <cell r="A266" t="str">
            <v>3357352</v>
          </cell>
          <cell r="B266" t="str">
            <v>შპს "ლ. მანაგაძის სახელობის უროლოგიის ეროვნული ცენტრი"</v>
          </cell>
          <cell r="C266" t="str">
            <v>კომერციული -18% დღგ</v>
          </cell>
          <cell r="D266" t="str">
            <v>დიდუბე-ისანი</v>
          </cell>
          <cell r="E266" t="str">
            <v>ჯანდაცვა</v>
          </cell>
          <cell r="F266">
            <v>42952.480000000003</v>
          </cell>
          <cell r="G266"/>
        </row>
        <row r="267">
          <cell r="A267" t="str">
            <v>3312837</v>
          </cell>
          <cell r="B267" t="str">
            <v>შპს "ლორდი"</v>
          </cell>
          <cell r="C267" t="str">
            <v>კომერციული -18% დღგ</v>
          </cell>
          <cell r="D267" t="str">
            <v>ვარკეთილი</v>
          </cell>
          <cell r="E267" t="str">
            <v>მრეწველობა</v>
          </cell>
          <cell r="F267">
            <v>24501.23</v>
          </cell>
          <cell r="G267"/>
        </row>
        <row r="268">
          <cell r="A268" t="str">
            <v>3452356</v>
          </cell>
          <cell r="B268" t="str">
            <v>შპს " მაგთი"</v>
          </cell>
          <cell r="C268" t="str">
            <v>კომერციული -18% დღგ</v>
          </cell>
          <cell r="D268" t="str">
            <v>მთაწმინდა-კრწანისი</v>
          </cell>
          <cell r="E268" t="str">
            <v>მაგთიკომი</v>
          </cell>
          <cell r="F268">
            <v>48848.69</v>
          </cell>
          <cell r="G268"/>
        </row>
        <row r="269">
          <cell r="A269" t="str">
            <v>6544885</v>
          </cell>
          <cell r="B269" t="str">
            <v>შპს "მავი"</v>
          </cell>
          <cell r="C269" t="str">
            <v>კომერციული -18% დღგ</v>
          </cell>
          <cell r="D269" t="str">
            <v>დიდუბე-ისანი</v>
          </cell>
          <cell r="E269" t="str">
            <v>სხვადასხვა</v>
          </cell>
          <cell r="F269">
            <v>13396.85</v>
          </cell>
          <cell r="G269"/>
        </row>
        <row r="270">
          <cell r="A270" t="str">
            <v>6779836</v>
          </cell>
          <cell r="B270" t="str">
            <v>შპს "მარლო"</v>
          </cell>
          <cell r="C270" t="str">
            <v>კომერციული -18% დღგ</v>
          </cell>
          <cell r="D270" t="str">
            <v>საბურთალო</v>
          </cell>
          <cell r="E270" t="str">
            <v>სხვადასხვა</v>
          </cell>
          <cell r="F270">
            <v>42936.01</v>
          </cell>
          <cell r="G270"/>
        </row>
        <row r="271">
          <cell r="A271" t="str">
            <v>3531958</v>
          </cell>
          <cell r="B271" t="str">
            <v>შპს "მაქრო ტურიზმ"</v>
          </cell>
          <cell r="C271" t="str">
            <v>კომერციული -18% დღგ</v>
          </cell>
          <cell r="D271" t="str">
            <v>მთაწმინდა-კრწანისი</v>
          </cell>
          <cell r="E271" t="str">
            <v>სხვადასხვა</v>
          </cell>
          <cell r="F271">
            <v>54563.519999999997</v>
          </cell>
          <cell r="G271"/>
        </row>
        <row r="272">
          <cell r="A272" t="str">
            <v>4540312</v>
          </cell>
          <cell r="B272" t="str">
            <v>შპს "მაქრო ტურიზმ"</v>
          </cell>
          <cell r="C272" t="str">
            <v>კომერციული -18% დღგ</v>
          </cell>
          <cell r="D272" t="str">
            <v>მთაწმინდა-კრწანისი</v>
          </cell>
          <cell r="E272" t="str">
            <v>სხვადასხვა</v>
          </cell>
          <cell r="F272">
            <v>17684.18</v>
          </cell>
          <cell r="G272"/>
        </row>
        <row r="273">
          <cell r="A273" t="str">
            <v>7320981</v>
          </cell>
          <cell r="B273" t="str">
            <v>შპს "მაჭახელა კომპანი"</v>
          </cell>
          <cell r="C273" t="str">
            <v>კომერციული -18% დღგ</v>
          </cell>
          <cell r="D273" t="str">
            <v>საბურთალო</v>
          </cell>
          <cell r="E273" t="str">
            <v>მომსახურება</v>
          </cell>
          <cell r="F273">
            <v>10144.73</v>
          </cell>
          <cell r="G273"/>
        </row>
        <row r="274">
          <cell r="A274" t="str">
            <v>5758370</v>
          </cell>
          <cell r="B274" t="str">
            <v>შპს "მეამა"</v>
          </cell>
          <cell r="C274" t="str">
            <v>კომერციული -18% დღგ</v>
          </cell>
          <cell r="D274" t="str">
            <v>ვარკეთილი</v>
          </cell>
          <cell r="E274" t="str">
            <v>სხვადასხვა</v>
          </cell>
          <cell r="F274">
            <v>16157.63</v>
          </cell>
          <cell r="G274"/>
        </row>
        <row r="275">
          <cell r="A275" t="str">
            <v>3370319</v>
          </cell>
          <cell r="B275" t="str">
            <v>შპს "მეგარონ"</v>
          </cell>
          <cell r="C275" t="str">
            <v>კომერციული -18% დღგ</v>
          </cell>
          <cell r="D275" t="str">
            <v>დიდუბე-ისანი</v>
          </cell>
          <cell r="E275" t="str">
            <v>ვაჭრობა</v>
          </cell>
          <cell r="F275">
            <v>20749.25</v>
          </cell>
          <cell r="G275"/>
        </row>
        <row r="276">
          <cell r="A276" t="str">
            <v>5092455</v>
          </cell>
          <cell r="B276" t="str">
            <v>შპს " მედგრუპ ჯორჯია"</v>
          </cell>
          <cell r="C276" t="str">
            <v>კომერციული -18% დღგ</v>
          </cell>
          <cell r="D276" t="str">
            <v>მთაწმინდა-კრწანისი</v>
          </cell>
          <cell r="E276" t="str">
            <v>სამედიცინო მომსახურება</v>
          </cell>
          <cell r="F276">
            <v>25831.61</v>
          </cell>
          <cell r="G276">
            <v>-31823.13</v>
          </cell>
        </row>
        <row r="277">
          <cell r="A277" t="str">
            <v>4667989</v>
          </cell>
          <cell r="B277" t="str">
            <v>შპს "მედი ქლაბ ჯორჯია"</v>
          </cell>
          <cell r="C277" t="str">
            <v>კომერციული -18% დღგ</v>
          </cell>
          <cell r="D277" t="str">
            <v>საბურთალო</v>
          </cell>
          <cell r="E277" t="str">
            <v>სამკურნალო დაწესებულება</v>
          </cell>
          <cell r="F277">
            <v>15236.37</v>
          </cell>
          <cell r="G277"/>
        </row>
        <row r="278">
          <cell r="A278" t="str">
            <v>6550699</v>
          </cell>
          <cell r="B278" t="str">
            <v>შპს "მელიქიშვილის 10"</v>
          </cell>
          <cell r="C278" t="str">
            <v>კომერციული -18% დღგ</v>
          </cell>
          <cell r="D278" t="str">
            <v>ვერა-ვაკე</v>
          </cell>
          <cell r="E278" t="str">
            <v>სასტუმროები</v>
          </cell>
          <cell r="F278">
            <v>30506.63</v>
          </cell>
          <cell r="G278"/>
        </row>
        <row r="279">
          <cell r="A279" t="str">
            <v>4148292</v>
          </cell>
          <cell r="B279" t="str">
            <v>შპს "მემო"</v>
          </cell>
          <cell r="C279" t="str">
            <v>კომერციული -18% დღგ</v>
          </cell>
          <cell r="D279" t="str">
            <v>ნაძალადევი</v>
          </cell>
          <cell r="E279" t="str">
            <v>მაღაზია</v>
          </cell>
          <cell r="F279">
            <v>29445.65</v>
          </cell>
          <cell r="G279"/>
        </row>
        <row r="280">
          <cell r="A280" t="str">
            <v>3431511</v>
          </cell>
          <cell r="B280" t="str">
            <v>შპს "მერანი ჰაბი"</v>
          </cell>
          <cell r="C280" t="str">
            <v>კომერციული -18% დღგ</v>
          </cell>
          <cell r="D280" t="str">
            <v>ვერა-ვაკე</v>
          </cell>
          <cell r="E280" t="str">
            <v>მომსახურება</v>
          </cell>
          <cell r="F280">
            <v>30728.94</v>
          </cell>
          <cell r="G280">
            <v>-21772.49</v>
          </cell>
        </row>
        <row r="281">
          <cell r="A281" t="str">
            <v>3344376</v>
          </cell>
          <cell r="B281" t="str">
            <v>შპს "მერკელეონ ჯორჯია"</v>
          </cell>
          <cell r="C281" t="str">
            <v>კომერციული -18% დღგ</v>
          </cell>
          <cell r="D281" t="str">
            <v>ნაძალადევი</v>
          </cell>
          <cell r="E281" t="str">
            <v>სხვადასხვა</v>
          </cell>
          <cell r="F281">
            <v>4546.1899999999996</v>
          </cell>
          <cell r="G281">
            <v>-5046.57</v>
          </cell>
        </row>
        <row r="282">
          <cell r="A282" t="str">
            <v>6223259</v>
          </cell>
          <cell r="B282" t="str">
            <v>შპს "მზარეული I"</v>
          </cell>
          <cell r="C282" t="str">
            <v>კომერციული -18% დღგ</v>
          </cell>
          <cell r="D282" t="str">
            <v>გლდანი</v>
          </cell>
          <cell r="E282" t="str">
            <v>სხვადასხვა</v>
          </cell>
          <cell r="F282">
            <v>16755.52</v>
          </cell>
          <cell r="G282"/>
        </row>
        <row r="283">
          <cell r="A283" t="str">
            <v>3382501</v>
          </cell>
          <cell r="B283" t="str">
            <v>შპს "მზიური"</v>
          </cell>
          <cell r="C283" t="str">
            <v>კომერციული -18% დღგ</v>
          </cell>
          <cell r="D283" t="str">
            <v>გლდანი</v>
          </cell>
          <cell r="E283" t="str">
            <v>ვაჭრობა</v>
          </cell>
          <cell r="F283">
            <v>52792.98</v>
          </cell>
          <cell r="G283"/>
        </row>
        <row r="284">
          <cell r="A284" t="str">
            <v>3523681</v>
          </cell>
          <cell r="B284" t="str">
            <v>შპს ''მთავარი არხი''</v>
          </cell>
          <cell r="C284" t="str">
            <v>კომერციული -18% დღგ</v>
          </cell>
          <cell r="D284" t="str">
            <v>დიდუბე-ისანი</v>
          </cell>
          <cell r="E284" t="str">
            <v>ტელემაუწყებლობა</v>
          </cell>
          <cell r="F284">
            <v>11563.07</v>
          </cell>
          <cell r="G284"/>
        </row>
        <row r="285">
          <cell r="A285" t="str">
            <v>5406820</v>
          </cell>
          <cell r="B285" t="str">
            <v>შპს "მია"</v>
          </cell>
          <cell r="C285" t="str">
            <v>კომერციული -18% დღგ</v>
          </cell>
          <cell r="D285" t="str">
            <v>დიღომი</v>
          </cell>
          <cell r="E285" t="str">
            <v>სხვადასხვა</v>
          </cell>
          <cell r="F285">
            <v>11958.06</v>
          </cell>
          <cell r="G285"/>
        </row>
        <row r="286">
          <cell r="A286" t="str">
            <v>3235528</v>
          </cell>
          <cell r="B286" t="str">
            <v>შპს "მილენიუმ მატერიალს ჯორჯია"</v>
          </cell>
          <cell r="C286" t="str">
            <v>კომერციული -18% დღგ</v>
          </cell>
          <cell r="D286" t="str">
            <v>ვარკეთილი</v>
          </cell>
          <cell r="E286" t="str">
            <v>მომსახურება</v>
          </cell>
          <cell r="F286">
            <v>11418.49</v>
          </cell>
          <cell r="G286"/>
        </row>
        <row r="287">
          <cell r="A287" t="str">
            <v>4509053</v>
          </cell>
          <cell r="B287" t="str">
            <v>შპს "მმზ"</v>
          </cell>
          <cell r="C287" t="str">
            <v>კომერციული -18% დღგ</v>
          </cell>
          <cell r="D287" t="str">
            <v>ვარკეთილი</v>
          </cell>
          <cell r="E287" t="str">
            <v>სხვადასხვა</v>
          </cell>
          <cell r="F287">
            <v>10581.19</v>
          </cell>
          <cell r="G287"/>
        </row>
        <row r="288">
          <cell r="A288" t="str">
            <v>4606769</v>
          </cell>
          <cell r="B288" t="str">
            <v>შპს "მოდუსი"</v>
          </cell>
          <cell r="C288" t="str">
            <v>კომერციული -18% დღგ</v>
          </cell>
          <cell r="D288" t="str">
            <v>დიდუბე-ისანი</v>
          </cell>
          <cell r="E288" t="str">
            <v>მაღაზია</v>
          </cell>
          <cell r="F288">
            <v>11760.48</v>
          </cell>
          <cell r="G288"/>
        </row>
        <row r="289">
          <cell r="A289" t="str">
            <v>4192144</v>
          </cell>
          <cell r="B289" t="str">
            <v>შპს "მონიო" სასწ - საწყალოსნო კომპლექსი</v>
          </cell>
          <cell r="C289" t="str">
            <v>კომერციული -18% დღგ</v>
          </cell>
          <cell r="D289" t="str">
            <v>დიდუბე-ისანი</v>
          </cell>
          <cell r="E289" t="str">
            <v>აუზი</v>
          </cell>
          <cell r="F289">
            <v>10534.43</v>
          </cell>
          <cell r="G289">
            <v>-15038.87</v>
          </cell>
        </row>
        <row r="290">
          <cell r="A290" t="str">
            <v>4384963</v>
          </cell>
          <cell r="B290" t="str">
            <v>შპს "მპ დეველოპმენტი"</v>
          </cell>
          <cell r="C290" t="str">
            <v>კომერციული -18% დღგ</v>
          </cell>
          <cell r="D290" t="str">
            <v>დიღომი</v>
          </cell>
          <cell r="E290" t="str">
            <v>მომსახურება</v>
          </cell>
          <cell r="F290">
            <v>17961.05</v>
          </cell>
          <cell r="G290"/>
        </row>
        <row r="291">
          <cell r="A291" t="str">
            <v>3521497</v>
          </cell>
          <cell r="B291" t="str">
            <v>შპს "მუზეუმი"</v>
          </cell>
          <cell r="C291" t="str">
            <v>კომერციული -18% დღგ</v>
          </cell>
          <cell r="D291" t="str">
            <v>მთაწმინდა-კრწანისი</v>
          </cell>
          <cell r="E291" t="str">
            <v>სხვადასხვა</v>
          </cell>
          <cell r="F291">
            <v>10669.79</v>
          </cell>
          <cell r="G291">
            <v>-10037.5</v>
          </cell>
        </row>
        <row r="292">
          <cell r="A292" t="str">
            <v>6384398</v>
          </cell>
          <cell r="B292" t="str">
            <v>შპს "მულტი"</v>
          </cell>
          <cell r="C292" t="str">
            <v>კომერციული -18% დღგ</v>
          </cell>
          <cell r="D292" t="str">
            <v>ვერა-ვაკე</v>
          </cell>
          <cell r="E292" t="str">
            <v>მაღაზია</v>
          </cell>
          <cell r="F292">
            <v>10636.86</v>
          </cell>
          <cell r="G292"/>
        </row>
        <row r="293">
          <cell r="A293" t="str">
            <v>6835473</v>
          </cell>
          <cell r="B293" t="str">
            <v>შპს "ნეო გლასი"</v>
          </cell>
          <cell r="C293" t="str">
            <v>კომერციული -18% დღგ</v>
          </cell>
          <cell r="D293" t="str">
            <v>გლდანი</v>
          </cell>
          <cell r="E293" t="str">
            <v>სხვადასხვა</v>
          </cell>
          <cell r="F293">
            <v>25167.09</v>
          </cell>
          <cell r="G293"/>
        </row>
        <row r="294">
          <cell r="A294" t="str">
            <v>4126127</v>
          </cell>
          <cell r="B294" t="str">
            <v>შპს "ნეპტუნი"</v>
          </cell>
          <cell r="C294" t="str">
            <v>კომერციული -18% დღგ</v>
          </cell>
          <cell r="D294" t="str">
            <v>ვერა-ვაკე</v>
          </cell>
          <cell r="E294" t="str">
            <v>სპორტი</v>
          </cell>
          <cell r="F294">
            <v>28890.1</v>
          </cell>
          <cell r="G294"/>
        </row>
        <row r="295">
          <cell r="A295" t="str">
            <v>7166354</v>
          </cell>
          <cell r="B295" t="str">
            <v>შპს "ნიუ პეტი"</v>
          </cell>
          <cell r="C295" t="str">
            <v>კომერციული -18% დღგ</v>
          </cell>
          <cell r="D295" t="str">
            <v>გლდანი</v>
          </cell>
          <cell r="E295" t="str">
            <v>მომსახურება</v>
          </cell>
          <cell r="F295">
            <v>38309.4</v>
          </cell>
          <cell r="G295"/>
        </row>
        <row r="296">
          <cell r="A296" t="str">
            <v>5110818</v>
          </cell>
          <cell r="B296" t="str">
            <v>შპს "ნიუტონის თავისუფალი სკოლა"</v>
          </cell>
          <cell r="C296" t="str">
            <v>კომერციული -18% დღგ</v>
          </cell>
          <cell r="D296" t="str">
            <v>საბურთალო</v>
          </cell>
          <cell r="E296" t="str">
            <v>სკოლა</v>
          </cell>
          <cell r="F296">
            <v>18014.73</v>
          </cell>
          <cell r="G296"/>
        </row>
        <row r="297">
          <cell r="A297" t="str">
            <v>3531967</v>
          </cell>
          <cell r="B297" t="str">
            <v>შპს "ნიუ ჰოსპიტალს"</v>
          </cell>
          <cell r="C297" t="str">
            <v>კომერციული -18% დღგ</v>
          </cell>
          <cell r="D297" t="str">
            <v>მთაწმინდა-კრწანისი</v>
          </cell>
          <cell r="E297" t="str">
            <v>ჯანდაცვა</v>
          </cell>
          <cell r="F297">
            <v>128100.9</v>
          </cell>
          <cell r="G297"/>
        </row>
        <row r="298">
          <cell r="A298" t="str">
            <v>4447600</v>
          </cell>
          <cell r="B298" t="str">
            <v>შპს "ნოვა"</v>
          </cell>
          <cell r="C298" t="str">
            <v>კომერციული -18% დღგ</v>
          </cell>
          <cell r="D298" t="str">
            <v>დიდუბე-ისანი</v>
          </cell>
          <cell r="E298" t="str">
            <v>მაღაზია</v>
          </cell>
          <cell r="F298">
            <v>12092.42</v>
          </cell>
          <cell r="G298">
            <v>-9602.81</v>
          </cell>
        </row>
        <row r="299">
          <cell r="A299" t="str">
            <v>7136958</v>
          </cell>
          <cell r="B299" t="str">
            <v>შპს  "ნოვა ფიქსი"</v>
          </cell>
          <cell r="C299" t="str">
            <v>კომერციული -18% დღგ</v>
          </cell>
          <cell r="D299" t="str">
            <v>ნაძალადევი</v>
          </cell>
          <cell r="E299" t="str">
            <v>ვაჭრობა</v>
          </cell>
          <cell r="F299">
            <v>37063.15</v>
          </cell>
          <cell r="G299">
            <v>-64551.07</v>
          </cell>
        </row>
        <row r="300">
          <cell r="A300" t="str">
            <v>4190057</v>
          </cell>
          <cell r="B300" t="str">
            <v>შპს "ნუკი"</v>
          </cell>
          <cell r="C300" t="str">
            <v>კომერციული -18% დღგ</v>
          </cell>
          <cell r="D300" t="str">
            <v>დიღომი</v>
          </cell>
          <cell r="E300" t="str">
            <v>სხვადასხვა</v>
          </cell>
          <cell r="F300">
            <v>33317.589999999997</v>
          </cell>
          <cell r="G300"/>
        </row>
        <row r="301">
          <cell r="A301" t="str">
            <v>5453966</v>
          </cell>
          <cell r="B301" t="str">
            <v>შპს "ნუტრიმაქსი"</v>
          </cell>
          <cell r="C301" t="str">
            <v>კომერციული -18% დღგ</v>
          </cell>
          <cell r="D301" t="str">
            <v>მთაწმინდა-კრწანისი</v>
          </cell>
          <cell r="E301" t="str">
            <v>სხვადასხვა</v>
          </cell>
          <cell r="F301">
            <v>50135.46</v>
          </cell>
          <cell r="G301">
            <v>-53396.52</v>
          </cell>
        </row>
        <row r="302">
          <cell r="A302" t="str">
            <v>4065950</v>
          </cell>
          <cell r="B302" t="str">
            <v>შპს " ნ.ყიფშიძის სახელობის ცენტრალური საუნივერსიტეტო კლინიკა "</v>
          </cell>
          <cell r="C302" t="str">
            <v>კომერციული -18% დღგ</v>
          </cell>
          <cell r="D302" t="str">
            <v>საბურთალო</v>
          </cell>
          <cell r="E302" t="str">
            <v>ჯანდაცვა</v>
          </cell>
          <cell r="F302">
            <v>78447.240000000005</v>
          </cell>
          <cell r="G302"/>
        </row>
        <row r="303">
          <cell r="A303" t="str">
            <v>4215575</v>
          </cell>
          <cell r="B303" t="str">
            <v>შპს "ოკეანიდა"</v>
          </cell>
          <cell r="C303" t="str">
            <v>კომერციული -18% დღგ</v>
          </cell>
          <cell r="D303" t="str">
            <v>ნაძალადევი</v>
          </cell>
          <cell r="E303" t="str">
            <v>დახლ-მაცივარი</v>
          </cell>
          <cell r="F303">
            <v>19785.21</v>
          </cell>
          <cell r="G303"/>
        </row>
        <row r="304">
          <cell r="A304" t="str">
            <v>6607790</v>
          </cell>
          <cell r="B304" t="str">
            <v>შპს "ოკტოპუსი"</v>
          </cell>
          <cell r="C304" t="str">
            <v>კომერციული -18% დღგ</v>
          </cell>
          <cell r="D304" t="str">
            <v>საბურთალო</v>
          </cell>
          <cell r="E304" t="str">
            <v>სხვადასხვა</v>
          </cell>
          <cell r="F304">
            <v>12652.03</v>
          </cell>
          <cell r="G304">
            <v>-12633.22</v>
          </cell>
        </row>
        <row r="305">
          <cell r="A305" t="str">
            <v>4881872</v>
          </cell>
          <cell r="B305" t="str">
            <v>შპს "ონკოლოგიის სამეცნიერო კვლევითი ცენტრი"</v>
          </cell>
          <cell r="C305" t="str">
            <v>კომერციული -18% დღგ</v>
          </cell>
          <cell r="D305" t="str">
            <v>საბურთალო</v>
          </cell>
          <cell r="E305" t="str">
            <v>ჯანდაცვა</v>
          </cell>
          <cell r="F305">
            <v>11864.13</v>
          </cell>
          <cell r="G305">
            <v>-14037.92</v>
          </cell>
        </row>
        <row r="306">
          <cell r="A306" t="str">
            <v>3342788</v>
          </cell>
          <cell r="B306" t="str">
            <v>შპს "ორბი"</v>
          </cell>
          <cell r="C306" t="str">
            <v>კომერციული -18% დღგ</v>
          </cell>
          <cell r="D306" t="str">
            <v>დიდუბე-ისანი</v>
          </cell>
          <cell r="E306" t="str">
            <v>მომსახურება</v>
          </cell>
          <cell r="F306">
            <v>40645.53</v>
          </cell>
          <cell r="G306">
            <v>-16100</v>
          </cell>
        </row>
        <row r="307">
          <cell r="A307" t="str">
            <v>3429221</v>
          </cell>
          <cell r="B307" t="str">
            <v>შპს "ორხევი"</v>
          </cell>
          <cell r="C307" t="str">
            <v>კომერციული -18% დღგ</v>
          </cell>
          <cell r="D307" t="str">
            <v>ვარკეთილი</v>
          </cell>
          <cell r="E307" t="str">
            <v>სახელმწიფო სტრუქტურები</v>
          </cell>
          <cell r="F307">
            <v>19253.7</v>
          </cell>
          <cell r="G307"/>
        </row>
        <row r="308">
          <cell r="A308" t="str">
            <v>3338347</v>
          </cell>
          <cell r="B308" t="str">
            <v>შპს "ო.ღუდუშაურის სახელობის ეროვნული სამედიცინო ცენტრი"</v>
          </cell>
          <cell r="C308" t="str">
            <v>კომერციული -18% დღგ</v>
          </cell>
          <cell r="D308" t="str">
            <v>დიღომი</v>
          </cell>
          <cell r="E308" t="str">
            <v>საავადმყოფო</v>
          </cell>
          <cell r="F308">
            <v>84831.39</v>
          </cell>
          <cell r="G308">
            <v>-87795.22</v>
          </cell>
        </row>
        <row r="309">
          <cell r="A309" t="str">
            <v>4071587</v>
          </cell>
          <cell r="B309" t="str">
            <v>შპს " პეგასი "</v>
          </cell>
          <cell r="C309" t="str">
            <v>კომერციული -18% დღგ</v>
          </cell>
          <cell r="D309" t="str">
            <v>ვერა-ვაკე</v>
          </cell>
          <cell r="E309" t="str">
            <v>მომსახურება</v>
          </cell>
          <cell r="F309">
            <v>48257.14</v>
          </cell>
          <cell r="G309"/>
        </row>
        <row r="310">
          <cell r="A310" t="str">
            <v>4417312</v>
          </cell>
          <cell r="B310" t="str">
            <v>შპს "პეგასი"</v>
          </cell>
          <cell r="C310" t="str">
            <v>კომერციული -18% დღგ</v>
          </cell>
          <cell r="D310" t="str">
            <v>ვერა-ვაკე</v>
          </cell>
          <cell r="E310" t="str">
            <v>მომსახურება</v>
          </cell>
          <cell r="F310">
            <v>35839.449999999997</v>
          </cell>
          <cell r="G310"/>
        </row>
        <row r="311">
          <cell r="A311" t="str">
            <v>3416663</v>
          </cell>
          <cell r="B311" t="str">
            <v>შპს "პინეო სამედიცინო ეკოსისტემა"</v>
          </cell>
          <cell r="C311" t="str">
            <v>კომერციული -18% დღგ</v>
          </cell>
          <cell r="D311" t="str">
            <v>მთაწმინდა-კრწანისი</v>
          </cell>
          <cell r="E311" t="str">
            <v>ჯანდაცვა</v>
          </cell>
          <cell r="F311">
            <v>43701.2</v>
          </cell>
          <cell r="G311"/>
        </row>
        <row r="312">
          <cell r="A312" t="str">
            <v>4210945</v>
          </cell>
          <cell r="B312" t="str">
            <v>შპს "პირველი სამედიცინო ცენტრი"</v>
          </cell>
          <cell r="C312" t="str">
            <v>კომერციული -18% დღგ</v>
          </cell>
          <cell r="D312" t="str">
            <v>ნაძალადევი</v>
          </cell>
          <cell r="E312" t="str">
            <v>ჯანდაცვა</v>
          </cell>
          <cell r="F312">
            <v>22915.81</v>
          </cell>
          <cell r="G312"/>
        </row>
        <row r="313">
          <cell r="A313" t="str">
            <v>4289317</v>
          </cell>
          <cell r="B313" t="str">
            <v>შპს "პიქსელ მენეჯმენტი"</v>
          </cell>
          <cell r="C313" t="str">
            <v>კომერციული -18% დღგ</v>
          </cell>
          <cell r="D313" t="str">
            <v>ვერა-ვაკე</v>
          </cell>
          <cell r="E313" t="str">
            <v>მაღაზია</v>
          </cell>
          <cell r="F313">
            <v>133695.53</v>
          </cell>
          <cell r="G313"/>
        </row>
        <row r="314">
          <cell r="A314" t="str">
            <v>5220129</v>
          </cell>
          <cell r="B314" t="str">
            <v>შპს "პლაზა+"</v>
          </cell>
          <cell r="C314" t="str">
            <v>კომერციული -18% დღგ</v>
          </cell>
          <cell r="D314" t="str">
            <v>გლდანი</v>
          </cell>
          <cell r="E314" t="str">
            <v>სხვადასხვა</v>
          </cell>
          <cell r="F314">
            <v>30343.54</v>
          </cell>
          <cell r="G314"/>
        </row>
        <row r="315">
          <cell r="A315" t="str">
            <v>5788169</v>
          </cell>
          <cell r="B315" t="str">
            <v>შპს "პლანეტა ლუდი"</v>
          </cell>
          <cell r="C315" t="str">
            <v>კომერციული -18% დღგ</v>
          </cell>
          <cell r="D315" t="str">
            <v>ვარკეთილი</v>
          </cell>
          <cell r="E315" t="str">
            <v>სხვადასხვა</v>
          </cell>
          <cell r="F315">
            <v>8899.39</v>
          </cell>
          <cell r="G315"/>
        </row>
        <row r="316">
          <cell r="A316" t="str">
            <v>3542018</v>
          </cell>
          <cell r="B316" t="str">
            <v>შპს "პოლიმერი-1 ''</v>
          </cell>
          <cell r="C316" t="str">
            <v>კომერციული -18% დღგ</v>
          </cell>
          <cell r="D316" t="str">
            <v>მთაწმინდა-კრწანისი</v>
          </cell>
          <cell r="E316" t="str">
            <v>წარმოება</v>
          </cell>
          <cell r="F316">
            <v>55792.6</v>
          </cell>
          <cell r="G316"/>
        </row>
        <row r="317">
          <cell r="A317" t="str">
            <v>4148096</v>
          </cell>
          <cell r="B317" t="str">
            <v>შპს "პოლიმერპროდუქტიონ"</v>
          </cell>
          <cell r="C317" t="str">
            <v>კომერციული -18% დღგ</v>
          </cell>
          <cell r="D317" t="str">
            <v>ვარკეთილი</v>
          </cell>
          <cell r="E317" t="str">
            <v>მრეწველობა</v>
          </cell>
          <cell r="F317">
            <v>34579.11</v>
          </cell>
          <cell r="G317">
            <v>-59630.62</v>
          </cell>
        </row>
        <row r="318">
          <cell r="A318" t="str">
            <v>6939646</v>
          </cell>
          <cell r="B318" t="str">
            <v>შპს "პოსტვ"</v>
          </cell>
          <cell r="C318" t="str">
            <v>კომერციული -18% დღგ</v>
          </cell>
          <cell r="D318" t="str">
            <v>დიღომი</v>
          </cell>
          <cell r="E318" t="str">
            <v>ტელემაუწყებლობა</v>
          </cell>
          <cell r="F318">
            <v>11531.27</v>
          </cell>
          <cell r="G318"/>
        </row>
        <row r="319">
          <cell r="A319" t="str">
            <v>4023185</v>
          </cell>
          <cell r="B319" t="str">
            <v>შპს "პოულტრი ჯორჯია"</v>
          </cell>
          <cell r="C319" t="str">
            <v>კომერციული -18% დღგ</v>
          </cell>
          <cell r="D319" t="str">
            <v>ვარკეთილი</v>
          </cell>
          <cell r="E319" t="str">
            <v>სხვადასხვა</v>
          </cell>
          <cell r="F319">
            <v>70224.39</v>
          </cell>
          <cell r="G319"/>
        </row>
        <row r="320">
          <cell r="A320" t="str">
            <v>5648828</v>
          </cell>
          <cell r="B320" t="str">
            <v>შპს "პრიმერა გოლფ ენდ რეზიდენც"</v>
          </cell>
          <cell r="C320" t="str">
            <v>კომერციული -18% დღგ</v>
          </cell>
          <cell r="D320" t="str">
            <v>მთაწმინდა-კრწანისი</v>
          </cell>
          <cell r="E320" t="str">
            <v>სხვადასხვა</v>
          </cell>
          <cell r="F320">
            <v>3878.98</v>
          </cell>
          <cell r="G320"/>
        </row>
        <row r="321">
          <cell r="A321" t="str">
            <v>4604887</v>
          </cell>
          <cell r="B321" t="str">
            <v>შპს "პროგრესი"</v>
          </cell>
          <cell r="C321" t="str">
            <v>კომერციული -18% დღგ</v>
          </cell>
          <cell r="D321" t="str">
            <v>ვარკეთილი</v>
          </cell>
          <cell r="E321" t="str">
            <v>სხვადასხვა</v>
          </cell>
          <cell r="F321">
            <v>14423.41</v>
          </cell>
          <cell r="G321"/>
        </row>
        <row r="322">
          <cell r="A322" t="str">
            <v>3368812</v>
          </cell>
          <cell r="B322" t="str">
            <v>შპს "პროგრიფი"</v>
          </cell>
          <cell r="C322" t="str">
            <v>კომერციული -18% დღგ</v>
          </cell>
          <cell r="D322" t="str">
            <v>დიდუბე-ისანი</v>
          </cell>
          <cell r="E322" t="str">
            <v>მომსახურება</v>
          </cell>
          <cell r="F322">
            <v>21008.12</v>
          </cell>
          <cell r="G322"/>
        </row>
        <row r="323">
          <cell r="A323" t="str">
            <v>3345008</v>
          </cell>
          <cell r="B323" t="str">
            <v>შპს "პური ჩვენი არსობისა"</v>
          </cell>
          <cell r="C323" t="str">
            <v>კომერციული -18% დღგ</v>
          </cell>
          <cell r="D323" t="str">
            <v>ნაძალადევი</v>
          </cell>
          <cell r="E323" t="str">
            <v>საზ.კვება</v>
          </cell>
          <cell r="F323">
            <v>32900.980000000003</v>
          </cell>
          <cell r="G323">
            <v>-10000</v>
          </cell>
        </row>
        <row r="324">
          <cell r="A324" t="str">
            <v>4380173</v>
          </cell>
          <cell r="B324" t="str">
            <v>შპს "რამ პოლიტექს"</v>
          </cell>
          <cell r="C324" t="str">
            <v>კომერციული -18% დღგ</v>
          </cell>
          <cell r="D324" t="str">
            <v>ვარკეთილი</v>
          </cell>
          <cell r="E324" t="str">
            <v>ვაჭრობა</v>
          </cell>
          <cell r="F324">
            <v>174903.62</v>
          </cell>
          <cell r="G324"/>
        </row>
        <row r="325">
          <cell r="A325" t="str">
            <v>3334911</v>
          </cell>
          <cell r="B325" t="str">
            <v>შპს "რას ალ ხაიმა ინვესტმენტ აუტორიტი ჯორჯია "</v>
          </cell>
          <cell r="C325" t="str">
            <v>კომერციული -18% დღგ</v>
          </cell>
          <cell r="D325" t="str">
            <v>დიდუბე-ისანი</v>
          </cell>
          <cell r="E325" t="str">
            <v>სასტუმროები</v>
          </cell>
          <cell r="F325">
            <v>292357.71000000002</v>
          </cell>
          <cell r="G325"/>
        </row>
        <row r="326">
          <cell r="A326" t="str">
            <v>6896228</v>
          </cell>
          <cell r="B326" t="str">
            <v>შპს "რითეილ ჯგუფი"</v>
          </cell>
          <cell r="C326" t="str">
            <v>კომერციული -18% დღგ</v>
          </cell>
          <cell r="D326" t="str">
            <v>დიღომი</v>
          </cell>
          <cell r="E326" t="str">
            <v>სხვადასხვა</v>
          </cell>
          <cell r="F326">
            <v>26872.06</v>
          </cell>
          <cell r="G326"/>
        </row>
        <row r="327">
          <cell r="A327" t="str">
            <v>5410717</v>
          </cell>
          <cell r="B327" t="str">
            <v>შპს "რ.ნ."</v>
          </cell>
          <cell r="C327" t="str">
            <v>კომერციული -18% დღგ</v>
          </cell>
          <cell r="D327" t="str">
            <v>ვარკეთილი</v>
          </cell>
          <cell r="E327" t="str">
            <v>სასაწყობო ბაზა</v>
          </cell>
          <cell r="F327">
            <v>10816.22</v>
          </cell>
          <cell r="G327"/>
        </row>
        <row r="328">
          <cell r="A328" t="str">
            <v>4168830</v>
          </cell>
          <cell r="B328" t="str">
            <v>შპს "საბურთალო 2007"</v>
          </cell>
          <cell r="C328" t="str">
            <v>კომერციული -18% დღგ</v>
          </cell>
          <cell r="D328" t="str">
            <v>საბურთალო</v>
          </cell>
          <cell r="E328" t="str">
            <v>მომსახურება</v>
          </cell>
          <cell r="F328">
            <v>20053.75</v>
          </cell>
          <cell r="G328"/>
        </row>
        <row r="329">
          <cell r="A329" t="str">
            <v>3345044</v>
          </cell>
          <cell r="B329" t="str">
            <v>შპს "სავაჭრო სახლი იმედი"</v>
          </cell>
          <cell r="C329" t="str">
            <v>კომერციული -18% დღგ</v>
          </cell>
          <cell r="D329" t="str">
            <v>დიდუბე-ისანი</v>
          </cell>
          <cell r="E329" t="str">
            <v>ვაჭრობა</v>
          </cell>
          <cell r="F329">
            <v>16177.24</v>
          </cell>
          <cell r="G329"/>
        </row>
        <row r="330">
          <cell r="A330" t="str">
            <v>5063058</v>
          </cell>
          <cell r="B330" t="str">
            <v>შპს "სავაჭრო ცენტრი სამგორი"</v>
          </cell>
          <cell r="C330" t="str">
            <v>კომერციული -18% დღგ</v>
          </cell>
          <cell r="D330" t="str">
            <v>ვარკეთილი</v>
          </cell>
          <cell r="E330" t="str">
            <v>მაღაზია</v>
          </cell>
          <cell r="F330">
            <v>20417.490000000002</v>
          </cell>
          <cell r="G330">
            <v>-8812.4500000000007</v>
          </cell>
        </row>
        <row r="331">
          <cell r="A331" t="str">
            <v>4038348</v>
          </cell>
          <cell r="B331" t="str">
            <v>შპს"სამედიცინო ცენტრი მეტა"</v>
          </cell>
          <cell r="C331" t="str">
            <v>კომერციული -18% დღგ</v>
          </cell>
          <cell r="D331" t="str">
            <v>ვერა-ვაკე</v>
          </cell>
          <cell r="E331" t="str">
            <v>სამედიცინო მომსახურება</v>
          </cell>
          <cell r="F331">
            <v>26378.080000000002</v>
          </cell>
          <cell r="G331"/>
        </row>
        <row r="332">
          <cell r="A332" t="str">
            <v>3425010</v>
          </cell>
          <cell r="B332" t="str">
            <v>შპს "სანტე ჯი ემ თი პროდუქტები"</v>
          </cell>
          <cell r="C332" t="str">
            <v>კომერციული -18% დღგ</v>
          </cell>
          <cell r="D332" t="str">
            <v>ვარკეთილი</v>
          </cell>
          <cell r="E332" t="str">
            <v>სხვადასხვა</v>
          </cell>
          <cell r="F332">
            <v>122104.84</v>
          </cell>
          <cell r="G332"/>
        </row>
        <row r="333">
          <cell r="A333" t="str">
            <v>5350693</v>
          </cell>
          <cell r="B333" t="str">
            <v>შპს "სასტუმრო ივერია ინ"</v>
          </cell>
          <cell r="C333" t="str">
            <v>კომერციული -18% დღგ</v>
          </cell>
          <cell r="D333" t="str">
            <v>ვარკეთილი</v>
          </cell>
          <cell r="E333" t="str">
            <v>სასტუმროები</v>
          </cell>
          <cell r="F333">
            <v>13383.34</v>
          </cell>
          <cell r="G333"/>
        </row>
        <row r="334">
          <cell r="A334" t="str">
            <v>6283103</v>
          </cell>
          <cell r="B334" t="str">
            <v>შპს "სასტუმრო ივერია ინ"</v>
          </cell>
          <cell r="C334" t="str">
            <v>კომერციული -18% დღგ</v>
          </cell>
          <cell r="D334" t="str">
            <v>ვარკეთილი</v>
          </cell>
          <cell r="E334" t="str">
            <v>სასტუმროები</v>
          </cell>
          <cell r="F334">
            <v>13370.16</v>
          </cell>
          <cell r="G334">
            <v>-6783.88</v>
          </cell>
        </row>
        <row r="335">
          <cell r="A335" t="str">
            <v>3414246</v>
          </cell>
          <cell r="B335" t="str">
            <v>შპს "საქაერონავიგაცია"</v>
          </cell>
          <cell r="C335" t="str">
            <v>კომერციული -18% დღგ</v>
          </cell>
          <cell r="D335" t="str">
            <v>ვარკეთილი</v>
          </cell>
          <cell r="E335" t="str">
            <v>ავიაცია</v>
          </cell>
          <cell r="F335">
            <v>103173.28</v>
          </cell>
          <cell r="G335"/>
        </row>
        <row r="336">
          <cell r="A336" t="str">
            <v>6978568</v>
          </cell>
          <cell r="B336" t="str">
            <v>შპს ''საქართველოს გაერთიანებული წყალმომარაგების კომპანია''</v>
          </cell>
          <cell r="C336" t="str">
            <v>კომერციული -18% დღგ</v>
          </cell>
          <cell r="D336" t="str">
            <v>მთაწმინდა-კრწანისი</v>
          </cell>
          <cell r="E336" t="str">
            <v>მომსახურება</v>
          </cell>
          <cell r="F336">
            <v>28031.24</v>
          </cell>
          <cell r="G336"/>
        </row>
        <row r="337">
          <cell r="A337" t="str">
            <v>6209925</v>
          </cell>
          <cell r="B337" t="str">
            <v>შპს "საქართველოს ეროვნული უნივერსიტეტი სეუ"</v>
          </cell>
          <cell r="C337" t="str">
            <v>კომერციული -18% დღგ</v>
          </cell>
          <cell r="D337" t="str">
            <v>დიდუბე-ისანი</v>
          </cell>
          <cell r="E337" t="str">
            <v>განათლება (ინსტიტუტები)</v>
          </cell>
          <cell r="F337">
            <v>24336.04</v>
          </cell>
          <cell r="G337"/>
        </row>
        <row r="338">
          <cell r="A338" t="str">
            <v>4082325</v>
          </cell>
          <cell r="B338" t="str">
            <v>შპს "საქართველოს მაღალი ტექნოლოგიების ეროვნული ცენტრი"</v>
          </cell>
          <cell r="C338" t="str">
            <v>კომერციული -18% დღგ</v>
          </cell>
          <cell r="D338" t="str">
            <v>საბურთალო</v>
          </cell>
          <cell r="E338" t="str">
            <v>კვლევითი ინსტიტუტი</v>
          </cell>
          <cell r="F338">
            <v>34405.31</v>
          </cell>
          <cell r="G338"/>
        </row>
        <row r="339">
          <cell r="A339" t="str">
            <v>3448754</v>
          </cell>
          <cell r="B339" t="str">
            <v>შპს "საქართველოს ტელერადიოცენტრი"</v>
          </cell>
          <cell r="C339" t="str">
            <v>კომერციული -18% დღგ</v>
          </cell>
          <cell r="D339" t="str">
            <v>მთაწმინდა-კრწანისი</v>
          </cell>
          <cell r="E339" t="str">
            <v>ტელემაუწყებლობა</v>
          </cell>
          <cell r="F339">
            <v>26304.61</v>
          </cell>
          <cell r="G339">
            <v>-26304.61</v>
          </cell>
        </row>
        <row r="340">
          <cell r="A340" t="str">
            <v>5504867</v>
          </cell>
          <cell r="B340" t="str">
            <v>შპს "საქართველოს უნივერსიტეტი"</v>
          </cell>
          <cell r="C340" t="str">
            <v>კომერციული -18% დღგ</v>
          </cell>
          <cell r="D340" t="str">
            <v>საბურთალო</v>
          </cell>
          <cell r="E340" t="str">
            <v>სხვადასხვა</v>
          </cell>
          <cell r="F340">
            <v>47981.120000000003</v>
          </cell>
          <cell r="G340"/>
        </row>
        <row r="341">
          <cell r="A341" t="str">
            <v>3233717</v>
          </cell>
          <cell r="B341" t="str">
            <v>შპს " საქინვესტი"</v>
          </cell>
          <cell r="C341" t="str">
            <v>კომერციული -18% დღგ</v>
          </cell>
          <cell r="D341" t="str">
            <v>დიდუბე-ისანი</v>
          </cell>
          <cell r="E341" t="str">
            <v>სხვადასხვა</v>
          </cell>
          <cell r="F341">
            <v>68747.11</v>
          </cell>
          <cell r="G341">
            <v>-61590.03</v>
          </cell>
        </row>
        <row r="342">
          <cell r="A342" t="str">
            <v>7256685</v>
          </cell>
          <cell r="B342" t="str">
            <v>შპს "სითი რეალ ისთეით"-სასტუმრო</v>
          </cell>
          <cell r="C342" t="str">
            <v>კომერციული -18% დღგ</v>
          </cell>
          <cell r="D342" t="str">
            <v>საბურთალო</v>
          </cell>
          <cell r="E342" t="str">
            <v>სასტუმროები</v>
          </cell>
          <cell r="F342">
            <v>11199.92</v>
          </cell>
          <cell r="G342"/>
        </row>
        <row r="343">
          <cell r="A343" t="str">
            <v>4234117</v>
          </cell>
          <cell r="B343" t="str">
            <v>შპს "სილქ როუდ ბიზნეს ცენტრი"</v>
          </cell>
          <cell r="C343" t="str">
            <v>კომერციული -18% დღგ</v>
          </cell>
          <cell r="D343" t="str">
            <v>მთაწმინდა-კრწანისი</v>
          </cell>
          <cell r="E343" t="str">
            <v>სხვადასხვა</v>
          </cell>
          <cell r="F343">
            <v>37274.730000000003</v>
          </cell>
          <cell r="G343"/>
        </row>
        <row r="344">
          <cell r="A344" t="str">
            <v>4020311</v>
          </cell>
          <cell r="B344" t="str">
            <v>შპს "სისტემ ნეტ"</v>
          </cell>
          <cell r="C344" t="str">
            <v>კომერციული -18% დღგ</v>
          </cell>
          <cell r="D344" t="str">
            <v>საბურთალო</v>
          </cell>
          <cell r="E344" t="str">
            <v>კავშირგაბმულობა</v>
          </cell>
          <cell r="F344">
            <v>22354.54</v>
          </cell>
          <cell r="G344"/>
        </row>
        <row r="345">
          <cell r="A345" t="str">
            <v>3457173</v>
          </cell>
          <cell r="B345" t="str">
            <v>შპს "სიტი ემ"</v>
          </cell>
          <cell r="C345" t="str">
            <v>კომერციული -18% დღგ</v>
          </cell>
          <cell r="D345" t="str">
            <v>მთაწმინდა-კრწანისი</v>
          </cell>
          <cell r="E345" t="str">
            <v>სხვადასხვა</v>
          </cell>
          <cell r="F345">
            <v>39871.9</v>
          </cell>
          <cell r="G345"/>
        </row>
        <row r="346">
          <cell r="A346" t="str">
            <v>3254739</v>
          </cell>
          <cell r="B346" t="str">
            <v>შპს "სი-ფი-აი ჯორჯია"</v>
          </cell>
          <cell r="C346" t="str">
            <v>კომერციული -18% დღგ</v>
          </cell>
          <cell r="D346" t="str">
            <v>საბურთალო</v>
          </cell>
          <cell r="E346" t="str">
            <v>კვლევითი ინსტიტუტი</v>
          </cell>
          <cell r="F346">
            <v>26781.83</v>
          </cell>
          <cell r="G346"/>
        </row>
        <row r="347">
          <cell r="A347" t="str">
            <v>3449067</v>
          </cell>
          <cell r="B347" t="str">
            <v>შპს "სი-ფი-აი ჯორჯია"</v>
          </cell>
          <cell r="C347" t="str">
            <v>კომერციული -18% დღგ</v>
          </cell>
          <cell r="D347" t="str">
            <v>საბურთალო</v>
          </cell>
          <cell r="E347" t="str">
            <v>კვლევითი ინსტიტუტი</v>
          </cell>
          <cell r="F347">
            <v>97453.62</v>
          </cell>
          <cell r="G347"/>
        </row>
        <row r="348">
          <cell r="A348" t="str">
            <v>5929757</v>
          </cell>
          <cell r="B348" t="str">
            <v>შპს  "სნგ გრუპ"</v>
          </cell>
          <cell r="C348" t="str">
            <v>კომერციული -18% დღგ</v>
          </cell>
          <cell r="D348" t="str">
            <v>ნაძალადევი</v>
          </cell>
          <cell r="E348" t="str">
            <v>ბენზინ გასამართი სადგური</v>
          </cell>
          <cell r="F348">
            <v>23577.54</v>
          </cell>
          <cell r="G348"/>
        </row>
        <row r="349">
          <cell r="A349" t="str">
            <v>4044162</v>
          </cell>
          <cell r="B349" t="str">
            <v>შპს "სპეროზა"</v>
          </cell>
          <cell r="C349" t="str">
            <v>კომერციული -18% დღგ</v>
          </cell>
          <cell r="D349" t="str">
            <v>მთაწმინდა-კრწანისი</v>
          </cell>
          <cell r="E349" t="str">
            <v>ავტოსერვისი</v>
          </cell>
          <cell r="F349">
            <v>14066.26</v>
          </cell>
          <cell r="G349">
            <v>-14017.76</v>
          </cell>
        </row>
        <row r="350">
          <cell r="A350" t="str">
            <v>6314080</v>
          </cell>
          <cell r="B350" t="str">
            <v>შპს "სტანდარტი +"</v>
          </cell>
          <cell r="C350" t="str">
            <v>კომერციული -18% დღგ</v>
          </cell>
          <cell r="D350" t="str">
            <v>ნაძალადევი</v>
          </cell>
          <cell r="E350" t="str">
            <v>საამქრო</v>
          </cell>
          <cell r="F350">
            <v>34443.24</v>
          </cell>
          <cell r="G350"/>
        </row>
        <row r="351">
          <cell r="A351" t="str">
            <v>4797768</v>
          </cell>
          <cell r="B351" t="str">
            <v>შპს "სუზალა"</v>
          </cell>
          <cell r="C351" t="str">
            <v>კომერციული -18% დღგ</v>
          </cell>
          <cell r="D351" t="str">
            <v>გლდანი</v>
          </cell>
          <cell r="E351" t="str">
            <v>მაღაზია</v>
          </cell>
          <cell r="F351">
            <v>32430.880000000001</v>
          </cell>
          <cell r="G351"/>
        </row>
        <row r="352">
          <cell r="A352" t="str">
            <v>3388015</v>
          </cell>
          <cell r="B352" t="str">
            <v>შპს ''სუპერგაზი-იტალია''</v>
          </cell>
          <cell r="C352" t="str">
            <v>კომერციული -18% დღგ</v>
          </cell>
          <cell r="D352" t="str">
            <v>ვარკეთილი</v>
          </cell>
          <cell r="E352" t="str">
            <v>ბენზინ გასამართი სადგური</v>
          </cell>
          <cell r="F352">
            <v>12998.64</v>
          </cell>
          <cell r="G352">
            <v>-13660.1</v>
          </cell>
        </row>
        <row r="353">
          <cell r="A353" t="str">
            <v>4263166</v>
          </cell>
          <cell r="B353" t="str">
            <v>შპს ''სუფთა მსოფლიო"</v>
          </cell>
          <cell r="C353" t="str">
            <v>კომერციული -18% დღგ</v>
          </cell>
          <cell r="D353" t="str">
            <v>ვარკეთილი</v>
          </cell>
          <cell r="E353" t="str">
            <v>მრეწველობა</v>
          </cell>
          <cell r="F353">
            <v>9084.14</v>
          </cell>
          <cell r="G353"/>
        </row>
        <row r="354">
          <cell r="A354" t="str">
            <v>4002313</v>
          </cell>
          <cell r="B354" t="str">
            <v>შპს "ს. ხეჩინაშვილის სახელობის საუნივერსიტეტო კლინიკა"</v>
          </cell>
          <cell r="C354" t="str">
            <v>კომერციული -18% დღგ</v>
          </cell>
          <cell r="D354" t="str">
            <v>ვერა-ვაკე</v>
          </cell>
          <cell r="E354" t="str">
            <v>საავადმყოფო</v>
          </cell>
          <cell r="F354">
            <v>69648.350000000006</v>
          </cell>
          <cell r="G354"/>
        </row>
        <row r="355">
          <cell r="A355" t="str">
            <v>3363327</v>
          </cell>
          <cell r="B355" t="str">
            <v>შპს "სხივი-1"</v>
          </cell>
          <cell r="C355" t="str">
            <v>კომერციული -18% დღგ</v>
          </cell>
          <cell r="D355" t="str">
            <v>გლდანი</v>
          </cell>
          <cell r="E355" t="str">
            <v>სხვადასხვა</v>
          </cell>
          <cell r="F355">
            <v>24236.400000000001</v>
          </cell>
          <cell r="G355"/>
        </row>
        <row r="356">
          <cell r="A356" t="str">
            <v>5446378</v>
          </cell>
          <cell r="B356" t="str">
            <v>შპს "სხივური მედიცინის ცენტრი"</v>
          </cell>
          <cell r="C356" t="str">
            <v>კომერციული -18% დღგ</v>
          </cell>
          <cell r="D356" t="str">
            <v>საბურთალო</v>
          </cell>
          <cell r="E356" t="str">
            <v>სამკურნალო დაწესებულება</v>
          </cell>
          <cell r="F356">
            <v>13603.57</v>
          </cell>
          <cell r="G356">
            <v>-8000</v>
          </cell>
        </row>
        <row r="357">
          <cell r="A357" t="str">
            <v>3425207</v>
          </cell>
          <cell r="B357" t="str">
            <v>შპს "ტელეგრაფი"</v>
          </cell>
          <cell r="C357" t="str">
            <v>კომერციული -18% დღგ</v>
          </cell>
          <cell r="D357" t="str">
            <v>დიდუბე-ისანი</v>
          </cell>
          <cell r="E357" t="str">
            <v>ფოსტა/ტელეგრაფი</v>
          </cell>
          <cell r="F357">
            <v>61302.78</v>
          </cell>
          <cell r="G357"/>
        </row>
        <row r="358">
          <cell r="A358" t="str">
            <v>3364148</v>
          </cell>
          <cell r="B358" t="str">
            <v>შპს "ტელეიმედი"</v>
          </cell>
          <cell r="C358" t="str">
            <v>კომერციული -18% დღგ</v>
          </cell>
          <cell r="D358" t="str">
            <v>დიღომი</v>
          </cell>
          <cell r="E358" t="str">
            <v>ტელემაუწყებლობა</v>
          </cell>
          <cell r="F358">
            <v>48594.68</v>
          </cell>
          <cell r="G358"/>
        </row>
        <row r="359">
          <cell r="A359" t="str">
            <v>3258502</v>
          </cell>
          <cell r="B359" t="str">
            <v>შპს "ტერმინალ ვესტ თრეიდინგი"</v>
          </cell>
          <cell r="C359" t="str">
            <v>კომერციული -18% დღგ</v>
          </cell>
          <cell r="D359" t="str">
            <v>დიღომი</v>
          </cell>
          <cell r="E359" t="str">
            <v>მშენებლობა</v>
          </cell>
          <cell r="F359">
            <v>77747.53</v>
          </cell>
          <cell r="G359"/>
        </row>
        <row r="360">
          <cell r="A360" t="str">
            <v>4027779</v>
          </cell>
          <cell r="B360" t="str">
            <v>შპს "ტიფლის ბიზნეს ცენტრი</v>
          </cell>
          <cell r="C360" t="str">
            <v>კომერციული -18% დღგ</v>
          </cell>
          <cell r="D360" t="str">
            <v>საბურთალო</v>
          </cell>
          <cell r="E360" t="str">
            <v>სხვადასხვა</v>
          </cell>
          <cell r="F360">
            <v>10320.969999999999</v>
          </cell>
          <cell r="G360"/>
        </row>
        <row r="361">
          <cell r="A361" t="str">
            <v>5257893</v>
          </cell>
          <cell r="B361" t="str">
            <v>შპს "ტოიოტა ცენტრი თეგეტა"</v>
          </cell>
          <cell r="C361" t="str">
            <v>კომერციული -18% დღგ</v>
          </cell>
          <cell r="D361" t="str">
            <v>საბურთალო</v>
          </cell>
          <cell r="E361" t="str">
            <v>მომსახურება</v>
          </cell>
          <cell r="F361">
            <v>15545.93</v>
          </cell>
          <cell r="G361"/>
        </row>
        <row r="362">
          <cell r="A362" t="str">
            <v>6238911</v>
          </cell>
          <cell r="B362" t="str">
            <v>შპს ''ტონუსი''</v>
          </cell>
          <cell r="C362" t="str">
            <v>კომერციული -18% დღგ</v>
          </cell>
          <cell r="D362" t="str">
            <v>ვერა-ვაკე</v>
          </cell>
          <cell r="E362" t="str">
            <v>აუზი</v>
          </cell>
          <cell r="F362">
            <v>10270.66</v>
          </cell>
          <cell r="G362"/>
        </row>
        <row r="363">
          <cell r="A363" t="str">
            <v>5009778</v>
          </cell>
          <cell r="B363" t="str">
            <v>შპს ''ტრანს გაზი''</v>
          </cell>
          <cell r="C363" t="str">
            <v>კომერციული -18% დღგ</v>
          </cell>
          <cell r="D363" t="str">
            <v>დიღომი</v>
          </cell>
          <cell r="E363" t="str">
            <v>სხვადასხვა</v>
          </cell>
          <cell r="F363">
            <v>19067.8</v>
          </cell>
          <cell r="G363">
            <v>-19821.86</v>
          </cell>
        </row>
        <row r="364">
          <cell r="A364" t="str">
            <v>3312864</v>
          </cell>
          <cell r="B364" t="str">
            <v>შპს "ტფილისსკი ვინნი პოგრებ"</v>
          </cell>
          <cell r="C364" t="str">
            <v>კომერციული -18% დღგ</v>
          </cell>
          <cell r="D364" t="str">
            <v>ვარკეთილი</v>
          </cell>
          <cell r="E364" t="str">
            <v>სხვადასხვა</v>
          </cell>
          <cell r="F364">
            <v>54585.58</v>
          </cell>
          <cell r="G364">
            <v>-21408.26</v>
          </cell>
        </row>
        <row r="365">
          <cell r="A365" t="str">
            <v>3395659</v>
          </cell>
          <cell r="B365" t="str">
            <v>შპს "ულევი"</v>
          </cell>
          <cell r="C365" t="str">
            <v>კომერციული -18% დღგ</v>
          </cell>
          <cell r="D365" t="str">
            <v>დიდუბე-ისანი</v>
          </cell>
          <cell r="E365" t="str">
            <v>ბაზარი/ბაზრობა</v>
          </cell>
          <cell r="F365">
            <v>18454.78</v>
          </cell>
          <cell r="G365">
            <v>-18593.09</v>
          </cell>
        </row>
        <row r="366">
          <cell r="A366" t="str">
            <v>5109544</v>
          </cell>
          <cell r="B366" t="str">
            <v>შპს "უნივერსამი"</v>
          </cell>
          <cell r="C366" t="str">
            <v>კომერციული -18% დღგ</v>
          </cell>
          <cell r="D366" t="str">
            <v>ვარკეთილი</v>
          </cell>
          <cell r="E366" t="str">
            <v>სასურსათო მაღაზია</v>
          </cell>
          <cell r="F366">
            <v>11709.89</v>
          </cell>
          <cell r="G366"/>
        </row>
        <row r="367">
          <cell r="A367" t="str">
            <v>4005686</v>
          </cell>
          <cell r="B367" t="str">
            <v>შპს  "ფასადი"</v>
          </cell>
          <cell r="C367" t="str">
            <v>კომერციული -18% დღგ</v>
          </cell>
          <cell r="D367" t="str">
            <v>საბურთალო</v>
          </cell>
          <cell r="E367" t="str">
            <v>მომსახურება</v>
          </cell>
          <cell r="F367">
            <v>11849</v>
          </cell>
          <cell r="G367"/>
        </row>
        <row r="368">
          <cell r="A368" t="str">
            <v>4464403</v>
          </cell>
          <cell r="B368" t="str">
            <v>შპს "ფერმა მარკეტი"</v>
          </cell>
          <cell r="C368" t="str">
            <v>კომერციული -18% დღგ</v>
          </cell>
          <cell r="D368" t="str">
            <v>დიღომი</v>
          </cell>
          <cell r="E368" t="str">
            <v>ვაჭრობა</v>
          </cell>
          <cell r="F368">
            <v>62673.120000000003</v>
          </cell>
          <cell r="G368"/>
        </row>
        <row r="369">
          <cell r="A369" t="str">
            <v>3472888</v>
          </cell>
          <cell r="B369" t="str">
            <v>შპს''ფინ სერვისი XXI''</v>
          </cell>
          <cell r="C369" t="str">
            <v>კომერციული -18% დღგ</v>
          </cell>
          <cell r="D369" t="str">
            <v>მთაწმინდა-კრწანისი</v>
          </cell>
          <cell r="E369" t="str">
            <v>სხვადასხვა</v>
          </cell>
          <cell r="F369">
            <v>33896.71</v>
          </cell>
          <cell r="G369"/>
        </row>
        <row r="370">
          <cell r="A370" t="str">
            <v>7099944</v>
          </cell>
          <cell r="B370" t="str">
            <v>შპს  "ფირი"</v>
          </cell>
          <cell r="C370" t="str">
            <v>კომერციული -18% დღგ</v>
          </cell>
          <cell r="D370" t="str">
            <v>ნაძალადევი</v>
          </cell>
          <cell r="E370" t="str">
            <v>სხვადასხვა</v>
          </cell>
          <cell r="F370">
            <v>11361.35</v>
          </cell>
          <cell r="G370"/>
        </row>
        <row r="371">
          <cell r="A371" t="str">
            <v>5042125</v>
          </cell>
          <cell r="B371" t="str">
            <v>შპს "ფიტნეს ვან"</v>
          </cell>
          <cell r="C371" t="str">
            <v>კომერციული -18% დღგ</v>
          </cell>
          <cell r="D371" t="str">
            <v>საბურთალო</v>
          </cell>
          <cell r="E371" t="str">
            <v>მომსახურება</v>
          </cell>
          <cell r="F371">
            <v>16544.759999999998</v>
          </cell>
          <cell r="G371"/>
        </row>
        <row r="372">
          <cell r="A372" t="str">
            <v>4047061</v>
          </cell>
          <cell r="B372" t="str">
            <v>შპს "ფლექსო ლეიბელსი"</v>
          </cell>
          <cell r="C372" t="str">
            <v>კომერციული -18% დღგ</v>
          </cell>
          <cell r="D372" t="str">
            <v>ვარკეთილი</v>
          </cell>
          <cell r="E372" t="str">
            <v>სტამბა</v>
          </cell>
          <cell r="F372">
            <v>108910.86</v>
          </cell>
          <cell r="G372">
            <v>-53006.45</v>
          </cell>
        </row>
        <row r="373">
          <cell r="A373" t="str">
            <v>6644740</v>
          </cell>
          <cell r="B373" t="str">
            <v>შპს "ფრესკო ვესტ ჯორჯია"</v>
          </cell>
          <cell r="C373" t="str">
            <v>კომერციული -18% დღგ</v>
          </cell>
          <cell r="D373" t="str">
            <v>დიდუბე-ისანი</v>
          </cell>
          <cell r="E373" t="str">
            <v>მაღაზია</v>
          </cell>
          <cell r="F373">
            <v>34380.42</v>
          </cell>
          <cell r="G373"/>
        </row>
        <row r="374">
          <cell r="A374" t="str">
            <v>3517732</v>
          </cell>
          <cell r="B374" t="str">
            <v>შპს "ფრესკო ნიუ სტანდარტს"</v>
          </cell>
          <cell r="C374" t="str">
            <v>კომერციული -18% დღგ</v>
          </cell>
          <cell r="D374" t="str">
            <v>მთაწმინდა-კრწანისი</v>
          </cell>
          <cell r="E374" t="str">
            <v>სხვადასხვა</v>
          </cell>
          <cell r="F374">
            <v>24360.080000000002</v>
          </cell>
          <cell r="G374"/>
        </row>
        <row r="375">
          <cell r="A375" t="str">
            <v>4784718</v>
          </cell>
          <cell r="B375" t="str">
            <v>შპს " ფრესკო რითეილ გრუპ "</v>
          </cell>
          <cell r="C375" t="str">
            <v>კომერციული -18% დღგ</v>
          </cell>
          <cell r="D375" t="str">
            <v>ვარკეთილი</v>
          </cell>
          <cell r="E375" t="str">
            <v>სასურსათო მაღაზია</v>
          </cell>
          <cell r="F375">
            <v>20025.97</v>
          </cell>
          <cell r="G375"/>
        </row>
        <row r="376">
          <cell r="A376" t="str">
            <v>5428539</v>
          </cell>
          <cell r="B376" t="str">
            <v>შპს "ფრესკო შოპინგ ცენტრი"</v>
          </cell>
          <cell r="C376" t="str">
            <v>კომერციული -18% დღგ</v>
          </cell>
          <cell r="D376" t="str">
            <v>გლდანი</v>
          </cell>
          <cell r="E376" t="str">
            <v>მაღაზია</v>
          </cell>
          <cell r="F376">
            <v>54165.63</v>
          </cell>
          <cell r="G376"/>
        </row>
        <row r="377">
          <cell r="A377" t="str">
            <v>5280741</v>
          </cell>
          <cell r="B377" t="str">
            <v>შპს "ფრესკო შოპინგ ცენტრი"</v>
          </cell>
          <cell r="C377" t="str">
            <v>კომერციული -18% დღგ</v>
          </cell>
          <cell r="D377" t="str">
            <v>დიდუბე-ისანი</v>
          </cell>
          <cell r="E377" t="str">
            <v>მაღაზია</v>
          </cell>
          <cell r="F377">
            <v>62917.17</v>
          </cell>
          <cell r="G377"/>
        </row>
        <row r="378">
          <cell r="A378" t="str">
            <v>5428548</v>
          </cell>
          <cell r="B378" t="str">
            <v>შპს "ფრესკო შოპინგ ცენტრი"</v>
          </cell>
          <cell r="C378" t="str">
            <v>კომერციული -18% დღგ</v>
          </cell>
          <cell r="D378" t="str">
            <v>დიდუბე-ისანი</v>
          </cell>
          <cell r="E378" t="str">
            <v>მაღაზია</v>
          </cell>
          <cell r="F378">
            <v>33512.35</v>
          </cell>
          <cell r="G378"/>
        </row>
        <row r="379">
          <cell r="A379" t="str">
            <v>5298135</v>
          </cell>
          <cell r="B379" t="str">
            <v>შპს "ფრესკო შოპინგ ცენტრი"</v>
          </cell>
          <cell r="C379" t="str">
            <v>კომერციული -18% დღგ</v>
          </cell>
          <cell r="D379" t="str">
            <v>ნაძალადევი</v>
          </cell>
          <cell r="E379" t="str">
            <v>ვაჭრობა</v>
          </cell>
          <cell r="F379">
            <v>27194.78</v>
          </cell>
          <cell r="G379"/>
        </row>
        <row r="380">
          <cell r="A380" t="str">
            <v>5236005</v>
          </cell>
          <cell r="B380" t="str">
            <v>შპს "ფრესკო შოპინგ ცენტრი"</v>
          </cell>
          <cell r="C380" t="str">
            <v>კომერციული -18% დღგ</v>
          </cell>
          <cell r="D380" t="str">
            <v>საბურთალო</v>
          </cell>
          <cell r="E380" t="str">
            <v>მაღაზია</v>
          </cell>
          <cell r="F380">
            <v>34597.769999999997</v>
          </cell>
          <cell r="G380"/>
        </row>
        <row r="381">
          <cell r="A381" t="str">
            <v>5225589</v>
          </cell>
          <cell r="B381" t="str">
            <v>შპს "ფროფერთი"</v>
          </cell>
          <cell r="C381" t="str">
            <v>კომერციული -18% დღგ</v>
          </cell>
          <cell r="D381" t="str">
            <v>საბურთალო</v>
          </cell>
          <cell r="E381" t="str">
            <v>მომსახურება</v>
          </cell>
          <cell r="F381">
            <v>11578.69</v>
          </cell>
          <cell r="G381"/>
        </row>
        <row r="382">
          <cell r="A382" t="str">
            <v>3487505</v>
          </cell>
          <cell r="B382" t="str">
            <v>შპს  "ფროფერთი მენეჯმენტი"</v>
          </cell>
          <cell r="C382" t="str">
            <v>კომერციული -18% დღგ</v>
          </cell>
          <cell r="D382" t="str">
            <v>დიდუბე-ისანი</v>
          </cell>
          <cell r="E382" t="str">
            <v>მომსახურება</v>
          </cell>
          <cell r="F382">
            <v>22652.22</v>
          </cell>
          <cell r="G382"/>
        </row>
        <row r="383">
          <cell r="A383" t="str">
            <v>3523388</v>
          </cell>
          <cell r="B383" t="str">
            <v>შპს "ფროფერთი მენეჯმენტი"</v>
          </cell>
          <cell r="C383" t="str">
            <v>კომერციული -18% დღგ</v>
          </cell>
          <cell r="D383" t="str">
            <v>მთაწმინდა-კრწანისი</v>
          </cell>
          <cell r="E383" t="str">
            <v>სხვადასხვა</v>
          </cell>
          <cell r="F383">
            <v>11712.67</v>
          </cell>
          <cell r="G383"/>
        </row>
        <row r="384">
          <cell r="A384" t="str">
            <v>3554629</v>
          </cell>
          <cell r="B384" t="str">
            <v>შპს "ფროფერთი მენეჯმენტი"</v>
          </cell>
          <cell r="C384" t="str">
            <v>კომერციული -18% დღგ</v>
          </cell>
          <cell r="D384" t="str">
            <v>მთაწმინდა-კრწანისი</v>
          </cell>
          <cell r="E384" t="str">
            <v>შ.პ.ს.</v>
          </cell>
          <cell r="F384">
            <v>27899.52</v>
          </cell>
          <cell r="G384"/>
        </row>
        <row r="385">
          <cell r="A385" t="str">
            <v>4670092</v>
          </cell>
          <cell r="B385" t="str">
            <v>შპს "ფროფერთი მენეჯმენტი"</v>
          </cell>
          <cell r="C385" t="str">
            <v>კომერციული -18% დღგ</v>
          </cell>
          <cell r="D385" t="str">
            <v>მთაწმინდა-კრწანისი</v>
          </cell>
          <cell r="E385" t="str">
            <v>სხვადასხვა</v>
          </cell>
          <cell r="F385">
            <v>36826.36</v>
          </cell>
          <cell r="G385"/>
        </row>
        <row r="386">
          <cell r="A386" t="str">
            <v>4225181</v>
          </cell>
          <cell r="B386" t="str">
            <v>შპს "ფროფერთი სერვისი"</v>
          </cell>
          <cell r="C386" t="str">
            <v>კომერციული -18% დღგ</v>
          </cell>
          <cell r="D386" t="str">
            <v>ვარკეთილი</v>
          </cell>
          <cell r="E386" t="str">
            <v>სხვადასხვა</v>
          </cell>
          <cell r="F386">
            <v>29530.43</v>
          </cell>
          <cell r="G386"/>
        </row>
        <row r="387">
          <cell r="A387" t="str">
            <v>4915685</v>
          </cell>
          <cell r="B387" t="str">
            <v>შპს "ფუდსერვისი"</v>
          </cell>
          <cell r="C387" t="str">
            <v>კომერციული -18% დღგ</v>
          </cell>
          <cell r="D387" t="str">
            <v>ვარკეთილი</v>
          </cell>
          <cell r="E387" t="str">
            <v>ვაჭრობა</v>
          </cell>
          <cell r="F387">
            <v>74772.62</v>
          </cell>
          <cell r="G387"/>
        </row>
        <row r="388">
          <cell r="A388" t="str">
            <v>4495291</v>
          </cell>
          <cell r="B388" t="str">
            <v>შპს "ქართული დეველოპერული კომპანია"</v>
          </cell>
          <cell r="C388" t="str">
            <v>კომერციული -18% დღგ</v>
          </cell>
          <cell r="D388" t="str">
            <v>ვარკეთილი</v>
          </cell>
          <cell r="E388" t="str">
            <v>მშენებლობა</v>
          </cell>
          <cell r="F388">
            <v>12825.15</v>
          </cell>
          <cell r="G388"/>
        </row>
        <row r="389">
          <cell r="A389" t="str">
            <v>3552523</v>
          </cell>
          <cell r="B389" t="str">
            <v>შპს "ქართული კაზინოს ჯგუფი"</v>
          </cell>
          <cell r="C389" t="str">
            <v>კომერციული -18% დღგ</v>
          </cell>
          <cell r="D389" t="str">
            <v>მთაწმინდა-კრწანისი</v>
          </cell>
          <cell r="E389" t="str">
            <v>კაზინო</v>
          </cell>
          <cell r="F389">
            <v>43732.959999999999</v>
          </cell>
          <cell r="G389"/>
        </row>
        <row r="390">
          <cell r="A390" t="str">
            <v>4408974</v>
          </cell>
          <cell r="B390" t="str">
            <v>შპს "ქართული მილი"</v>
          </cell>
          <cell r="C390" t="str">
            <v>კომერციული -18% დღგ</v>
          </cell>
          <cell r="D390" t="str">
            <v>ვარკეთილი</v>
          </cell>
          <cell r="E390" t="str">
            <v>სხვადასხვა</v>
          </cell>
          <cell r="F390">
            <v>69511.929999999993</v>
          </cell>
          <cell r="G390"/>
        </row>
        <row r="391">
          <cell r="A391" t="str">
            <v>4384883</v>
          </cell>
          <cell r="B391" t="str">
            <v>შპს "ქართული სასტუმროების მართვის კომპანია"</v>
          </cell>
          <cell r="C391" t="str">
            <v>კომერციული -18% დღგ</v>
          </cell>
          <cell r="D391" t="str">
            <v>მთაწმინდა-კრწანისი</v>
          </cell>
          <cell r="E391" t="str">
            <v>სასტუმროები</v>
          </cell>
          <cell r="F391">
            <v>17999.009999999998</v>
          </cell>
          <cell r="G391"/>
        </row>
        <row r="392">
          <cell r="A392" t="str">
            <v>3386151</v>
          </cell>
          <cell r="B392" t="str">
            <v>შპს "ქართული ფილმი-უძრავი ქონება"</v>
          </cell>
          <cell r="C392" t="str">
            <v>კომერციული -18% დღგ</v>
          </cell>
          <cell r="D392" t="str">
            <v>დიღომი</v>
          </cell>
          <cell r="E392" t="str">
            <v>სხვადასხვა</v>
          </cell>
          <cell r="F392">
            <v>11067.45</v>
          </cell>
          <cell r="G392">
            <v>-11088.79</v>
          </cell>
        </row>
        <row r="393">
          <cell r="A393" t="str">
            <v>6297250</v>
          </cell>
          <cell r="B393" t="str">
            <v>შპს "ქართულ - ჰოლანდიური ჰოსპიტალი"</v>
          </cell>
          <cell r="C393" t="str">
            <v>კომერციული -18% დღგ</v>
          </cell>
          <cell r="D393" t="str">
            <v>გლდანი</v>
          </cell>
          <cell r="E393" t="str">
            <v>სხვადასხვა</v>
          </cell>
          <cell r="F393">
            <v>21866.48</v>
          </cell>
          <cell r="G393"/>
        </row>
        <row r="394">
          <cell r="A394" t="str">
            <v>4038259</v>
          </cell>
          <cell r="B394" t="str">
            <v>შპს "ქართუ ჯგუფი"</v>
          </cell>
          <cell r="C394" t="str">
            <v>კომერციული -18% დღგ</v>
          </cell>
          <cell r="D394" t="str">
            <v>ვერა-ვაკე</v>
          </cell>
          <cell r="E394" t="str">
            <v>ბანკები</v>
          </cell>
          <cell r="F394">
            <v>43075.63</v>
          </cell>
          <cell r="G394">
            <v>-21308.53</v>
          </cell>
        </row>
        <row r="395">
          <cell r="A395" t="str">
            <v>6480300</v>
          </cell>
          <cell r="B395" t="str">
            <v>შპს "ქლოქს ჰოტელს მენეჯმენტ"</v>
          </cell>
          <cell r="C395" t="str">
            <v>კომერციული -18% დღგ</v>
          </cell>
          <cell r="D395" t="str">
            <v>დიდუბე-ისანი</v>
          </cell>
          <cell r="E395" t="str">
            <v>სასტუმროები</v>
          </cell>
          <cell r="F395">
            <v>8022.1</v>
          </cell>
          <cell r="G395"/>
        </row>
        <row r="396">
          <cell r="A396" t="str">
            <v>5341169</v>
          </cell>
          <cell r="B396" t="str">
            <v>შპს "ქროსი 2"</v>
          </cell>
          <cell r="C396" t="str">
            <v>კომერციული -18% დღგ</v>
          </cell>
          <cell r="D396" t="str">
            <v>დიდუბე-ისანი</v>
          </cell>
          <cell r="E396" t="str">
            <v>მაღაზია</v>
          </cell>
          <cell r="F396">
            <v>65955.149999999994</v>
          </cell>
          <cell r="G396">
            <v>-65955.149999999994</v>
          </cell>
        </row>
        <row r="397">
          <cell r="A397" t="str">
            <v>3473422</v>
          </cell>
          <cell r="B397" t="str">
            <v>შპს "ღვინის ქარხანა N1"</v>
          </cell>
          <cell r="C397" t="str">
            <v>კომერციული -18% დღგ</v>
          </cell>
          <cell r="D397" t="str">
            <v>ვერა-ვაკე</v>
          </cell>
          <cell r="E397" t="str">
            <v>რესტორანი</v>
          </cell>
          <cell r="F397">
            <v>36788.019999999997</v>
          </cell>
          <cell r="G397"/>
        </row>
        <row r="398">
          <cell r="A398" t="str">
            <v>4961955</v>
          </cell>
          <cell r="B398" t="str">
            <v>შპს "შავნაბადა"</v>
          </cell>
          <cell r="C398" t="str">
            <v>კომერციული -18% დღგ</v>
          </cell>
          <cell r="D398" t="str">
            <v>გლდანი</v>
          </cell>
          <cell r="E398" t="str">
            <v>სხვადასხვა</v>
          </cell>
          <cell r="F398">
            <v>10827.86</v>
          </cell>
          <cell r="G398"/>
        </row>
        <row r="399">
          <cell r="A399" t="str">
            <v>5322206</v>
          </cell>
          <cell r="B399" t="str">
            <v>შპს "შავნაბადა"</v>
          </cell>
          <cell r="C399" t="str">
            <v>კომერციული -18% დღგ</v>
          </cell>
          <cell r="D399" t="str">
            <v>გლდანი</v>
          </cell>
          <cell r="E399" t="str">
            <v>სხვადასხვა</v>
          </cell>
          <cell r="F399">
            <v>11015.57</v>
          </cell>
          <cell r="G399"/>
        </row>
        <row r="400">
          <cell r="A400" t="str">
            <v>5414857</v>
          </cell>
          <cell r="B400" t="str">
            <v>შპს "შავნაბადა"</v>
          </cell>
          <cell r="C400" t="str">
            <v>კომერციული -18% დღგ</v>
          </cell>
          <cell r="D400" t="str">
            <v>გლდანი</v>
          </cell>
          <cell r="E400" t="str">
            <v>სხვადასხვა</v>
          </cell>
          <cell r="F400">
            <v>11837.86</v>
          </cell>
          <cell r="G400"/>
        </row>
        <row r="401">
          <cell r="A401" t="str">
            <v>4806589</v>
          </cell>
          <cell r="B401" t="str">
            <v>შპს "შაორი"</v>
          </cell>
          <cell r="C401" t="str">
            <v>კომერციული -18% დღგ</v>
          </cell>
          <cell r="D401" t="str">
            <v>ნაძალადევი</v>
          </cell>
          <cell r="E401" t="str">
            <v>მაღაზია</v>
          </cell>
          <cell r="F401">
            <v>5898.02</v>
          </cell>
          <cell r="G401"/>
        </row>
        <row r="402">
          <cell r="A402" t="str">
            <v>5228988</v>
          </cell>
          <cell r="B402" t="str">
            <v>შპს "შარავანდი"</v>
          </cell>
          <cell r="C402" t="str">
            <v>კომერციული -18% დღგ</v>
          </cell>
          <cell r="D402" t="str">
            <v>ვარკეთილი</v>
          </cell>
          <cell r="E402" t="str">
            <v>სტამბა</v>
          </cell>
          <cell r="F402">
            <v>98538.5</v>
          </cell>
          <cell r="G402">
            <v>-45666.48</v>
          </cell>
        </row>
        <row r="403">
          <cell r="A403" t="str">
            <v>3363265</v>
          </cell>
          <cell r="B403" t="str">
            <v>შპს  "წისქვილი"</v>
          </cell>
          <cell r="C403" t="str">
            <v>კომერციული -18% დღგ</v>
          </cell>
          <cell r="D403" t="str">
            <v>დიღომი</v>
          </cell>
          <cell r="E403" t="str">
            <v>წარმოება</v>
          </cell>
          <cell r="F403">
            <v>46267.360000000001</v>
          </cell>
          <cell r="G403"/>
        </row>
        <row r="404">
          <cell r="A404" t="str">
            <v>4018119</v>
          </cell>
          <cell r="B404" t="str">
            <v>შპს " წისქვილი ბაზარი"</v>
          </cell>
          <cell r="C404" t="str">
            <v>კომერციული -18% დღგ</v>
          </cell>
          <cell r="D404" t="str">
            <v>ვერა-ვაკე</v>
          </cell>
          <cell r="E404" t="str">
            <v>სხვადასხვა</v>
          </cell>
          <cell r="F404">
            <v>34197.33</v>
          </cell>
          <cell r="G404"/>
        </row>
        <row r="405">
          <cell r="A405" t="str">
            <v>7421168</v>
          </cell>
          <cell r="B405" t="str">
            <v>შპს "წისქვილი ბაზარი"</v>
          </cell>
          <cell r="C405" t="str">
            <v>კომერციული -18% დღგ</v>
          </cell>
          <cell r="D405" t="str">
            <v>დიდუბე-ისანი</v>
          </cell>
          <cell r="E405" t="str">
            <v>სხვადასხვა</v>
          </cell>
          <cell r="F405">
            <v>8027.14</v>
          </cell>
          <cell r="G405"/>
        </row>
        <row r="406">
          <cell r="A406" t="str">
            <v>4927244</v>
          </cell>
          <cell r="B406" t="str">
            <v>შპს "წმინდა მიქაელ მთავარანგელოზის სახელობის მრავალპროფილიანი კლინიკური საავადმყოფო"</v>
          </cell>
          <cell r="C406" t="str">
            <v>კომერციული -18% დღგ</v>
          </cell>
          <cell r="D406" t="str">
            <v>დიღომი</v>
          </cell>
          <cell r="E406" t="str">
            <v>ჯანდაცვა</v>
          </cell>
          <cell r="F406">
            <v>33590.07</v>
          </cell>
          <cell r="G406"/>
        </row>
        <row r="407">
          <cell r="A407" t="str">
            <v>3386721</v>
          </cell>
          <cell r="B407" t="str">
            <v>შპს "წყლის და გაზის ტექნოლოგიები"</v>
          </cell>
          <cell r="C407" t="str">
            <v>კომერციული -18% დღგ</v>
          </cell>
          <cell r="D407" t="str">
            <v>დიდუბე-ისანი</v>
          </cell>
          <cell r="E407" t="str">
            <v>სხვადასხვა</v>
          </cell>
          <cell r="F407">
            <v>12484.84</v>
          </cell>
          <cell r="G407"/>
        </row>
        <row r="408">
          <cell r="A408" t="str">
            <v>4038302</v>
          </cell>
          <cell r="B408" t="str">
            <v>შპს "ჭავჭავაძის 64ა"</v>
          </cell>
          <cell r="C408" t="str">
            <v>კომერციული -18% დღგ</v>
          </cell>
          <cell r="D408" t="str">
            <v>ვერა-ვაკე</v>
          </cell>
          <cell r="E408" t="str">
            <v>სასტუმროები</v>
          </cell>
          <cell r="F408">
            <v>55080.76</v>
          </cell>
          <cell r="G408"/>
        </row>
        <row r="409">
          <cell r="A409" t="str">
            <v>3504853</v>
          </cell>
          <cell r="B409" t="str">
            <v>შპს "ჭრელი აბანო"</v>
          </cell>
          <cell r="C409" t="str">
            <v>კომერციული -18% დღგ</v>
          </cell>
          <cell r="D409" t="str">
            <v>მთაწმინდა-კრწანისი</v>
          </cell>
          <cell r="E409" t="str">
            <v>აბანო - საუნა</v>
          </cell>
          <cell r="F409">
            <v>20035.490000000002</v>
          </cell>
          <cell r="G409">
            <v>-9464.5</v>
          </cell>
        </row>
        <row r="410">
          <cell r="A410" t="str">
            <v>6682066</v>
          </cell>
          <cell r="B410" t="str">
            <v>შპს "ხალედ ალრაჯჰი ჰოლდინგ კომპანი"</v>
          </cell>
          <cell r="C410" t="str">
            <v>კომერციული -18% დღგ</v>
          </cell>
          <cell r="D410" t="str">
            <v>მთაწმინდა-კრწანისი</v>
          </cell>
          <cell r="E410" t="str">
            <v>სხვადასხვა</v>
          </cell>
          <cell r="F410">
            <v>21998.2</v>
          </cell>
          <cell r="G410"/>
        </row>
        <row r="411">
          <cell r="A411" t="str">
            <v>6471114</v>
          </cell>
          <cell r="B411" t="str">
            <v>შპს "ხედი"</v>
          </cell>
          <cell r="C411" t="str">
            <v>კომერციული -18% დღგ</v>
          </cell>
          <cell r="D411" t="str">
            <v>დიდუბე-ისანი</v>
          </cell>
          <cell r="E411" t="str">
            <v>სასტუმროები</v>
          </cell>
          <cell r="F411">
            <v>77531.149999999994</v>
          </cell>
          <cell r="G411"/>
        </row>
        <row r="412">
          <cell r="A412" t="str">
            <v>6624067</v>
          </cell>
          <cell r="B412" t="str">
            <v>შპს "ჯამპლასტი"</v>
          </cell>
          <cell r="C412" t="str">
            <v>კომერციული -18% დღგ</v>
          </cell>
          <cell r="D412" t="str">
            <v>ვარკეთილი</v>
          </cell>
          <cell r="E412" t="str">
            <v>მრეწველობა</v>
          </cell>
          <cell r="F412">
            <v>43769.17</v>
          </cell>
          <cell r="G412"/>
        </row>
        <row r="413">
          <cell r="A413" t="str">
            <v>4916871</v>
          </cell>
          <cell r="B413" t="str">
            <v>შპს "ჯევიკე ჰოსფითალითი"</v>
          </cell>
          <cell r="C413" t="str">
            <v>კომერციული -18% დღგ</v>
          </cell>
          <cell r="D413" t="str">
            <v>დიდუბე-ისანი</v>
          </cell>
          <cell r="E413" t="str">
            <v>მშენებლობა</v>
          </cell>
          <cell r="F413">
            <v>30908.19</v>
          </cell>
          <cell r="G413"/>
        </row>
        <row r="414">
          <cell r="A414" t="str">
            <v>3381272</v>
          </cell>
          <cell r="B414" t="str">
            <v>შპს "ჯეო-ემ-ტექს"</v>
          </cell>
          <cell r="C414" t="str">
            <v>კომერციული -18% დღგ</v>
          </cell>
          <cell r="D414" t="str">
            <v>ნაძალადევი</v>
          </cell>
          <cell r="E414" t="str">
            <v>საამქრო</v>
          </cell>
          <cell r="F414">
            <v>9897.8700000000008</v>
          </cell>
          <cell r="G414"/>
        </row>
        <row r="415">
          <cell r="A415" t="str">
            <v>5660457</v>
          </cell>
          <cell r="B415" t="str">
            <v>შპს "ჯეომილ"</v>
          </cell>
          <cell r="C415" t="str">
            <v>კომერციული -18% დღგ</v>
          </cell>
          <cell r="D415" t="str">
            <v>ვარკეთილი</v>
          </cell>
          <cell r="E415" t="str">
            <v>წისქვილი</v>
          </cell>
          <cell r="F415">
            <v>110337.36</v>
          </cell>
          <cell r="G415"/>
        </row>
        <row r="416">
          <cell r="A416" t="str">
            <v>3264915</v>
          </cell>
          <cell r="B416" t="str">
            <v>შპს "ჯეო ჰოსპიტალს"</v>
          </cell>
          <cell r="C416" t="str">
            <v>კომერციული -18% დღგ</v>
          </cell>
          <cell r="D416" t="str">
            <v>დიდუბე-ისანი</v>
          </cell>
          <cell r="E416" t="str">
            <v>სამედიცინო მომსახურება</v>
          </cell>
          <cell r="F416">
            <v>95980.65</v>
          </cell>
          <cell r="G416"/>
        </row>
        <row r="417">
          <cell r="A417" t="str">
            <v>3430308</v>
          </cell>
          <cell r="B417" t="str">
            <v>შპს "ჯეუ გრუპი"</v>
          </cell>
          <cell r="C417" t="str">
            <v>კომერციული -18% დღგ</v>
          </cell>
          <cell r="D417" t="str">
            <v>ვარკეთილი</v>
          </cell>
          <cell r="E417" t="str">
            <v>ავტოსერვისი</v>
          </cell>
          <cell r="F417">
            <v>15683.69</v>
          </cell>
          <cell r="G417"/>
        </row>
        <row r="418">
          <cell r="A418" t="str">
            <v>2213660</v>
          </cell>
          <cell r="B418" t="str">
            <v>შპს "ჯი და ჯი ქოოფერეიშენ"</v>
          </cell>
          <cell r="C418" t="str">
            <v>კომერციული -18% დღგ</v>
          </cell>
          <cell r="D418" t="str">
            <v>საბურთალო</v>
          </cell>
          <cell r="E418" t="str">
            <v>საზ.კვება</v>
          </cell>
          <cell r="F418">
            <v>8971.84</v>
          </cell>
          <cell r="G418"/>
        </row>
        <row r="419">
          <cell r="A419" t="str">
            <v>5078499</v>
          </cell>
          <cell r="B419" t="str">
            <v>შპს "ჯი-ემ-თი მთაწმინდა"</v>
          </cell>
          <cell r="C419" t="str">
            <v>კომერციული -18% დღგ</v>
          </cell>
          <cell r="D419" t="str">
            <v>მთაწმინდა-კრწანისი</v>
          </cell>
          <cell r="E419" t="str">
            <v>სხვადასხვა</v>
          </cell>
          <cell r="F419">
            <v>34480.21</v>
          </cell>
          <cell r="G419"/>
        </row>
        <row r="420">
          <cell r="A420" t="str">
            <v>3421648</v>
          </cell>
          <cell r="B420" t="str">
            <v>შპს "ჯი-ემ-თი სასტუმროები"</v>
          </cell>
          <cell r="C420" t="str">
            <v>კომერციული -18% დღგ</v>
          </cell>
          <cell r="D420" t="str">
            <v>დიდუბე-ისანი</v>
          </cell>
          <cell r="E420" t="str">
            <v>სასტუმროები</v>
          </cell>
          <cell r="F420">
            <v>134216.82999999999</v>
          </cell>
          <cell r="G420"/>
        </row>
        <row r="421">
          <cell r="A421" t="str">
            <v>3353515</v>
          </cell>
          <cell r="B421" t="str">
            <v>შპს "ჯი-ემ-თი სასტუმროები"</v>
          </cell>
          <cell r="C421" t="str">
            <v>კომერციული -18% დღგ</v>
          </cell>
          <cell r="D421" t="str">
            <v>მთაწმინდა-კრწანისი</v>
          </cell>
          <cell r="E421" t="str">
            <v>სასტუმროები</v>
          </cell>
          <cell r="F421">
            <v>111464.92</v>
          </cell>
          <cell r="G421"/>
        </row>
        <row r="422">
          <cell r="A422" t="str">
            <v>4033209</v>
          </cell>
          <cell r="B422" t="str">
            <v>შპს "ჯი-ემ-თი სასტუმროები"</v>
          </cell>
          <cell r="C422" t="str">
            <v>კომერციული -18% დღგ</v>
          </cell>
          <cell r="D422" t="str">
            <v>მთაწმინდა-კრწანისი</v>
          </cell>
          <cell r="E422" t="str">
            <v>სასტუმროები</v>
          </cell>
          <cell r="F422">
            <v>92334.44</v>
          </cell>
          <cell r="G422"/>
        </row>
        <row r="423">
          <cell r="A423" t="str">
            <v>3519632</v>
          </cell>
          <cell r="B423" t="str">
            <v>შპს ''ჯი-ემ-პი''</v>
          </cell>
          <cell r="C423" t="str">
            <v>კომერციული -18% დღგ</v>
          </cell>
          <cell r="D423" t="str">
            <v>მთაწმინდა-კრწანისი</v>
          </cell>
          <cell r="E423" t="str">
            <v>სხვადასხვა</v>
          </cell>
          <cell r="F423">
            <v>215749.35</v>
          </cell>
          <cell r="G423">
            <v>-101172.16</v>
          </cell>
        </row>
        <row r="424">
          <cell r="A424" t="str">
            <v>5266909</v>
          </cell>
          <cell r="B424" t="str">
            <v>შპს "ჯი-თი მოტორს"</v>
          </cell>
          <cell r="C424" t="str">
            <v>კომერციული -18% დღგ</v>
          </cell>
          <cell r="D424" t="str">
            <v>დიღომი</v>
          </cell>
          <cell r="E424" t="str">
            <v>ვაჭრობა</v>
          </cell>
          <cell r="F424">
            <v>19371.29</v>
          </cell>
          <cell r="G424">
            <v>-16246.78</v>
          </cell>
        </row>
        <row r="425">
          <cell r="A425" t="str">
            <v>5130627</v>
          </cell>
          <cell r="B425" t="str">
            <v>შპს "ჯინო პარკი"</v>
          </cell>
          <cell r="C425" t="str">
            <v>კომერციული -18% დღგ</v>
          </cell>
          <cell r="D425" t="str">
            <v>ნაძალადევი</v>
          </cell>
          <cell r="E425" t="str">
            <v>აუზი</v>
          </cell>
          <cell r="F425">
            <v>32991.82</v>
          </cell>
          <cell r="G425"/>
        </row>
        <row r="426">
          <cell r="A426" t="str">
            <v>3371942</v>
          </cell>
          <cell r="B426" t="str">
            <v>შპს "ჯლს"</v>
          </cell>
          <cell r="C426" t="str">
            <v>კომერციული -18% დღგ</v>
          </cell>
          <cell r="D426" t="str">
            <v>ვარკეთილი</v>
          </cell>
          <cell r="E426" t="str">
            <v>სასაწყობო ბაზა</v>
          </cell>
          <cell r="F426">
            <v>11090.26</v>
          </cell>
          <cell r="G426"/>
        </row>
        <row r="427">
          <cell r="A427" t="str">
            <v>3515208</v>
          </cell>
          <cell r="B427" t="str">
            <v>შპს "ჯორჯიან  ექსპრეს ტრანსი"</v>
          </cell>
          <cell r="C427" t="str">
            <v>კომერციული -18% დღგ</v>
          </cell>
          <cell r="D427" t="str">
            <v>მთაწმინდა-კრწანისი</v>
          </cell>
          <cell r="E427" t="str">
            <v>წარმოება</v>
          </cell>
          <cell r="F427">
            <v>49304.72</v>
          </cell>
          <cell r="G427"/>
        </row>
        <row r="428">
          <cell r="A428" t="str">
            <v>5220325</v>
          </cell>
          <cell r="B428" t="str">
            <v>შპს "ჯორჯიან პოლიმერი"</v>
          </cell>
          <cell r="C428" t="str">
            <v>კომერციული -18% დღგ</v>
          </cell>
          <cell r="D428" t="str">
            <v>ვარკეთილი</v>
          </cell>
          <cell r="E428" t="str">
            <v>მრეწველობა</v>
          </cell>
          <cell r="F428">
            <v>36113.99</v>
          </cell>
          <cell r="G428"/>
        </row>
        <row r="429">
          <cell r="A429" t="str">
            <v>4491838</v>
          </cell>
          <cell r="B429" t="str">
            <v>შპს "ჯორჯიან ფეიფერ ფროდაქშენ"</v>
          </cell>
          <cell r="C429" t="str">
            <v>კომერციული -18% დღგ</v>
          </cell>
          <cell r="D429" t="str">
            <v>ვარკეთილი</v>
          </cell>
          <cell r="E429" t="str">
            <v>სხვადასხვა</v>
          </cell>
          <cell r="F429">
            <v>16682.87</v>
          </cell>
          <cell r="G429"/>
        </row>
        <row r="430">
          <cell r="A430" t="str">
            <v>5881496</v>
          </cell>
          <cell r="B430" t="str">
            <v>შპს "ჯორჯიან ფექიჯინგი"</v>
          </cell>
          <cell r="C430" t="str">
            <v>კომერციული -18% დღგ</v>
          </cell>
          <cell r="D430" t="str">
            <v>დიღომი</v>
          </cell>
          <cell r="E430" t="str">
            <v>მშენებლობა</v>
          </cell>
          <cell r="F430">
            <v>77680.98</v>
          </cell>
          <cell r="G430"/>
        </row>
        <row r="431">
          <cell r="A431" t="str">
            <v>5917378</v>
          </cell>
          <cell r="B431" t="str">
            <v>შპს"ჯორჯიან ფიტნეს გრუპი"</v>
          </cell>
          <cell r="C431" t="str">
            <v>კომერციული -18% დღგ</v>
          </cell>
          <cell r="D431" t="str">
            <v>ვერა-ვაკე</v>
          </cell>
          <cell r="E431" t="str">
            <v>სპორტი</v>
          </cell>
          <cell r="F431">
            <v>18135.34</v>
          </cell>
          <cell r="G431"/>
        </row>
        <row r="432">
          <cell r="A432" t="str">
            <v>4503987</v>
          </cell>
          <cell r="B432" t="str">
            <v>შპს "ჯორჯიან ჰოტელ მენეჯმენტი"</v>
          </cell>
          <cell r="C432" t="str">
            <v>კომერციული -18% დღგ</v>
          </cell>
          <cell r="D432" t="str">
            <v>მთაწმინდა-კრწანისი</v>
          </cell>
          <cell r="E432" t="str">
            <v>სასტუმროები</v>
          </cell>
          <cell r="F432">
            <v>165532.26999999999</v>
          </cell>
          <cell r="G432"/>
        </row>
        <row r="433">
          <cell r="A433" t="str">
            <v>5647669</v>
          </cell>
          <cell r="B433" t="str">
            <v>შპს "ჰიპერმარკეტი საბურთალო"</v>
          </cell>
          <cell r="C433" t="str">
            <v>კომერციული -18% დღგ</v>
          </cell>
          <cell r="D433" t="str">
            <v>საბურთალო</v>
          </cell>
          <cell r="E433" t="str">
            <v>მაღაზია</v>
          </cell>
          <cell r="F433">
            <v>63381.5</v>
          </cell>
          <cell r="G433"/>
        </row>
        <row r="434">
          <cell r="A434" t="str">
            <v>5331036</v>
          </cell>
          <cell r="B434" t="str">
            <v>შპს ''ჰობ დეველოპმენტი''</v>
          </cell>
          <cell r="C434" t="str">
            <v>კომერციული -18% დღგ</v>
          </cell>
          <cell r="D434" t="str">
            <v>დიღომი</v>
          </cell>
          <cell r="E434" t="str">
            <v>სხვადასხვა</v>
          </cell>
          <cell r="F434">
            <v>15077.94</v>
          </cell>
          <cell r="G434"/>
        </row>
        <row r="435">
          <cell r="A435" t="str">
            <v>6761694</v>
          </cell>
          <cell r="B435" t="str">
            <v>შპს "ჰორეკა 2021"</v>
          </cell>
          <cell r="C435" t="str">
            <v>კომერციული -18% დღგ</v>
          </cell>
          <cell r="D435" t="str">
            <v>მთაწმინდა-კრწანისი</v>
          </cell>
          <cell r="E435" t="str">
            <v>სხვადასხვა</v>
          </cell>
          <cell r="F435">
            <v>29835.88</v>
          </cell>
          <cell r="G435"/>
        </row>
        <row r="436">
          <cell r="A436" t="str">
            <v>3548030</v>
          </cell>
          <cell r="B436" t="str">
            <v>შპს "ჰორეკა ოპერატორი"</v>
          </cell>
          <cell r="C436" t="str">
            <v>კომერციული -18% დღგ</v>
          </cell>
          <cell r="D436" t="str">
            <v>მთაწმინდა-კრწანისი</v>
          </cell>
          <cell r="E436" t="str">
            <v>მომსახურება</v>
          </cell>
          <cell r="F436">
            <v>20549.22</v>
          </cell>
          <cell r="G436"/>
        </row>
        <row r="437">
          <cell r="A437" t="str">
            <v>4223156</v>
          </cell>
          <cell r="B437" t="str">
            <v>შპს "ჰოტელ კოსტე"</v>
          </cell>
          <cell r="C437" t="str">
            <v>კომერციული -18% დღგ</v>
          </cell>
          <cell r="D437" t="str">
            <v>ვერა-ვაკე</v>
          </cell>
          <cell r="E437" t="str">
            <v>სასტუმროები</v>
          </cell>
          <cell r="F437">
            <v>7471.49</v>
          </cell>
          <cell r="G437"/>
        </row>
        <row r="438">
          <cell r="A438" t="str">
            <v>4138249</v>
          </cell>
          <cell r="B438" t="str">
            <v>შპს "ჰოტელ კრუიზი"</v>
          </cell>
          <cell r="C438" t="str">
            <v>კომერციული -18% დღგ</v>
          </cell>
          <cell r="D438" t="str">
            <v>დიღომი</v>
          </cell>
          <cell r="E438" t="str">
            <v>სხვადასხვა</v>
          </cell>
          <cell r="F438">
            <v>14311.88</v>
          </cell>
          <cell r="G438"/>
        </row>
        <row r="439">
          <cell r="A439" t="str">
            <v>6625280</v>
          </cell>
          <cell r="B439" t="str">
            <v>შპს "ჰუალინგი-სამშენებლო მასალების ჰიპერმარკეტი"</v>
          </cell>
          <cell r="C439" t="str">
            <v>კომერციული -18% დღგ</v>
          </cell>
          <cell r="D439" t="str">
            <v>ვარკეთილი</v>
          </cell>
          <cell r="E439" t="str">
            <v>მაღაზია</v>
          </cell>
          <cell r="F439">
            <v>20353.509999999998</v>
          </cell>
          <cell r="G439"/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 1"/>
    </sheetNames>
    <sheetDataSet>
      <sheetData sheetId="0">
        <row r="2">
          <cell r="A2" t="str">
            <v>0613642</v>
          </cell>
          <cell r="B2">
            <v>8348.4599999999991</v>
          </cell>
          <cell r="C2" t="str">
            <v>2023-03-30 09:00:00.000000</v>
          </cell>
          <cell r="D2"/>
          <cell r="E2"/>
        </row>
        <row r="3">
          <cell r="A3" t="str">
            <v>2199784</v>
          </cell>
          <cell r="B3">
            <v>223.71</v>
          </cell>
          <cell r="C3" t="str">
            <v>2022-04-28 09:00:00.000000</v>
          </cell>
          <cell r="D3"/>
          <cell r="E3"/>
        </row>
        <row r="4">
          <cell r="A4" t="str">
            <v>2213660</v>
          </cell>
          <cell r="B4">
            <v>33092.1</v>
          </cell>
          <cell r="C4" t="str">
            <v>2023-03-29 09:00:00.000000</v>
          </cell>
          <cell r="D4"/>
          <cell r="E4"/>
        </row>
        <row r="5">
          <cell r="A5" t="str">
            <v>3233682</v>
          </cell>
          <cell r="B5">
            <v>36129.78</v>
          </cell>
          <cell r="C5" t="str">
            <v>2023-03-31 09:00:00.000000</v>
          </cell>
          <cell r="D5"/>
          <cell r="E5"/>
        </row>
        <row r="6">
          <cell r="A6" t="str">
            <v>3235528</v>
          </cell>
          <cell r="B6">
            <v>12430.74</v>
          </cell>
          <cell r="C6" t="str">
            <v>2023-06-30 09:00:00.000000</v>
          </cell>
          <cell r="D6"/>
          <cell r="E6"/>
        </row>
        <row r="7">
          <cell r="A7" t="str">
            <v>3244901</v>
          </cell>
          <cell r="B7">
            <v>27939.84</v>
          </cell>
          <cell r="C7" t="str">
            <v>2023-04-29 09:00:00.000000</v>
          </cell>
          <cell r="D7"/>
          <cell r="E7"/>
        </row>
        <row r="8">
          <cell r="A8" t="str">
            <v>3253650</v>
          </cell>
          <cell r="B8">
            <v>159414.47</v>
          </cell>
          <cell r="C8" t="str">
            <v>2021-09-03 09:00:00.000000</v>
          </cell>
          <cell r="D8"/>
          <cell r="E8"/>
        </row>
        <row r="9">
          <cell r="A9" t="str">
            <v>3258502</v>
          </cell>
          <cell r="B9">
            <v>71493.88</v>
          </cell>
          <cell r="C9" t="str">
            <v>2022-01-31 09:00:00.000000</v>
          </cell>
          <cell r="D9"/>
          <cell r="E9"/>
        </row>
        <row r="10">
          <cell r="A10" t="str">
            <v>3287632</v>
          </cell>
          <cell r="B10">
            <v>68009.61</v>
          </cell>
          <cell r="C10" t="str">
            <v>2023-03-31 09:00:00.000000</v>
          </cell>
          <cell r="D10"/>
          <cell r="E10"/>
        </row>
        <row r="11">
          <cell r="A11" t="str">
            <v>3291887</v>
          </cell>
          <cell r="B11"/>
          <cell r="C11"/>
          <cell r="D11"/>
          <cell r="E11"/>
        </row>
        <row r="12">
          <cell r="A12" t="str">
            <v>3297266</v>
          </cell>
          <cell r="B12">
            <v>78981.2</v>
          </cell>
          <cell r="C12" t="str">
            <v>2023-05-17 09:00:00.000000</v>
          </cell>
          <cell r="D12"/>
          <cell r="E12"/>
        </row>
        <row r="13">
          <cell r="A13" t="str">
            <v>3312864</v>
          </cell>
          <cell r="B13">
            <v>76130.11</v>
          </cell>
          <cell r="C13" t="str">
            <v>2023-03-30 09:00:00.000000</v>
          </cell>
          <cell r="D13"/>
          <cell r="E13"/>
        </row>
        <row r="14">
          <cell r="A14" t="str">
            <v>3316548</v>
          </cell>
          <cell r="B14">
            <v>24700.22</v>
          </cell>
          <cell r="C14" t="str">
            <v>2023-04-01 09:00:00.000000</v>
          </cell>
          <cell r="D14"/>
          <cell r="E14"/>
        </row>
        <row r="15">
          <cell r="A15" t="str">
            <v>3317066</v>
          </cell>
          <cell r="B15">
            <v>36493.440000000002</v>
          </cell>
          <cell r="C15" t="str">
            <v>2023-05-01 09:00:00.000000</v>
          </cell>
          <cell r="D15"/>
          <cell r="E15"/>
        </row>
        <row r="16">
          <cell r="A16" t="str">
            <v>3342788</v>
          </cell>
          <cell r="B16">
            <v>48723.71</v>
          </cell>
          <cell r="C16" t="str">
            <v>2023-03-31 09:00:00.000000</v>
          </cell>
          <cell r="D16"/>
          <cell r="E16"/>
        </row>
        <row r="17">
          <cell r="A17" t="str">
            <v>3344376</v>
          </cell>
          <cell r="B17">
            <v>7369.5</v>
          </cell>
          <cell r="C17" t="str">
            <v>2023-02-27 09:00:00.000000</v>
          </cell>
          <cell r="D17"/>
          <cell r="E17"/>
        </row>
        <row r="18">
          <cell r="A18" t="str">
            <v>3353515</v>
          </cell>
          <cell r="B18"/>
          <cell r="C18"/>
          <cell r="D18"/>
          <cell r="E18"/>
        </row>
        <row r="19">
          <cell r="A19" t="str">
            <v>3357352</v>
          </cell>
          <cell r="B19">
            <v>17484.759999999998</v>
          </cell>
          <cell r="C19" t="str">
            <v>2023-04-29 09:00:00.000000</v>
          </cell>
          <cell r="D19"/>
          <cell r="E19"/>
        </row>
        <row r="20">
          <cell r="A20" t="str">
            <v>3358743</v>
          </cell>
          <cell r="B20"/>
          <cell r="C20"/>
          <cell r="D20"/>
          <cell r="E20"/>
        </row>
        <row r="21">
          <cell r="A21" t="str">
            <v>3361908</v>
          </cell>
          <cell r="B21">
            <v>69292.92</v>
          </cell>
          <cell r="C21" t="str">
            <v>2023-03-31 09:00:00.000000</v>
          </cell>
          <cell r="D21"/>
          <cell r="E21"/>
        </row>
        <row r="22">
          <cell r="A22" t="str">
            <v>3362676</v>
          </cell>
          <cell r="B22">
            <v>57969.1</v>
          </cell>
          <cell r="C22" t="str">
            <v>2023-07-31 09:00:00.000000</v>
          </cell>
          <cell r="D22"/>
          <cell r="E22"/>
        </row>
        <row r="23">
          <cell r="A23" t="str">
            <v>3363327</v>
          </cell>
          <cell r="B23"/>
          <cell r="C23"/>
          <cell r="D23"/>
          <cell r="E23"/>
        </row>
        <row r="24">
          <cell r="A24" t="str">
            <v>3385447</v>
          </cell>
          <cell r="B24">
            <v>25391.95</v>
          </cell>
          <cell r="C24" t="str">
            <v>2023-04-28 09:00:00.000000</v>
          </cell>
          <cell r="D24"/>
          <cell r="E24"/>
        </row>
        <row r="25">
          <cell r="A25" t="str">
            <v>3386721</v>
          </cell>
          <cell r="B25">
            <v>51426.239999999998</v>
          </cell>
          <cell r="C25" t="str">
            <v>2023-03-31 09:00:00.000000</v>
          </cell>
          <cell r="D25"/>
          <cell r="E25"/>
        </row>
        <row r="26">
          <cell r="A26" t="str">
            <v>3386856</v>
          </cell>
          <cell r="B26"/>
          <cell r="C26"/>
          <cell r="D26"/>
          <cell r="E26"/>
        </row>
        <row r="27">
          <cell r="A27" t="str">
            <v>3391396</v>
          </cell>
          <cell r="B27"/>
          <cell r="C27"/>
          <cell r="D27"/>
          <cell r="E27"/>
        </row>
        <row r="28">
          <cell r="A28" t="str">
            <v>3395659</v>
          </cell>
          <cell r="B28">
            <v>83102.34</v>
          </cell>
          <cell r="C28" t="str">
            <v>2023-04-01 09:00:00.000000</v>
          </cell>
          <cell r="D28"/>
          <cell r="E28"/>
        </row>
        <row r="29">
          <cell r="A29" t="str">
            <v>3396756</v>
          </cell>
          <cell r="B29">
            <v>57964.03</v>
          </cell>
          <cell r="C29" t="str">
            <v>2023-04-01 09:00:00.000000</v>
          </cell>
          <cell r="D29"/>
          <cell r="E29"/>
        </row>
        <row r="30">
          <cell r="A30" t="str">
            <v>3417993</v>
          </cell>
          <cell r="B30">
            <v>42569.46</v>
          </cell>
          <cell r="C30" t="str">
            <v>2023-03-30 09:00:00.000000</v>
          </cell>
          <cell r="D30"/>
          <cell r="E30"/>
        </row>
        <row r="31">
          <cell r="A31" t="str">
            <v>3423272</v>
          </cell>
          <cell r="B31"/>
          <cell r="C31"/>
          <cell r="D31"/>
          <cell r="E31"/>
        </row>
        <row r="32">
          <cell r="A32" t="str">
            <v>3428026</v>
          </cell>
          <cell r="B32">
            <v>66645.41</v>
          </cell>
          <cell r="C32" t="str">
            <v>2023-03-31 09:00:00.000000</v>
          </cell>
          <cell r="D32"/>
          <cell r="E32"/>
        </row>
        <row r="33">
          <cell r="A33" t="str">
            <v>3430308</v>
          </cell>
          <cell r="B33">
            <v>53677.3</v>
          </cell>
          <cell r="C33" t="str">
            <v>2023-03-31 09:00:00.000000</v>
          </cell>
          <cell r="D33"/>
          <cell r="E33"/>
        </row>
        <row r="34">
          <cell r="A34" t="str">
            <v>3434322</v>
          </cell>
          <cell r="B34">
            <v>8132.47</v>
          </cell>
          <cell r="C34" t="str">
            <v>2022-10-29 09:00:00.000000</v>
          </cell>
          <cell r="D34"/>
          <cell r="E34"/>
        </row>
        <row r="35">
          <cell r="A35" t="str">
            <v>3439844</v>
          </cell>
          <cell r="B35">
            <v>79952.27</v>
          </cell>
          <cell r="C35" t="str">
            <v>2023-03-31 09:00:00.000000</v>
          </cell>
          <cell r="D35"/>
          <cell r="E35"/>
        </row>
        <row r="36">
          <cell r="A36" t="str">
            <v>3441476</v>
          </cell>
          <cell r="B36">
            <v>48266.04</v>
          </cell>
          <cell r="C36" t="str">
            <v>2023-04-01 09:00:00.000000</v>
          </cell>
          <cell r="D36"/>
          <cell r="E36"/>
        </row>
        <row r="37">
          <cell r="A37" t="str">
            <v>3450562</v>
          </cell>
          <cell r="B37">
            <v>81054.06</v>
          </cell>
          <cell r="C37" t="str">
            <v>2023-08-30 09:00:00.000000</v>
          </cell>
          <cell r="D37"/>
          <cell r="E37"/>
        </row>
        <row r="38">
          <cell r="A38" t="str">
            <v>3457324</v>
          </cell>
          <cell r="B38"/>
          <cell r="C38"/>
          <cell r="D38"/>
          <cell r="E38"/>
        </row>
        <row r="39">
          <cell r="A39" t="str">
            <v>3471852</v>
          </cell>
          <cell r="B39">
            <v>17360.29</v>
          </cell>
          <cell r="C39" t="str">
            <v>2023-06-29 09:00:00.000000</v>
          </cell>
          <cell r="D39"/>
          <cell r="E39"/>
        </row>
        <row r="40">
          <cell r="A40" t="str">
            <v>3472343</v>
          </cell>
          <cell r="B40"/>
          <cell r="C40"/>
          <cell r="D40"/>
          <cell r="E40"/>
        </row>
        <row r="41">
          <cell r="A41" t="str">
            <v>3476410</v>
          </cell>
          <cell r="B41">
            <v>50201.599999999999</v>
          </cell>
          <cell r="C41" t="str">
            <v>2022-06-28 09:00:00.000000</v>
          </cell>
          <cell r="D41"/>
          <cell r="E41"/>
        </row>
        <row r="42">
          <cell r="A42" t="str">
            <v>3476884</v>
          </cell>
          <cell r="B42">
            <v>264265.55</v>
          </cell>
          <cell r="C42" t="str">
            <v>2023-03-30 09:00:00.000000</v>
          </cell>
          <cell r="D42"/>
          <cell r="E42"/>
        </row>
        <row r="43">
          <cell r="A43" t="str">
            <v>3477044</v>
          </cell>
          <cell r="B43">
            <v>42726.44</v>
          </cell>
          <cell r="C43" t="str">
            <v>2023-03-30 09:00:00.000000</v>
          </cell>
          <cell r="D43"/>
          <cell r="E43"/>
        </row>
        <row r="44">
          <cell r="A44" t="str">
            <v>3480085</v>
          </cell>
          <cell r="B44">
            <v>32489.83</v>
          </cell>
          <cell r="C44" t="str">
            <v>2023-03-30 09:00:00.000000</v>
          </cell>
          <cell r="D44"/>
          <cell r="E44"/>
        </row>
        <row r="45">
          <cell r="A45" t="str">
            <v>3482662</v>
          </cell>
          <cell r="B45"/>
          <cell r="C45"/>
          <cell r="D45"/>
          <cell r="E45"/>
        </row>
        <row r="46">
          <cell r="A46" t="str">
            <v>3487505</v>
          </cell>
          <cell r="B46">
            <v>75923.05</v>
          </cell>
          <cell r="C46" t="str">
            <v>2023-03-30 09:00:00.000000</v>
          </cell>
          <cell r="D46"/>
          <cell r="E46"/>
        </row>
        <row r="47">
          <cell r="A47" t="str">
            <v>3493516</v>
          </cell>
          <cell r="B47">
            <v>68613.25</v>
          </cell>
          <cell r="C47" t="str">
            <v>2022-10-30 09:00:00.000000</v>
          </cell>
          <cell r="D47"/>
          <cell r="E47"/>
        </row>
        <row r="48">
          <cell r="A48" t="str">
            <v>3504880</v>
          </cell>
          <cell r="B48">
            <v>95874.41</v>
          </cell>
          <cell r="C48" t="str">
            <v>2023-04-01 09:00:00.000000</v>
          </cell>
          <cell r="D48"/>
          <cell r="E48"/>
        </row>
        <row r="49">
          <cell r="A49" t="str">
            <v>3509117</v>
          </cell>
          <cell r="B49">
            <v>18583.8</v>
          </cell>
          <cell r="C49" t="str">
            <v>2023-06-29 09:00:00.000000</v>
          </cell>
          <cell r="D49"/>
          <cell r="E49"/>
        </row>
        <row r="50">
          <cell r="A50" t="str">
            <v>3517616</v>
          </cell>
          <cell r="B50">
            <v>0</v>
          </cell>
          <cell r="C50" t="str">
            <v>2023-09-14 20:26:44.839000</v>
          </cell>
          <cell r="D50"/>
          <cell r="E50"/>
        </row>
        <row r="51">
          <cell r="A51" t="str">
            <v>3519632</v>
          </cell>
          <cell r="B51"/>
          <cell r="C51"/>
          <cell r="D51"/>
          <cell r="E51"/>
        </row>
        <row r="52">
          <cell r="A52" t="str">
            <v>3519678</v>
          </cell>
          <cell r="B52">
            <v>29443.8</v>
          </cell>
          <cell r="C52" t="str">
            <v>2022-10-27 09:00:00.000000</v>
          </cell>
          <cell r="D52"/>
          <cell r="E52"/>
        </row>
        <row r="53">
          <cell r="A53" t="str">
            <v>3523388</v>
          </cell>
          <cell r="B53">
            <v>14341.74</v>
          </cell>
          <cell r="C53" t="str">
            <v>2023-03-31 09:00:00.000000</v>
          </cell>
          <cell r="D53"/>
          <cell r="E53"/>
        </row>
        <row r="54">
          <cell r="A54" t="str">
            <v>3523681</v>
          </cell>
          <cell r="B54">
            <v>50980.3</v>
          </cell>
          <cell r="C54" t="str">
            <v>2023-04-01 09:00:00.000000</v>
          </cell>
          <cell r="D54"/>
          <cell r="E54"/>
        </row>
        <row r="55">
          <cell r="A55" t="str">
            <v>3531958</v>
          </cell>
          <cell r="B55">
            <v>113243.68</v>
          </cell>
          <cell r="C55" t="str">
            <v>2023-03-30 09:00:00.000000</v>
          </cell>
          <cell r="D55"/>
          <cell r="E55"/>
        </row>
        <row r="56">
          <cell r="A56" t="str">
            <v>3540671</v>
          </cell>
          <cell r="B56">
            <v>66820.69</v>
          </cell>
          <cell r="C56" t="str">
            <v>2021-09-03 09:00:00.000000</v>
          </cell>
          <cell r="D56"/>
          <cell r="E56"/>
        </row>
        <row r="57">
          <cell r="A57" t="str">
            <v>3542018</v>
          </cell>
          <cell r="B57"/>
          <cell r="C57"/>
          <cell r="D57"/>
          <cell r="E57"/>
        </row>
        <row r="58">
          <cell r="A58" t="str">
            <v>3548030</v>
          </cell>
          <cell r="B58">
            <v>89492.31</v>
          </cell>
          <cell r="C58" t="str">
            <v>2023-07-30 09:00:00.000000</v>
          </cell>
          <cell r="D58"/>
          <cell r="E58"/>
        </row>
        <row r="59">
          <cell r="A59" t="str">
            <v>3552523</v>
          </cell>
          <cell r="B59"/>
          <cell r="C59"/>
          <cell r="D59"/>
          <cell r="E59"/>
        </row>
        <row r="60">
          <cell r="A60" t="str">
            <v>3554629</v>
          </cell>
          <cell r="B60"/>
          <cell r="C60"/>
          <cell r="D60"/>
          <cell r="E60"/>
        </row>
        <row r="61">
          <cell r="A61" t="str">
            <v>3555995</v>
          </cell>
          <cell r="B61">
            <v>208684.47</v>
          </cell>
          <cell r="C61" t="str">
            <v>2023-02-28 09:00:00.000000</v>
          </cell>
          <cell r="D61"/>
          <cell r="E61"/>
        </row>
        <row r="62">
          <cell r="A62" t="str">
            <v>4018119</v>
          </cell>
          <cell r="B62">
            <v>58596.23</v>
          </cell>
          <cell r="C62" t="str">
            <v>2023-03-30 09:00:00.000000</v>
          </cell>
          <cell r="D62"/>
          <cell r="E62"/>
        </row>
        <row r="63">
          <cell r="A63" t="str">
            <v>4026798</v>
          </cell>
          <cell r="B63">
            <v>142570.29</v>
          </cell>
          <cell r="C63" t="str">
            <v>2023-04-01 09:00:00.000000</v>
          </cell>
          <cell r="D63"/>
          <cell r="E63"/>
        </row>
        <row r="64">
          <cell r="A64" t="str">
            <v>4037296</v>
          </cell>
          <cell r="B64"/>
          <cell r="C64"/>
          <cell r="D64"/>
          <cell r="E64"/>
        </row>
        <row r="65">
          <cell r="A65" t="str">
            <v>4038348</v>
          </cell>
          <cell r="B65">
            <v>56022.13</v>
          </cell>
          <cell r="C65" t="str">
            <v>2023-03-30 09:00:00.000000</v>
          </cell>
          <cell r="D65"/>
          <cell r="E65"/>
        </row>
        <row r="66">
          <cell r="A66" t="str">
            <v>4064737</v>
          </cell>
          <cell r="B66"/>
          <cell r="C66"/>
          <cell r="D66"/>
          <cell r="E66"/>
        </row>
        <row r="67">
          <cell r="A67" t="str">
            <v>4065095</v>
          </cell>
          <cell r="B67">
            <v>49752.79</v>
          </cell>
          <cell r="C67" t="str">
            <v>2023-03-30 09:00:00.000000</v>
          </cell>
          <cell r="D67"/>
          <cell r="E67"/>
        </row>
        <row r="68">
          <cell r="A68" t="str">
            <v>4065950</v>
          </cell>
          <cell r="B68">
            <v>99104.6</v>
          </cell>
          <cell r="C68" t="str">
            <v>2023-04-28 09:00:00.000000</v>
          </cell>
          <cell r="D68"/>
          <cell r="E68"/>
        </row>
        <row r="69">
          <cell r="A69" t="str">
            <v>4071499</v>
          </cell>
          <cell r="B69"/>
          <cell r="C69"/>
          <cell r="D69"/>
          <cell r="E69"/>
        </row>
        <row r="70">
          <cell r="A70" t="str">
            <v>4071587</v>
          </cell>
          <cell r="B70">
            <v>34138.300000000003</v>
          </cell>
          <cell r="C70" t="str">
            <v>2023-07-30 09:00:00.000000</v>
          </cell>
          <cell r="D70"/>
          <cell r="E70"/>
        </row>
        <row r="71">
          <cell r="A71" t="str">
            <v>4138249</v>
          </cell>
          <cell r="B71"/>
          <cell r="C71"/>
          <cell r="D71"/>
          <cell r="E71"/>
        </row>
        <row r="72">
          <cell r="A72" t="str">
            <v>4148096</v>
          </cell>
          <cell r="B72">
            <v>7592.74</v>
          </cell>
          <cell r="C72" t="str">
            <v>2021-09-03 09:00:00.000000</v>
          </cell>
          <cell r="D72"/>
          <cell r="E72"/>
        </row>
        <row r="73">
          <cell r="A73" t="str">
            <v>4148292</v>
          </cell>
          <cell r="B73">
            <v>27073.25</v>
          </cell>
          <cell r="C73" t="str">
            <v>2023-04-01 09:00:00.000000</v>
          </cell>
          <cell r="D73"/>
          <cell r="E73"/>
        </row>
        <row r="74">
          <cell r="A74" t="str">
            <v>4190057</v>
          </cell>
          <cell r="B74">
            <v>73750.83</v>
          </cell>
          <cell r="C74" t="str">
            <v>2023-02-01 09:00:00.000000</v>
          </cell>
          <cell r="D74"/>
          <cell r="E74"/>
        </row>
        <row r="75">
          <cell r="A75" t="str">
            <v>4197728</v>
          </cell>
          <cell r="B75">
            <v>26100.03</v>
          </cell>
          <cell r="C75" t="str">
            <v>2023-04-01 09:00:00.000000</v>
          </cell>
          <cell r="D75"/>
          <cell r="E75"/>
        </row>
        <row r="76">
          <cell r="A76" t="str">
            <v>4215405</v>
          </cell>
          <cell r="B76"/>
          <cell r="C76"/>
          <cell r="D76"/>
          <cell r="E76"/>
        </row>
        <row r="77">
          <cell r="A77" t="str">
            <v>4234117</v>
          </cell>
          <cell r="B77"/>
          <cell r="C77"/>
          <cell r="D77"/>
          <cell r="E77"/>
        </row>
        <row r="78">
          <cell r="A78" t="str">
            <v>4263166</v>
          </cell>
          <cell r="B78">
            <v>30137.65</v>
          </cell>
          <cell r="C78" t="str">
            <v>2023-04-01 09:00:00.000000</v>
          </cell>
          <cell r="D78"/>
          <cell r="E78"/>
        </row>
        <row r="79">
          <cell r="A79" t="str">
            <v>4272888</v>
          </cell>
          <cell r="B79">
            <v>34875.629999999997</v>
          </cell>
          <cell r="C79" t="str">
            <v>2023-03-29 09:00:00.000000</v>
          </cell>
          <cell r="D79"/>
          <cell r="E79"/>
        </row>
        <row r="80">
          <cell r="A80" t="str">
            <v>4283536</v>
          </cell>
          <cell r="B80">
            <v>28747.51</v>
          </cell>
          <cell r="C80" t="str">
            <v>2023-04-01 09:00:00.000000</v>
          </cell>
          <cell r="D80"/>
          <cell r="E80"/>
        </row>
        <row r="81">
          <cell r="A81" t="str">
            <v>4284054</v>
          </cell>
          <cell r="B81">
            <v>348219.84</v>
          </cell>
          <cell r="C81" t="str">
            <v>2022-01-29 09:00:00.000000</v>
          </cell>
          <cell r="D81"/>
          <cell r="E81"/>
        </row>
        <row r="82">
          <cell r="A82" t="str">
            <v>4289317</v>
          </cell>
          <cell r="B82"/>
          <cell r="C82"/>
          <cell r="D82"/>
          <cell r="E82"/>
        </row>
        <row r="83">
          <cell r="A83" t="str">
            <v>4305950</v>
          </cell>
          <cell r="B83">
            <v>252856.2</v>
          </cell>
          <cell r="C83" t="str">
            <v>2023-04-01 09:00:00.000000</v>
          </cell>
          <cell r="D83"/>
          <cell r="E83"/>
        </row>
        <row r="84">
          <cell r="A84" t="str">
            <v>4308715</v>
          </cell>
          <cell r="B84"/>
          <cell r="C84"/>
          <cell r="D84"/>
          <cell r="E84"/>
        </row>
        <row r="85">
          <cell r="A85" t="str">
            <v>4326312</v>
          </cell>
          <cell r="B85">
            <v>131680.29</v>
          </cell>
          <cell r="C85" t="str">
            <v>2023-04-01 09:00:00.000000</v>
          </cell>
          <cell r="D85"/>
          <cell r="E85"/>
        </row>
        <row r="86">
          <cell r="A86" t="str">
            <v>4329596</v>
          </cell>
          <cell r="B86">
            <v>25831.42</v>
          </cell>
          <cell r="C86" t="str">
            <v>2023-04-28 09:00:00.000000</v>
          </cell>
          <cell r="D86"/>
          <cell r="E86"/>
        </row>
        <row r="87">
          <cell r="A87" t="str">
            <v>4369613</v>
          </cell>
          <cell r="B87"/>
          <cell r="C87"/>
          <cell r="D87"/>
          <cell r="E87"/>
        </row>
        <row r="88">
          <cell r="A88" t="str">
            <v>4380173</v>
          </cell>
          <cell r="B88">
            <v>207844.76</v>
          </cell>
          <cell r="C88" t="str">
            <v>2023-03-29 09:00:00.000000</v>
          </cell>
          <cell r="D88"/>
          <cell r="E88"/>
        </row>
        <row r="89">
          <cell r="A89" t="str">
            <v>4384883</v>
          </cell>
          <cell r="B89">
            <v>43640.75</v>
          </cell>
          <cell r="C89" t="str">
            <v>2023-03-29 09:00:00.000000</v>
          </cell>
          <cell r="D89"/>
          <cell r="E89"/>
        </row>
        <row r="90">
          <cell r="A90" t="str">
            <v>4405833</v>
          </cell>
          <cell r="B90">
            <v>32350.43</v>
          </cell>
          <cell r="C90" t="str">
            <v>2023-04-01 09:00:00.000000</v>
          </cell>
          <cell r="D90"/>
          <cell r="E90"/>
        </row>
        <row r="91">
          <cell r="A91" t="str">
            <v>4417312</v>
          </cell>
          <cell r="B91">
            <v>11090.95</v>
          </cell>
          <cell r="C91" t="str">
            <v>2023-03-30 09:00:00.000000</v>
          </cell>
          <cell r="D91"/>
          <cell r="E91"/>
        </row>
        <row r="92">
          <cell r="A92" t="str">
            <v>4494933</v>
          </cell>
          <cell r="B92">
            <v>63660.21</v>
          </cell>
          <cell r="C92" t="str">
            <v>2023-03-31 09:00:00.000000</v>
          </cell>
          <cell r="D92"/>
          <cell r="E92"/>
        </row>
        <row r="93">
          <cell r="A93" t="str">
            <v>4503987</v>
          </cell>
          <cell r="B93">
            <v>597601.48</v>
          </cell>
          <cell r="C93" t="str">
            <v>2023-04-01 09:00:00.000000</v>
          </cell>
          <cell r="D93"/>
          <cell r="E93"/>
        </row>
        <row r="94">
          <cell r="A94" t="str">
            <v>4512762</v>
          </cell>
          <cell r="B94">
            <v>79963.25</v>
          </cell>
          <cell r="C94" t="str">
            <v>2023-04-01 09:00:00.000000</v>
          </cell>
          <cell r="D94"/>
          <cell r="E94"/>
        </row>
        <row r="95">
          <cell r="A95" t="str">
            <v>4540312</v>
          </cell>
          <cell r="B95">
            <v>76242.009999999995</v>
          </cell>
          <cell r="C95" t="str">
            <v>2023-04-01 09:00:00.000000</v>
          </cell>
          <cell r="D95"/>
          <cell r="E95"/>
        </row>
        <row r="96">
          <cell r="A96" t="str">
            <v>4573688</v>
          </cell>
          <cell r="B96">
            <v>55415.15</v>
          </cell>
          <cell r="C96" t="str">
            <v>2023-03-30 09:00:00.000000</v>
          </cell>
          <cell r="D96"/>
          <cell r="E96"/>
        </row>
        <row r="97">
          <cell r="A97" t="str">
            <v>4582482</v>
          </cell>
          <cell r="B97">
            <v>32936.54</v>
          </cell>
          <cell r="C97" t="str">
            <v>2022-10-30 09:00:00.000000</v>
          </cell>
          <cell r="D97"/>
          <cell r="E97"/>
        </row>
        <row r="98">
          <cell r="A98" t="str">
            <v>4612574</v>
          </cell>
          <cell r="B98">
            <v>126128.41</v>
          </cell>
          <cell r="C98" t="str">
            <v>2023-04-01 09:00:00.000000</v>
          </cell>
          <cell r="D98"/>
          <cell r="E98"/>
        </row>
        <row r="99">
          <cell r="A99" t="str">
            <v>4670092</v>
          </cell>
          <cell r="B99">
            <v>20110.400000000001</v>
          </cell>
          <cell r="C99" t="str">
            <v>2023-03-30 09:00:00.000000</v>
          </cell>
          <cell r="D99"/>
          <cell r="E99"/>
        </row>
        <row r="100">
          <cell r="A100" t="str">
            <v>4712485</v>
          </cell>
          <cell r="B100">
            <v>37470.75</v>
          </cell>
          <cell r="C100" t="str">
            <v>2023-03-29 09:00:00.000000</v>
          </cell>
          <cell r="D100"/>
          <cell r="E100"/>
        </row>
        <row r="101">
          <cell r="A101" t="str">
            <v>4754750</v>
          </cell>
          <cell r="B101">
            <v>52938.25</v>
          </cell>
          <cell r="C101" t="str">
            <v>2023-03-29 09:00:00.000000</v>
          </cell>
          <cell r="D101"/>
          <cell r="E101"/>
        </row>
        <row r="102">
          <cell r="A102" t="str">
            <v>4797768</v>
          </cell>
          <cell r="B102">
            <v>14041.97</v>
          </cell>
          <cell r="C102" t="str">
            <v>2023-03-30 09:00:00.000000</v>
          </cell>
          <cell r="D102"/>
          <cell r="E102"/>
        </row>
        <row r="103">
          <cell r="A103" t="str">
            <v>4798446</v>
          </cell>
          <cell r="B103">
            <v>19000.52</v>
          </cell>
          <cell r="C103" t="str">
            <v>2023-01-30 09:00:00.000000</v>
          </cell>
          <cell r="D103"/>
          <cell r="E103"/>
        </row>
        <row r="104">
          <cell r="A104" t="str">
            <v>4806589</v>
          </cell>
          <cell r="B104">
            <v>6634.49</v>
          </cell>
          <cell r="C104" t="str">
            <v>2022-05-29 09:00:00.000000</v>
          </cell>
          <cell r="D104"/>
          <cell r="E104"/>
        </row>
        <row r="105">
          <cell r="A105" t="str">
            <v>4818754</v>
          </cell>
          <cell r="B105">
            <v>12053.76</v>
          </cell>
          <cell r="C105" t="str">
            <v>2023-05-01 09:00:00.000000</v>
          </cell>
          <cell r="D105"/>
          <cell r="E105"/>
        </row>
        <row r="106">
          <cell r="A106" t="str">
            <v>4915685</v>
          </cell>
          <cell r="B106"/>
          <cell r="C106"/>
          <cell r="D106"/>
          <cell r="E106"/>
        </row>
        <row r="107">
          <cell r="A107" t="str">
            <v>4961955</v>
          </cell>
          <cell r="B107">
            <v>54208.09</v>
          </cell>
          <cell r="C107" t="str">
            <v>2023-03-31 09:00:00.000000</v>
          </cell>
          <cell r="D107"/>
          <cell r="E107"/>
        </row>
        <row r="108">
          <cell r="A108" t="str">
            <v>4973336</v>
          </cell>
          <cell r="B108">
            <v>33025.760000000002</v>
          </cell>
          <cell r="C108" t="str">
            <v>2023-11-01 19:27:38.092000</v>
          </cell>
          <cell r="D108"/>
          <cell r="E108"/>
        </row>
        <row r="109">
          <cell r="A109" t="str">
            <v>4975977</v>
          </cell>
          <cell r="B109">
            <v>21925.75</v>
          </cell>
          <cell r="C109" t="str">
            <v>2023-03-30 09:00:00.000000</v>
          </cell>
          <cell r="D109"/>
          <cell r="E109"/>
        </row>
        <row r="110">
          <cell r="A110" t="str">
            <v>5025331</v>
          </cell>
          <cell r="B110">
            <v>27913.52</v>
          </cell>
          <cell r="C110" t="str">
            <v>2023-08-31 09:00:00.000000</v>
          </cell>
          <cell r="D110"/>
          <cell r="E110"/>
        </row>
        <row r="111">
          <cell r="A111" t="str">
            <v>5028212</v>
          </cell>
          <cell r="B111">
            <v>43130.06</v>
          </cell>
          <cell r="C111" t="str">
            <v>2023-03-29 09:00:00.000000</v>
          </cell>
          <cell r="D111"/>
          <cell r="E111"/>
        </row>
        <row r="112">
          <cell r="A112" t="str">
            <v>5042125</v>
          </cell>
          <cell r="B112">
            <v>26649.439999999999</v>
          </cell>
          <cell r="C112" t="str">
            <v>2023-03-31 09:00:00.000000</v>
          </cell>
          <cell r="D112"/>
          <cell r="E112"/>
        </row>
        <row r="113">
          <cell r="A113" t="str">
            <v>5092482</v>
          </cell>
          <cell r="B113"/>
          <cell r="C113"/>
          <cell r="D113"/>
          <cell r="E113"/>
        </row>
        <row r="114">
          <cell r="A114" t="str">
            <v>5109544</v>
          </cell>
          <cell r="B114">
            <v>18853.2</v>
          </cell>
          <cell r="C114" t="str">
            <v>2023-03-31 09:00:00.000000</v>
          </cell>
          <cell r="D114"/>
          <cell r="E114"/>
        </row>
        <row r="115">
          <cell r="A115" t="str">
            <v>5147058</v>
          </cell>
          <cell r="B115"/>
          <cell r="C115"/>
          <cell r="D115"/>
          <cell r="E115"/>
        </row>
        <row r="116">
          <cell r="A116" t="str">
            <v>5200962</v>
          </cell>
          <cell r="B116">
            <v>50428.959999999999</v>
          </cell>
          <cell r="C116" t="str">
            <v>2023-03-31 09:00:00.000000</v>
          </cell>
          <cell r="D116"/>
          <cell r="E116"/>
        </row>
        <row r="117">
          <cell r="A117" t="str">
            <v>5225589</v>
          </cell>
          <cell r="B117"/>
          <cell r="C117"/>
          <cell r="D117"/>
          <cell r="E117"/>
        </row>
        <row r="118">
          <cell r="A118" t="str">
            <v>5262459</v>
          </cell>
          <cell r="B118"/>
          <cell r="C118"/>
          <cell r="D118"/>
          <cell r="E118"/>
        </row>
        <row r="119">
          <cell r="A119" t="str">
            <v>5300006</v>
          </cell>
          <cell r="B119">
            <v>41770.31</v>
          </cell>
          <cell r="C119" t="str">
            <v>2023-03-30 09:00:00.000000</v>
          </cell>
          <cell r="D119"/>
          <cell r="E119"/>
        </row>
        <row r="120">
          <cell r="A120" t="str">
            <v>5322206</v>
          </cell>
          <cell r="B120">
            <v>4817.38</v>
          </cell>
          <cell r="C120" t="str">
            <v>2023-03-31 09:00:00.000000</v>
          </cell>
          <cell r="D120"/>
          <cell r="E120"/>
        </row>
        <row r="121">
          <cell r="A121" t="str">
            <v>5406287</v>
          </cell>
          <cell r="B121">
            <v>62408.49</v>
          </cell>
          <cell r="C121" t="str">
            <v>2023-03-31 09:00:00.000000</v>
          </cell>
          <cell r="D121"/>
          <cell r="E121"/>
        </row>
        <row r="122">
          <cell r="A122" t="str">
            <v>5449491</v>
          </cell>
          <cell r="B122">
            <v>46438.37</v>
          </cell>
          <cell r="C122" t="str">
            <v>2022-10-29 09:00:00.000000</v>
          </cell>
          <cell r="D122"/>
          <cell r="E122"/>
        </row>
        <row r="123">
          <cell r="A123" t="str">
            <v>5464151</v>
          </cell>
          <cell r="B123"/>
          <cell r="C123"/>
          <cell r="D123"/>
          <cell r="E123"/>
        </row>
        <row r="124">
          <cell r="A124" t="str">
            <v>5504867</v>
          </cell>
          <cell r="B124"/>
          <cell r="C124"/>
          <cell r="D124"/>
          <cell r="E124"/>
        </row>
        <row r="125">
          <cell r="A125" t="str">
            <v>5539713</v>
          </cell>
          <cell r="B125"/>
          <cell r="C125"/>
          <cell r="D125"/>
          <cell r="E125"/>
        </row>
        <row r="126">
          <cell r="A126" t="str">
            <v>5599024</v>
          </cell>
          <cell r="B126"/>
          <cell r="C126"/>
          <cell r="D126"/>
          <cell r="E126"/>
        </row>
        <row r="127">
          <cell r="A127" t="str">
            <v>5619538</v>
          </cell>
          <cell r="B127">
            <v>69767.039999999994</v>
          </cell>
          <cell r="C127" t="str">
            <v>2023-03-29 09:00:00.000000</v>
          </cell>
          <cell r="D127"/>
          <cell r="E127"/>
        </row>
        <row r="128">
          <cell r="A128" t="str">
            <v>5631854</v>
          </cell>
          <cell r="B128">
            <v>14985.45</v>
          </cell>
          <cell r="C128" t="str">
            <v>2023-05-29 09:00:00.000000</v>
          </cell>
          <cell r="D128"/>
          <cell r="E128"/>
        </row>
        <row r="129">
          <cell r="A129" t="str">
            <v>5647669</v>
          </cell>
          <cell r="B129">
            <v>146947</v>
          </cell>
          <cell r="C129" t="str">
            <v>2023-07-30 09:00:00.000000</v>
          </cell>
          <cell r="D129"/>
          <cell r="E129"/>
        </row>
        <row r="130">
          <cell r="A130" t="str">
            <v>5650351</v>
          </cell>
          <cell r="B130">
            <v>41124.61</v>
          </cell>
          <cell r="C130" t="str">
            <v>2023-03-30 09:00:00.000000</v>
          </cell>
          <cell r="D130"/>
          <cell r="E130"/>
        </row>
        <row r="131">
          <cell r="A131" t="str">
            <v>5690969</v>
          </cell>
          <cell r="B131">
            <v>132737.97</v>
          </cell>
          <cell r="C131" t="str">
            <v>2023-04-01 09:00:00.000000</v>
          </cell>
          <cell r="D131"/>
          <cell r="E131"/>
        </row>
        <row r="132">
          <cell r="A132" t="str">
            <v>5710947</v>
          </cell>
          <cell r="B132">
            <v>47790.89</v>
          </cell>
          <cell r="C132" t="str">
            <v>2023-03-31 09:00:00.000000</v>
          </cell>
          <cell r="D132"/>
          <cell r="E132"/>
        </row>
        <row r="133">
          <cell r="A133" t="str">
            <v>5788169</v>
          </cell>
          <cell r="B133">
            <v>41100.120000000003</v>
          </cell>
          <cell r="C133" t="str">
            <v>2023-03-29 09:00:00.000000</v>
          </cell>
          <cell r="D133"/>
          <cell r="E133"/>
        </row>
        <row r="134">
          <cell r="A134" t="str">
            <v>5818056</v>
          </cell>
          <cell r="B134">
            <v>33087.129999999997</v>
          </cell>
          <cell r="C134" t="str">
            <v>2023-02-26 09:00:00.000000</v>
          </cell>
          <cell r="D134"/>
          <cell r="E134"/>
        </row>
        <row r="135">
          <cell r="A135" t="str">
            <v>5883608</v>
          </cell>
          <cell r="B135">
            <v>206411.51999999999</v>
          </cell>
          <cell r="C135" t="str">
            <v>2021-09-03 09:00:00.000000</v>
          </cell>
          <cell r="D135"/>
          <cell r="E135"/>
        </row>
        <row r="136">
          <cell r="A136" t="str">
            <v>5917378</v>
          </cell>
          <cell r="B136"/>
          <cell r="C136"/>
          <cell r="D136"/>
          <cell r="E136"/>
        </row>
        <row r="137">
          <cell r="A137" t="str">
            <v>5929757</v>
          </cell>
          <cell r="B137">
            <v>50438.43</v>
          </cell>
          <cell r="C137" t="str">
            <v>2023-03-30 09:00:00.000000</v>
          </cell>
          <cell r="D137"/>
          <cell r="E137"/>
        </row>
        <row r="138">
          <cell r="A138" t="str">
            <v>5932002</v>
          </cell>
          <cell r="B138">
            <v>39166.67</v>
          </cell>
          <cell r="C138" t="str">
            <v>2023-03-30 09:00:00.000000</v>
          </cell>
          <cell r="D138"/>
          <cell r="E138"/>
        </row>
        <row r="139">
          <cell r="A139" t="str">
            <v>5957235</v>
          </cell>
          <cell r="B139">
            <v>110297.69</v>
          </cell>
          <cell r="C139" t="str">
            <v>2021-09-03 09:00:00.000000</v>
          </cell>
          <cell r="D139"/>
          <cell r="E139"/>
        </row>
        <row r="140">
          <cell r="A140" t="str">
            <v>5980682</v>
          </cell>
          <cell r="B140">
            <v>30092.75</v>
          </cell>
          <cell r="C140" t="str">
            <v>2023-03-31 09:00:00.000000</v>
          </cell>
          <cell r="D140"/>
          <cell r="E140"/>
        </row>
        <row r="141">
          <cell r="A141" t="str">
            <v>6072359</v>
          </cell>
          <cell r="B141">
            <v>35354.980000000003</v>
          </cell>
          <cell r="C141" t="str">
            <v>2023-03-31 09:00:00.000000</v>
          </cell>
          <cell r="D141"/>
          <cell r="E141"/>
        </row>
        <row r="142">
          <cell r="A142" t="str">
            <v>6104789</v>
          </cell>
          <cell r="B142">
            <v>134048.45000000001</v>
          </cell>
          <cell r="C142" t="str">
            <v>2023-04-01 09:00:00.000000</v>
          </cell>
          <cell r="D142"/>
          <cell r="E142"/>
        </row>
        <row r="143">
          <cell r="A143" t="str">
            <v>6104823</v>
          </cell>
          <cell r="B143">
            <v>20920.95</v>
          </cell>
          <cell r="C143" t="str">
            <v>2023-07-31 09:00:00.000000</v>
          </cell>
          <cell r="D143"/>
          <cell r="E143"/>
        </row>
        <row r="144">
          <cell r="A144" t="str">
            <v>6110763</v>
          </cell>
          <cell r="B144">
            <v>26961.63</v>
          </cell>
          <cell r="C144" t="str">
            <v>2021-08-10 09:00:00.000000</v>
          </cell>
          <cell r="D144"/>
          <cell r="E144"/>
        </row>
        <row r="145">
          <cell r="A145" t="str">
            <v>6223259</v>
          </cell>
          <cell r="B145">
            <v>59881.72</v>
          </cell>
          <cell r="C145" t="str">
            <v>2023-03-31 09:00:00.000000</v>
          </cell>
          <cell r="D145"/>
          <cell r="E145"/>
        </row>
        <row r="146">
          <cell r="A146" t="str">
            <v>6238911</v>
          </cell>
          <cell r="B146">
            <v>3131.45</v>
          </cell>
          <cell r="C146" t="str">
            <v>2023-08-31 09:00:00.000000</v>
          </cell>
          <cell r="D146"/>
          <cell r="E146"/>
        </row>
        <row r="147">
          <cell r="A147" t="str">
            <v>6297250</v>
          </cell>
          <cell r="B147">
            <v>136333.56</v>
          </cell>
          <cell r="C147" t="str">
            <v>2023-07-30 09:00:00.000000</v>
          </cell>
          <cell r="D147"/>
          <cell r="E147"/>
        </row>
        <row r="148">
          <cell r="A148" t="str">
            <v>6337341</v>
          </cell>
          <cell r="B148">
            <v>41722.120000000003</v>
          </cell>
          <cell r="C148" t="str">
            <v>2023-04-01 09:00:00.000000</v>
          </cell>
          <cell r="D148"/>
          <cell r="E148"/>
        </row>
        <row r="149">
          <cell r="A149" t="str">
            <v>6342503</v>
          </cell>
          <cell r="B149">
            <v>51245.2</v>
          </cell>
          <cell r="C149" t="str">
            <v>2023-04-01 09:00:00.000000</v>
          </cell>
          <cell r="D149"/>
          <cell r="E149"/>
        </row>
        <row r="150">
          <cell r="A150" t="str">
            <v>6384398</v>
          </cell>
          <cell r="B150">
            <v>16360.39</v>
          </cell>
          <cell r="C150" t="str">
            <v>2023-04-01 09:00:00.000000</v>
          </cell>
          <cell r="D150"/>
          <cell r="E150"/>
        </row>
        <row r="151">
          <cell r="A151" t="str">
            <v>6401734</v>
          </cell>
          <cell r="B151">
            <v>55977.08</v>
          </cell>
          <cell r="C151" t="str">
            <v>2023-04-01 09:00:00.000000</v>
          </cell>
          <cell r="D151"/>
          <cell r="E151"/>
        </row>
        <row r="152">
          <cell r="A152" t="str">
            <v>6480300</v>
          </cell>
          <cell r="B152">
            <v>17711.849999999999</v>
          </cell>
          <cell r="C152" t="str">
            <v>2022-10-29 09:00:00.000000</v>
          </cell>
          <cell r="D152"/>
          <cell r="E152"/>
        </row>
        <row r="153">
          <cell r="A153" t="str">
            <v>6486741</v>
          </cell>
          <cell r="B153"/>
          <cell r="C153"/>
          <cell r="D153"/>
          <cell r="E153"/>
        </row>
        <row r="154">
          <cell r="A154" t="str">
            <v>6487401</v>
          </cell>
          <cell r="B154">
            <v>49024.39</v>
          </cell>
          <cell r="C154" t="str">
            <v>2023-04-01 09:00:00.000000</v>
          </cell>
          <cell r="D154"/>
          <cell r="E154"/>
        </row>
        <row r="155">
          <cell r="A155" t="str">
            <v>6510297</v>
          </cell>
          <cell r="B155">
            <v>12450.68</v>
          </cell>
          <cell r="C155" t="str">
            <v>2023-03-29 09:00:00.000000</v>
          </cell>
          <cell r="D155"/>
          <cell r="E155"/>
        </row>
        <row r="156">
          <cell r="A156" t="str">
            <v>6522667</v>
          </cell>
          <cell r="B156">
            <v>56863.59</v>
          </cell>
          <cell r="C156" t="str">
            <v>2023-04-01 09:00:00.000000</v>
          </cell>
          <cell r="D156"/>
          <cell r="E156"/>
        </row>
        <row r="157">
          <cell r="A157" t="str">
            <v>6544885</v>
          </cell>
          <cell r="B157"/>
          <cell r="C157"/>
          <cell r="D157"/>
          <cell r="E157"/>
        </row>
        <row r="158">
          <cell r="A158" t="str">
            <v>6550699</v>
          </cell>
          <cell r="B158">
            <v>54404.55</v>
          </cell>
          <cell r="C158" t="str">
            <v>2023-03-31 09:00:00.000000</v>
          </cell>
          <cell r="D158"/>
          <cell r="E158"/>
        </row>
        <row r="159">
          <cell r="A159" t="str">
            <v>6570542</v>
          </cell>
          <cell r="B159">
            <v>41297.660000000003</v>
          </cell>
          <cell r="C159" t="str">
            <v>2023-04-01 09:00:00.000000</v>
          </cell>
          <cell r="D159"/>
          <cell r="E159"/>
        </row>
        <row r="160">
          <cell r="A160" t="str">
            <v>6572210</v>
          </cell>
          <cell r="B160">
            <v>13549.73</v>
          </cell>
          <cell r="C160" t="str">
            <v>2023-04-01 09:00:00.000000</v>
          </cell>
          <cell r="D160"/>
          <cell r="E160"/>
        </row>
        <row r="161">
          <cell r="A161" t="str">
            <v>6607790</v>
          </cell>
          <cell r="B161">
            <v>47108.36</v>
          </cell>
          <cell r="C161" t="str">
            <v>2023-04-01 09:00:00.000000</v>
          </cell>
          <cell r="D161"/>
          <cell r="E161"/>
        </row>
        <row r="162">
          <cell r="A162" t="str">
            <v>6625280</v>
          </cell>
          <cell r="B162">
            <v>63960.95</v>
          </cell>
          <cell r="C162" t="str">
            <v>2023-03-31 09:00:00.000000</v>
          </cell>
          <cell r="D162"/>
          <cell r="E162"/>
        </row>
        <row r="163">
          <cell r="A163" t="str">
            <v>6628642</v>
          </cell>
          <cell r="B163">
            <v>60771.83</v>
          </cell>
          <cell r="C163" t="str">
            <v>2023-04-01 09:00:00.000000</v>
          </cell>
          <cell r="D163"/>
          <cell r="E163"/>
        </row>
        <row r="164">
          <cell r="A164" t="str">
            <v>6761694</v>
          </cell>
          <cell r="B164">
            <v>43157.75</v>
          </cell>
          <cell r="C164" t="str">
            <v>2023-03-30 09:00:00.000000</v>
          </cell>
          <cell r="D164"/>
          <cell r="E164"/>
        </row>
        <row r="165">
          <cell r="A165" t="str">
            <v>6779836</v>
          </cell>
          <cell r="B165">
            <v>36051.15</v>
          </cell>
          <cell r="C165" t="str">
            <v>2023-06-30 09:00:00.000000</v>
          </cell>
          <cell r="D165"/>
          <cell r="E165"/>
        </row>
        <row r="166">
          <cell r="A166" t="str">
            <v>6835473</v>
          </cell>
          <cell r="B166">
            <v>23681.279999999999</v>
          </cell>
          <cell r="C166" t="str">
            <v>2023-05-30 09:00:00.000000</v>
          </cell>
          <cell r="D166"/>
          <cell r="E166"/>
        </row>
        <row r="167">
          <cell r="A167" t="str">
            <v>6896228</v>
          </cell>
          <cell r="B167">
            <v>83132.789999999994</v>
          </cell>
          <cell r="C167" t="str">
            <v>2023-03-31 09:00:00.000000</v>
          </cell>
          <cell r="D167"/>
          <cell r="E167"/>
        </row>
        <row r="168">
          <cell r="A168" t="str">
            <v>6939646</v>
          </cell>
          <cell r="B168">
            <v>9887.34</v>
          </cell>
          <cell r="C168" t="str">
            <v>2023-04-30 09:00:00.000000</v>
          </cell>
          <cell r="D168"/>
          <cell r="E168"/>
        </row>
        <row r="169">
          <cell r="A169" t="str">
            <v>6978568</v>
          </cell>
          <cell r="B169">
            <v>13114.62</v>
          </cell>
          <cell r="C169" t="str">
            <v>2023-02-28 09:00:00.000000</v>
          </cell>
          <cell r="D169"/>
          <cell r="E169"/>
        </row>
        <row r="170">
          <cell r="A170" t="str">
            <v>7003020</v>
          </cell>
          <cell r="B170">
            <v>36121.61</v>
          </cell>
          <cell r="C170" t="str">
            <v>2022-12-29 09:00:00.000000</v>
          </cell>
          <cell r="D170"/>
          <cell r="E170"/>
        </row>
        <row r="171">
          <cell r="A171" t="str">
            <v>7099944</v>
          </cell>
          <cell r="B171">
            <v>39627.5</v>
          </cell>
          <cell r="C171" t="str">
            <v>2023-01-31 09:00:00.000000</v>
          </cell>
          <cell r="D171"/>
          <cell r="E171"/>
        </row>
        <row r="172">
          <cell r="A172" t="str">
            <v>7136958</v>
          </cell>
          <cell r="B172">
            <v>3884.76</v>
          </cell>
          <cell r="C172" t="str">
            <v>2023-04-01 09:00:00.000000</v>
          </cell>
          <cell r="D172"/>
          <cell r="E172"/>
        </row>
        <row r="173">
          <cell r="A173" t="str">
            <v>7145617</v>
          </cell>
          <cell r="B173">
            <v>21478.46</v>
          </cell>
          <cell r="C173" t="str">
            <v>2023-05-31 09:00:00.000000</v>
          </cell>
          <cell r="D173"/>
          <cell r="E173"/>
        </row>
        <row r="174">
          <cell r="A174" t="str">
            <v>7214846</v>
          </cell>
          <cell r="B174">
            <v>17467.82</v>
          </cell>
          <cell r="C174" t="str">
            <v>2023-04-29 09:00:00.000000</v>
          </cell>
          <cell r="D174"/>
          <cell r="E174"/>
        </row>
        <row r="175">
          <cell r="A175" t="str">
            <v>7320981</v>
          </cell>
          <cell r="B175">
            <v>10610.38</v>
          </cell>
          <cell r="C175" t="str">
            <v>2023-03-30 09:00:00.000000</v>
          </cell>
          <cell r="D175"/>
          <cell r="E175"/>
        </row>
        <row r="176">
          <cell r="A176" t="str">
            <v>7466182</v>
          </cell>
          <cell r="B176">
            <v>11247.17</v>
          </cell>
          <cell r="C176" t="str">
            <v>2023-08-28 09:00:00.000000</v>
          </cell>
          <cell r="D176"/>
          <cell r="E176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3E96-A103-470F-9946-C9CE43930D94}">
  <dimension ref="A1:S1768"/>
  <sheetViews>
    <sheetView tabSelected="1" workbookViewId="0">
      <pane xSplit="2" ySplit="2" topLeftCell="C3" activePane="bottomRight" state="frozen"/>
      <selection pane="topRight" activeCell="F1" sqref="F1"/>
      <selection pane="bottomLeft" activeCell="A4" sqref="A4"/>
      <selection pane="bottomRight" activeCell="L3" sqref="L3"/>
    </sheetView>
  </sheetViews>
  <sheetFormatPr defaultColWidth="9.140625" defaultRowHeight="12.75" outlineLevelCol="1" x14ac:dyDescent="0.25"/>
  <cols>
    <col min="1" max="1" width="5.42578125" style="19" customWidth="1"/>
    <col min="2" max="2" width="10.28515625" style="1" customWidth="1"/>
    <col min="3" max="3" width="40.140625" style="1" customWidth="1"/>
    <col min="4" max="4" width="18.5703125" style="1" customWidth="1"/>
    <col min="5" max="5" width="15.28515625" style="1" customWidth="1"/>
    <col min="6" max="6" width="15.140625" style="2" customWidth="1"/>
    <col min="7" max="7" width="12.5703125" style="2" customWidth="1"/>
    <col min="8" max="8" width="12.85546875" style="3" customWidth="1"/>
    <col min="9" max="9" width="14.140625" style="2" bestFit="1" customWidth="1"/>
    <col min="10" max="10" width="12.42578125" style="2" bestFit="1" customWidth="1"/>
    <col min="11" max="11" width="13.28515625" style="3" customWidth="1"/>
    <col min="12" max="12" width="15.42578125" style="5" customWidth="1"/>
    <col min="13" max="13" width="13" style="2" customWidth="1"/>
    <col min="14" max="14" width="59.140625" style="2" bestFit="1" customWidth="1"/>
    <col min="15" max="15" width="13.140625" style="2" hidden="1" customWidth="1" outlineLevel="1"/>
    <col min="16" max="16" width="8.5703125" style="2" hidden="1" customWidth="1" outlineLevel="1"/>
    <col min="17" max="17" width="8.5703125" style="2" customWidth="1" collapsed="1"/>
    <col min="18" max="18" width="12.140625" style="2" hidden="1" customWidth="1" outlineLevel="1"/>
    <col min="19" max="19" width="9.140625" style="2" collapsed="1"/>
    <col min="20" max="16384" width="9.140625" style="2"/>
  </cols>
  <sheetData>
    <row r="1" spans="1:18" ht="14.25" thickBot="1" x14ac:dyDescent="0.3">
      <c r="F1" s="13">
        <f t="shared" ref="F1:M1" si="0">SUBTOTAL(9,F3:F441)</f>
        <v>14426075.180000007</v>
      </c>
      <c r="G1" s="13">
        <f t="shared" si="0"/>
        <v>7405509.5300000003</v>
      </c>
      <c r="H1" s="13">
        <f t="shared" si="0"/>
        <v>14732353.509999998</v>
      </c>
      <c r="I1" s="13">
        <f t="shared" si="0"/>
        <v>4456003.280000004</v>
      </c>
      <c r="J1" s="13">
        <f t="shared" si="0"/>
        <v>2949506.25</v>
      </c>
      <c r="K1" s="13">
        <f t="shared" si="0"/>
        <v>-2331384.9900000016</v>
      </c>
      <c r="L1" s="13">
        <f t="shared" si="0"/>
        <v>21522899.36999999</v>
      </c>
      <c r="M1" s="13">
        <f t="shared" si="0"/>
        <v>4658387.2899999982</v>
      </c>
    </row>
    <row r="2" spans="1:18" s="4" customFormat="1" ht="41.25" thickBot="1" x14ac:dyDescent="0.3">
      <c r="A2" s="9" t="s">
        <v>169</v>
      </c>
      <c r="B2" s="10" t="s">
        <v>231</v>
      </c>
      <c r="C2" s="10" t="s">
        <v>227</v>
      </c>
      <c r="D2" s="11" t="s">
        <v>253</v>
      </c>
      <c r="E2" s="6" t="s">
        <v>170</v>
      </c>
      <c r="F2" s="7" t="s">
        <v>928</v>
      </c>
      <c r="G2" s="7" t="s">
        <v>174</v>
      </c>
      <c r="H2" s="8" t="s">
        <v>897</v>
      </c>
      <c r="I2" s="7" t="s">
        <v>171</v>
      </c>
      <c r="J2" s="7" t="s">
        <v>228</v>
      </c>
      <c r="K2" s="8" t="s">
        <v>172</v>
      </c>
      <c r="L2" s="7" t="s">
        <v>229</v>
      </c>
      <c r="M2" s="7" t="s">
        <v>230</v>
      </c>
      <c r="N2" s="12" t="s">
        <v>173</v>
      </c>
      <c r="O2" s="21"/>
      <c r="P2" s="22"/>
    </row>
    <row r="3" spans="1:18" s="1" customFormat="1" ht="33" customHeight="1" x14ac:dyDescent="0.25">
      <c r="A3" s="18">
        <v>1</v>
      </c>
      <c r="B3" s="16" t="s">
        <v>27</v>
      </c>
      <c r="C3" s="20" t="s">
        <v>472</v>
      </c>
      <c r="D3" s="17" t="s">
        <v>375</v>
      </c>
      <c r="E3" s="20" t="s">
        <v>215</v>
      </c>
      <c r="F3" s="25">
        <f>IFERROR(VLOOKUP(B3,'[1]Result 1'!$A$2:$I$549,6,0),0)</f>
        <v>328178.21000000002</v>
      </c>
      <c r="G3" s="25">
        <f>IFERROR(VLOOKUP(B3,'[2]Result 1'!$A$2:$E$549,2,0),0)</f>
        <v>0</v>
      </c>
      <c r="H3" s="25">
        <v>328178.21000000002</v>
      </c>
      <c r="I3" s="14">
        <f t="shared" ref="I3:I66" si="1">G3-J3</f>
        <v>0</v>
      </c>
      <c r="J3" s="25">
        <v>0</v>
      </c>
      <c r="K3" s="25">
        <f>IFERROR(VLOOKUP(B3,'[1]Result 1'!$A$2:$I$549,7,0),0)</f>
        <v>0</v>
      </c>
      <c r="L3" s="14">
        <f t="shared" ref="L3:L66" si="2">IF((H3+I3-K3)&lt;0,0,H3+I3-K3)</f>
        <v>328178.21000000002</v>
      </c>
      <c r="M3" s="14">
        <f t="shared" ref="M3:M66" si="3">IF((L3-F3-I3)&lt;0,0,L3-F3-I3)</f>
        <v>0</v>
      </c>
      <c r="N3" s="15"/>
      <c r="O3" s="23">
        <f t="shared" ref="O3:O12" si="4">H3+I3-K3</f>
        <v>328178.21000000002</v>
      </c>
    </row>
    <row r="4" spans="1:18" s="1" customFormat="1" ht="40.5" customHeight="1" x14ac:dyDescent="0.25">
      <c r="A4" s="18">
        <v>2</v>
      </c>
      <c r="B4" s="16">
        <v>4284054</v>
      </c>
      <c r="C4" s="20" t="s">
        <v>798</v>
      </c>
      <c r="D4" s="17" t="s">
        <v>260</v>
      </c>
      <c r="E4" s="20" t="s">
        <v>206</v>
      </c>
      <c r="F4" s="25">
        <f>IFERROR(VLOOKUP(B4,'[1]Result 1'!$A$2:$I$549,6,0),0)</f>
        <v>0</v>
      </c>
      <c r="G4" s="25">
        <f>IFERROR(VLOOKUP(B4,'[2]Result 1'!$A$2:$E$549,2,0),0)</f>
        <v>0</v>
      </c>
      <c r="H4" s="14">
        <v>311015.74</v>
      </c>
      <c r="I4" s="14">
        <f t="shared" si="1"/>
        <v>0</v>
      </c>
      <c r="J4" s="14">
        <v>0</v>
      </c>
      <c r="K4" s="25">
        <f>IFERROR(VLOOKUP(B4,'[1]Result 1'!$A$2:$I$549,7,0),0)</f>
        <v>0</v>
      </c>
      <c r="L4" s="14">
        <f t="shared" si="2"/>
        <v>311015.74</v>
      </c>
      <c r="M4" s="14">
        <f t="shared" si="3"/>
        <v>311015.74</v>
      </c>
      <c r="N4" s="15"/>
      <c r="O4" s="23">
        <f t="shared" si="4"/>
        <v>311015.74</v>
      </c>
      <c r="P4" s="1">
        <f>H4-F4</f>
        <v>311015.74</v>
      </c>
    </row>
    <row r="5" spans="1:18" s="1" customFormat="1" ht="35.25" customHeight="1" x14ac:dyDescent="0.25">
      <c r="A5" s="18">
        <v>3</v>
      </c>
      <c r="B5" s="16">
        <v>5384728</v>
      </c>
      <c r="C5" s="20" t="s">
        <v>797</v>
      </c>
      <c r="D5" s="17" t="s">
        <v>261</v>
      </c>
      <c r="E5" s="20" t="s">
        <v>225</v>
      </c>
      <c r="F5" s="25">
        <f>IFERROR(VLOOKUP(B5,'[1]Result 1'!$A$2:$I$549,6,0),0)</f>
        <v>0</v>
      </c>
      <c r="G5" s="25">
        <f>IFERROR(VLOOKUP(B5,'[2]Result 1'!$A$2:$E$549,2,0),0)</f>
        <v>0</v>
      </c>
      <c r="H5" s="14">
        <v>259711.1</v>
      </c>
      <c r="I5" s="14">
        <f t="shared" si="1"/>
        <v>0</v>
      </c>
      <c r="J5" s="14">
        <v>0</v>
      </c>
      <c r="K5" s="25">
        <f>IFERROR(VLOOKUP(B5,'[1]Result 1'!$A$2:$I$549,7,0),0)</f>
        <v>0</v>
      </c>
      <c r="L5" s="14">
        <f t="shared" si="2"/>
        <v>259711.1</v>
      </c>
      <c r="M5" s="14">
        <f t="shared" si="3"/>
        <v>259711.1</v>
      </c>
      <c r="N5" s="15"/>
      <c r="O5" s="23">
        <f t="shared" si="4"/>
        <v>259711.1</v>
      </c>
      <c r="P5" s="1">
        <f>H5-F5</f>
        <v>259711.1</v>
      </c>
    </row>
    <row r="6" spans="1:18" s="1" customFormat="1" ht="36.75" customHeight="1" x14ac:dyDescent="0.25">
      <c r="A6" s="18">
        <v>4</v>
      </c>
      <c r="B6" s="16">
        <v>6486741</v>
      </c>
      <c r="C6" s="20" t="s">
        <v>473</v>
      </c>
      <c r="D6" s="17" t="s">
        <v>265</v>
      </c>
      <c r="E6" s="20" t="s">
        <v>182</v>
      </c>
      <c r="F6" s="25">
        <f>IFERROR(VLOOKUP(B6,'[1]Result 1'!$A$2:$I$549,6,0),0)</f>
        <v>0</v>
      </c>
      <c r="G6" s="25">
        <f>IFERROR(VLOOKUP(B6,'[2]Result 1'!$A$2:$E$549,2,0),0)</f>
        <v>0</v>
      </c>
      <c r="H6" s="14">
        <v>212488.08</v>
      </c>
      <c r="I6" s="14">
        <f t="shared" si="1"/>
        <v>0</v>
      </c>
      <c r="J6" s="14">
        <v>0</v>
      </c>
      <c r="K6" s="25">
        <f>IFERROR(VLOOKUP(B6,'[1]Result 1'!$A$2:$I$549,7,0),0)</f>
        <v>0</v>
      </c>
      <c r="L6" s="14">
        <f t="shared" si="2"/>
        <v>212488.08</v>
      </c>
      <c r="M6" s="14">
        <f t="shared" si="3"/>
        <v>212488.08</v>
      </c>
      <c r="N6" s="15"/>
      <c r="O6" s="23">
        <f t="shared" si="4"/>
        <v>212488.08</v>
      </c>
      <c r="R6" s="1" t="s">
        <v>466</v>
      </c>
    </row>
    <row r="7" spans="1:18" s="1" customFormat="1" ht="36.75" customHeight="1" x14ac:dyDescent="0.25">
      <c r="A7" s="18">
        <v>5</v>
      </c>
      <c r="B7" s="16" t="s">
        <v>390</v>
      </c>
      <c r="C7" s="20" t="s">
        <v>481</v>
      </c>
      <c r="D7" s="17" t="s">
        <v>451</v>
      </c>
      <c r="E7" s="20" t="s">
        <v>175</v>
      </c>
      <c r="F7" s="25">
        <f>IFERROR(VLOOKUP(B7,'[1]Result 1'!$A$2:$I$549,6,0),0)</f>
        <v>322052.09000000003</v>
      </c>
      <c r="G7" s="25">
        <f>IFERROR(VLOOKUP(B7,'[2]Result 1'!$A$2:$E$549,2,0),0)</f>
        <v>0</v>
      </c>
      <c r="H7" s="14">
        <v>211667.99</v>
      </c>
      <c r="I7" s="14">
        <f t="shared" si="1"/>
        <v>0</v>
      </c>
      <c r="J7" s="14">
        <v>0</v>
      </c>
      <c r="K7" s="25">
        <f>IFERROR(VLOOKUP(B7,'[1]Result 1'!$A$2:$I$549,7,0),0)</f>
        <v>0</v>
      </c>
      <c r="L7" s="14">
        <f t="shared" si="2"/>
        <v>211667.99</v>
      </c>
      <c r="M7" s="14">
        <f t="shared" si="3"/>
        <v>0</v>
      </c>
      <c r="N7" s="15"/>
      <c r="O7" s="23">
        <f t="shared" si="4"/>
        <v>211667.99</v>
      </c>
      <c r="P7" s="1">
        <f>H7-F7</f>
        <v>-110384.10000000003</v>
      </c>
    </row>
    <row r="8" spans="1:18" s="1" customFormat="1" ht="30.75" customHeight="1" x14ac:dyDescent="0.25">
      <c r="A8" s="18">
        <v>6</v>
      </c>
      <c r="B8" s="16" t="s">
        <v>44</v>
      </c>
      <c r="C8" s="20" t="s">
        <v>474</v>
      </c>
      <c r="D8" s="17" t="s">
        <v>375</v>
      </c>
      <c r="E8" s="20" t="s">
        <v>226</v>
      </c>
      <c r="F8" s="25">
        <f>IFERROR(VLOOKUP(B8,'[1]Result 1'!$A$2:$I$549,6,0),0)</f>
        <v>210475.47</v>
      </c>
      <c r="G8" s="25">
        <f>IFERROR(VLOOKUP(B8,'[2]Result 1'!$A$2:$E$549,2,0),0)</f>
        <v>0</v>
      </c>
      <c r="H8" s="14">
        <v>210475.47</v>
      </c>
      <c r="I8" s="14">
        <f t="shared" si="1"/>
        <v>0</v>
      </c>
      <c r="J8" s="14">
        <v>0</v>
      </c>
      <c r="K8" s="25">
        <f>IFERROR(VLOOKUP(B8,'[1]Result 1'!$A$2:$I$549,7,0),0)</f>
        <v>-187179.1</v>
      </c>
      <c r="L8" s="14">
        <f t="shared" si="2"/>
        <v>397654.57</v>
      </c>
      <c r="M8" s="14">
        <f t="shared" si="3"/>
        <v>187179.1</v>
      </c>
      <c r="N8" s="15"/>
      <c r="O8" s="23">
        <f t="shared" si="4"/>
        <v>397654.57</v>
      </c>
    </row>
    <row r="9" spans="1:18" s="1" customFormat="1" ht="33.75" customHeight="1" x14ac:dyDescent="0.25">
      <c r="A9" s="18">
        <v>7</v>
      </c>
      <c r="B9" s="16">
        <v>3457324</v>
      </c>
      <c r="C9" s="20" t="s">
        <v>475</v>
      </c>
      <c r="D9" s="17" t="s">
        <v>375</v>
      </c>
      <c r="E9" s="20" t="s">
        <v>182</v>
      </c>
      <c r="F9" s="25">
        <f>IFERROR(VLOOKUP(B9,'[1]Result 1'!$A$2:$I$549,6,0),0)</f>
        <v>0</v>
      </c>
      <c r="G9" s="25">
        <f>IFERROR(VLOOKUP(B9,'[2]Result 1'!$A$2:$E$549,2,0),0)</f>
        <v>0</v>
      </c>
      <c r="H9" s="14">
        <v>194132.23</v>
      </c>
      <c r="I9" s="14">
        <f t="shared" si="1"/>
        <v>0</v>
      </c>
      <c r="J9" s="14">
        <v>0</v>
      </c>
      <c r="K9" s="25">
        <f>IFERROR(VLOOKUP(B9,'[1]Result 1'!$A$2:$I$549,7,0),0)</f>
        <v>0</v>
      </c>
      <c r="L9" s="14">
        <f t="shared" si="2"/>
        <v>194132.23</v>
      </c>
      <c r="M9" s="14">
        <f t="shared" si="3"/>
        <v>194132.23</v>
      </c>
      <c r="N9" s="15"/>
      <c r="O9" s="23">
        <f t="shared" si="4"/>
        <v>194132.23</v>
      </c>
      <c r="P9" s="1">
        <f>H9-F9</f>
        <v>194132.23</v>
      </c>
    </row>
    <row r="10" spans="1:18" s="1" customFormat="1" ht="31.5" customHeight="1" x14ac:dyDescent="0.25">
      <c r="A10" s="18">
        <v>8</v>
      </c>
      <c r="B10" s="16" t="s">
        <v>122</v>
      </c>
      <c r="C10" s="20" t="s">
        <v>655</v>
      </c>
      <c r="D10" s="17" t="s">
        <v>375</v>
      </c>
      <c r="E10" s="20" t="s">
        <v>190</v>
      </c>
      <c r="F10" s="25">
        <f>IFERROR(VLOOKUP(B10,'[1]Result 1'!$A$2:$I$549,6,0),0)</f>
        <v>165532.26999999999</v>
      </c>
      <c r="G10" s="25">
        <f>IFERROR(VLOOKUP(B10,'[2]Result 1'!$A$2:$E$549,2,0),0)</f>
        <v>597601.48</v>
      </c>
      <c r="H10" s="14">
        <v>165532.26999999999</v>
      </c>
      <c r="I10" s="14">
        <f t="shared" si="1"/>
        <v>448685.65</v>
      </c>
      <c r="J10" s="14">
        <v>148915.82999999999</v>
      </c>
      <c r="K10" s="25">
        <f>IFERROR(VLOOKUP(B10,'[1]Result 1'!$A$2:$I$549,7,0),0)</f>
        <v>0</v>
      </c>
      <c r="L10" s="14">
        <f t="shared" si="2"/>
        <v>614217.92000000004</v>
      </c>
      <c r="M10" s="14">
        <f t="shared" si="3"/>
        <v>0</v>
      </c>
      <c r="N10" s="15"/>
      <c r="O10" s="23">
        <f t="shared" si="4"/>
        <v>614217.92000000004</v>
      </c>
      <c r="P10" s="1">
        <f>H10-F10</f>
        <v>0</v>
      </c>
    </row>
    <row r="11" spans="1:18" s="1" customFormat="1" ht="36" customHeight="1" x14ac:dyDescent="0.25">
      <c r="A11" s="18">
        <v>9</v>
      </c>
      <c r="B11" s="16" t="s">
        <v>410</v>
      </c>
      <c r="C11" s="20" t="s">
        <v>477</v>
      </c>
      <c r="D11" s="17" t="s">
        <v>451</v>
      </c>
      <c r="E11" s="20" t="s">
        <v>190</v>
      </c>
      <c r="F11" s="25">
        <f>IFERROR(VLOOKUP(B11,'[1]Result 1'!$A$2:$I$549,6,0),0)</f>
        <v>292357.71000000002</v>
      </c>
      <c r="G11" s="25">
        <f>IFERROR(VLOOKUP(B11,'[2]Result 1'!$A$2:$E$549,2,0),0)</f>
        <v>0</v>
      </c>
      <c r="H11" s="14">
        <v>155253.19</v>
      </c>
      <c r="I11" s="14">
        <f t="shared" si="1"/>
        <v>0</v>
      </c>
      <c r="J11" s="14">
        <v>0</v>
      </c>
      <c r="K11" s="25">
        <f>IFERROR(VLOOKUP(B11,'[1]Result 1'!$A$2:$I$549,7,0),0)</f>
        <v>0</v>
      </c>
      <c r="L11" s="14">
        <f t="shared" si="2"/>
        <v>155253.19</v>
      </c>
      <c r="M11" s="14">
        <f t="shared" si="3"/>
        <v>0</v>
      </c>
      <c r="N11" s="15"/>
      <c r="O11" s="23">
        <f t="shared" si="4"/>
        <v>155253.19</v>
      </c>
    </row>
    <row r="12" spans="1:18" s="1" customFormat="1" ht="36.75" customHeight="1" x14ac:dyDescent="0.25">
      <c r="A12" s="18">
        <v>10</v>
      </c>
      <c r="B12" s="16" t="s">
        <v>440</v>
      </c>
      <c r="C12" s="20" t="s">
        <v>476</v>
      </c>
      <c r="D12" s="17" t="s">
        <v>451</v>
      </c>
      <c r="E12" s="20" t="s">
        <v>198</v>
      </c>
      <c r="F12" s="25">
        <f>IFERROR(VLOOKUP(B12,'[1]Result 1'!$A$2:$I$549,6,0),0)</f>
        <v>146322.57999999999</v>
      </c>
      <c r="G12" s="25">
        <f>IFERROR(VLOOKUP(B12,'[2]Result 1'!$A$2:$E$549,2,0),0)</f>
        <v>208684.47</v>
      </c>
      <c r="H12" s="14">
        <v>146322.57999999999</v>
      </c>
      <c r="I12" s="14">
        <f t="shared" si="1"/>
        <v>74537.959999999992</v>
      </c>
      <c r="J12" s="14">
        <v>134146.51</v>
      </c>
      <c r="K12" s="25">
        <f>IFERROR(VLOOKUP(B12,'[1]Result 1'!$A$2:$I$549,7,0),0)</f>
        <v>0</v>
      </c>
      <c r="L12" s="14">
        <f t="shared" si="2"/>
        <v>220860.53999999998</v>
      </c>
      <c r="M12" s="14">
        <f t="shared" si="3"/>
        <v>0</v>
      </c>
      <c r="N12" s="15" t="s">
        <v>916</v>
      </c>
      <c r="O12" s="23">
        <f t="shared" si="4"/>
        <v>220860.53999999998</v>
      </c>
    </row>
    <row r="13" spans="1:18" s="1" customFormat="1" ht="45" customHeight="1" x14ac:dyDescent="0.25">
      <c r="A13" s="18">
        <v>11</v>
      </c>
      <c r="B13" s="16">
        <v>5599024</v>
      </c>
      <c r="C13" s="20" t="s">
        <v>473</v>
      </c>
      <c r="D13" s="17" t="s">
        <v>259</v>
      </c>
      <c r="E13" s="20" t="s">
        <v>182</v>
      </c>
      <c r="F13" s="25">
        <f>IFERROR(VLOOKUP(B13,'[1]Result 1'!$A$2:$I$549,6,0),0)</f>
        <v>0</v>
      </c>
      <c r="G13" s="25">
        <f>IFERROR(VLOOKUP(B13,'[2]Result 1'!$A$2:$E$549,2,0),0)</f>
        <v>0</v>
      </c>
      <c r="H13" s="14">
        <v>144010.51999999999</v>
      </c>
      <c r="I13" s="14">
        <f t="shared" si="1"/>
        <v>0</v>
      </c>
      <c r="J13" s="14">
        <v>0</v>
      </c>
      <c r="K13" s="25">
        <f>IFERROR(VLOOKUP(B13,'[1]Result 1'!$A$2:$I$549,7,0),0)</f>
        <v>0</v>
      </c>
      <c r="L13" s="14">
        <f t="shared" si="2"/>
        <v>144010.51999999999</v>
      </c>
      <c r="M13" s="14">
        <f t="shared" si="3"/>
        <v>144010.51999999999</v>
      </c>
      <c r="N13" s="15" t="s">
        <v>921</v>
      </c>
      <c r="O13" s="23"/>
    </row>
    <row r="14" spans="1:18" s="1" customFormat="1" ht="45" customHeight="1" x14ac:dyDescent="0.25">
      <c r="A14" s="18">
        <v>12</v>
      </c>
      <c r="B14" s="16" t="s">
        <v>149</v>
      </c>
      <c r="C14" s="20" t="s">
        <v>478</v>
      </c>
      <c r="D14" s="17" t="s">
        <v>260</v>
      </c>
      <c r="E14" s="20" t="s">
        <v>207</v>
      </c>
      <c r="F14" s="25">
        <f>IFERROR(VLOOKUP(B14,'[1]Result 1'!$A$2:$I$549,6,0),0)</f>
        <v>133695.53</v>
      </c>
      <c r="G14" s="25">
        <f>IFERROR(VLOOKUP(B14,'[2]Result 1'!$A$2:$E$549,2,0),0)</f>
        <v>0</v>
      </c>
      <c r="H14" s="14">
        <v>133689.78</v>
      </c>
      <c r="I14" s="14">
        <f t="shared" si="1"/>
        <v>0</v>
      </c>
      <c r="J14" s="14">
        <v>0</v>
      </c>
      <c r="K14" s="25">
        <f>IFERROR(VLOOKUP(B14,'[1]Result 1'!$A$2:$I$549,7,0),0)</f>
        <v>0</v>
      </c>
      <c r="L14" s="14">
        <f t="shared" si="2"/>
        <v>133689.78</v>
      </c>
      <c r="M14" s="14">
        <f t="shared" si="3"/>
        <v>0</v>
      </c>
      <c r="N14" s="15"/>
      <c r="O14" s="23">
        <f t="shared" ref="O14:O77" si="5">H14+I14-K14</f>
        <v>133689.78</v>
      </c>
    </row>
    <row r="15" spans="1:18" s="1" customFormat="1" ht="45.75" customHeight="1" x14ac:dyDescent="0.25">
      <c r="A15" s="18">
        <v>13</v>
      </c>
      <c r="B15" s="16">
        <v>5883608</v>
      </c>
      <c r="C15" s="20" t="s">
        <v>480</v>
      </c>
      <c r="D15" s="17" t="s">
        <v>260</v>
      </c>
      <c r="E15" s="20" t="s">
        <v>213</v>
      </c>
      <c r="F15" s="25">
        <f>IFERROR(VLOOKUP(B15,'[1]Result 1'!$A$2:$I$549,6,0),0)</f>
        <v>0</v>
      </c>
      <c r="G15" s="25">
        <f>IFERROR(VLOOKUP(B15,'[2]Result 1'!$A$2:$E$549,2,0),0)</f>
        <v>0</v>
      </c>
      <c r="H15" s="14">
        <v>128899.3</v>
      </c>
      <c r="I15" s="14">
        <f t="shared" si="1"/>
        <v>-89144.02</v>
      </c>
      <c r="J15" s="14">
        <v>89144.02</v>
      </c>
      <c r="K15" s="25">
        <f>IFERROR(VLOOKUP(B15,'[1]Result 1'!$A$2:$I$549,7,0),0)</f>
        <v>0</v>
      </c>
      <c r="L15" s="14">
        <f t="shared" si="2"/>
        <v>39755.279999999999</v>
      </c>
      <c r="M15" s="14">
        <f t="shared" si="3"/>
        <v>128899.3</v>
      </c>
      <c r="N15" s="15"/>
      <c r="O15" s="23">
        <f t="shared" si="5"/>
        <v>39755.279999999999</v>
      </c>
      <c r="P15" s="1">
        <f>H15-F15</f>
        <v>128899.3</v>
      </c>
    </row>
    <row r="16" spans="1:18" s="1" customFormat="1" ht="36" customHeight="1" x14ac:dyDescent="0.25">
      <c r="A16" s="18">
        <v>14</v>
      </c>
      <c r="B16" s="16" t="s">
        <v>359</v>
      </c>
      <c r="C16" s="20" t="s">
        <v>479</v>
      </c>
      <c r="D16" s="17" t="s">
        <v>375</v>
      </c>
      <c r="E16" s="20" t="s">
        <v>175</v>
      </c>
      <c r="F16" s="25">
        <f>IFERROR(VLOOKUP(B16,'[1]Result 1'!$A$2:$I$549,6,0),0)</f>
        <v>128100.9</v>
      </c>
      <c r="G16" s="25">
        <f>IFERROR(VLOOKUP(B16,'[2]Result 1'!$A$2:$E$549,2,0),0)</f>
        <v>0</v>
      </c>
      <c r="H16" s="14">
        <v>128100.9</v>
      </c>
      <c r="I16" s="14">
        <f t="shared" si="1"/>
        <v>0</v>
      </c>
      <c r="J16" s="14">
        <v>0</v>
      </c>
      <c r="K16" s="25">
        <f>IFERROR(VLOOKUP(B16,'[1]Result 1'!$A$2:$I$549,7,0),0)</f>
        <v>0</v>
      </c>
      <c r="L16" s="14">
        <f t="shared" si="2"/>
        <v>128100.9</v>
      </c>
      <c r="M16" s="14">
        <f t="shared" si="3"/>
        <v>0</v>
      </c>
      <c r="N16" s="15"/>
      <c r="O16" s="23">
        <f t="shared" si="5"/>
        <v>128100.9</v>
      </c>
      <c r="P16" s="1">
        <f>H16-F16</f>
        <v>0</v>
      </c>
    </row>
    <row r="17" spans="1:16" s="1" customFormat="1" ht="29.25" customHeight="1" x14ac:dyDescent="0.25">
      <c r="A17" s="18">
        <v>15</v>
      </c>
      <c r="B17" s="16" t="s">
        <v>232</v>
      </c>
      <c r="C17" s="20" t="s">
        <v>484</v>
      </c>
      <c r="D17" s="17" t="s">
        <v>257</v>
      </c>
      <c r="E17" s="20" t="s">
        <v>197</v>
      </c>
      <c r="F17" s="25">
        <f>IFERROR(VLOOKUP(B17,'[1]Result 1'!$A$2:$I$549,6,0),0)</f>
        <v>128057.86</v>
      </c>
      <c r="G17" s="25">
        <f>IFERROR(VLOOKUP(B17,'[2]Result 1'!$A$2:$E$549,2,0),0)</f>
        <v>0</v>
      </c>
      <c r="H17" s="14">
        <v>128057.86</v>
      </c>
      <c r="I17" s="14">
        <f t="shared" si="1"/>
        <v>0</v>
      </c>
      <c r="J17" s="14">
        <v>0</v>
      </c>
      <c r="K17" s="25">
        <f>IFERROR(VLOOKUP(B17,'[1]Result 1'!$A$2:$I$549,7,0),0)</f>
        <v>0</v>
      </c>
      <c r="L17" s="14">
        <f t="shared" si="2"/>
        <v>128057.86</v>
      </c>
      <c r="M17" s="14">
        <f t="shared" si="3"/>
        <v>0</v>
      </c>
      <c r="N17" s="15"/>
      <c r="O17" s="23">
        <f t="shared" si="5"/>
        <v>128057.86</v>
      </c>
      <c r="P17" s="1">
        <f>H17-F17</f>
        <v>0</v>
      </c>
    </row>
    <row r="18" spans="1:16" s="1" customFormat="1" ht="29.25" customHeight="1" x14ac:dyDescent="0.25">
      <c r="A18" s="18">
        <v>16</v>
      </c>
      <c r="B18" s="16">
        <v>5957235</v>
      </c>
      <c r="C18" s="20" t="s">
        <v>482</v>
      </c>
      <c r="D18" s="17" t="s">
        <v>266</v>
      </c>
      <c r="E18" s="20" t="s">
        <v>206</v>
      </c>
      <c r="F18" s="25">
        <f>IFERROR(VLOOKUP(B18,'[1]Result 1'!$A$2:$I$549,6,0),0)</f>
        <v>0</v>
      </c>
      <c r="G18" s="25">
        <f>IFERROR(VLOOKUP(B18,'[2]Result 1'!$A$2:$E$549,2,0),0)</f>
        <v>0</v>
      </c>
      <c r="H18" s="14">
        <v>125418.79</v>
      </c>
      <c r="I18" s="14">
        <f t="shared" si="1"/>
        <v>-6635.18</v>
      </c>
      <c r="J18" s="14">
        <v>6635.18</v>
      </c>
      <c r="K18" s="25">
        <f>IFERROR(VLOOKUP(B18,'[1]Result 1'!$A$2:$I$549,7,0),0)</f>
        <v>0</v>
      </c>
      <c r="L18" s="14">
        <f t="shared" si="2"/>
        <v>118783.60999999999</v>
      </c>
      <c r="M18" s="14">
        <f t="shared" si="3"/>
        <v>125418.78999999998</v>
      </c>
      <c r="N18" s="15"/>
      <c r="O18" s="23">
        <f t="shared" si="5"/>
        <v>118783.60999999999</v>
      </c>
      <c r="P18" s="1">
        <f>H18-F18</f>
        <v>125418.79</v>
      </c>
    </row>
    <row r="19" spans="1:16" s="1" customFormat="1" ht="29.25" customHeight="1" x14ac:dyDescent="0.25">
      <c r="A19" s="18">
        <v>17</v>
      </c>
      <c r="B19" s="16" t="s">
        <v>119</v>
      </c>
      <c r="C19" s="20" t="s">
        <v>488</v>
      </c>
      <c r="D19" s="17" t="s">
        <v>261</v>
      </c>
      <c r="E19" s="20" t="s">
        <v>182</v>
      </c>
      <c r="F19" s="25">
        <f>IFERROR(VLOOKUP(B19,'[1]Result 1'!$A$2:$I$549,6,0),0)</f>
        <v>122104.84</v>
      </c>
      <c r="G19" s="25">
        <f>IFERROR(VLOOKUP(B19,'[2]Result 1'!$A$2:$E$549,2,0),0)</f>
        <v>0</v>
      </c>
      <c r="H19" s="14">
        <v>122104.84</v>
      </c>
      <c r="I19" s="14">
        <f t="shared" si="1"/>
        <v>0</v>
      </c>
      <c r="J19" s="14">
        <v>0</v>
      </c>
      <c r="K19" s="25">
        <f>IFERROR(VLOOKUP(B19,'[1]Result 1'!$A$2:$I$549,7,0),0)</f>
        <v>0</v>
      </c>
      <c r="L19" s="14">
        <f t="shared" si="2"/>
        <v>122104.84</v>
      </c>
      <c r="M19" s="14">
        <f t="shared" si="3"/>
        <v>0</v>
      </c>
      <c r="N19" s="15"/>
      <c r="O19" s="23">
        <f t="shared" si="5"/>
        <v>122104.84</v>
      </c>
    </row>
    <row r="20" spans="1:16" s="1" customFormat="1" ht="29.25" customHeight="1" x14ac:dyDescent="0.25">
      <c r="A20" s="18">
        <v>18</v>
      </c>
      <c r="B20" s="16">
        <v>5454215</v>
      </c>
      <c r="C20" s="20" t="s">
        <v>797</v>
      </c>
      <c r="D20" s="17" t="s">
        <v>261</v>
      </c>
      <c r="E20" s="20" t="s">
        <v>225</v>
      </c>
      <c r="F20" s="25">
        <f>IFERROR(VLOOKUP(B20,'[1]Result 1'!$A$2:$I$549,6,0),0)</f>
        <v>0</v>
      </c>
      <c r="G20" s="25">
        <f>IFERROR(VLOOKUP(B20,'[2]Result 1'!$A$2:$E$549,2,0),0)</f>
        <v>0</v>
      </c>
      <c r="H20" s="14">
        <v>117089.09</v>
      </c>
      <c r="I20" s="14">
        <f t="shared" si="1"/>
        <v>0</v>
      </c>
      <c r="J20" s="14">
        <v>0</v>
      </c>
      <c r="K20" s="25">
        <f>IFERROR(VLOOKUP(B20,'[1]Result 1'!$A$2:$I$549,7,0),0)</f>
        <v>0</v>
      </c>
      <c r="L20" s="14">
        <f t="shared" si="2"/>
        <v>117089.09</v>
      </c>
      <c r="M20" s="14">
        <f t="shared" si="3"/>
        <v>117089.09</v>
      </c>
      <c r="N20" s="15"/>
      <c r="O20" s="23">
        <f t="shared" si="5"/>
        <v>117089.09</v>
      </c>
    </row>
    <row r="21" spans="1:16" s="1" customFormat="1" ht="29.25" customHeight="1" x14ac:dyDescent="0.25">
      <c r="A21" s="18">
        <v>19</v>
      </c>
      <c r="B21" s="16" t="s">
        <v>36</v>
      </c>
      <c r="C21" s="20" t="s">
        <v>486</v>
      </c>
      <c r="D21" s="17" t="s">
        <v>266</v>
      </c>
      <c r="E21" s="20" t="s">
        <v>206</v>
      </c>
      <c r="F21" s="25">
        <f>IFERROR(VLOOKUP(B21,'[1]Result 1'!$A$2:$I$549,6,0),0)</f>
        <v>218157.16</v>
      </c>
      <c r="G21" s="25">
        <f>IFERROR(VLOOKUP(B21,'[2]Result 1'!$A$2:$E$549,2,0),0)</f>
        <v>0</v>
      </c>
      <c r="H21" s="14">
        <v>116606.95</v>
      </c>
      <c r="I21" s="14">
        <f t="shared" si="1"/>
        <v>0</v>
      </c>
      <c r="J21" s="14">
        <v>0</v>
      </c>
      <c r="K21" s="25">
        <f>IFERROR(VLOOKUP(B21,'[1]Result 1'!$A$2:$I$549,7,0),0)</f>
        <v>0</v>
      </c>
      <c r="L21" s="14">
        <f t="shared" si="2"/>
        <v>116606.95</v>
      </c>
      <c r="M21" s="14">
        <f t="shared" si="3"/>
        <v>0</v>
      </c>
      <c r="N21" s="15"/>
      <c r="O21" s="23">
        <f t="shared" si="5"/>
        <v>116606.95</v>
      </c>
    </row>
    <row r="22" spans="1:16" s="1" customFormat="1" ht="29.25" customHeight="1" x14ac:dyDescent="0.25">
      <c r="A22" s="18">
        <v>20</v>
      </c>
      <c r="B22" s="16" t="s">
        <v>284</v>
      </c>
      <c r="C22" s="20" t="s">
        <v>490</v>
      </c>
      <c r="D22" s="17" t="s">
        <v>257</v>
      </c>
      <c r="E22" s="20" t="s">
        <v>207</v>
      </c>
      <c r="F22" s="25">
        <f>IFERROR(VLOOKUP(B22,'[1]Result 1'!$A$2:$I$549,6,0),0)</f>
        <v>98832.98</v>
      </c>
      <c r="G22" s="25">
        <f>IFERROR(VLOOKUP(B22,'[2]Result 1'!$A$2:$E$549,2,0),0)</f>
        <v>159414.47</v>
      </c>
      <c r="H22" s="14">
        <v>115715.82</v>
      </c>
      <c r="I22" s="14">
        <f t="shared" si="1"/>
        <v>113192.31</v>
      </c>
      <c r="J22" s="14">
        <v>46222.16</v>
      </c>
      <c r="K22" s="25">
        <f>IFERROR(VLOOKUP(B22,'[1]Result 1'!$A$2:$I$549,7,0),0)</f>
        <v>0</v>
      </c>
      <c r="L22" s="14">
        <f t="shared" si="2"/>
        <v>228908.13</v>
      </c>
      <c r="M22" s="14">
        <f t="shared" si="3"/>
        <v>16882.840000000011</v>
      </c>
      <c r="N22" s="15"/>
      <c r="O22" s="23">
        <f t="shared" si="5"/>
        <v>228908.13</v>
      </c>
      <c r="P22" s="1">
        <f>H22-F22</f>
        <v>16882.840000000011</v>
      </c>
    </row>
    <row r="23" spans="1:16" s="1" customFormat="1" ht="29.25" customHeight="1" x14ac:dyDescent="0.25">
      <c r="A23" s="18">
        <v>21</v>
      </c>
      <c r="B23" s="16">
        <v>4277669</v>
      </c>
      <c r="C23" s="20" t="s">
        <v>494</v>
      </c>
      <c r="D23" s="17" t="s">
        <v>261</v>
      </c>
      <c r="E23" s="20" t="s">
        <v>182</v>
      </c>
      <c r="F23" s="25">
        <f>IFERROR(VLOOKUP(B23,'[1]Result 1'!$A$2:$I$549,6,0),0)</f>
        <v>0</v>
      </c>
      <c r="G23" s="25">
        <f>IFERROR(VLOOKUP(B23,'[2]Result 1'!$A$2:$E$549,2,0),0)</f>
        <v>0</v>
      </c>
      <c r="H23" s="14">
        <v>114712.32000000001</v>
      </c>
      <c r="I23" s="14">
        <f t="shared" si="1"/>
        <v>0</v>
      </c>
      <c r="J23" s="14">
        <v>0</v>
      </c>
      <c r="K23" s="25">
        <f>IFERROR(VLOOKUP(B23,'[1]Result 1'!$A$2:$I$549,7,0),0)</f>
        <v>0</v>
      </c>
      <c r="L23" s="14">
        <f t="shared" si="2"/>
        <v>114712.32000000001</v>
      </c>
      <c r="M23" s="14">
        <f t="shared" si="3"/>
        <v>114712.32000000001</v>
      </c>
      <c r="N23" s="15"/>
      <c r="O23" s="23">
        <f t="shared" si="5"/>
        <v>114712.32000000001</v>
      </c>
    </row>
    <row r="24" spans="1:16" s="1" customFormat="1" ht="29.25" customHeight="1" x14ac:dyDescent="0.25">
      <c r="A24" s="18">
        <v>22</v>
      </c>
      <c r="B24" s="16" t="s">
        <v>48</v>
      </c>
      <c r="C24" s="20" t="s">
        <v>491</v>
      </c>
      <c r="D24" s="17" t="s">
        <v>375</v>
      </c>
      <c r="E24" s="20" t="s">
        <v>182</v>
      </c>
      <c r="F24" s="25">
        <f>IFERROR(VLOOKUP(B24,'[1]Result 1'!$A$2:$I$549,6,0),0)</f>
        <v>215749.35</v>
      </c>
      <c r="G24" s="25">
        <f>IFERROR(VLOOKUP(B24,'[2]Result 1'!$A$2:$E$549,2,0),0)</f>
        <v>0</v>
      </c>
      <c r="H24" s="14">
        <v>114577.19</v>
      </c>
      <c r="I24" s="14">
        <f t="shared" si="1"/>
        <v>0</v>
      </c>
      <c r="J24" s="14">
        <v>0</v>
      </c>
      <c r="K24" s="25">
        <f>IFERROR(VLOOKUP(B24,'[1]Result 1'!$A$2:$I$549,7,0),0)</f>
        <v>-101172.16</v>
      </c>
      <c r="L24" s="14">
        <f t="shared" si="2"/>
        <v>215749.35</v>
      </c>
      <c r="M24" s="14">
        <f t="shared" si="3"/>
        <v>0</v>
      </c>
      <c r="N24" s="15"/>
      <c r="O24" s="23">
        <f t="shared" si="5"/>
        <v>215749.35</v>
      </c>
    </row>
    <row r="25" spans="1:16" s="1" customFormat="1" ht="29.25" customHeight="1" x14ac:dyDescent="0.25">
      <c r="A25" s="18">
        <v>23</v>
      </c>
      <c r="B25" s="16" t="s">
        <v>97</v>
      </c>
      <c r="C25" s="20" t="s">
        <v>492</v>
      </c>
      <c r="D25" s="17" t="s">
        <v>261</v>
      </c>
      <c r="E25" s="20" t="s">
        <v>191</v>
      </c>
      <c r="F25" s="25">
        <f>IFERROR(VLOOKUP(B25,'[1]Result 1'!$A$2:$I$549,6,0),0)</f>
        <v>137763.57999999999</v>
      </c>
      <c r="G25" s="25">
        <f>IFERROR(VLOOKUP(B25,'[2]Result 1'!$A$2:$E$549,2,0),0)</f>
        <v>0</v>
      </c>
      <c r="H25" s="14">
        <v>112749.08</v>
      </c>
      <c r="I25" s="14">
        <f t="shared" si="1"/>
        <v>0</v>
      </c>
      <c r="J25" s="14">
        <v>0</v>
      </c>
      <c r="K25" s="25">
        <f>IFERROR(VLOOKUP(B25,'[1]Result 1'!$A$2:$I$549,7,0),0)</f>
        <v>0</v>
      </c>
      <c r="L25" s="14">
        <f t="shared" si="2"/>
        <v>112749.08</v>
      </c>
      <c r="M25" s="14">
        <f t="shared" si="3"/>
        <v>0</v>
      </c>
      <c r="N25" s="15"/>
      <c r="O25" s="23">
        <f t="shared" si="5"/>
        <v>112749.08</v>
      </c>
      <c r="P25" s="1">
        <f>H25-F25</f>
        <v>-25014.499999999985</v>
      </c>
    </row>
    <row r="26" spans="1:16" s="1" customFormat="1" ht="29.25" customHeight="1" x14ac:dyDescent="0.25">
      <c r="A26" s="18">
        <v>24</v>
      </c>
      <c r="B26" s="16" t="s">
        <v>350</v>
      </c>
      <c r="C26" s="20" t="s">
        <v>493</v>
      </c>
      <c r="D26" s="17" t="s">
        <v>375</v>
      </c>
      <c r="E26" s="20" t="s">
        <v>190</v>
      </c>
      <c r="F26" s="25">
        <f>IFERROR(VLOOKUP(B26,'[1]Result 1'!$A$2:$I$549,6,0),0)</f>
        <v>111464.92</v>
      </c>
      <c r="G26" s="25">
        <f>IFERROR(VLOOKUP(B26,'[2]Result 1'!$A$2:$E$549,2,0),0)</f>
        <v>0</v>
      </c>
      <c r="H26" s="14">
        <v>111464.92</v>
      </c>
      <c r="I26" s="14">
        <f t="shared" si="1"/>
        <v>0</v>
      </c>
      <c r="J26" s="14">
        <v>0</v>
      </c>
      <c r="K26" s="25">
        <f>IFERROR(VLOOKUP(B26,'[1]Result 1'!$A$2:$I$549,7,0),0)</f>
        <v>0</v>
      </c>
      <c r="L26" s="14">
        <f t="shared" si="2"/>
        <v>111464.92</v>
      </c>
      <c r="M26" s="14">
        <f t="shared" si="3"/>
        <v>0</v>
      </c>
      <c r="N26" s="15"/>
      <c r="O26" s="23">
        <f t="shared" si="5"/>
        <v>111464.92</v>
      </c>
    </row>
    <row r="27" spans="1:16" s="1" customFormat="1" ht="29.25" customHeight="1" x14ac:dyDescent="0.25">
      <c r="A27" s="18">
        <v>25</v>
      </c>
      <c r="B27" s="16" t="s">
        <v>59</v>
      </c>
      <c r="C27" s="20" t="s">
        <v>512</v>
      </c>
      <c r="D27" s="17" t="s">
        <v>261</v>
      </c>
      <c r="E27" s="20" t="s">
        <v>177</v>
      </c>
      <c r="F27" s="25">
        <f>IFERROR(VLOOKUP(B27,'[1]Result 1'!$A$2:$I$549,6,0),0)</f>
        <v>110337.36</v>
      </c>
      <c r="G27" s="25">
        <f>IFERROR(VLOOKUP(B27,'[2]Result 1'!$A$2:$E$549,2,0),0)</f>
        <v>0</v>
      </c>
      <c r="H27" s="14">
        <v>110337.36</v>
      </c>
      <c r="I27" s="14">
        <f t="shared" si="1"/>
        <v>0</v>
      </c>
      <c r="J27" s="14">
        <v>0</v>
      </c>
      <c r="K27" s="25">
        <f>IFERROR(VLOOKUP(B27,'[1]Result 1'!$A$2:$I$549,7,0),0)</f>
        <v>0</v>
      </c>
      <c r="L27" s="14">
        <f t="shared" si="2"/>
        <v>110337.36</v>
      </c>
      <c r="M27" s="14">
        <f t="shared" si="3"/>
        <v>0</v>
      </c>
      <c r="N27" s="15"/>
      <c r="O27" s="23">
        <f t="shared" si="5"/>
        <v>110337.36</v>
      </c>
    </row>
    <row r="28" spans="1:16" s="1" customFormat="1" ht="29.25" customHeight="1" x14ac:dyDescent="0.25">
      <c r="A28" s="18">
        <v>26</v>
      </c>
      <c r="B28" s="16" t="s">
        <v>316</v>
      </c>
      <c r="C28" s="20" t="s">
        <v>485</v>
      </c>
      <c r="D28" s="17" t="s">
        <v>265</v>
      </c>
      <c r="E28" s="20" t="s">
        <v>213</v>
      </c>
      <c r="F28" s="25">
        <f>IFERROR(VLOOKUP(B28,'[1]Result 1'!$A$2:$I$549,6,0),0)</f>
        <v>109891.89</v>
      </c>
      <c r="G28" s="25">
        <f>IFERROR(VLOOKUP(B28,'[2]Result 1'!$A$2:$E$549,2,0),0)</f>
        <v>0</v>
      </c>
      <c r="H28" s="14">
        <v>109891.89</v>
      </c>
      <c r="I28" s="14">
        <f t="shared" si="1"/>
        <v>0</v>
      </c>
      <c r="J28" s="14">
        <v>0</v>
      </c>
      <c r="K28" s="25">
        <f>IFERROR(VLOOKUP(B28,'[1]Result 1'!$A$2:$I$549,7,0),0)</f>
        <v>0</v>
      </c>
      <c r="L28" s="14">
        <f t="shared" si="2"/>
        <v>109891.89</v>
      </c>
      <c r="M28" s="14">
        <f t="shared" si="3"/>
        <v>0</v>
      </c>
      <c r="N28" s="15"/>
      <c r="O28" s="23">
        <f t="shared" si="5"/>
        <v>109891.89</v>
      </c>
      <c r="P28" s="1">
        <f>H28-F28</f>
        <v>0</v>
      </c>
    </row>
    <row r="29" spans="1:16" s="1" customFormat="1" ht="29.25" customHeight="1" x14ac:dyDescent="0.25">
      <c r="A29" s="18">
        <v>27</v>
      </c>
      <c r="B29" s="16" t="s">
        <v>372</v>
      </c>
      <c r="C29" s="20" t="s">
        <v>487</v>
      </c>
      <c r="D29" s="17" t="s">
        <v>375</v>
      </c>
      <c r="E29" s="20" t="s">
        <v>215</v>
      </c>
      <c r="F29" s="25">
        <f>IFERROR(VLOOKUP(B29,'[1]Result 1'!$A$2:$I$549,6,0),0)</f>
        <v>109779.85</v>
      </c>
      <c r="G29" s="25">
        <f>IFERROR(VLOOKUP(B29,'[2]Result 1'!$A$2:$E$549,2,0),0)</f>
        <v>0</v>
      </c>
      <c r="H29" s="14">
        <v>109779.85</v>
      </c>
      <c r="I29" s="14">
        <f t="shared" si="1"/>
        <v>0</v>
      </c>
      <c r="J29" s="14">
        <v>0</v>
      </c>
      <c r="K29" s="25">
        <f>IFERROR(VLOOKUP(B29,'[1]Result 1'!$A$2:$I$549,7,0),0)</f>
        <v>0</v>
      </c>
      <c r="L29" s="14">
        <f t="shared" si="2"/>
        <v>109779.85</v>
      </c>
      <c r="M29" s="14">
        <f t="shared" si="3"/>
        <v>0</v>
      </c>
      <c r="N29" s="15"/>
      <c r="O29" s="23">
        <f t="shared" si="5"/>
        <v>109779.85</v>
      </c>
    </row>
    <row r="30" spans="1:16" s="1" customFormat="1" ht="29.25" customHeight="1" x14ac:dyDescent="0.25">
      <c r="A30" s="18">
        <v>28</v>
      </c>
      <c r="B30" s="16" t="s">
        <v>295</v>
      </c>
      <c r="C30" s="20" t="s">
        <v>489</v>
      </c>
      <c r="D30" s="17" t="s">
        <v>257</v>
      </c>
      <c r="E30" s="20" t="s">
        <v>215</v>
      </c>
      <c r="F30" s="25">
        <f>IFERROR(VLOOKUP(B30,'[1]Result 1'!$A$2:$I$549,6,0),0)</f>
        <v>180124.37</v>
      </c>
      <c r="G30" s="25">
        <f>IFERROR(VLOOKUP(B30,'[2]Result 1'!$A$2:$E$549,2,0),0)</f>
        <v>0</v>
      </c>
      <c r="H30" s="14">
        <v>98274.11</v>
      </c>
      <c r="I30" s="14">
        <f t="shared" si="1"/>
        <v>0</v>
      </c>
      <c r="J30" s="14">
        <v>0</v>
      </c>
      <c r="K30" s="25">
        <f>IFERROR(VLOOKUP(B30,'[1]Result 1'!$A$2:$I$549,7,0),0)</f>
        <v>0</v>
      </c>
      <c r="L30" s="14">
        <f t="shared" si="2"/>
        <v>98274.11</v>
      </c>
      <c r="M30" s="14">
        <f t="shared" si="3"/>
        <v>0</v>
      </c>
      <c r="N30" s="15"/>
      <c r="O30" s="23">
        <f t="shared" si="5"/>
        <v>98274.11</v>
      </c>
      <c r="P30" s="1">
        <f>H30-F30</f>
        <v>-81850.259999999995</v>
      </c>
    </row>
    <row r="31" spans="1:16" s="1" customFormat="1" ht="29.25" customHeight="1" x14ac:dyDescent="0.25">
      <c r="A31" s="18">
        <v>29</v>
      </c>
      <c r="B31" s="16" t="s">
        <v>871</v>
      </c>
      <c r="C31" s="20" t="s">
        <v>868</v>
      </c>
      <c r="D31" s="17"/>
      <c r="E31" s="20"/>
      <c r="F31" s="25">
        <f>IFERROR(VLOOKUP(B31,'[1]Result 1'!$A$2:$I$549,6,0),0)</f>
        <v>97453.62</v>
      </c>
      <c r="G31" s="25">
        <f>IFERROR(VLOOKUP(B31,'[2]Result 1'!$A$2:$E$549,2,0),0)</f>
        <v>0</v>
      </c>
      <c r="H31" s="14">
        <v>97453.62</v>
      </c>
      <c r="I31" s="14">
        <f t="shared" si="1"/>
        <v>0</v>
      </c>
      <c r="J31" s="14">
        <v>0</v>
      </c>
      <c r="K31" s="25">
        <f>IFERROR(VLOOKUP(B31,'[1]Result 1'!$A$2:$I$549,7,0),0)</f>
        <v>0</v>
      </c>
      <c r="L31" s="14">
        <f t="shared" si="2"/>
        <v>97453.62</v>
      </c>
      <c r="M31" s="14">
        <f t="shared" si="3"/>
        <v>0</v>
      </c>
      <c r="N31" s="15"/>
      <c r="O31" s="23">
        <f t="shared" si="5"/>
        <v>97453.62</v>
      </c>
    </row>
    <row r="32" spans="1:16" s="1" customFormat="1" ht="29.25" customHeight="1" x14ac:dyDescent="0.25">
      <c r="A32" s="18">
        <v>30</v>
      </c>
      <c r="B32" s="16" t="s">
        <v>130</v>
      </c>
      <c r="C32" s="20" t="s">
        <v>503</v>
      </c>
      <c r="D32" s="17" t="s">
        <v>261</v>
      </c>
      <c r="E32" s="20" t="s">
        <v>215</v>
      </c>
      <c r="F32" s="25">
        <f>IFERROR(VLOOKUP(B32,'[1]Result 1'!$A$2:$I$549,6,0),0)</f>
        <v>174903.62</v>
      </c>
      <c r="G32" s="25">
        <f>IFERROR(VLOOKUP(B32,'[2]Result 1'!$A$2:$E$549,2,0),0)</f>
        <v>207844.76</v>
      </c>
      <c r="H32" s="14">
        <v>95231.51</v>
      </c>
      <c r="I32" s="14">
        <f t="shared" si="1"/>
        <v>126844.47000000002</v>
      </c>
      <c r="J32" s="14">
        <v>81000.289999999994</v>
      </c>
      <c r="K32" s="25">
        <f>IFERROR(VLOOKUP(B32,'[1]Result 1'!$A$2:$I$549,7,0),0)</f>
        <v>0</v>
      </c>
      <c r="L32" s="14">
        <f t="shared" si="2"/>
        <v>222075.98</v>
      </c>
      <c r="M32" s="14">
        <f t="shared" si="3"/>
        <v>0</v>
      </c>
      <c r="N32" s="15"/>
      <c r="O32" s="23">
        <f t="shared" si="5"/>
        <v>222075.98</v>
      </c>
      <c r="P32" s="1">
        <f>H32-F32</f>
        <v>-79672.11</v>
      </c>
    </row>
    <row r="33" spans="1:16" s="1" customFormat="1" ht="29.25" customHeight="1" x14ac:dyDescent="0.25">
      <c r="A33" s="18">
        <v>31</v>
      </c>
      <c r="B33" s="16" t="s">
        <v>371</v>
      </c>
      <c r="C33" s="20" t="s">
        <v>493</v>
      </c>
      <c r="D33" s="17" t="s">
        <v>375</v>
      </c>
      <c r="E33" s="20" t="s">
        <v>190</v>
      </c>
      <c r="F33" s="25">
        <f>IFERROR(VLOOKUP(B33,'[1]Result 1'!$A$2:$I$549,6,0),0)</f>
        <v>92334.44</v>
      </c>
      <c r="G33" s="25">
        <f>IFERROR(VLOOKUP(B33,'[2]Result 1'!$A$2:$E$549,2,0),0)</f>
        <v>0</v>
      </c>
      <c r="H33" s="14">
        <v>92334.44</v>
      </c>
      <c r="I33" s="14">
        <f t="shared" si="1"/>
        <v>0</v>
      </c>
      <c r="J33" s="14">
        <v>0</v>
      </c>
      <c r="K33" s="25">
        <f>IFERROR(VLOOKUP(B33,'[1]Result 1'!$A$2:$I$549,7,0),0)</f>
        <v>0</v>
      </c>
      <c r="L33" s="14">
        <f t="shared" si="2"/>
        <v>92334.44</v>
      </c>
      <c r="M33" s="14">
        <f t="shared" si="3"/>
        <v>0</v>
      </c>
      <c r="N33" s="15"/>
      <c r="O33" s="23">
        <f t="shared" si="5"/>
        <v>92334.44</v>
      </c>
    </row>
    <row r="34" spans="1:16" s="1" customFormat="1" ht="29.25" customHeight="1" x14ac:dyDescent="0.25">
      <c r="A34" s="18">
        <v>32</v>
      </c>
      <c r="B34" s="16" t="s">
        <v>22</v>
      </c>
      <c r="C34" s="20" t="s">
        <v>495</v>
      </c>
      <c r="D34" s="17" t="s">
        <v>259</v>
      </c>
      <c r="E34" s="20" t="s">
        <v>182</v>
      </c>
      <c r="F34" s="25">
        <f>IFERROR(VLOOKUP(B34,'[1]Result 1'!$A$2:$I$549,6,0),0)</f>
        <v>161971.60999999999</v>
      </c>
      <c r="G34" s="25">
        <f>IFERROR(VLOOKUP(B34,'[2]Result 1'!$A$2:$E$549,2,0),0)</f>
        <v>0</v>
      </c>
      <c r="H34" s="14">
        <v>89684.51</v>
      </c>
      <c r="I34" s="14">
        <f t="shared" si="1"/>
        <v>0</v>
      </c>
      <c r="J34" s="14">
        <v>0</v>
      </c>
      <c r="K34" s="25">
        <f>IFERROR(VLOOKUP(B34,'[1]Result 1'!$A$2:$I$549,7,0),0)</f>
        <v>0</v>
      </c>
      <c r="L34" s="14">
        <f t="shared" si="2"/>
        <v>89684.51</v>
      </c>
      <c r="M34" s="14">
        <f t="shared" si="3"/>
        <v>0</v>
      </c>
      <c r="N34" s="15"/>
      <c r="O34" s="23">
        <f t="shared" si="5"/>
        <v>89684.51</v>
      </c>
    </row>
    <row r="35" spans="1:16" s="1" customFormat="1" ht="29.25" customHeight="1" x14ac:dyDescent="0.25">
      <c r="A35" s="18">
        <v>33</v>
      </c>
      <c r="B35" s="16" t="s">
        <v>317</v>
      </c>
      <c r="C35" s="20" t="s">
        <v>498</v>
      </c>
      <c r="D35" s="17" t="s">
        <v>265</v>
      </c>
      <c r="E35" s="20" t="s">
        <v>175</v>
      </c>
      <c r="F35" s="25">
        <f>IFERROR(VLOOKUP(B35,'[1]Result 1'!$A$2:$I$549,6,0),0)</f>
        <v>78447.240000000005</v>
      </c>
      <c r="G35" s="25">
        <f>IFERROR(VLOOKUP(B35,'[2]Result 1'!$A$2:$E$549,2,0),0)</f>
        <v>99104.6</v>
      </c>
      <c r="H35" s="14">
        <v>85895.29</v>
      </c>
      <c r="I35" s="14">
        <f t="shared" si="1"/>
        <v>0</v>
      </c>
      <c r="J35" s="14">
        <v>99104.6</v>
      </c>
      <c r="K35" s="25">
        <f>IFERROR(VLOOKUP(B35,'[1]Result 1'!$A$2:$I$549,7,0),0)</f>
        <v>0</v>
      </c>
      <c r="L35" s="14">
        <f t="shared" si="2"/>
        <v>85895.29</v>
      </c>
      <c r="M35" s="14">
        <f t="shared" si="3"/>
        <v>7448.0499999999884</v>
      </c>
      <c r="N35" s="15" t="s">
        <v>306</v>
      </c>
      <c r="O35" s="23">
        <f t="shared" si="5"/>
        <v>85895.29</v>
      </c>
    </row>
    <row r="36" spans="1:16" s="1" customFormat="1" ht="29.25" customHeight="1" x14ac:dyDescent="0.25">
      <c r="A36" s="18">
        <v>34</v>
      </c>
      <c r="B36" s="16" t="s">
        <v>52</v>
      </c>
      <c r="C36" s="20" t="s">
        <v>501</v>
      </c>
      <c r="D36" s="17" t="s">
        <v>257</v>
      </c>
      <c r="E36" s="20" t="s">
        <v>198</v>
      </c>
      <c r="F36" s="25">
        <f>IFERROR(VLOOKUP(B36,'[1]Result 1'!$A$2:$I$549,6,0),0)</f>
        <v>84831.39</v>
      </c>
      <c r="G36" s="25">
        <f>IFERROR(VLOOKUP(B36,'[2]Result 1'!$A$2:$E$549,2,0),0)</f>
        <v>0</v>
      </c>
      <c r="H36" s="14">
        <v>84831.39</v>
      </c>
      <c r="I36" s="14">
        <f t="shared" si="1"/>
        <v>0</v>
      </c>
      <c r="J36" s="14">
        <v>0</v>
      </c>
      <c r="K36" s="25">
        <f>IFERROR(VLOOKUP(B36,'[1]Result 1'!$A$2:$I$549,7,0),0)</f>
        <v>-87795.22</v>
      </c>
      <c r="L36" s="14">
        <f t="shared" si="2"/>
        <v>172626.61</v>
      </c>
      <c r="M36" s="14">
        <f t="shared" si="3"/>
        <v>87795.219999999987</v>
      </c>
      <c r="N36" s="15"/>
      <c r="O36" s="23">
        <f t="shared" si="5"/>
        <v>172626.61</v>
      </c>
      <c r="P36" s="1">
        <f>H36-F36</f>
        <v>0</v>
      </c>
    </row>
    <row r="37" spans="1:16" s="1" customFormat="1" ht="29.25" customHeight="1" x14ac:dyDescent="0.25">
      <c r="A37" s="18">
        <v>35</v>
      </c>
      <c r="B37" s="16" t="s">
        <v>366</v>
      </c>
      <c r="C37" s="20" t="s">
        <v>499</v>
      </c>
      <c r="D37" s="17" t="s">
        <v>375</v>
      </c>
      <c r="E37" s="20" t="s">
        <v>190</v>
      </c>
      <c r="F37" s="25">
        <f>IFERROR(VLOOKUP(B37,'[1]Result 1'!$A$2:$I$549,6,0),0)</f>
        <v>82863.78</v>
      </c>
      <c r="G37" s="25">
        <f>IFERROR(VLOOKUP(B37,'[2]Result 1'!$A$2:$E$549,2,0),0)</f>
        <v>0</v>
      </c>
      <c r="H37" s="14">
        <v>82863.78</v>
      </c>
      <c r="I37" s="14">
        <f t="shared" si="1"/>
        <v>0</v>
      </c>
      <c r="J37" s="14">
        <v>0</v>
      </c>
      <c r="K37" s="25">
        <f>IFERROR(VLOOKUP(B37,'[1]Result 1'!$A$2:$I$549,7,0),0)</f>
        <v>0</v>
      </c>
      <c r="L37" s="14">
        <f t="shared" si="2"/>
        <v>82863.78</v>
      </c>
      <c r="M37" s="14">
        <f t="shared" si="3"/>
        <v>0</v>
      </c>
      <c r="N37" s="15"/>
      <c r="O37" s="23">
        <f t="shared" si="5"/>
        <v>82863.78</v>
      </c>
    </row>
    <row r="38" spans="1:16" s="1" customFormat="1" ht="29.25" customHeight="1" x14ac:dyDescent="0.25">
      <c r="A38" s="18">
        <v>36</v>
      </c>
      <c r="B38" s="16" t="s">
        <v>409</v>
      </c>
      <c r="C38" s="20" t="s">
        <v>502</v>
      </c>
      <c r="D38" s="17" t="s">
        <v>451</v>
      </c>
      <c r="E38" s="20" t="s">
        <v>207</v>
      </c>
      <c r="F38" s="25">
        <f>IFERROR(VLOOKUP(B38,'[1]Result 1'!$A$2:$I$549,6,0),0)</f>
        <v>65955.149999999994</v>
      </c>
      <c r="G38" s="25">
        <f>IFERROR(VLOOKUP(B38,'[2]Result 1'!$A$2:$E$549,2,0),0)</f>
        <v>0</v>
      </c>
      <c r="H38" s="14">
        <v>78518.84</v>
      </c>
      <c r="I38" s="14">
        <f t="shared" si="1"/>
        <v>0</v>
      </c>
      <c r="J38" s="14">
        <v>0</v>
      </c>
      <c r="K38" s="25">
        <f>IFERROR(VLOOKUP(B38,'[1]Result 1'!$A$2:$I$549,7,0),0)</f>
        <v>-65955.149999999994</v>
      </c>
      <c r="L38" s="14">
        <f t="shared" si="2"/>
        <v>144473.99</v>
      </c>
      <c r="M38" s="14">
        <f t="shared" si="3"/>
        <v>78518.84</v>
      </c>
      <c r="N38" s="15"/>
      <c r="O38" s="23">
        <f t="shared" si="5"/>
        <v>144473.99</v>
      </c>
      <c r="P38" s="1">
        <f>H38-F38</f>
        <v>12563.690000000002</v>
      </c>
    </row>
    <row r="39" spans="1:16" s="1" customFormat="1" ht="29.25" customHeight="1" x14ac:dyDescent="0.25">
      <c r="A39" s="18">
        <v>37</v>
      </c>
      <c r="B39" s="16" t="s">
        <v>101</v>
      </c>
      <c r="C39" s="20" t="s">
        <v>548</v>
      </c>
      <c r="D39" s="17" t="s">
        <v>257</v>
      </c>
      <c r="E39" s="20" t="s">
        <v>204</v>
      </c>
      <c r="F39" s="25">
        <f>IFERROR(VLOOKUP(B39,'[1]Result 1'!$A$2:$I$549,6,0),0)</f>
        <v>77747.53</v>
      </c>
      <c r="G39" s="25">
        <f>IFERROR(VLOOKUP(B39,'[2]Result 1'!$A$2:$E$549,2,0),0)</f>
        <v>71493.88</v>
      </c>
      <c r="H39" s="14">
        <v>77747.53</v>
      </c>
      <c r="I39" s="14">
        <f t="shared" si="1"/>
        <v>2270.6100000000006</v>
      </c>
      <c r="J39" s="14">
        <v>69223.27</v>
      </c>
      <c r="K39" s="25">
        <f>IFERROR(VLOOKUP(B39,'[1]Result 1'!$A$2:$I$549,7,0),0)</f>
        <v>0</v>
      </c>
      <c r="L39" s="14">
        <f t="shared" si="2"/>
        <v>80018.14</v>
      </c>
      <c r="M39" s="14">
        <f t="shared" si="3"/>
        <v>0</v>
      </c>
      <c r="N39" s="15" t="s">
        <v>306</v>
      </c>
      <c r="O39" s="23">
        <f t="shared" si="5"/>
        <v>80018.14</v>
      </c>
      <c r="P39" s="1">
        <f>H39-F39</f>
        <v>0</v>
      </c>
    </row>
    <row r="40" spans="1:16" s="1" customFormat="1" ht="29.25" customHeight="1" x14ac:dyDescent="0.25">
      <c r="A40" s="18">
        <v>38</v>
      </c>
      <c r="B40" s="16" t="s">
        <v>32</v>
      </c>
      <c r="C40" s="20" t="s">
        <v>505</v>
      </c>
      <c r="D40" s="17" t="s">
        <v>260</v>
      </c>
      <c r="E40" s="20" t="s">
        <v>206</v>
      </c>
      <c r="F40" s="25">
        <f>IFERROR(VLOOKUP(B40,'[1]Result 1'!$A$2:$I$549,6,0),0)</f>
        <v>146538.76</v>
      </c>
      <c r="G40" s="25">
        <f>IFERROR(VLOOKUP(B40,'[2]Result 1'!$A$2:$E$549,2,0),0)</f>
        <v>0</v>
      </c>
      <c r="H40" s="14">
        <v>76604.34</v>
      </c>
      <c r="I40" s="14">
        <f t="shared" si="1"/>
        <v>0</v>
      </c>
      <c r="J40" s="14">
        <v>0</v>
      </c>
      <c r="K40" s="25">
        <f>IFERROR(VLOOKUP(B40,'[1]Result 1'!$A$2:$I$549,7,0),0)</f>
        <v>0</v>
      </c>
      <c r="L40" s="14">
        <f t="shared" si="2"/>
        <v>76604.34</v>
      </c>
      <c r="M40" s="14">
        <f t="shared" si="3"/>
        <v>0</v>
      </c>
      <c r="N40" s="15"/>
      <c r="O40" s="23">
        <f t="shared" si="5"/>
        <v>76604.34</v>
      </c>
      <c r="P40" s="1">
        <f>H40-F40</f>
        <v>-69934.420000000013</v>
      </c>
    </row>
    <row r="41" spans="1:16" s="1" customFormat="1" ht="29.25" customHeight="1" x14ac:dyDescent="0.25">
      <c r="A41" s="18">
        <v>39</v>
      </c>
      <c r="B41" s="16" t="s">
        <v>135</v>
      </c>
      <c r="C41" s="20" t="s">
        <v>500</v>
      </c>
      <c r="D41" s="17" t="s">
        <v>261</v>
      </c>
      <c r="E41" s="20" t="s">
        <v>215</v>
      </c>
      <c r="F41" s="25">
        <f>IFERROR(VLOOKUP(B41,'[1]Result 1'!$A$2:$I$549,6,0),0)</f>
        <v>74772.62</v>
      </c>
      <c r="G41" s="25">
        <f>IFERROR(VLOOKUP(B41,'[2]Result 1'!$A$2:$E$549,2,0),0)</f>
        <v>0</v>
      </c>
      <c r="H41" s="14">
        <v>74772.62</v>
      </c>
      <c r="I41" s="14">
        <f t="shared" si="1"/>
        <v>0</v>
      </c>
      <c r="J41" s="14">
        <v>0</v>
      </c>
      <c r="K41" s="25">
        <f>IFERROR(VLOOKUP(B41,'[1]Result 1'!$A$2:$I$549,7,0),0)</f>
        <v>0</v>
      </c>
      <c r="L41" s="14">
        <f t="shared" si="2"/>
        <v>74772.62</v>
      </c>
      <c r="M41" s="14">
        <f t="shared" si="3"/>
        <v>0</v>
      </c>
      <c r="N41" s="15"/>
      <c r="O41" s="23">
        <f t="shared" si="5"/>
        <v>74772.62</v>
      </c>
      <c r="P41" s="1">
        <f>H41-F41</f>
        <v>0</v>
      </c>
    </row>
    <row r="42" spans="1:16" s="1" customFormat="1" ht="29.25" customHeight="1" x14ac:dyDescent="0.25">
      <c r="A42" s="18">
        <v>40</v>
      </c>
      <c r="B42" s="16" t="s">
        <v>110</v>
      </c>
      <c r="C42" s="20" t="s">
        <v>777</v>
      </c>
      <c r="D42" s="17" t="s">
        <v>265</v>
      </c>
      <c r="E42" s="20" t="s">
        <v>175</v>
      </c>
      <c r="F42" s="25">
        <f>IFERROR(VLOOKUP(B42,'[1]Result 1'!$A$2:$I$549,6,0),0)</f>
        <v>66981.64</v>
      </c>
      <c r="G42" s="25">
        <f>IFERROR(VLOOKUP(B42,'[2]Result 1'!$A$2:$E$549,2,0),0)</f>
        <v>0</v>
      </c>
      <c r="H42" s="14">
        <v>72686.31</v>
      </c>
      <c r="I42" s="14">
        <f t="shared" si="1"/>
        <v>0</v>
      </c>
      <c r="J42" s="14">
        <v>0</v>
      </c>
      <c r="K42" s="25">
        <f>IFERROR(VLOOKUP(B42,'[1]Result 1'!$A$2:$I$549,7,0),0)</f>
        <v>-66981.64</v>
      </c>
      <c r="L42" s="14">
        <f t="shared" si="2"/>
        <v>139667.95000000001</v>
      </c>
      <c r="M42" s="14">
        <f t="shared" si="3"/>
        <v>72686.310000000012</v>
      </c>
      <c r="N42" s="15"/>
      <c r="O42" s="23">
        <f t="shared" si="5"/>
        <v>139667.95000000001</v>
      </c>
      <c r="P42" s="1">
        <f>H42-F42</f>
        <v>5704.6699999999983</v>
      </c>
    </row>
    <row r="43" spans="1:16" s="1" customFormat="1" ht="29.25" customHeight="1" x14ac:dyDescent="0.25">
      <c r="A43" s="18">
        <v>41</v>
      </c>
      <c r="B43" s="16" t="s">
        <v>436</v>
      </c>
      <c r="C43" s="20" t="s">
        <v>493</v>
      </c>
      <c r="D43" s="17" t="s">
        <v>451</v>
      </c>
      <c r="E43" s="20" t="s">
        <v>190</v>
      </c>
      <c r="F43" s="25">
        <f>IFERROR(VLOOKUP(B43,'[1]Result 1'!$A$2:$I$549,6,0),0)</f>
        <v>134216.82999999999</v>
      </c>
      <c r="G43" s="25">
        <f>IFERROR(VLOOKUP(B43,'[2]Result 1'!$A$2:$E$549,2,0),0)</f>
        <v>0</v>
      </c>
      <c r="H43" s="14">
        <v>72483.679999999993</v>
      </c>
      <c r="I43" s="14">
        <f t="shared" si="1"/>
        <v>0</v>
      </c>
      <c r="J43" s="14">
        <v>0</v>
      </c>
      <c r="K43" s="25">
        <f>IFERROR(VLOOKUP(B43,'[1]Result 1'!$A$2:$I$549,7,0),0)</f>
        <v>0</v>
      </c>
      <c r="L43" s="14">
        <f t="shared" si="2"/>
        <v>72483.679999999993</v>
      </c>
      <c r="M43" s="14">
        <f t="shared" si="3"/>
        <v>0</v>
      </c>
      <c r="N43" s="15"/>
      <c r="O43" s="23">
        <f t="shared" si="5"/>
        <v>72483.679999999993</v>
      </c>
    </row>
    <row r="44" spans="1:16" s="1" customFormat="1" ht="29.25" customHeight="1" x14ac:dyDescent="0.25">
      <c r="A44" s="18">
        <v>42</v>
      </c>
      <c r="B44" s="16" t="s">
        <v>58</v>
      </c>
      <c r="C44" s="20" t="s">
        <v>504</v>
      </c>
      <c r="D44" s="17" t="s">
        <v>261</v>
      </c>
      <c r="E44" s="20" t="s">
        <v>182</v>
      </c>
      <c r="F44" s="25">
        <f>IFERROR(VLOOKUP(B44,'[1]Result 1'!$A$2:$I$549,6,0),0)</f>
        <v>70224.39</v>
      </c>
      <c r="G44" s="25">
        <f>IFERROR(VLOOKUP(B44,'[2]Result 1'!$A$2:$E$549,2,0),0)</f>
        <v>0</v>
      </c>
      <c r="H44" s="14">
        <v>70224.39</v>
      </c>
      <c r="I44" s="14">
        <f t="shared" si="1"/>
        <v>0</v>
      </c>
      <c r="J44" s="14">
        <v>0</v>
      </c>
      <c r="K44" s="25">
        <f>IFERROR(VLOOKUP(B44,'[1]Result 1'!$A$2:$I$549,7,0),0)</f>
        <v>0</v>
      </c>
      <c r="L44" s="14">
        <f t="shared" si="2"/>
        <v>70224.39</v>
      </c>
      <c r="M44" s="14">
        <f t="shared" si="3"/>
        <v>0</v>
      </c>
      <c r="N44" s="15"/>
      <c r="O44" s="23">
        <f t="shared" si="5"/>
        <v>70224.39</v>
      </c>
    </row>
    <row r="45" spans="1:16" s="1" customFormat="1" ht="29.25" customHeight="1" x14ac:dyDescent="0.25">
      <c r="A45" s="18">
        <v>43</v>
      </c>
      <c r="B45" s="16">
        <v>4408974</v>
      </c>
      <c r="C45" s="20" t="s">
        <v>496</v>
      </c>
      <c r="D45" s="17" t="s">
        <v>261</v>
      </c>
      <c r="E45" s="20" t="s">
        <v>182</v>
      </c>
      <c r="F45" s="25">
        <f>IFERROR(VLOOKUP(B45,'[1]Result 1'!$A$2:$I$549,6,0),0)</f>
        <v>0</v>
      </c>
      <c r="G45" s="25">
        <f>IFERROR(VLOOKUP(B45,'[2]Result 1'!$A$2:$E$549,2,0),0)</f>
        <v>0</v>
      </c>
      <c r="H45" s="14">
        <v>69511.929999999993</v>
      </c>
      <c r="I45" s="14">
        <f t="shared" si="1"/>
        <v>0</v>
      </c>
      <c r="J45" s="14">
        <v>0</v>
      </c>
      <c r="K45" s="25">
        <f>IFERROR(VLOOKUP(B45,'[1]Result 1'!$A$2:$I$549,7,0),0)</f>
        <v>0</v>
      </c>
      <c r="L45" s="14">
        <f t="shared" si="2"/>
        <v>69511.929999999993</v>
      </c>
      <c r="M45" s="14">
        <f t="shared" si="3"/>
        <v>69511.929999999993</v>
      </c>
      <c r="N45" s="15"/>
      <c r="O45" s="23">
        <f t="shared" si="5"/>
        <v>69511.929999999993</v>
      </c>
      <c r="P45" s="1">
        <f>H45-F45</f>
        <v>69511.929999999993</v>
      </c>
    </row>
    <row r="46" spans="1:16" s="1" customFormat="1" ht="29.25" customHeight="1" x14ac:dyDescent="0.25">
      <c r="A46" s="18">
        <v>44</v>
      </c>
      <c r="B46" s="16" t="s">
        <v>401</v>
      </c>
      <c r="C46" s="20" t="s">
        <v>513</v>
      </c>
      <c r="D46" s="17" t="s">
        <v>451</v>
      </c>
      <c r="E46" s="20" t="s">
        <v>182</v>
      </c>
      <c r="F46" s="25">
        <f>IFERROR(VLOOKUP(B46,'[1]Result 1'!$A$2:$I$549,6,0),0)</f>
        <v>68747.11</v>
      </c>
      <c r="G46" s="25">
        <f>IFERROR(VLOOKUP(B46,'[2]Result 1'!$A$2:$E$549,2,0),0)</f>
        <v>0</v>
      </c>
      <c r="H46" s="14">
        <v>68747.11</v>
      </c>
      <c r="I46" s="14">
        <f t="shared" si="1"/>
        <v>0</v>
      </c>
      <c r="J46" s="14">
        <v>0</v>
      </c>
      <c r="K46" s="25">
        <f>IFERROR(VLOOKUP(B46,'[1]Result 1'!$A$2:$I$549,7,0),0)</f>
        <v>-61590.03</v>
      </c>
      <c r="L46" s="14">
        <f t="shared" si="2"/>
        <v>130337.14</v>
      </c>
      <c r="M46" s="14">
        <f t="shared" si="3"/>
        <v>61590.03</v>
      </c>
      <c r="N46" s="15"/>
      <c r="O46" s="23">
        <f t="shared" si="5"/>
        <v>130337.14</v>
      </c>
    </row>
    <row r="47" spans="1:16" s="1" customFormat="1" ht="29.25" customHeight="1" x14ac:dyDescent="0.25">
      <c r="A47" s="18">
        <v>45</v>
      </c>
      <c r="B47" s="16" t="s">
        <v>434</v>
      </c>
      <c r="C47" s="20" t="s">
        <v>508</v>
      </c>
      <c r="D47" s="17" t="s">
        <v>451</v>
      </c>
      <c r="E47" s="20" t="s">
        <v>203</v>
      </c>
      <c r="F47" s="25">
        <f>IFERROR(VLOOKUP(B47,'[1]Result 1'!$A$2:$I$549,6,0),0)</f>
        <v>67794.91</v>
      </c>
      <c r="G47" s="25">
        <f>IFERROR(VLOOKUP(B47,'[2]Result 1'!$A$2:$E$549,2,0),0)</f>
        <v>0</v>
      </c>
      <c r="H47" s="14">
        <v>67794.91</v>
      </c>
      <c r="I47" s="14">
        <f t="shared" si="1"/>
        <v>0</v>
      </c>
      <c r="J47" s="14">
        <v>0</v>
      </c>
      <c r="K47" s="25">
        <f>IFERROR(VLOOKUP(B47,'[1]Result 1'!$A$2:$I$549,7,0),0)</f>
        <v>-58750.47</v>
      </c>
      <c r="L47" s="14">
        <f t="shared" si="2"/>
        <v>126545.38</v>
      </c>
      <c r="M47" s="14">
        <f t="shared" si="3"/>
        <v>58750.47</v>
      </c>
      <c r="N47" s="15"/>
      <c r="O47" s="23">
        <f t="shared" si="5"/>
        <v>126545.38</v>
      </c>
    </row>
    <row r="48" spans="1:16" s="1" customFormat="1" ht="29.25" customHeight="1" x14ac:dyDescent="0.25">
      <c r="A48" s="18">
        <v>46</v>
      </c>
      <c r="B48" s="16" t="s">
        <v>141</v>
      </c>
      <c r="C48" s="20" t="s">
        <v>507</v>
      </c>
      <c r="D48" s="17" t="s">
        <v>266</v>
      </c>
      <c r="E48" s="20" t="s">
        <v>221</v>
      </c>
      <c r="F48" s="25">
        <f>IFERROR(VLOOKUP(B48,'[1]Result 1'!$A$2:$I$549,6,0),0)</f>
        <v>32991.82</v>
      </c>
      <c r="G48" s="25">
        <f>IFERROR(VLOOKUP(B48,'[2]Result 1'!$A$2:$E$549,2,0),0)</f>
        <v>0</v>
      </c>
      <c r="H48" s="14">
        <v>67759.87</v>
      </c>
      <c r="I48" s="14">
        <f t="shared" si="1"/>
        <v>0</v>
      </c>
      <c r="J48" s="14">
        <v>0</v>
      </c>
      <c r="K48" s="25">
        <f>IFERROR(VLOOKUP(B48,'[1]Result 1'!$A$2:$I$549,7,0),0)</f>
        <v>0</v>
      </c>
      <c r="L48" s="14">
        <f t="shared" si="2"/>
        <v>67759.87</v>
      </c>
      <c r="M48" s="14">
        <f t="shared" si="3"/>
        <v>34768.049999999996</v>
      </c>
      <c r="N48" s="15"/>
      <c r="O48" s="23">
        <f t="shared" si="5"/>
        <v>67759.87</v>
      </c>
      <c r="P48" s="1">
        <f>H48-F48</f>
        <v>34768.049999999996</v>
      </c>
    </row>
    <row r="49" spans="1:16" s="1" customFormat="1" ht="29.25" customHeight="1" x14ac:dyDescent="0.25">
      <c r="A49" s="18">
        <v>47</v>
      </c>
      <c r="B49" s="16" t="s">
        <v>102</v>
      </c>
      <c r="C49" s="20" t="s">
        <v>552</v>
      </c>
      <c r="D49" s="17" t="s">
        <v>261</v>
      </c>
      <c r="E49" s="20" t="s">
        <v>223</v>
      </c>
      <c r="F49" s="25">
        <f>IFERROR(VLOOKUP(B49,'[1]Result 1'!$A$2:$I$549,6,0),0)</f>
        <v>107487.08</v>
      </c>
      <c r="G49" s="25">
        <f>IFERROR(VLOOKUP(B49,'[2]Result 1'!$A$2:$E$549,2,0),0)</f>
        <v>0</v>
      </c>
      <c r="H49" s="14">
        <v>67465.89</v>
      </c>
      <c r="I49" s="14">
        <f t="shared" si="1"/>
        <v>0</v>
      </c>
      <c r="J49" s="14">
        <v>0</v>
      </c>
      <c r="K49" s="25">
        <f>IFERROR(VLOOKUP(B49,'[1]Result 1'!$A$2:$I$549,7,0),0)</f>
        <v>0</v>
      </c>
      <c r="L49" s="14">
        <f t="shared" si="2"/>
        <v>67465.89</v>
      </c>
      <c r="M49" s="14">
        <f t="shared" si="3"/>
        <v>0</v>
      </c>
      <c r="N49" s="15"/>
      <c r="O49" s="23">
        <f t="shared" si="5"/>
        <v>67465.89</v>
      </c>
      <c r="P49" s="1">
        <f>H49-F49</f>
        <v>-40021.19</v>
      </c>
    </row>
    <row r="50" spans="1:16" s="1" customFormat="1" ht="29.25" customHeight="1" x14ac:dyDescent="0.25">
      <c r="A50" s="18">
        <v>48</v>
      </c>
      <c r="B50" s="16" t="s">
        <v>365</v>
      </c>
      <c r="C50" s="20" t="s">
        <v>518</v>
      </c>
      <c r="D50" s="17" t="s">
        <v>375</v>
      </c>
      <c r="E50" s="20" t="s">
        <v>178</v>
      </c>
      <c r="F50" s="25">
        <f>IFERROR(VLOOKUP(B50,'[1]Result 1'!$A$2:$I$549,6,0),0)</f>
        <v>55792.6</v>
      </c>
      <c r="G50" s="25">
        <f>IFERROR(VLOOKUP(B50,'[2]Result 1'!$A$2:$E$549,2,0),0)</f>
        <v>0</v>
      </c>
      <c r="H50" s="14">
        <v>66175.27</v>
      </c>
      <c r="I50" s="14">
        <f t="shared" si="1"/>
        <v>0</v>
      </c>
      <c r="J50" s="14">
        <v>0</v>
      </c>
      <c r="K50" s="25">
        <f>IFERROR(VLOOKUP(B50,'[1]Result 1'!$A$2:$I$549,7,0),0)</f>
        <v>0</v>
      </c>
      <c r="L50" s="14">
        <f t="shared" si="2"/>
        <v>66175.27</v>
      </c>
      <c r="M50" s="14">
        <f t="shared" si="3"/>
        <v>10382.670000000006</v>
      </c>
      <c r="N50" s="15"/>
      <c r="O50" s="23">
        <f t="shared" si="5"/>
        <v>66175.27</v>
      </c>
    </row>
    <row r="51" spans="1:16" s="1" customFormat="1" ht="29.25" customHeight="1" x14ac:dyDescent="0.25">
      <c r="A51" s="18">
        <v>49</v>
      </c>
      <c r="B51" s="16" t="s">
        <v>132</v>
      </c>
      <c r="C51" s="20" t="s">
        <v>509</v>
      </c>
      <c r="D51" s="17" t="s">
        <v>257</v>
      </c>
      <c r="E51" s="20" t="s">
        <v>182</v>
      </c>
      <c r="F51" s="25">
        <f>IFERROR(VLOOKUP(B51,'[1]Result 1'!$A$2:$I$549,6,0),0)</f>
        <v>66162.61</v>
      </c>
      <c r="G51" s="25">
        <f>IFERROR(VLOOKUP(B51,'[2]Result 1'!$A$2:$E$549,2,0),0)</f>
        <v>0</v>
      </c>
      <c r="H51" s="14">
        <v>66162.61</v>
      </c>
      <c r="I51" s="14">
        <f t="shared" si="1"/>
        <v>0</v>
      </c>
      <c r="J51" s="14">
        <v>0</v>
      </c>
      <c r="K51" s="25">
        <f>IFERROR(VLOOKUP(B51,'[1]Result 1'!$A$2:$I$549,7,0),0)</f>
        <v>-61878.87</v>
      </c>
      <c r="L51" s="14">
        <f t="shared" si="2"/>
        <v>128041.48000000001</v>
      </c>
      <c r="M51" s="14">
        <f t="shared" si="3"/>
        <v>61878.87000000001</v>
      </c>
      <c r="N51" s="15"/>
      <c r="O51" s="23">
        <f t="shared" si="5"/>
        <v>128041.48000000001</v>
      </c>
      <c r="P51" s="1">
        <f>H51-F51</f>
        <v>0</v>
      </c>
    </row>
    <row r="52" spans="1:16" s="1" customFormat="1" ht="29.25" customHeight="1" x14ac:dyDescent="0.25">
      <c r="A52" s="18">
        <v>50</v>
      </c>
      <c r="B52" s="16" t="s">
        <v>408</v>
      </c>
      <c r="C52" s="20" t="s">
        <v>519</v>
      </c>
      <c r="D52" s="17" t="s">
        <v>451</v>
      </c>
      <c r="E52" s="20" t="s">
        <v>199</v>
      </c>
      <c r="F52" s="25">
        <f>IFERROR(VLOOKUP(B52,'[1]Result 1'!$A$2:$I$549,6,0),0)</f>
        <v>62474.18</v>
      </c>
      <c r="G52" s="25">
        <f>IFERROR(VLOOKUP(B52,'[2]Result 1'!$A$2:$E$549,2,0),0)</f>
        <v>252856.2</v>
      </c>
      <c r="H52" s="14">
        <v>65719.149999999994</v>
      </c>
      <c r="I52" s="14">
        <f t="shared" si="1"/>
        <v>183276.28000000003</v>
      </c>
      <c r="J52" s="14">
        <v>69579.92</v>
      </c>
      <c r="K52" s="25">
        <f>IFERROR(VLOOKUP(B52,'[1]Result 1'!$A$2:$I$549,7,0),0)</f>
        <v>0</v>
      </c>
      <c r="L52" s="14">
        <f t="shared" si="2"/>
        <v>248995.43000000002</v>
      </c>
      <c r="M52" s="14">
        <f t="shared" si="3"/>
        <v>3244.9700000000012</v>
      </c>
      <c r="N52" s="15"/>
      <c r="O52" s="23">
        <f t="shared" si="5"/>
        <v>248995.43000000002</v>
      </c>
    </row>
    <row r="53" spans="1:16" s="1" customFormat="1" ht="29.25" customHeight="1" x14ac:dyDescent="0.25">
      <c r="A53" s="18">
        <v>51</v>
      </c>
      <c r="B53" s="16" t="s">
        <v>7</v>
      </c>
      <c r="C53" s="20" t="s">
        <v>514</v>
      </c>
      <c r="D53" s="17" t="s">
        <v>266</v>
      </c>
      <c r="E53" s="20" t="s">
        <v>193</v>
      </c>
      <c r="F53" s="25">
        <f>IFERROR(VLOOKUP(B53,'[1]Result 1'!$A$2:$I$549,6,0),0)</f>
        <v>65672.14</v>
      </c>
      <c r="G53" s="25">
        <f>IFERROR(VLOOKUP(B53,'[2]Result 1'!$A$2:$E$549,2,0),0)</f>
        <v>0</v>
      </c>
      <c r="H53" s="14">
        <v>65672.14</v>
      </c>
      <c r="I53" s="14">
        <f t="shared" si="1"/>
        <v>0</v>
      </c>
      <c r="J53" s="14">
        <v>0</v>
      </c>
      <c r="K53" s="25">
        <f>IFERROR(VLOOKUP(B53,'[1]Result 1'!$A$2:$I$549,7,0),0)</f>
        <v>0</v>
      </c>
      <c r="L53" s="14">
        <f t="shared" si="2"/>
        <v>65672.14</v>
      </c>
      <c r="M53" s="14">
        <f t="shared" si="3"/>
        <v>0</v>
      </c>
      <c r="N53" s="15"/>
      <c r="O53" s="23">
        <f t="shared" si="5"/>
        <v>65672.14</v>
      </c>
    </row>
    <row r="54" spans="1:16" s="1" customFormat="1" ht="29.25" customHeight="1" x14ac:dyDescent="0.25">
      <c r="A54" s="18">
        <v>52</v>
      </c>
      <c r="B54" s="16" t="s">
        <v>46</v>
      </c>
      <c r="C54" s="20" t="s">
        <v>520</v>
      </c>
      <c r="D54" s="17" t="s">
        <v>265</v>
      </c>
      <c r="E54" s="20" t="s">
        <v>207</v>
      </c>
      <c r="F54" s="25">
        <f>IFERROR(VLOOKUP(B54,'[1]Result 1'!$A$2:$I$549,6,0),0)</f>
        <v>63381.5</v>
      </c>
      <c r="G54" s="25">
        <f>IFERROR(VLOOKUP(B54,'[2]Result 1'!$A$2:$E$549,2,0),0)</f>
        <v>146947</v>
      </c>
      <c r="H54" s="14">
        <v>63381.5</v>
      </c>
      <c r="I54" s="14">
        <f t="shared" si="1"/>
        <v>90813.94</v>
      </c>
      <c r="J54" s="14">
        <v>56133.06</v>
      </c>
      <c r="K54" s="25">
        <f>IFERROR(VLOOKUP(B54,'[1]Result 1'!$A$2:$I$549,7,0),0)</f>
        <v>0</v>
      </c>
      <c r="L54" s="14">
        <f t="shared" si="2"/>
        <v>154195.44</v>
      </c>
      <c r="M54" s="14">
        <f t="shared" si="3"/>
        <v>0</v>
      </c>
      <c r="N54" s="15"/>
      <c r="O54" s="23">
        <f t="shared" si="5"/>
        <v>154195.44</v>
      </c>
    </row>
    <row r="55" spans="1:16" s="1" customFormat="1" ht="29.25" customHeight="1" x14ac:dyDescent="0.25">
      <c r="A55" s="18">
        <v>53</v>
      </c>
      <c r="B55" s="16" t="s">
        <v>393</v>
      </c>
      <c r="C55" s="20" t="s">
        <v>517</v>
      </c>
      <c r="D55" s="17" t="s">
        <v>451</v>
      </c>
      <c r="E55" s="20" t="s">
        <v>219</v>
      </c>
      <c r="F55" s="25">
        <f>IFERROR(VLOOKUP(B55,'[1]Result 1'!$A$2:$I$549,6,0),0)</f>
        <v>62977.58</v>
      </c>
      <c r="G55" s="25">
        <f>IFERROR(VLOOKUP(B55,'[2]Result 1'!$A$2:$E$549,2,0),0)</f>
        <v>0</v>
      </c>
      <c r="H55" s="14">
        <v>62977.58</v>
      </c>
      <c r="I55" s="14">
        <f t="shared" si="1"/>
        <v>0</v>
      </c>
      <c r="J55" s="14">
        <v>0</v>
      </c>
      <c r="K55" s="25">
        <f>IFERROR(VLOOKUP(B55,'[1]Result 1'!$A$2:$I$549,7,0),0)</f>
        <v>-25300</v>
      </c>
      <c r="L55" s="14">
        <f t="shared" si="2"/>
        <v>88277.58</v>
      </c>
      <c r="M55" s="14">
        <f t="shared" si="3"/>
        <v>25300</v>
      </c>
      <c r="N55" s="15"/>
      <c r="O55" s="23">
        <f t="shared" si="5"/>
        <v>88277.58</v>
      </c>
      <c r="P55" s="1">
        <f>H55-F55</f>
        <v>0</v>
      </c>
    </row>
    <row r="56" spans="1:16" s="1" customFormat="1" ht="29.25" customHeight="1" x14ac:dyDescent="0.25">
      <c r="A56" s="18">
        <v>54</v>
      </c>
      <c r="B56" s="16" t="s">
        <v>288</v>
      </c>
      <c r="C56" s="20" t="s">
        <v>642</v>
      </c>
      <c r="D56" s="17" t="s">
        <v>257</v>
      </c>
      <c r="E56" s="20" t="s">
        <v>215</v>
      </c>
      <c r="F56" s="25">
        <f>IFERROR(VLOOKUP(B56,'[1]Result 1'!$A$2:$I$549,6,0),0)</f>
        <v>62673.120000000003</v>
      </c>
      <c r="G56" s="25">
        <f>IFERROR(VLOOKUP(B56,'[2]Result 1'!$A$2:$E$549,2,0),0)</f>
        <v>0</v>
      </c>
      <c r="H56" s="14">
        <v>62832.56</v>
      </c>
      <c r="I56" s="14">
        <f t="shared" si="1"/>
        <v>0</v>
      </c>
      <c r="J56" s="14">
        <v>0</v>
      </c>
      <c r="K56" s="25">
        <f>IFERROR(VLOOKUP(B56,'[1]Result 1'!$A$2:$I$549,7,0),0)</f>
        <v>0</v>
      </c>
      <c r="L56" s="14">
        <f t="shared" si="2"/>
        <v>62832.56</v>
      </c>
      <c r="M56" s="14">
        <f t="shared" si="3"/>
        <v>159.43999999999505</v>
      </c>
      <c r="N56" s="15"/>
      <c r="O56" s="23">
        <f t="shared" si="5"/>
        <v>62832.56</v>
      </c>
    </row>
    <row r="57" spans="1:16" s="1" customFormat="1" ht="29.25" customHeight="1" x14ac:dyDescent="0.25">
      <c r="A57" s="18">
        <v>55</v>
      </c>
      <c r="B57" s="16" t="s">
        <v>449</v>
      </c>
      <c r="C57" s="20" t="s">
        <v>510</v>
      </c>
      <c r="D57" s="17" t="s">
        <v>451</v>
      </c>
      <c r="E57" s="20" t="s">
        <v>182</v>
      </c>
      <c r="F57" s="25">
        <f>IFERROR(VLOOKUP(B57,'[1]Result 1'!$A$2:$I$549,6,0),0)</f>
        <v>59679.35</v>
      </c>
      <c r="G57" s="25">
        <f>IFERROR(VLOOKUP(B57,'[2]Result 1'!$A$2:$E$549,2,0),0)</f>
        <v>0</v>
      </c>
      <c r="H57" s="14">
        <v>59679.35</v>
      </c>
      <c r="I57" s="14">
        <f t="shared" si="1"/>
        <v>0</v>
      </c>
      <c r="J57" s="14">
        <v>0</v>
      </c>
      <c r="K57" s="25">
        <f>IFERROR(VLOOKUP(B57,'[1]Result 1'!$A$2:$I$549,7,0),0)</f>
        <v>0</v>
      </c>
      <c r="L57" s="14">
        <f t="shared" si="2"/>
        <v>59679.35</v>
      </c>
      <c r="M57" s="14">
        <f t="shared" si="3"/>
        <v>0</v>
      </c>
      <c r="N57" s="15"/>
      <c r="O57" s="23">
        <f t="shared" si="5"/>
        <v>59679.35</v>
      </c>
    </row>
    <row r="58" spans="1:16" s="1" customFormat="1" ht="29.25" customHeight="1" x14ac:dyDescent="0.25">
      <c r="A58" s="18">
        <v>56</v>
      </c>
      <c r="B58" s="16" t="s">
        <v>89</v>
      </c>
      <c r="C58" s="20" t="s">
        <v>523</v>
      </c>
      <c r="D58" s="17" t="s">
        <v>257</v>
      </c>
      <c r="E58" s="20" t="s">
        <v>223</v>
      </c>
      <c r="F58" s="25">
        <f>IFERROR(VLOOKUP(B58,'[1]Result 1'!$A$2:$I$549,6,0),0)</f>
        <v>49660.17</v>
      </c>
      <c r="G58" s="25">
        <f>IFERROR(VLOOKUP(B58,'[2]Result 1'!$A$2:$E$549,2,0),0)</f>
        <v>0</v>
      </c>
      <c r="H58" s="14">
        <v>58263.79</v>
      </c>
      <c r="I58" s="14">
        <f t="shared" si="1"/>
        <v>0</v>
      </c>
      <c r="J58" s="14">
        <v>0</v>
      </c>
      <c r="K58" s="25">
        <f>IFERROR(VLOOKUP(B58,'[1]Result 1'!$A$2:$I$549,7,0),0)</f>
        <v>-49660.17</v>
      </c>
      <c r="L58" s="14">
        <f t="shared" si="2"/>
        <v>107923.95999999999</v>
      </c>
      <c r="M58" s="14">
        <f t="shared" si="3"/>
        <v>58263.789999999994</v>
      </c>
      <c r="N58" s="15"/>
      <c r="O58" s="23">
        <f t="shared" si="5"/>
        <v>107923.95999999999</v>
      </c>
      <c r="P58" s="1">
        <f>H58-F58</f>
        <v>8603.6200000000026</v>
      </c>
    </row>
    <row r="59" spans="1:16" s="1" customFormat="1" ht="29.25" customHeight="1" x14ac:dyDescent="0.25">
      <c r="A59" s="18">
        <v>57</v>
      </c>
      <c r="B59" s="16">
        <v>4294515</v>
      </c>
      <c r="C59" s="20" t="s">
        <v>521</v>
      </c>
      <c r="D59" s="17" t="s">
        <v>259</v>
      </c>
      <c r="E59" s="20" t="s">
        <v>187</v>
      </c>
      <c r="F59" s="25">
        <f>IFERROR(VLOOKUP(B59,'[1]Result 1'!$A$2:$I$549,6,0),0)</f>
        <v>0</v>
      </c>
      <c r="G59" s="25">
        <f>IFERROR(VLOOKUP(B59,'[2]Result 1'!$A$2:$E$549,2,0),0)</f>
        <v>0</v>
      </c>
      <c r="H59" s="14">
        <v>57573.39</v>
      </c>
      <c r="I59" s="14">
        <f t="shared" si="1"/>
        <v>0</v>
      </c>
      <c r="J59" s="14">
        <v>0</v>
      </c>
      <c r="K59" s="25">
        <f>IFERROR(VLOOKUP(B59,'[1]Result 1'!$A$2:$I$549,7,0),0)</f>
        <v>0</v>
      </c>
      <c r="L59" s="14">
        <f t="shared" si="2"/>
        <v>57573.39</v>
      </c>
      <c r="M59" s="14">
        <f t="shared" si="3"/>
        <v>57573.39</v>
      </c>
      <c r="N59" s="15"/>
      <c r="O59" s="23">
        <f t="shared" si="5"/>
        <v>57573.39</v>
      </c>
    </row>
    <row r="60" spans="1:16" s="1" customFormat="1" ht="29.25" customHeight="1" x14ac:dyDescent="0.25">
      <c r="A60" s="18">
        <v>58</v>
      </c>
      <c r="B60" s="16" t="s">
        <v>35</v>
      </c>
      <c r="C60" s="20" t="s">
        <v>767</v>
      </c>
      <c r="D60" s="17" t="s">
        <v>261</v>
      </c>
      <c r="E60" s="20" t="s">
        <v>183</v>
      </c>
      <c r="F60" s="25">
        <f>IFERROR(VLOOKUP(B60,'[1]Result 1'!$A$2:$I$549,6,0),0)</f>
        <v>108910.86</v>
      </c>
      <c r="G60" s="25">
        <f>IFERROR(VLOOKUP(B60,'[2]Result 1'!$A$2:$E$549,2,0),0)</f>
        <v>0</v>
      </c>
      <c r="H60" s="14">
        <v>55904.41</v>
      </c>
      <c r="I60" s="14">
        <f t="shared" si="1"/>
        <v>0</v>
      </c>
      <c r="J60" s="14">
        <v>0</v>
      </c>
      <c r="K60" s="25">
        <f>IFERROR(VLOOKUP(B60,'[1]Result 1'!$A$2:$I$549,7,0),0)</f>
        <v>-53006.45</v>
      </c>
      <c r="L60" s="14">
        <f t="shared" si="2"/>
        <v>108910.86</v>
      </c>
      <c r="M60" s="14">
        <f t="shared" si="3"/>
        <v>0</v>
      </c>
      <c r="N60" s="15"/>
      <c r="O60" s="23">
        <f t="shared" si="5"/>
        <v>108910.86</v>
      </c>
      <c r="P60" s="1">
        <f>H60-F60</f>
        <v>-53006.45</v>
      </c>
    </row>
    <row r="61" spans="1:16" s="1" customFormat="1" ht="29.25" customHeight="1" x14ac:dyDescent="0.25">
      <c r="A61" s="18">
        <v>59</v>
      </c>
      <c r="B61" s="16" t="s">
        <v>49</v>
      </c>
      <c r="C61" s="20" t="s">
        <v>530</v>
      </c>
      <c r="D61" s="17" t="s">
        <v>260</v>
      </c>
      <c r="E61" s="20" t="s">
        <v>190</v>
      </c>
      <c r="F61" s="25">
        <f>IFERROR(VLOOKUP(B61,'[1]Result 1'!$A$2:$I$549,6,0),0)</f>
        <v>55080.76</v>
      </c>
      <c r="G61" s="25">
        <f>IFERROR(VLOOKUP(B61,'[2]Result 1'!$A$2:$E$549,2,0),0)</f>
        <v>0</v>
      </c>
      <c r="H61" s="14">
        <v>55080.76</v>
      </c>
      <c r="I61" s="14">
        <f t="shared" si="1"/>
        <v>0</v>
      </c>
      <c r="J61" s="14">
        <v>0</v>
      </c>
      <c r="K61" s="25">
        <f>IFERROR(VLOOKUP(B61,'[1]Result 1'!$A$2:$I$549,7,0),0)</f>
        <v>0</v>
      </c>
      <c r="L61" s="14">
        <f t="shared" si="2"/>
        <v>55080.76</v>
      </c>
      <c r="M61" s="14">
        <f t="shared" si="3"/>
        <v>0</v>
      </c>
      <c r="N61" s="15"/>
      <c r="O61" s="23">
        <f t="shared" si="5"/>
        <v>55080.76</v>
      </c>
    </row>
    <row r="62" spans="1:16" s="1" customFormat="1" ht="29.25" customHeight="1" x14ac:dyDescent="0.25">
      <c r="A62" s="18">
        <v>60</v>
      </c>
      <c r="B62" s="16" t="s">
        <v>378</v>
      </c>
      <c r="C62" s="20" t="s">
        <v>532</v>
      </c>
      <c r="D62" s="17" t="s">
        <v>451</v>
      </c>
      <c r="E62" s="20" t="s">
        <v>182</v>
      </c>
      <c r="F62" s="25">
        <f>IFERROR(VLOOKUP(B62,'[1]Result 1'!$A$2:$I$549,6,0),0)</f>
        <v>53430.85</v>
      </c>
      <c r="G62" s="25">
        <f>IFERROR(VLOOKUP(B62,'[2]Result 1'!$A$2:$E$549,2,0),0)</f>
        <v>0</v>
      </c>
      <c r="H62" s="14">
        <v>53430.85</v>
      </c>
      <c r="I62" s="14">
        <f t="shared" si="1"/>
        <v>0</v>
      </c>
      <c r="J62" s="14">
        <v>0</v>
      </c>
      <c r="K62" s="25">
        <f>IFERROR(VLOOKUP(B62,'[1]Result 1'!$A$2:$I$549,7,0),0)</f>
        <v>0</v>
      </c>
      <c r="L62" s="14">
        <f t="shared" si="2"/>
        <v>53430.85</v>
      </c>
      <c r="M62" s="14">
        <f t="shared" si="3"/>
        <v>0</v>
      </c>
      <c r="N62" s="15"/>
      <c r="O62" s="23">
        <f t="shared" si="5"/>
        <v>53430.85</v>
      </c>
    </row>
    <row r="63" spans="1:16" s="1" customFormat="1" ht="29.25" customHeight="1" x14ac:dyDescent="0.25">
      <c r="A63" s="18">
        <v>61</v>
      </c>
      <c r="B63" s="16" t="s">
        <v>1</v>
      </c>
      <c r="C63" s="20" t="s">
        <v>536</v>
      </c>
      <c r="D63" s="17" t="s">
        <v>261</v>
      </c>
      <c r="E63" s="20" t="s">
        <v>183</v>
      </c>
      <c r="F63" s="25">
        <f>IFERROR(VLOOKUP(B63,'[1]Result 1'!$A$2:$I$549,6,0),0)</f>
        <v>98538.5</v>
      </c>
      <c r="G63" s="25">
        <f>IFERROR(VLOOKUP(B63,'[2]Result 1'!$A$2:$E$549,2,0),0)</f>
        <v>0</v>
      </c>
      <c r="H63" s="14">
        <v>52872.02</v>
      </c>
      <c r="I63" s="14">
        <f t="shared" si="1"/>
        <v>0</v>
      </c>
      <c r="J63" s="14">
        <v>0</v>
      </c>
      <c r="K63" s="25">
        <f>IFERROR(VLOOKUP(B63,'[1]Result 1'!$A$2:$I$549,7,0),0)</f>
        <v>-45666.48</v>
      </c>
      <c r="L63" s="14">
        <f t="shared" si="2"/>
        <v>98538.5</v>
      </c>
      <c r="M63" s="14">
        <f t="shared" si="3"/>
        <v>0</v>
      </c>
      <c r="N63" s="15"/>
      <c r="O63" s="23">
        <f t="shared" si="5"/>
        <v>98538.5</v>
      </c>
      <c r="P63" s="1">
        <f t="shared" ref="P63:P68" si="6">H63-F63</f>
        <v>-45666.48</v>
      </c>
    </row>
    <row r="64" spans="1:16" s="1" customFormat="1" ht="29.25" customHeight="1" x14ac:dyDescent="0.25">
      <c r="A64" s="18">
        <v>62</v>
      </c>
      <c r="B64" s="16" t="s">
        <v>6</v>
      </c>
      <c r="C64" s="20" t="s">
        <v>537</v>
      </c>
      <c r="D64" s="17" t="s">
        <v>259</v>
      </c>
      <c r="E64" s="20" t="s">
        <v>215</v>
      </c>
      <c r="F64" s="25">
        <f>IFERROR(VLOOKUP(B64,'[1]Result 1'!$A$2:$I$549,6,0),0)</f>
        <v>52792.98</v>
      </c>
      <c r="G64" s="25">
        <f>IFERROR(VLOOKUP(B64,'[2]Result 1'!$A$2:$E$549,2,0),0)</f>
        <v>0</v>
      </c>
      <c r="H64" s="14">
        <v>52792.98</v>
      </c>
      <c r="I64" s="14">
        <f t="shared" si="1"/>
        <v>0</v>
      </c>
      <c r="J64" s="14">
        <v>0</v>
      </c>
      <c r="K64" s="25">
        <f>IFERROR(VLOOKUP(B64,'[1]Result 1'!$A$2:$I$549,7,0),0)</f>
        <v>0</v>
      </c>
      <c r="L64" s="14">
        <f t="shared" si="2"/>
        <v>52792.98</v>
      </c>
      <c r="M64" s="14">
        <f t="shared" si="3"/>
        <v>0</v>
      </c>
      <c r="N64" s="15"/>
      <c r="O64" s="23">
        <f t="shared" si="5"/>
        <v>52792.98</v>
      </c>
      <c r="P64" s="1">
        <f t="shared" si="6"/>
        <v>0</v>
      </c>
    </row>
    <row r="65" spans="1:16" s="1" customFormat="1" ht="29.25" customHeight="1" x14ac:dyDescent="0.25">
      <c r="A65" s="18">
        <v>63</v>
      </c>
      <c r="B65" s="16" t="s">
        <v>447</v>
      </c>
      <c r="C65" s="20" t="s">
        <v>770</v>
      </c>
      <c r="D65" s="17" t="s">
        <v>451</v>
      </c>
      <c r="E65" s="20" t="s">
        <v>175</v>
      </c>
      <c r="F65" s="25">
        <f>IFERROR(VLOOKUP(B65,'[1]Result 1'!$A$2:$I$549,6,0),0)</f>
        <v>52553.31</v>
      </c>
      <c r="G65" s="25">
        <f>IFERROR(VLOOKUP(B65,'[2]Result 1'!$A$2:$E$549,2,0),0)</f>
        <v>0</v>
      </c>
      <c r="H65" s="14">
        <v>52553.31</v>
      </c>
      <c r="I65" s="14">
        <f t="shared" si="1"/>
        <v>0</v>
      </c>
      <c r="J65" s="14">
        <v>0</v>
      </c>
      <c r="K65" s="25">
        <f>IFERROR(VLOOKUP(B65,'[1]Result 1'!$A$2:$I$549,7,0),0)</f>
        <v>-51877.56</v>
      </c>
      <c r="L65" s="14">
        <f t="shared" si="2"/>
        <v>104430.87</v>
      </c>
      <c r="M65" s="14">
        <f t="shared" si="3"/>
        <v>51877.56</v>
      </c>
      <c r="N65" s="15"/>
      <c r="O65" s="23">
        <f t="shared" si="5"/>
        <v>104430.87</v>
      </c>
      <c r="P65" s="1">
        <f t="shared" si="6"/>
        <v>0</v>
      </c>
    </row>
    <row r="66" spans="1:16" s="1" customFormat="1" ht="29.25" customHeight="1" x14ac:dyDescent="0.25">
      <c r="A66" s="18">
        <v>64</v>
      </c>
      <c r="B66" s="16" t="s">
        <v>90</v>
      </c>
      <c r="C66" s="20" t="s">
        <v>525</v>
      </c>
      <c r="D66" s="17" t="s">
        <v>266</v>
      </c>
      <c r="E66" s="20" t="s">
        <v>201</v>
      </c>
      <c r="F66" s="25">
        <f>IFERROR(VLOOKUP(B66,'[1]Result 1'!$A$2:$I$549,6,0),0)</f>
        <v>52141.5</v>
      </c>
      <c r="G66" s="25">
        <f>IFERROR(VLOOKUP(B66,'[2]Result 1'!$A$2:$E$549,2,0),0)</f>
        <v>0</v>
      </c>
      <c r="H66" s="14">
        <v>52141.5</v>
      </c>
      <c r="I66" s="14">
        <f t="shared" si="1"/>
        <v>0</v>
      </c>
      <c r="J66" s="14">
        <v>0</v>
      </c>
      <c r="K66" s="25">
        <f>IFERROR(VLOOKUP(B66,'[1]Result 1'!$A$2:$I$549,7,0),0)</f>
        <v>0</v>
      </c>
      <c r="L66" s="14">
        <f t="shared" si="2"/>
        <v>52141.5</v>
      </c>
      <c r="M66" s="14">
        <f t="shared" si="3"/>
        <v>0</v>
      </c>
      <c r="N66" s="15"/>
      <c r="O66" s="23">
        <f t="shared" si="5"/>
        <v>52141.5</v>
      </c>
      <c r="P66" s="1">
        <f t="shared" si="6"/>
        <v>0</v>
      </c>
    </row>
    <row r="67" spans="1:16" s="1" customFormat="1" ht="29.25" customHeight="1" x14ac:dyDescent="0.25">
      <c r="A67" s="18">
        <v>65</v>
      </c>
      <c r="B67" s="16" t="s">
        <v>103</v>
      </c>
      <c r="C67" s="20" t="s">
        <v>535</v>
      </c>
      <c r="D67" s="17" t="s">
        <v>261</v>
      </c>
      <c r="E67" s="20" t="s">
        <v>205</v>
      </c>
      <c r="F67" s="25">
        <f>IFERROR(VLOOKUP(B67,'[1]Result 1'!$A$2:$I$549,6,0),0)</f>
        <v>52493.55</v>
      </c>
      <c r="G67" s="25">
        <f>IFERROR(VLOOKUP(B67,'[2]Result 1'!$A$2:$E$549,2,0),0)</f>
        <v>0</v>
      </c>
      <c r="H67" s="14">
        <v>52132.63</v>
      </c>
      <c r="I67" s="14">
        <f t="shared" ref="I67:I130" si="7">G67-J67</f>
        <v>0</v>
      </c>
      <c r="J67" s="14">
        <v>0</v>
      </c>
      <c r="K67" s="25">
        <f>IFERROR(VLOOKUP(B67,'[1]Result 1'!$A$2:$I$549,7,0),0)</f>
        <v>0</v>
      </c>
      <c r="L67" s="14">
        <f t="shared" ref="L67:L130" si="8">IF((H67+I67-K67)&lt;0,0,H67+I67-K67)</f>
        <v>52132.63</v>
      </c>
      <c r="M67" s="14">
        <f t="shared" ref="M67:M130" si="9">IF((L67-F67-I67)&lt;0,0,L67-F67-I67)</f>
        <v>0</v>
      </c>
      <c r="N67" s="15"/>
      <c r="O67" s="23">
        <f t="shared" si="5"/>
        <v>52132.63</v>
      </c>
      <c r="P67" s="1">
        <f t="shared" si="6"/>
        <v>-360.92000000000553</v>
      </c>
    </row>
    <row r="68" spans="1:16" s="1" customFormat="1" ht="29.25" customHeight="1" x14ac:dyDescent="0.25">
      <c r="A68" s="18">
        <v>66</v>
      </c>
      <c r="B68" s="16" t="s">
        <v>113</v>
      </c>
      <c r="C68" s="20" t="s">
        <v>584</v>
      </c>
      <c r="D68" s="17" t="s">
        <v>266</v>
      </c>
      <c r="E68" s="20" t="s">
        <v>191</v>
      </c>
      <c r="F68" s="25">
        <f>IFERROR(VLOOKUP(B68,'[1]Result 1'!$A$2:$I$549,6,0),0)</f>
        <v>40507.870000000003</v>
      </c>
      <c r="G68" s="25">
        <f>IFERROR(VLOOKUP(B68,'[2]Result 1'!$A$2:$E$549,2,0),0)</f>
        <v>0</v>
      </c>
      <c r="H68" s="14">
        <v>51870.51</v>
      </c>
      <c r="I68" s="14">
        <f t="shared" si="7"/>
        <v>0</v>
      </c>
      <c r="J68" s="14">
        <v>0</v>
      </c>
      <c r="K68" s="25">
        <f>IFERROR(VLOOKUP(B68,'[1]Result 1'!$A$2:$I$549,7,0),0)</f>
        <v>-40507.870000000003</v>
      </c>
      <c r="L68" s="14">
        <f t="shared" si="8"/>
        <v>92378.38</v>
      </c>
      <c r="M68" s="14">
        <f t="shared" si="9"/>
        <v>51870.51</v>
      </c>
      <c r="N68" s="15"/>
      <c r="O68" s="23">
        <f t="shared" si="5"/>
        <v>92378.38</v>
      </c>
      <c r="P68" s="1">
        <f t="shared" si="6"/>
        <v>11362.64</v>
      </c>
    </row>
    <row r="69" spans="1:16" s="1" customFormat="1" ht="29.25" customHeight="1" x14ac:dyDescent="0.25">
      <c r="A69" s="18">
        <v>67</v>
      </c>
      <c r="B69" s="16" t="s">
        <v>95</v>
      </c>
      <c r="C69" s="20" t="s">
        <v>533</v>
      </c>
      <c r="D69" s="17" t="s">
        <v>261</v>
      </c>
      <c r="E69" s="20" t="s">
        <v>215</v>
      </c>
      <c r="F69" s="25">
        <f>IFERROR(VLOOKUP(B69,'[1]Result 1'!$A$2:$I$549,6,0),0)</f>
        <v>98977.47</v>
      </c>
      <c r="G69" s="25">
        <f>IFERROR(VLOOKUP(B69,'[2]Result 1'!$A$2:$E$549,2,0),0)</f>
        <v>50201.599999999999</v>
      </c>
      <c r="H69" s="14">
        <v>51538.7</v>
      </c>
      <c r="I69" s="14">
        <f t="shared" si="7"/>
        <v>50201.599999999999</v>
      </c>
      <c r="J69" s="14">
        <v>0</v>
      </c>
      <c r="K69" s="25">
        <f>IFERROR(VLOOKUP(B69,'[1]Result 1'!$A$2:$I$549,7,0),0)</f>
        <v>0</v>
      </c>
      <c r="L69" s="14">
        <f t="shared" si="8"/>
        <v>101740.29999999999</v>
      </c>
      <c r="M69" s="14">
        <f t="shared" si="9"/>
        <v>0</v>
      </c>
      <c r="N69" s="15"/>
      <c r="O69" s="23">
        <f t="shared" si="5"/>
        <v>101740.29999999999</v>
      </c>
    </row>
    <row r="70" spans="1:16" s="1" customFormat="1" ht="29.25" customHeight="1" x14ac:dyDescent="0.25">
      <c r="A70" s="18">
        <v>68</v>
      </c>
      <c r="B70" s="16" t="s">
        <v>85</v>
      </c>
      <c r="C70" s="20" t="s">
        <v>538</v>
      </c>
      <c r="D70" s="17" t="s">
        <v>261</v>
      </c>
      <c r="E70" s="20" t="s">
        <v>224</v>
      </c>
      <c r="F70" s="25">
        <f>IFERROR(VLOOKUP(B70,'[1]Result 1'!$A$2:$I$549,6,0),0)</f>
        <v>103173.28</v>
      </c>
      <c r="G70" s="25">
        <f>IFERROR(VLOOKUP(B70,'[2]Result 1'!$A$2:$E$549,2,0),0)</f>
        <v>0</v>
      </c>
      <c r="H70" s="14">
        <v>51482.57</v>
      </c>
      <c r="I70" s="14">
        <f t="shared" si="7"/>
        <v>0</v>
      </c>
      <c r="J70" s="14">
        <v>0</v>
      </c>
      <c r="K70" s="25">
        <f>IFERROR(VLOOKUP(B70,'[1]Result 1'!$A$2:$I$549,7,0),0)</f>
        <v>0</v>
      </c>
      <c r="L70" s="14">
        <f t="shared" si="8"/>
        <v>51482.57</v>
      </c>
      <c r="M70" s="14">
        <f t="shared" si="9"/>
        <v>0</v>
      </c>
      <c r="N70" s="15"/>
      <c r="O70" s="23">
        <f t="shared" si="5"/>
        <v>51482.57</v>
      </c>
      <c r="P70" s="1">
        <f>H70-F70</f>
        <v>-51690.71</v>
      </c>
    </row>
    <row r="71" spans="1:16" s="1" customFormat="1" ht="29.25" customHeight="1" x14ac:dyDescent="0.25">
      <c r="A71" s="18">
        <v>69</v>
      </c>
      <c r="B71" s="16" t="s">
        <v>151</v>
      </c>
      <c r="C71" s="20" t="s">
        <v>542</v>
      </c>
      <c r="D71" s="17" t="s">
        <v>261</v>
      </c>
      <c r="E71" s="20" t="s">
        <v>205</v>
      </c>
      <c r="F71" s="25">
        <f>IFERROR(VLOOKUP(B71,'[1]Result 1'!$A$2:$I$549,6,0),0)</f>
        <v>51030.09</v>
      </c>
      <c r="G71" s="25">
        <f>IFERROR(VLOOKUP(B71,'[2]Result 1'!$A$2:$E$549,2,0),0)</f>
        <v>264265.55</v>
      </c>
      <c r="H71" s="14">
        <v>51030.09</v>
      </c>
      <c r="I71" s="14">
        <f t="shared" si="7"/>
        <v>206342.93</v>
      </c>
      <c r="J71" s="14">
        <v>57922.62</v>
      </c>
      <c r="K71" s="25">
        <f>IFERROR(VLOOKUP(B71,'[1]Result 1'!$A$2:$I$549,7,0),0)</f>
        <v>0</v>
      </c>
      <c r="L71" s="14">
        <f t="shared" si="8"/>
        <v>257373.02</v>
      </c>
      <c r="M71" s="14">
        <f t="shared" si="9"/>
        <v>0</v>
      </c>
      <c r="N71" s="15"/>
      <c r="O71" s="23">
        <f t="shared" si="5"/>
        <v>257373.02</v>
      </c>
    </row>
    <row r="72" spans="1:16" s="1" customFormat="1" ht="29.25" customHeight="1" x14ac:dyDescent="0.25">
      <c r="A72" s="18">
        <v>70</v>
      </c>
      <c r="B72" s="16" t="s">
        <v>26</v>
      </c>
      <c r="C72" s="20" t="s">
        <v>529</v>
      </c>
      <c r="D72" s="17" t="s">
        <v>375</v>
      </c>
      <c r="E72" s="20" t="s">
        <v>182</v>
      </c>
      <c r="F72" s="25">
        <f>IFERROR(VLOOKUP(B72,'[1]Result 1'!$A$2:$I$549,6,0),0)</f>
        <v>50135.46</v>
      </c>
      <c r="G72" s="25">
        <f>IFERROR(VLOOKUP(B72,'[2]Result 1'!$A$2:$E$549,2,0),0)</f>
        <v>0</v>
      </c>
      <c r="H72" s="14">
        <v>50135.46</v>
      </c>
      <c r="I72" s="14">
        <f t="shared" si="7"/>
        <v>0</v>
      </c>
      <c r="J72" s="14">
        <v>0</v>
      </c>
      <c r="K72" s="25">
        <f>IFERROR(VLOOKUP(B72,'[1]Result 1'!$A$2:$I$549,7,0),0)</f>
        <v>-53396.52</v>
      </c>
      <c r="L72" s="14">
        <f t="shared" si="8"/>
        <v>103531.98</v>
      </c>
      <c r="M72" s="14">
        <f t="shared" si="9"/>
        <v>53396.52</v>
      </c>
      <c r="N72" s="15"/>
      <c r="O72" s="23">
        <f t="shared" si="5"/>
        <v>103531.98</v>
      </c>
    </row>
    <row r="73" spans="1:16" s="1" customFormat="1" ht="29.25" customHeight="1" x14ac:dyDescent="0.25">
      <c r="A73" s="18">
        <v>71</v>
      </c>
      <c r="B73" s="16" t="s">
        <v>92</v>
      </c>
      <c r="C73" s="20" t="s">
        <v>534</v>
      </c>
      <c r="D73" s="17" t="s">
        <v>375</v>
      </c>
      <c r="E73" s="20" t="s">
        <v>182</v>
      </c>
      <c r="F73" s="25">
        <f>IFERROR(VLOOKUP(B73,'[1]Result 1'!$A$2:$I$549,6,0),0)</f>
        <v>34480.21</v>
      </c>
      <c r="G73" s="25">
        <f>IFERROR(VLOOKUP(B73,'[2]Result 1'!$A$2:$E$549,2,0),0)</f>
        <v>0</v>
      </c>
      <c r="H73" s="14">
        <v>50036.35</v>
      </c>
      <c r="I73" s="14">
        <f t="shared" si="7"/>
        <v>0</v>
      </c>
      <c r="J73" s="14">
        <v>0</v>
      </c>
      <c r="K73" s="25">
        <f>IFERROR(VLOOKUP(B73,'[1]Result 1'!$A$2:$I$549,7,0),0)</f>
        <v>0</v>
      </c>
      <c r="L73" s="14">
        <f t="shared" si="8"/>
        <v>50036.35</v>
      </c>
      <c r="M73" s="14">
        <f t="shared" si="9"/>
        <v>15556.14</v>
      </c>
      <c r="N73" s="15"/>
      <c r="O73" s="23">
        <f t="shared" si="5"/>
        <v>50036.35</v>
      </c>
      <c r="P73" s="1">
        <f>H73-F73</f>
        <v>15556.14</v>
      </c>
    </row>
    <row r="74" spans="1:16" s="1" customFormat="1" ht="29.25" customHeight="1" x14ac:dyDescent="0.25">
      <c r="A74" s="18">
        <v>72</v>
      </c>
      <c r="B74" s="16" t="s">
        <v>414</v>
      </c>
      <c r="C74" s="20" t="s">
        <v>838</v>
      </c>
      <c r="D74" s="17" t="s">
        <v>451</v>
      </c>
      <c r="E74" s="20" t="s">
        <v>193</v>
      </c>
      <c r="F74" s="25">
        <f>IFERROR(VLOOKUP(B74,'[1]Result 1'!$A$2:$I$549,6,0),0)</f>
        <v>95980.65</v>
      </c>
      <c r="G74" s="25">
        <f>IFERROR(VLOOKUP(B74,'[2]Result 1'!$A$2:$E$549,2,0),0)</f>
        <v>0</v>
      </c>
      <c r="H74" s="14">
        <v>49448.53</v>
      </c>
      <c r="I74" s="14">
        <f t="shared" si="7"/>
        <v>0</v>
      </c>
      <c r="J74" s="14">
        <v>0</v>
      </c>
      <c r="K74" s="25">
        <f>IFERROR(VLOOKUP(B74,'[1]Result 1'!$A$2:$I$549,7,0),0)</f>
        <v>0</v>
      </c>
      <c r="L74" s="14">
        <f t="shared" si="8"/>
        <v>49448.53</v>
      </c>
      <c r="M74" s="14">
        <f t="shared" si="9"/>
        <v>0</v>
      </c>
      <c r="N74" s="15"/>
      <c r="O74" s="23">
        <f t="shared" si="5"/>
        <v>49448.53</v>
      </c>
      <c r="P74" s="1">
        <f>H74-F74</f>
        <v>-46532.119999999995</v>
      </c>
    </row>
    <row r="75" spans="1:16" s="1" customFormat="1" ht="29.25" customHeight="1" x14ac:dyDescent="0.25">
      <c r="A75" s="18">
        <v>73</v>
      </c>
      <c r="B75" s="16" t="s">
        <v>383</v>
      </c>
      <c r="C75" s="20" t="s">
        <v>541</v>
      </c>
      <c r="D75" s="17" t="s">
        <v>451</v>
      </c>
      <c r="E75" s="20" t="s">
        <v>187</v>
      </c>
      <c r="F75" s="25">
        <f>IFERROR(VLOOKUP(B75,'[1]Result 1'!$A$2:$I$549,6,0),0)</f>
        <v>52262.2</v>
      </c>
      <c r="G75" s="25">
        <f>IFERROR(VLOOKUP(B75,'[2]Result 1'!$A$2:$E$549,2,0),0)</f>
        <v>0</v>
      </c>
      <c r="H75" s="14">
        <v>49227.23</v>
      </c>
      <c r="I75" s="14">
        <f t="shared" si="7"/>
        <v>0</v>
      </c>
      <c r="J75" s="14">
        <v>0</v>
      </c>
      <c r="K75" s="25">
        <f>IFERROR(VLOOKUP(B75,'[1]Result 1'!$A$2:$I$549,7,0),0)</f>
        <v>0</v>
      </c>
      <c r="L75" s="14">
        <f t="shared" si="8"/>
        <v>49227.23</v>
      </c>
      <c r="M75" s="14">
        <f t="shared" si="9"/>
        <v>0</v>
      </c>
      <c r="N75" s="15"/>
      <c r="O75" s="23">
        <f t="shared" si="5"/>
        <v>49227.23</v>
      </c>
      <c r="P75" s="1">
        <f>H75-F75</f>
        <v>-3034.9699999999939</v>
      </c>
    </row>
    <row r="76" spans="1:16" s="1" customFormat="1" ht="29.25" customHeight="1" x14ac:dyDescent="0.25">
      <c r="A76" s="18">
        <v>74</v>
      </c>
      <c r="B76" s="16" t="s">
        <v>342</v>
      </c>
      <c r="C76" s="20" t="s">
        <v>526</v>
      </c>
      <c r="D76" s="17" t="s">
        <v>375</v>
      </c>
      <c r="E76" s="20" t="s">
        <v>208</v>
      </c>
      <c r="F76" s="25">
        <f>IFERROR(VLOOKUP(B76,'[1]Result 1'!$A$2:$I$549,6,0),0)</f>
        <v>48848.69</v>
      </c>
      <c r="G76" s="25">
        <f>IFERROR(VLOOKUP(B76,'[2]Result 1'!$A$2:$E$549,2,0),0)</f>
        <v>0</v>
      </c>
      <c r="H76" s="14">
        <v>48848.69</v>
      </c>
      <c r="I76" s="14">
        <f t="shared" si="7"/>
        <v>0</v>
      </c>
      <c r="J76" s="14">
        <v>0</v>
      </c>
      <c r="K76" s="25">
        <f>IFERROR(VLOOKUP(B76,'[1]Result 1'!$A$2:$I$549,7,0),0)</f>
        <v>0</v>
      </c>
      <c r="L76" s="14">
        <f t="shared" si="8"/>
        <v>48848.69</v>
      </c>
      <c r="M76" s="14">
        <f t="shared" si="9"/>
        <v>0</v>
      </c>
      <c r="N76" s="15"/>
      <c r="O76" s="23">
        <f t="shared" si="5"/>
        <v>48848.69</v>
      </c>
    </row>
    <row r="77" spans="1:16" s="1" customFormat="1" ht="29.25" customHeight="1" x14ac:dyDescent="0.25">
      <c r="A77" s="18">
        <v>75</v>
      </c>
      <c r="B77" s="16" t="s">
        <v>287</v>
      </c>
      <c r="C77" s="20" t="s">
        <v>528</v>
      </c>
      <c r="D77" s="17" t="s">
        <v>257</v>
      </c>
      <c r="E77" s="20" t="s">
        <v>181</v>
      </c>
      <c r="F77" s="25">
        <f>IFERROR(VLOOKUP(B77,'[1]Result 1'!$A$2:$I$549,6,0),0)</f>
        <v>48594.68</v>
      </c>
      <c r="G77" s="25">
        <f>IFERROR(VLOOKUP(B77,'[2]Result 1'!$A$2:$E$549,2,0),0)</f>
        <v>0</v>
      </c>
      <c r="H77" s="14">
        <v>48594.68</v>
      </c>
      <c r="I77" s="14">
        <f t="shared" si="7"/>
        <v>0</v>
      </c>
      <c r="J77" s="14">
        <v>0</v>
      </c>
      <c r="K77" s="25">
        <f>IFERROR(VLOOKUP(B77,'[1]Result 1'!$A$2:$I$549,7,0),0)</f>
        <v>0</v>
      </c>
      <c r="L77" s="14">
        <f t="shared" si="8"/>
        <v>48594.68</v>
      </c>
      <c r="M77" s="14">
        <f t="shared" si="9"/>
        <v>0</v>
      </c>
      <c r="N77" s="15"/>
      <c r="O77" s="23">
        <f t="shared" si="5"/>
        <v>48594.68</v>
      </c>
    </row>
    <row r="78" spans="1:16" s="1" customFormat="1" ht="29.25" customHeight="1" x14ac:dyDescent="0.25">
      <c r="A78" s="18">
        <v>76</v>
      </c>
      <c r="B78" s="16" t="s">
        <v>3</v>
      </c>
      <c r="C78" s="20" t="s">
        <v>522</v>
      </c>
      <c r="D78" s="17" t="s">
        <v>257</v>
      </c>
      <c r="E78" s="20" t="s">
        <v>193</v>
      </c>
      <c r="F78" s="25">
        <f>IFERROR(VLOOKUP(B78,'[1]Result 1'!$A$2:$I$549,6,0),0)</f>
        <v>48359.88</v>
      </c>
      <c r="G78" s="25">
        <f>IFERROR(VLOOKUP(B78,'[2]Result 1'!$A$2:$E$549,2,0),0)</f>
        <v>0</v>
      </c>
      <c r="H78" s="14">
        <v>48359.88</v>
      </c>
      <c r="I78" s="14">
        <f t="shared" si="7"/>
        <v>0</v>
      </c>
      <c r="J78" s="14">
        <v>0</v>
      </c>
      <c r="K78" s="25">
        <f>IFERROR(VLOOKUP(B78,'[1]Result 1'!$A$2:$I$549,7,0),0)</f>
        <v>0</v>
      </c>
      <c r="L78" s="14">
        <f t="shared" si="8"/>
        <v>48359.88</v>
      </c>
      <c r="M78" s="14">
        <f t="shared" si="9"/>
        <v>0</v>
      </c>
      <c r="N78" s="15"/>
      <c r="O78" s="23">
        <f t="shared" ref="O78:O141" si="10">H78+I78-K78</f>
        <v>48359.88</v>
      </c>
      <c r="P78" s="1">
        <f>H78-F78</f>
        <v>0</v>
      </c>
    </row>
    <row r="79" spans="1:16" s="1" customFormat="1" ht="29.25" customHeight="1" x14ac:dyDescent="0.25">
      <c r="A79" s="18">
        <v>77</v>
      </c>
      <c r="B79" s="16">
        <v>5504867</v>
      </c>
      <c r="C79" s="20" t="s">
        <v>524</v>
      </c>
      <c r="D79" s="17" t="s">
        <v>265</v>
      </c>
      <c r="E79" s="20" t="s">
        <v>182</v>
      </c>
      <c r="F79" s="25">
        <f>IFERROR(VLOOKUP(B79,'[1]Result 1'!$A$2:$I$549,6,0),0)</f>
        <v>0</v>
      </c>
      <c r="G79" s="25">
        <f>IFERROR(VLOOKUP(B79,'[2]Result 1'!$A$2:$E$549,2,0),0)</f>
        <v>0</v>
      </c>
      <c r="H79" s="14">
        <v>47981.120000000003</v>
      </c>
      <c r="I79" s="14">
        <f t="shared" si="7"/>
        <v>0</v>
      </c>
      <c r="J79" s="14">
        <v>0</v>
      </c>
      <c r="K79" s="25">
        <f>IFERROR(VLOOKUP(B79,'[1]Result 1'!$A$2:$I$549,7,0),0)</f>
        <v>0</v>
      </c>
      <c r="L79" s="14">
        <f t="shared" si="8"/>
        <v>47981.120000000003</v>
      </c>
      <c r="M79" s="14">
        <f t="shared" si="9"/>
        <v>47981.120000000003</v>
      </c>
      <c r="N79" s="15"/>
      <c r="O79" s="23">
        <f t="shared" si="10"/>
        <v>47981.120000000003</v>
      </c>
      <c r="P79" s="1">
        <f>H79-F79</f>
        <v>47981.120000000003</v>
      </c>
    </row>
    <row r="80" spans="1:16" s="1" customFormat="1" ht="29.25" customHeight="1" x14ac:dyDescent="0.25">
      <c r="A80" s="18">
        <v>78</v>
      </c>
      <c r="B80" s="16" t="s">
        <v>125</v>
      </c>
      <c r="C80" s="20" t="s">
        <v>516</v>
      </c>
      <c r="D80" s="17" t="s">
        <v>266</v>
      </c>
      <c r="E80" s="20" t="s">
        <v>182</v>
      </c>
      <c r="F80" s="25">
        <f>IFERROR(VLOOKUP(B80,'[1]Result 1'!$A$2:$I$549,6,0),0)</f>
        <v>100456.89</v>
      </c>
      <c r="G80" s="25">
        <f>IFERROR(VLOOKUP(B80,'[2]Result 1'!$A$2:$E$549,2,0),0)</f>
        <v>0</v>
      </c>
      <c r="H80" s="14">
        <v>46898.97</v>
      </c>
      <c r="I80" s="14">
        <f t="shared" si="7"/>
        <v>0</v>
      </c>
      <c r="J80" s="14">
        <v>0</v>
      </c>
      <c r="K80" s="25">
        <f>IFERROR(VLOOKUP(B80,'[1]Result 1'!$A$2:$I$549,7,0),0)</f>
        <v>0</v>
      </c>
      <c r="L80" s="14">
        <f t="shared" si="8"/>
        <v>46898.97</v>
      </c>
      <c r="M80" s="14">
        <f t="shared" si="9"/>
        <v>0</v>
      </c>
      <c r="N80" s="15"/>
      <c r="O80" s="23">
        <f t="shared" si="10"/>
        <v>46898.97</v>
      </c>
    </row>
    <row r="81" spans="1:16" s="1" customFormat="1" ht="29.25" customHeight="1" x14ac:dyDescent="0.25">
      <c r="A81" s="18">
        <v>79</v>
      </c>
      <c r="B81" s="16" t="s">
        <v>243</v>
      </c>
      <c r="C81" s="20" t="s">
        <v>796</v>
      </c>
      <c r="D81" s="17" t="s">
        <v>261</v>
      </c>
      <c r="E81" s="20" t="s">
        <v>178</v>
      </c>
      <c r="F81" s="25">
        <f>IFERROR(VLOOKUP(B81,'[1]Result 1'!$A$2:$I$549,6,0),0)</f>
        <v>46576.71</v>
      </c>
      <c r="G81" s="25">
        <f>IFERROR(VLOOKUP(B81,'[2]Result 1'!$A$2:$E$549,2,0),0)</f>
        <v>0</v>
      </c>
      <c r="H81" s="14">
        <v>46576.71</v>
      </c>
      <c r="I81" s="14">
        <f t="shared" si="7"/>
        <v>0</v>
      </c>
      <c r="J81" s="14">
        <v>0</v>
      </c>
      <c r="K81" s="25">
        <f>IFERROR(VLOOKUP(B81,'[1]Result 1'!$A$2:$I$549,7,0),0)</f>
        <v>-44708.76</v>
      </c>
      <c r="L81" s="14">
        <f t="shared" si="8"/>
        <v>91285.47</v>
      </c>
      <c r="M81" s="14">
        <f t="shared" si="9"/>
        <v>44708.76</v>
      </c>
      <c r="N81" s="15"/>
      <c r="O81" s="23">
        <f t="shared" si="10"/>
        <v>91285.47</v>
      </c>
    </row>
    <row r="82" spans="1:16" s="1" customFormat="1" ht="29.25" customHeight="1" x14ac:dyDescent="0.25">
      <c r="A82" s="18">
        <v>80</v>
      </c>
      <c r="B82" s="16" t="s">
        <v>47</v>
      </c>
      <c r="C82" s="20" t="s">
        <v>544</v>
      </c>
      <c r="D82" s="17" t="s">
        <v>257</v>
      </c>
      <c r="E82" s="20" t="s">
        <v>258</v>
      </c>
      <c r="F82" s="25">
        <f>IFERROR(VLOOKUP(B82,'[1]Result 1'!$A$2:$I$549,6,0),0)</f>
        <v>46267.360000000001</v>
      </c>
      <c r="G82" s="25">
        <f>IFERROR(VLOOKUP(B82,'[2]Result 1'!$A$2:$E$549,2,0),0)</f>
        <v>0</v>
      </c>
      <c r="H82" s="14">
        <v>46267.360000000001</v>
      </c>
      <c r="I82" s="14">
        <f t="shared" si="7"/>
        <v>0</v>
      </c>
      <c r="J82" s="14">
        <v>0</v>
      </c>
      <c r="K82" s="25">
        <f>IFERROR(VLOOKUP(B82,'[1]Result 1'!$A$2:$I$549,7,0),0)</f>
        <v>0</v>
      </c>
      <c r="L82" s="14">
        <f t="shared" si="8"/>
        <v>46267.360000000001</v>
      </c>
      <c r="M82" s="14">
        <f t="shared" si="9"/>
        <v>0</v>
      </c>
      <c r="N82" s="15"/>
      <c r="O82" s="23">
        <f t="shared" si="10"/>
        <v>46267.360000000001</v>
      </c>
      <c r="P82" s="1">
        <f>H82-F82</f>
        <v>0</v>
      </c>
    </row>
    <row r="83" spans="1:16" s="1" customFormat="1" ht="49.5" customHeight="1" x14ac:dyDescent="0.25">
      <c r="A83" s="18">
        <v>81</v>
      </c>
      <c r="B83" s="16" t="s">
        <v>69</v>
      </c>
      <c r="C83" s="20" t="s">
        <v>527</v>
      </c>
      <c r="D83" s="17" t="s">
        <v>257</v>
      </c>
      <c r="E83" s="20" t="s">
        <v>204</v>
      </c>
      <c r="F83" s="25">
        <f>IFERROR(VLOOKUP(B83,'[1]Result 1'!$A$2:$I$549,6,0),0)</f>
        <v>77680.98</v>
      </c>
      <c r="G83" s="25">
        <f>IFERROR(VLOOKUP(B83,'[2]Result 1'!$A$2:$E$549,2,0),0)</f>
        <v>0</v>
      </c>
      <c r="H83" s="14">
        <v>45731.79</v>
      </c>
      <c r="I83" s="14">
        <f t="shared" si="7"/>
        <v>0</v>
      </c>
      <c r="J83" s="14">
        <v>0</v>
      </c>
      <c r="K83" s="25">
        <f>IFERROR(VLOOKUP(B83,'[1]Result 1'!$A$2:$I$549,7,0),0)</f>
        <v>0</v>
      </c>
      <c r="L83" s="14">
        <f t="shared" si="8"/>
        <v>45731.79</v>
      </c>
      <c r="M83" s="14">
        <f t="shared" si="9"/>
        <v>0</v>
      </c>
      <c r="N83" s="15"/>
      <c r="O83" s="23">
        <f t="shared" si="10"/>
        <v>45731.79</v>
      </c>
    </row>
    <row r="84" spans="1:16" s="1" customFormat="1" ht="29.25" customHeight="1" x14ac:dyDescent="0.25">
      <c r="A84" s="18">
        <v>82</v>
      </c>
      <c r="B84" s="16" t="s">
        <v>419</v>
      </c>
      <c r="C84" s="20" t="s">
        <v>543</v>
      </c>
      <c r="D84" s="17" t="s">
        <v>451</v>
      </c>
      <c r="E84" s="20" t="s">
        <v>204</v>
      </c>
      <c r="F84" s="25">
        <f>IFERROR(VLOOKUP(B84,'[1]Result 1'!$A$2:$I$549,6,0),0)</f>
        <v>30908.19</v>
      </c>
      <c r="G84" s="25">
        <f>IFERROR(VLOOKUP(B84,'[2]Result 1'!$A$2:$E$549,2,0),0)</f>
        <v>0</v>
      </c>
      <c r="H84" s="14">
        <v>45181.29</v>
      </c>
      <c r="I84" s="14">
        <f t="shared" si="7"/>
        <v>0</v>
      </c>
      <c r="J84" s="14">
        <v>0</v>
      </c>
      <c r="K84" s="25">
        <f>IFERROR(VLOOKUP(B84,'[1]Result 1'!$A$2:$I$549,7,0),0)</f>
        <v>0</v>
      </c>
      <c r="L84" s="14">
        <f t="shared" si="8"/>
        <v>45181.29</v>
      </c>
      <c r="M84" s="14">
        <f t="shared" si="9"/>
        <v>14273.100000000002</v>
      </c>
      <c r="N84" s="15"/>
      <c r="O84" s="23">
        <f t="shared" si="10"/>
        <v>45181.29</v>
      </c>
      <c r="P84" s="1">
        <f>H84-F84</f>
        <v>14273.100000000002</v>
      </c>
    </row>
    <row r="85" spans="1:16" s="1" customFormat="1" ht="29.25" customHeight="1" x14ac:dyDescent="0.25">
      <c r="A85" s="18">
        <v>83</v>
      </c>
      <c r="B85" s="24">
        <v>5220129</v>
      </c>
      <c r="C85" s="20" t="s">
        <v>531</v>
      </c>
      <c r="D85" s="17" t="s">
        <v>259</v>
      </c>
      <c r="E85" s="20" t="s">
        <v>182</v>
      </c>
      <c r="F85" s="25">
        <f>IFERROR(VLOOKUP(B85,'[1]Result 1'!$A$2:$I$549,6,0),0)</f>
        <v>0</v>
      </c>
      <c r="G85" s="25">
        <f>IFERROR(VLOOKUP(B85,'[2]Result 1'!$A$2:$E$549,2,0),0)</f>
        <v>0</v>
      </c>
      <c r="H85" s="14">
        <v>44623.63</v>
      </c>
      <c r="I85" s="14">
        <f t="shared" si="7"/>
        <v>0</v>
      </c>
      <c r="J85" s="14">
        <v>0</v>
      </c>
      <c r="K85" s="25">
        <f>IFERROR(VLOOKUP(B85,'[1]Result 1'!$A$2:$I$549,7,0),0)</f>
        <v>0</v>
      </c>
      <c r="L85" s="14">
        <f t="shared" si="8"/>
        <v>44623.63</v>
      </c>
      <c r="M85" s="14">
        <f t="shared" si="9"/>
        <v>44623.63</v>
      </c>
      <c r="N85" s="15" t="s">
        <v>918</v>
      </c>
      <c r="O85" s="23">
        <f t="shared" si="10"/>
        <v>44623.63</v>
      </c>
      <c r="P85" s="1">
        <f>H85-F85</f>
        <v>44623.63</v>
      </c>
    </row>
    <row r="86" spans="1:16" s="1" customFormat="1" ht="29.25" customHeight="1" x14ac:dyDescent="0.25">
      <c r="A86" s="18">
        <v>84</v>
      </c>
      <c r="B86" s="16" t="s">
        <v>142</v>
      </c>
      <c r="C86" s="20" t="s">
        <v>540</v>
      </c>
      <c r="D86" s="17" t="s">
        <v>261</v>
      </c>
      <c r="E86" s="20" t="s">
        <v>205</v>
      </c>
      <c r="F86" s="25">
        <f>IFERROR(VLOOKUP(B86,'[1]Result 1'!$A$2:$I$549,6,0),0)</f>
        <v>43769.17</v>
      </c>
      <c r="G86" s="25">
        <f>IFERROR(VLOOKUP(B86,'[2]Result 1'!$A$2:$E$549,2,0),0)</f>
        <v>0</v>
      </c>
      <c r="H86" s="14">
        <v>43769.17</v>
      </c>
      <c r="I86" s="14">
        <f t="shared" si="7"/>
        <v>0</v>
      </c>
      <c r="J86" s="14">
        <v>0</v>
      </c>
      <c r="K86" s="25">
        <f>IFERROR(VLOOKUP(B86,'[1]Result 1'!$A$2:$I$549,7,0),0)</f>
        <v>0</v>
      </c>
      <c r="L86" s="14">
        <f t="shared" si="8"/>
        <v>43769.17</v>
      </c>
      <c r="M86" s="14">
        <f t="shared" si="9"/>
        <v>0</v>
      </c>
      <c r="N86" s="15"/>
      <c r="O86" s="23">
        <f t="shared" si="10"/>
        <v>43769.17</v>
      </c>
      <c r="P86" s="1">
        <f>H86-F86</f>
        <v>0</v>
      </c>
    </row>
    <row r="87" spans="1:16" s="1" customFormat="1" ht="29.25" customHeight="1" x14ac:dyDescent="0.25">
      <c r="A87" s="18">
        <v>85</v>
      </c>
      <c r="B87" s="16" t="s">
        <v>140</v>
      </c>
      <c r="C87" s="20" t="s">
        <v>545</v>
      </c>
      <c r="D87" s="17" t="s">
        <v>375</v>
      </c>
      <c r="E87" s="20" t="s">
        <v>213</v>
      </c>
      <c r="F87" s="25">
        <f>IFERROR(VLOOKUP(B87,'[1]Result 1'!$A$2:$I$549,6,0),0)</f>
        <v>43732.959999999999</v>
      </c>
      <c r="G87" s="25">
        <f>IFERROR(VLOOKUP(B87,'[2]Result 1'!$A$2:$E$549,2,0),0)</f>
        <v>0</v>
      </c>
      <c r="H87" s="14">
        <v>43732.959999999999</v>
      </c>
      <c r="I87" s="14">
        <f t="shared" si="7"/>
        <v>0</v>
      </c>
      <c r="J87" s="14">
        <v>0</v>
      </c>
      <c r="K87" s="25">
        <f>IFERROR(VLOOKUP(B87,'[1]Result 1'!$A$2:$I$549,7,0),0)</f>
        <v>0</v>
      </c>
      <c r="L87" s="14">
        <f t="shared" si="8"/>
        <v>43732.959999999999</v>
      </c>
      <c r="M87" s="14">
        <f t="shared" si="9"/>
        <v>0</v>
      </c>
      <c r="N87" s="15"/>
      <c r="O87" s="23">
        <f t="shared" si="10"/>
        <v>43732.959999999999</v>
      </c>
    </row>
    <row r="88" spans="1:16" s="1" customFormat="1" ht="29.25" customHeight="1" x14ac:dyDescent="0.25">
      <c r="A88" s="18">
        <v>86</v>
      </c>
      <c r="B88" s="16" t="s">
        <v>33</v>
      </c>
      <c r="C88" s="20" t="s">
        <v>546</v>
      </c>
      <c r="D88" s="17" t="s">
        <v>375</v>
      </c>
      <c r="E88" s="20" t="s">
        <v>175</v>
      </c>
      <c r="F88" s="25">
        <f>IFERROR(VLOOKUP(B88,'[1]Result 1'!$A$2:$I$549,6,0),0)</f>
        <v>43701.2</v>
      </c>
      <c r="G88" s="25">
        <f>IFERROR(VLOOKUP(B88,'[2]Result 1'!$A$2:$E$549,2,0),0)</f>
        <v>0</v>
      </c>
      <c r="H88" s="14">
        <v>43701.2</v>
      </c>
      <c r="I88" s="14">
        <f t="shared" si="7"/>
        <v>0</v>
      </c>
      <c r="J88" s="14">
        <v>0</v>
      </c>
      <c r="K88" s="25">
        <f>IFERROR(VLOOKUP(B88,'[1]Result 1'!$A$2:$I$549,7,0),0)</f>
        <v>0</v>
      </c>
      <c r="L88" s="14">
        <f t="shared" si="8"/>
        <v>43701.2</v>
      </c>
      <c r="M88" s="14">
        <f t="shared" si="9"/>
        <v>0</v>
      </c>
      <c r="N88" s="15"/>
      <c r="O88" s="23">
        <f t="shared" si="10"/>
        <v>43701.2</v>
      </c>
    </row>
    <row r="89" spans="1:16" s="1" customFormat="1" ht="29.25" customHeight="1" x14ac:dyDescent="0.25">
      <c r="A89" s="18">
        <v>87</v>
      </c>
      <c r="B89" s="16" t="s">
        <v>319</v>
      </c>
      <c r="C89" s="20" t="s">
        <v>506</v>
      </c>
      <c r="D89" s="17" t="s">
        <v>265</v>
      </c>
      <c r="E89" s="20" t="s">
        <v>182</v>
      </c>
      <c r="F89" s="25">
        <f>IFERROR(VLOOKUP(B89,'[1]Result 1'!$A$2:$I$549,6,0),0)</f>
        <v>42936.01</v>
      </c>
      <c r="G89" s="25">
        <f>IFERROR(VLOOKUP(B89,'[2]Result 1'!$A$2:$E$549,2,0),0)</f>
        <v>36051.15</v>
      </c>
      <c r="H89" s="14">
        <v>42936.01</v>
      </c>
      <c r="I89" s="14">
        <f t="shared" si="7"/>
        <v>994.52999999999884</v>
      </c>
      <c r="J89" s="14">
        <v>35056.620000000003</v>
      </c>
      <c r="K89" s="25">
        <f>IFERROR(VLOOKUP(B89,'[1]Result 1'!$A$2:$I$549,7,0),0)</f>
        <v>0</v>
      </c>
      <c r="L89" s="14">
        <f t="shared" si="8"/>
        <v>43930.54</v>
      </c>
      <c r="M89" s="14">
        <f t="shared" si="9"/>
        <v>0</v>
      </c>
      <c r="N89" s="15"/>
      <c r="O89" s="23">
        <f t="shared" si="10"/>
        <v>43930.54</v>
      </c>
      <c r="P89" s="1">
        <f>H89-F89</f>
        <v>0</v>
      </c>
    </row>
    <row r="90" spans="1:16" s="1" customFormat="1" ht="29.25" customHeight="1" x14ac:dyDescent="0.25">
      <c r="A90" s="18">
        <v>88</v>
      </c>
      <c r="B90" s="16">
        <v>3561648</v>
      </c>
      <c r="C90" s="20" t="s">
        <v>553</v>
      </c>
      <c r="D90" s="17" t="s">
        <v>451</v>
      </c>
      <c r="E90" s="20" t="s">
        <v>198</v>
      </c>
      <c r="F90" s="25">
        <f>IFERROR(VLOOKUP(B90,'[1]Result 1'!$A$2:$I$549,6,0),0)</f>
        <v>0</v>
      </c>
      <c r="G90" s="25">
        <f>IFERROR(VLOOKUP(B90,'[2]Result 1'!$A$2:$E$549,2,0),0)</f>
        <v>0</v>
      </c>
      <c r="H90" s="14">
        <v>42347.199999999997</v>
      </c>
      <c r="I90" s="14">
        <f t="shared" si="7"/>
        <v>0</v>
      </c>
      <c r="J90" s="14">
        <v>0</v>
      </c>
      <c r="K90" s="25">
        <f>IFERROR(VLOOKUP(B90,'[1]Result 1'!$A$2:$I$549,7,0),0)</f>
        <v>0</v>
      </c>
      <c r="L90" s="14">
        <f t="shared" si="8"/>
        <v>42347.199999999997</v>
      </c>
      <c r="M90" s="14">
        <f t="shared" si="9"/>
        <v>42347.199999999997</v>
      </c>
      <c r="N90" s="15" t="s">
        <v>917</v>
      </c>
      <c r="O90" s="23">
        <f t="shared" si="10"/>
        <v>42347.199999999997</v>
      </c>
      <c r="P90" s="1">
        <f>H90-F90</f>
        <v>42347.199999999997</v>
      </c>
    </row>
    <row r="91" spans="1:16" s="1" customFormat="1" ht="29.25" customHeight="1" x14ac:dyDescent="0.25">
      <c r="A91" s="18">
        <v>89</v>
      </c>
      <c r="B91" s="16" t="s">
        <v>844</v>
      </c>
      <c r="C91" s="20" t="s">
        <v>874</v>
      </c>
      <c r="D91" s="17" t="s">
        <v>265</v>
      </c>
      <c r="E91" s="20" t="s">
        <v>206</v>
      </c>
      <c r="F91" s="25">
        <f>IFERROR(VLOOKUP(B91,'[1]Result 1'!$A$2:$I$549,6,0),0)</f>
        <v>9662.5499999999993</v>
      </c>
      <c r="G91" s="25">
        <f>IFERROR(VLOOKUP(B91,'[2]Result 1'!$A$2:$E$549,2,0),0)</f>
        <v>0</v>
      </c>
      <c r="H91" s="14">
        <v>40776.269999999997</v>
      </c>
      <c r="I91" s="14">
        <f t="shared" si="7"/>
        <v>0</v>
      </c>
      <c r="J91" s="14">
        <v>0</v>
      </c>
      <c r="K91" s="25">
        <f>IFERROR(VLOOKUP(B91,'[1]Result 1'!$A$2:$I$549,7,0),0)</f>
        <v>0</v>
      </c>
      <c r="L91" s="14">
        <f t="shared" si="8"/>
        <v>40776.269999999997</v>
      </c>
      <c r="M91" s="14">
        <f t="shared" si="9"/>
        <v>31113.719999999998</v>
      </c>
      <c r="N91" s="15"/>
      <c r="O91" s="23">
        <f t="shared" si="10"/>
        <v>40776.269999999997</v>
      </c>
    </row>
    <row r="92" spans="1:16" s="1" customFormat="1" ht="29.25" customHeight="1" x14ac:dyDescent="0.25">
      <c r="A92" s="18">
        <v>90</v>
      </c>
      <c r="B92" s="16">
        <v>3342788</v>
      </c>
      <c r="C92" s="20" t="s">
        <v>497</v>
      </c>
      <c r="D92" s="17" t="s">
        <v>451</v>
      </c>
      <c r="E92" s="20"/>
      <c r="F92" s="25">
        <f>IFERROR(VLOOKUP(B92,'[1]Result 1'!$A$2:$I$549,6,0),0)</f>
        <v>0</v>
      </c>
      <c r="G92" s="25">
        <f>IFERROR(VLOOKUP(B92,'[2]Result 1'!$A$2:$E$549,2,0),0)</f>
        <v>0</v>
      </c>
      <c r="H92" s="14">
        <v>40645.53</v>
      </c>
      <c r="I92" s="14">
        <f t="shared" si="7"/>
        <v>-16100</v>
      </c>
      <c r="J92" s="14">
        <v>16100</v>
      </c>
      <c r="K92" s="25">
        <f>IFERROR(VLOOKUP(B92,'[1]Result 1'!$A$2:$I$549,7,0),0)</f>
        <v>0</v>
      </c>
      <c r="L92" s="14">
        <f t="shared" si="8"/>
        <v>24545.53</v>
      </c>
      <c r="M92" s="14">
        <f t="shared" si="9"/>
        <v>40645.53</v>
      </c>
      <c r="N92" s="15" t="s">
        <v>927</v>
      </c>
      <c r="O92" s="23">
        <f t="shared" si="10"/>
        <v>24545.53</v>
      </c>
      <c r="P92" s="1">
        <f>H92-F92</f>
        <v>40645.53</v>
      </c>
    </row>
    <row r="93" spans="1:16" s="1" customFormat="1" ht="29.25" customHeight="1" x14ac:dyDescent="0.25">
      <c r="A93" s="18">
        <v>91</v>
      </c>
      <c r="B93" s="16" t="s">
        <v>426</v>
      </c>
      <c r="C93" s="20" t="s">
        <v>549</v>
      </c>
      <c r="D93" s="17" t="s">
        <v>451</v>
      </c>
      <c r="E93" s="20" t="s">
        <v>219</v>
      </c>
      <c r="F93" s="25">
        <f>IFERROR(VLOOKUP(B93,'[1]Result 1'!$A$2:$I$549,6,0),0)</f>
        <v>40571.29</v>
      </c>
      <c r="G93" s="25">
        <f>IFERROR(VLOOKUP(B93,'[2]Result 1'!$A$2:$E$549,2,0),0)</f>
        <v>0</v>
      </c>
      <c r="H93" s="14">
        <v>40571.29</v>
      </c>
      <c r="I93" s="14">
        <f t="shared" si="7"/>
        <v>0</v>
      </c>
      <c r="J93" s="14">
        <v>0</v>
      </c>
      <c r="K93" s="25">
        <f>IFERROR(VLOOKUP(B93,'[1]Result 1'!$A$2:$I$549,7,0),0)</f>
        <v>0</v>
      </c>
      <c r="L93" s="14">
        <f t="shared" si="8"/>
        <v>40571.29</v>
      </c>
      <c r="M93" s="14">
        <f t="shared" si="9"/>
        <v>0</v>
      </c>
      <c r="N93" s="15" t="s">
        <v>903</v>
      </c>
      <c r="O93" s="23">
        <f t="shared" si="10"/>
        <v>40571.29</v>
      </c>
    </row>
    <row r="94" spans="1:16" s="1" customFormat="1" ht="29.25" customHeight="1" x14ac:dyDescent="0.25">
      <c r="A94" s="18">
        <v>92</v>
      </c>
      <c r="B94" s="16">
        <v>3457173</v>
      </c>
      <c r="C94" s="20" t="s">
        <v>547</v>
      </c>
      <c r="D94" s="17" t="s">
        <v>375</v>
      </c>
      <c r="E94" s="20" t="s">
        <v>182</v>
      </c>
      <c r="F94" s="25">
        <f>IFERROR(VLOOKUP(B94,'[1]Result 1'!$A$2:$I$549,6,0),0)</f>
        <v>0</v>
      </c>
      <c r="G94" s="25">
        <f>IFERROR(VLOOKUP(B94,'[2]Result 1'!$A$2:$E$549,2,0),0)</f>
        <v>0</v>
      </c>
      <c r="H94" s="14">
        <v>39871.9</v>
      </c>
      <c r="I94" s="14">
        <f t="shared" si="7"/>
        <v>0</v>
      </c>
      <c r="J94" s="14">
        <v>0</v>
      </c>
      <c r="K94" s="25">
        <f>IFERROR(VLOOKUP(B94,'[1]Result 1'!$A$2:$I$549,7,0),0)</f>
        <v>0</v>
      </c>
      <c r="L94" s="14">
        <f t="shared" si="8"/>
        <v>39871.9</v>
      </c>
      <c r="M94" s="14">
        <f t="shared" si="9"/>
        <v>39871.9</v>
      </c>
      <c r="N94" s="15"/>
      <c r="O94" s="23">
        <f t="shared" si="10"/>
        <v>39871.9</v>
      </c>
    </row>
    <row r="95" spans="1:16" s="1" customFormat="1" ht="29.25" customHeight="1" x14ac:dyDescent="0.25">
      <c r="A95" s="18">
        <v>93</v>
      </c>
      <c r="B95" s="16" t="s">
        <v>153</v>
      </c>
      <c r="C95" s="20" t="s">
        <v>550</v>
      </c>
      <c r="D95" s="17" t="s">
        <v>261</v>
      </c>
      <c r="E95" s="20" t="s">
        <v>220</v>
      </c>
      <c r="F95" s="25">
        <f>IFERROR(VLOOKUP(B95,'[1]Result 1'!$A$2:$I$549,6,0),0)</f>
        <v>39831.61</v>
      </c>
      <c r="G95" s="25">
        <f>IFERROR(VLOOKUP(B95,'[2]Result 1'!$A$2:$E$549,2,0),0)</f>
        <v>0</v>
      </c>
      <c r="H95" s="14">
        <v>39831.61</v>
      </c>
      <c r="I95" s="14">
        <f t="shared" si="7"/>
        <v>0</v>
      </c>
      <c r="J95" s="14">
        <v>0</v>
      </c>
      <c r="K95" s="25">
        <f>IFERROR(VLOOKUP(B95,'[1]Result 1'!$A$2:$I$549,7,0),0)</f>
        <v>0</v>
      </c>
      <c r="L95" s="14">
        <f t="shared" si="8"/>
        <v>39831.61</v>
      </c>
      <c r="M95" s="14">
        <f t="shared" si="9"/>
        <v>0</v>
      </c>
      <c r="N95" s="15"/>
      <c r="O95" s="23">
        <f t="shared" si="10"/>
        <v>39831.61</v>
      </c>
    </row>
    <row r="96" spans="1:16" s="1" customFormat="1" ht="29.25" customHeight="1" x14ac:dyDescent="0.25">
      <c r="A96" s="18">
        <v>94</v>
      </c>
      <c r="B96" s="16" t="s">
        <v>66</v>
      </c>
      <c r="C96" s="20" t="s">
        <v>567</v>
      </c>
      <c r="D96" s="17" t="s">
        <v>265</v>
      </c>
      <c r="E96" s="20" t="s">
        <v>206</v>
      </c>
      <c r="F96" s="25">
        <f>IFERROR(VLOOKUP(B96,'[1]Result 1'!$A$2:$I$549,6,0),0)</f>
        <v>31665.56</v>
      </c>
      <c r="G96" s="25">
        <f>IFERROR(VLOOKUP(B96,'[2]Result 1'!$A$2:$E$549,2,0),0)</f>
        <v>0</v>
      </c>
      <c r="H96" s="14">
        <v>39533.54</v>
      </c>
      <c r="I96" s="14">
        <f t="shared" si="7"/>
        <v>0</v>
      </c>
      <c r="J96" s="14">
        <v>0</v>
      </c>
      <c r="K96" s="25">
        <f>IFERROR(VLOOKUP(B96,'[1]Result 1'!$A$2:$I$549,7,0),0)</f>
        <v>0</v>
      </c>
      <c r="L96" s="14">
        <f t="shared" si="8"/>
        <v>39533.54</v>
      </c>
      <c r="M96" s="14">
        <f t="shared" si="9"/>
        <v>7867.98</v>
      </c>
      <c r="N96" s="15"/>
      <c r="O96" s="23">
        <f t="shared" si="10"/>
        <v>39533.54</v>
      </c>
      <c r="P96" s="1">
        <f>H96-F96</f>
        <v>7867.98</v>
      </c>
    </row>
    <row r="97" spans="1:16" s="1" customFormat="1" ht="29.25" customHeight="1" x14ac:dyDescent="0.25">
      <c r="A97" s="18">
        <v>95</v>
      </c>
      <c r="B97" s="16">
        <v>4272888</v>
      </c>
      <c r="C97" s="20" t="s">
        <v>562</v>
      </c>
      <c r="D97" s="17" t="s">
        <v>375</v>
      </c>
      <c r="E97" s="20" t="s">
        <v>182</v>
      </c>
      <c r="F97" s="25">
        <f>IFERROR(VLOOKUP(B97,'[1]Result 1'!$A$2:$I$549,6,0),0)</f>
        <v>0</v>
      </c>
      <c r="G97" s="25">
        <f>IFERROR(VLOOKUP(B97,'[2]Result 1'!$A$2:$E$549,2,0),0)</f>
        <v>0</v>
      </c>
      <c r="H97" s="14">
        <v>39177.279999999999</v>
      </c>
      <c r="I97" s="14">
        <f t="shared" si="7"/>
        <v>-34875.629999999997</v>
      </c>
      <c r="J97" s="14">
        <v>34875.629999999997</v>
      </c>
      <c r="K97" s="25">
        <f>IFERROR(VLOOKUP(B97,'[1]Result 1'!$A$2:$I$549,7,0),0)</f>
        <v>0</v>
      </c>
      <c r="L97" s="14">
        <f t="shared" si="8"/>
        <v>4301.6500000000015</v>
      </c>
      <c r="M97" s="14">
        <f t="shared" si="9"/>
        <v>39177.279999999999</v>
      </c>
      <c r="N97" s="15" t="s">
        <v>925</v>
      </c>
      <c r="O97" s="23">
        <f t="shared" si="10"/>
        <v>4301.6500000000015</v>
      </c>
    </row>
    <row r="98" spans="1:16" s="1" customFormat="1" ht="29.25" customHeight="1" x14ac:dyDescent="0.25">
      <c r="A98" s="18">
        <v>96</v>
      </c>
      <c r="B98" s="16" t="s">
        <v>62</v>
      </c>
      <c r="C98" s="20" t="s">
        <v>554</v>
      </c>
      <c r="D98" s="17" t="s">
        <v>257</v>
      </c>
      <c r="E98" s="20" t="s">
        <v>198</v>
      </c>
      <c r="F98" s="25">
        <f>IFERROR(VLOOKUP(B98,'[1]Result 1'!$A$2:$I$549,6,0),0)</f>
        <v>39016.57</v>
      </c>
      <c r="G98" s="25">
        <f>IFERROR(VLOOKUP(B98,'[2]Result 1'!$A$2:$E$549,2,0),0)</f>
        <v>0</v>
      </c>
      <c r="H98" s="14">
        <v>39016.57</v>
      </c>
      <c r="I98" s="14">
        <f t="shared" si="7"/>
        <v>0</v>
      </c>
      <c r="J98" s="14">
        <v>0</v>
      </c>
      <c r="K98" s="25">
        <f>IFERROR(VLOOKUP(B98,'[1]Result 1'!$A$2:$I$549,7,0),0)</f>
        <v>-37005.25</v>
      </c>
      <c r="L98" s="14">
        <f t="shared" si="8"/>
        <v>76021.820000000007</v>
      </c>
      <c r="M98" s="14">
        <f t="shared" si="9"/>
        <v>37005.250000000007</v>
      </c>
      <c r="N98" s="15"/>
      <c r="O98" s="23">
        <f t="shared" si="10"/>
        <v>76021.820000000007</v>
      </c>
      <c r="P98" s="1">
        <f>H98-F98</f>
        <v>0</v>
      </c>
    </row>
    <row r="99" spans="1:16" s="1" customFormat="1" ht="29.25" customHeight="1" x14ac:dyDescent="0.25">
      <c r="A99" s="18">
        <v>97</v>
      </c>
      <c r="B99" s="16" t="s">
        <v>45</v>
      </c>
      <c r="C99" s="20" t="s">
        <v>559</v>
      </c>
      <c r="D99" s="17" t="s">
        <v>260</v>
      </c>
      <c r="E99" s="20" t="s">
        <v>206</v>
      </c>
      <c r="F99" s="25">
        <f>IFERROR(VLOOKUP(B99,'[1]Result 1'!$A$2:$I$549,6,0),0)</f>
        <v>73845.820000000007</v>
      </c>
      <c r="G99" s="25">
        <f>IFERROR(VLOOKUP(B99,'[2]Result 1'!$A$2:$E$549,2,0),0)</f>
        <v>0</v>
      </c>
      <c r="H99" s="14">
        <v>38765.99</v>
      </c>
      <c r="I99" s="14">
        <f t="shared" si="7"/>
        <v>0</v>
      </c>
      <c r="J99" s="14">
        <v>0</v>
      </c>
      <c r="K99" s="25">
        <f>IFERROR(VLOOKUP(B99,'[1]Result 1'!$A$2:$I$549,7,0),0)</f>
        <v>0</v>
      </c>
      <c r="L99" s="14">
        <f t="shared" si="8"/>
        <v>38765.99</v>
      </c>
      <c r="M99" s="14">
        <f t="shared" si="9"/>
        <v>0</v>
      </c>
      <c r="N99" s="15"/>
      <c r="O99" s="23">
        <f t="shared" si="10"/>
        <v>38765.99</v>
      </c>
      <c r="P99" s="1">
        <f>H99-F99</f>
        <v>-35079.830000000009</v>
      </c>
    </row>
    <row r="100" spans="1:16" s="1" customFormat="1" ht="29.25" customHeight="1" x14ac:dyDescent="0.25">
      <c r="A100" s="18">
        <v>98</v>
      </c>
      <c r="B100" s="16" t="s">
        <v>70</v>
      </c>
      <c r="C100" s="20" t="s">
        <v>576</v>
      </c>
      <c r="D100" s="17" t="s">
        <v>266</v>
      </c>
      <c r="E100" s="20" t="s">
        <v>182</v>
      </c>
      <c r="F100" s="25">
        <f>IFERROR(VLOOKUP(B100,'[1]Result 1'!$A$2:$I$549,6,0),0)</f>
        <v>79837.66</v>
      </c>
      <c r="G100" s="25">
        <f>IFERROR(VLOOKUP(B100,'[2]Result 1'!$A$2:$E$549,2,0),0)</f>
        <v>0</v>
      </c>
      <c r="H100" s="14">
        <v>38633.1</v>
      </c>
      <c r="I100" s="14">
        <f t="shared" si="7"/>
        <v>0</v>
      </c>
      <c r="J100" s="14">
        <v>0</v>
      </c>
      <c r="K100" s="25">
        <f>IFERROR(VLOOKUP(B100,'[1]Result 1'!$A$2:$I$549,7,0),0)</f>
        <v>0</v>
      </c>
      <c r="L100" s="14">
        <f t="shared" si="8"/>
        <v>38633.1</v>
      </c>
      <c r="M100" s="14">
        <f t="shared" si="9"/>
        <v>0</v>
      </c>
      <c r="N100" s="15"/>
      <c r="O100" s="23">
        <f t="shared" si="10"/>
        <v>38633.1</v>
      </c>
      <c r="P100" s="1">
        <f>H100-F100</f>
        <v>-41204.560000000005</v>
      </c>
    </row>
    <row r="101" spans="1:16" s="1" customFormat="1" ht="29.25" customHeight="1" x14ac:dyDescent="0.25">
      <c r="A101" s="18">
        <v>99</v>
      </c>
      <c r="B101" s="16" t="s">
        <v>441</v>
      </c>
      <c r="C101" s="20" t="s">
        <v>770</v>
      </c>
      <c r="D101" s="17" t="s">
        <v>451</v>
      </c>
      <c r="E101" s="20" t="s">
        <v>193</v>
      </c>
      <c r="F101" s="25">
        <f>IFERROR(VLOOKUP(B101,'[1]Result 1'!$A$2:$I$549,6,0),0)</f>
        <v>37983.120000000003</v>
      </c>
      <c r="G101" s="25">
        <f>IFERROR(VLOOKUP(B101,'[2]Result 1'!$A$2:$E$549,2,0),0)</f>
        <v>0</v>
      </c>
      <c r="H101" s="14">
        <v>37983.120000000003</v>
      </c>
      <c r="I101" s="14">
        <f t="shared" si="7"/>
        <v>0</v>
      </c>
      <c r="J101" s="14">
        <v>0</v>
      </c>
      <c r="K101" s="25">
        <f>IFERROR(VLOOKUP(B101,'[1]Result 1'!$A$2:$I$549,7,0),0)</f>
        <v>-28992.84</v>
      </c>
      <c r="L101" s="14">
        <f t="shared" si="8"/>
        <v>66975.960000000006</v>
      </c>
      <c r="M101" s="14">
        <f t="shared" si="9"/>
        <v>28992.840000000004</v>
      </c>
      <c r="N101" s="15"/>
      <c r="O101" s="23">
        <f t="shared" si="10"/>
        <v>66975.960000000006</v>
      </c>
    </row>
    <row r="102" spans="1:16" s="1" customFormat="1" ht="29.25" customHeight="1" x14ac:dyDescent="0.25">
      <c r="A102" s="18">
        <v>100</v>
      </c>
      <c r="B102" s="16" t="s">
        <v>8</v>
      </c>
      <c r="C102" s="20" t="s">
        <v>564</v>
      </c>
      <c r="D102" s="17" t="s">
        <v>257</v>
      </c>
      <c r="E102" s="20" t="s">
        <v>211</v>
      </c>
      <c r="F102" s="25">
        <f>IFERROR(VLOOKUP(B102,'[1]Result 1'!$A$2:$I$549,6,0),0)</f>
        <v>37830.32</v>
      </c>
      <c r="G102" s="25">
        <f>IFERROR(VLOOKUP(B102,'[2]Result 1'!$A$2:$E$549,2,0),0)</f>
        <v>0</v>
      </c>
      <c r="H102" s="14">
        <v>37830.32</v>
      </c>
      <c r="I102" s="14">
        <f t="shared" si="7"/>
        <v>0</v>
      </c>
      <c r="J102" s="14">
        <v>0</v>
      </c>
      <c r="K102" s="25">
        <f>IFERROR(VLOOKUP(B102,'[1]Result 1'!$A$2:$I$549,7,0),0)</f>
        <v>0</v>
      </c>
      <c r="L102" s="14">
        <f t="shared" si="8"/>
        <v>37830.32</v>
      </c>
      <c r="M102" s="14">
        <f t="shared" si="9"/>
        <v>0</v>
      </c>
      <c r="N102" s="15"/>
      <c r="O102" s="23">
        <f t="shared" si="10"/>
        <v>37830.32</v>
      </c>
      <c r="P102" s="1">
        <f>H102-F102</f>
        <v>0</v>
      </c>
    </row>
    <row r="103" spans="1:16" s="1" customFormat="1" ht="29.25" customHeight="1" x14ac:dyDescent="0.25">
      <c r="A103" s="18">
        <v>101</v>
      </c>
      <c r="B103" s="16" t="s">
        <v>422</v>
      </c>
      <c r="C103" s="20" t="s">
        <v>774</v>
      </c>
      <c r="D103" s="17" t="s">
        <v>451</v>
      </c>
      <c r="E103" s="20" t="s">
        <v>463</v>
      </c>
      <c r="F103" s="25">
        <f>IFERROR(VLOOKUP(B103,'[1]Result 1'!$A$2:$I$549,6,0),0)</f>
        <v>61302.78</v>
      </c>
      <c r="G103" s="25">
        <f>IFERROR(VLOOKUP(B103,'[2]Result 1'!$A$2:$E$549,2,0),0)</f>
        <v>0</v>
      </c>
      <c r="H103" s="14">
        <v>37396.639999999999</v>
      </c>
      <c r="I103" s="14">
        <f t="shared" si="7"/>
        <v>0</v>
      </c>
      <c r="J103" s="14">
        <v>0</v>
      </c>
      <c r="K103" s="25">
        <f>IFERROR(VLOOKUP(B103,'[1]Result 1'!$A$2:$I$549,7,0),0)</f>
        <v>0</v>
      </c>
      <c r="L103" s="14">
        <f t="shared" si="8"/>
        <v>37396.639999999999</v>
      </c>
      <c r="M103" s="14">
        <f t="shared" si="9"/>
        <v>0</v>
      </c>
      <c r="N103" s="15"/>
      <c r="O103" s="23">
        <f t="shared" si="10"/>
        <v>37396.639999999999</v>
      </c>
      <c r="P103" s="1">
        <f>H103-F103</f>
        <v>-23906.14</v>
      </c>
    </row>
    <row r="104" spans="1:16" s="1" customFormat="1" ht="29.25" customHeight="1" x14ac:dyDescent="0.25">
      <c r="A104" s="18">
        <v>102</v>
      </c>
      <c r="B104" s="16" t="s">
        <v>348</v>
      </c>
      <c r="C104" s="20" t="s">
        <v>578</v>
      </c>
      <c r="D104" s="17" t="s">
        <v>375</v>
      </c>
      <c r="E104" s="20" t="s">
        <v>182</v>
      </c>
      <c r="F104" s="25">
        <f>IFERROR(VLOOKUP(B104,'[1]Result 1'!$A$2:$I$549,6,0),0)</f>
        <v>37274.730000000003</v>
      </c>
      <c r="G104" s="25">
        <f>IFERROR(VLOOKUP(B104,'[2]Result 1'!$A$2:$E$549,2,0),0)</f>
        <v>0</v>
      </c>
      <c r="H104" s="14">
        <v>37274.730000000003</v>
      </c>
      <c r="I104" s="14">
        <f t="shared" si="7"/>
        <v>0</v>
      </c>
      <c r="J104" s="14">
        <v>0</v>
      </c>
      <c r="K104" s="25">
        <f>IFERROR(VLOOKUP(B104,'[1]Result 1'!$A$2:$I$549,7,0),0)</f>
        <v>0</v>
      </c>
      <c r="L104" s="14">
        <f t="shared" si="8"/>
        <v>37274.730000000003</v>
      </c>
      <c r="M104" s="14">
        <f t="shared" si="9"/>
        <v>0</v>
      </c>
      <c r="N104" s="15"/>
      <c r="O104" s="23">
        <f t="shared" si="10"/>
        <v>37274.730000000003</v>
      </c>
      <c r="P104" s="1">
        <f>H104-F104</f>
        <v>0</v>
      </c>
    </row>
    <row r="105" spans="1:16" s="1" customFormat="1" ht="29.25" customHeight="1" x14ac:dyDescent="0.25">
      <c r="A105" s="18">
        <v>103</v>
      </c>
      <c r="B105" s="16" t="s">
        <v>131</v>
      </c>
      <c r="C105" s="20" t="s">
        <v>480</v>
      </c>
      <c r="D105" s="17" t="s">
        <v>260</v>
      </c>
      <c r="E105" s="20" t="s">
        <v>213</v>
      </c>
      <c r="F105" s="25">
        <f>IFERROR(VLOOKUP(B105,'[1]Result 1'!$A$2:$I$549,6,0),0)</f>
        <v>44016.07</v>
      </c>
      <c r="G105" s="25">
        <f>IFERROR(VLOOKUP(B105,'[2]Result 1'!$A$2:$E$549,2,0),0)</f>
        <v>66820.69</v>
      </c>
      <c r="H105" s="14">
        <v>37230.410000000003</v>
      </c>
      <c r="I105" s="14">
        <f t="shared" si="7"/>
        <v>36466.75</v>
      </c>
      <c r="J105" s="14">
        <v>30353.94</v>
      </c>
      <c r="K105" s="25">
        <f>IFERROR(VLOOKUP(B105,'[1]Result 1'!$A$2:$I$549,7,0),0)</f>
        <v>0</v>
      </c>
      <c r="L105" s="14">
        <f t="shared" si="8"/>
        <v>73697.16</v>
      </c>
      <c r="M105" s="14">
        <f t="shared" si="9"/>
        <v>0</v>
      </c>
      <c r="N105" s="15"/>
      <c r="O105" s="23">
        <f t="shared" si="10"/>
        <v>73697.16</v>
      </c>
    </row>
    <row r="106" spans="1:16" s="1" customFormat="1" ht="29.25" customHeight="1" x14ac:dyDescent="0.25">
      <c r="A106" s="18">
        <v>104</v>
      </c>
      <c r="B106" s="16" t="s">
        <v>843</v>
      </c>
      <c r="C106" s="20" t="s">
        <v>849</v>
      </c>
      <c r="D106" s="17"/>
      <c r="E106" s="20"/>
      <c r="F106" s="25">
        <f>IFERROR(VLOOKUP(B106,'[1]Result 1'!$A$2:$I$549,6,0),0)</f>
        <v>37063.15</v>
      </c>
      <c r="G106" s="25">
        <f>IFERROR(VLOOKUP(B106,'[2]Result 1'!$A$2:$E$549,2,0),0)</f>
        <v>3884.76</v>
      </c>
      <c r="H106" s="14">
        <v>37063.15</v>
      </c>
      <c r="I106" s="14">
        <f t="shared" si="7"/>
        <v>952.51000000000022</v>
      </c>
      <c r="J106" s="14">
        <v>2932.25</v>
      </c>
      <c r="K106" s="25">
        <f>IFERROR(VLOOKUP(B106,'[1]Result 1'!$A$2:$I$549,7,0),0)</f>
        <v>-64551.07</v>
      </c>
      <c r="L106" s="14">
        <f t="shared" si="8"/>
        <v>102566.73000000001</v>
      </c>
      <c r="M106" s="14">
        <f t="shared" si="9"/>
        <v>64551.070000000007</v>
      </c>
      <c r="N106" s="15"/>
      <c r="O106" s="23">
        <f t="shared" si="10"/>
        <v>102566.73000000001</v>
      </c>
    </row>
    <row r="107" spans="1:16" s="1" customFormat="1" ht="29.25" customHeight="1" x14ac:dyDescent="0.25">
      <c r="A107" s="18">
        <v>105</v>
      </c>
      <c r="B107" s="16" t="s">
        <v>155</v>
      </c>
      <c r="C107" s="20" t="s">
        <v>563</v>
      </c>
      <c r="D107" s="17" t="s">
        <v>260</v>
      </c>
      <c r="E107" s="20" t="s">
        <v>200</v>
      </c>
      <c r="F107" s="25">
        <f>IFERROR(VLOOKUP(B107,'[1]Result 1'!$A$2:$I$549,6,0),0)</f>
        <v>36788.019999999997</v>
      </c>
      <c r="G107" s="25">
        <f>IFERROR(VLOOKUP(B107,'[2]Result 1'!$A$2:$E$549,2,0),0)</f>
        <v>0</v>
      </c>
      <c r="H107" s="14">
        <v>36788.019999999997</v>
      </c>
      <c r="I107" s="14">
        <f t="shared" si="7"/>
        <v>0</v>
      </c>
      <c r="J107" s="14">
        <v>0</v>
      </c>
      <c r="K107" s="25">
        <f>IFERROR(VLOOKUP(B107,'[1]Result 1'!$A$2:$I$549,7,0),0)</f>
        <v>0</v>
      </c>
      <c r="L107" s="14">
        <f t="shared" si="8"/>
        <v>36788.019999999997</v>
      </c>
      <c r="M107" s="14">
        <f t="shared" si="9"/>
        <v>0</v>
      </c>
      <c r="N107" s="15"/>
      <c r="O107" s="23">
        <f t="shared" si="10"/>
        <v>36788.019999999997</v>
      </c>
    </row>
    <row r="108" spans="1:16" s="1" customFormat="1" ht="29.25" customHeight="1" x14ac:dyDescent="0.25">
      <c r="A108" s="18">
        <v>106</v>
      </c>
      <c r="B108" s="16" t="s">
        <v>358</v>
      </c>
      <c r="C108" s="20" t="s">
        <v>539</v>
      </c>
      <c r="D108" s="17" t="s">
        <v>375</v>
      </c>
      <c r="E108" s="20" t="s">
        <v>182</v>
      </c>
      <c r="F108" s="25">
        <f>IFERROR(VLOOKUP(B108,'[1]Result 1'!$A$2:$I$549,6,0),0)</f>
        <v>36378.26</v>
      </c>
      <c r="G108" s="25">
        <f>IFERROR(VLOOKUP(B108,'[2]Result 1'!$A$2:$E$549,2,0),0)</f>
        <v>132737.97</v>
      </c>
      <c r="H108" s="14">
        <v>36378.26</v>
      </c>
      <c r="I108" s="14">
        <f t="shared" si="7"/>
        <v>91054.87</v>
      </c>
      <c r="J108" s="14">
        <v>41683.1</v>
      </c>
      <c r="K108" s="25">
        <f>IFERROR(VLOOKUP(B108,'[1]Result 1'!$A$2:$I$549,7,0),0)</f>
        <v>0</v>
      </c>
      <c r="L108" s="14">
        <f t="shared" si="8"/>
        <v>127433.13</v>
      </c>
      <c r="M108" s="14">
        <f t="shared" si="9"/>
        <v>0</v>
      </c>
      <c r="N108" s="15" t="s">
        <v>906</v>
      </c>
      <c r="O108" s="23">
        <f t="shared" si="10"/>
        <v>127433.13</v>
      </c>
    </row>
    <row r="109" spans="1:16" s="1" customFormat="1" ht="29.25" customHeight="1" x14ac:dyDescent="0.25">
      <c r="A109" s="18">
        <v>107</v>
      </c>
      <c r="B109" s="16" t="s">
        <v>0</v>
      </c>
      <c r="C109" s="20" t="s">
        <v>587</v>
      </c>
      <c r="D109" s="17" t="s">
        <v>261</v>
      </c>
      <c r="E109" s="20" t="s">
        <v>205</v>
      </c>
      <c r="F109" s="25">
        <f>IFERROR(VLOOKUP(B109,'[1]Result 1'!$A$2:$I$549,6,0),0)</f>
        <v>36113.99</v>
      </c>
      <c r="G109" s="25">
        <f>IFERROR(VLOOKUP(B109,'[2]Result 1'!$A$2:$E$549,2,0),0)</f>
        <v>0</v>
      </c>
      <c r="H109" s="14">
        <v>35942.74</v>
      </c>
      <c r="I109" s="14">
        <f t="shared" si="7"/>
        <v>0</v>
      </c>
      <c r="J109" s="14">
        <v>0</v>
      </c>
      <c r="K109" s="25">
        <f>IFERROR(VLOOKUP(B109,'[1]Result 1'!$A$2:$I$549,7,0),0)</f>
        <v>0</v>
      </c>
      <c r="L109" s="14">
        <f t="shared" si="8"/>
        <v>35942.74</v>
      </c>
      <c r="M109" s="14">
        <f t="shared" si="9"/>
        <v>0</v>
      </c>
      <c r="N109" s="15"/>
      <c r="O109" s="23">
        <f t="shared" si="10"/>
        <v>35942.74</v>
      </c>
    </row>
    <row r="110" spans="1:16" s="1" customFormat="1" ht="29.25" customHeight="1" x14ac:dyDescent="0.25">
      <c r="A110" s="18">
        <v>108</v>
      </c>
      <c r="B110" s="16" t="s">
        <v>369</v>
      </c>
      <c r="C110" s="20" t="s">
        <v>572</v>
      </c>
      <c r="D110" s="17" t="s">
        <v>375</v>
      </c>
      <c r="E110" s="20" t="s">
        <v>182</v>
      </c>
      <c r="F110" s="25">
        <f>IFERROR(VLOOKUP(B110,'[1]Result 1'!$A$2:$I$549,6,0),0)</f>
        <v>35759.589999999997</v>
      </c>
      <c r="G110" s="25">
        <f>IFERROR(VLOOKUP(B110,'[2]Result 1'!$A$2:$E$549,2,0),0)</f>
        <v>126128.41</v>
      </c>
      <c r="H110" s="14">
        <v>35759.589999999997</v>
      </c>
      <c r="I110" s="14">
        <f t="shared" si="7"/>
        <v>92459.3</v>
      </c>
      <c r="J110" s="14">
        <v>33669.11</v>
      </c>
      <c r="K110" s="25">
        <f>IFERROR(VLOOKUP(B110,'[1]Result 1'!$A$2:$I$549,7,0),0)</f>
        <v>0</v>
      </c>
      <c r="L110" s="14">
        <f t="shared" si="8"/>
        <v>128218.89</v>
      </c>
      <c r="M110" s="14">
        <f t="shared" si="9"/>
        <v>0</v>
      </c>
      <c r="N110" s="15"/>
      <c r="O110" s="23">
        <f t="shared" si="10"/>
        <v>128218.89</v>
      </c>
    </row>
    <row r="111" spans="1:16" s="1" customFormat="1" ht="29.25" customHeight="1" x14ac:dyDescent="0.25">
      <c r="A111" s="18">
        <v>109</v>
      </c>
      <c r="B111" s="16" t="s">
        <v>353</v>
      </c>
      <c r="C111" s="20" t="s">
        <v>580</v>
      </c>
      <c r="D111" s="17" t="s">
        <v>375</v>
      </c>
      <c r="E111" s="20" t="s">
        <v>182</v>
      </c>
      <c r="F111" s="25">
        <f>IFERROR(VLOOKUP(B111,'[1]Result 1'!$A$2:$I$549,6,0),0)</f>
        <v>24437.43</v>
      </c>
      <c r="G111" s="25">
        <f>IFERROR(VLOOKUP(B111,'[2]Result 1'!$A$2:$E$549,2,0),0)</f>
        <v>0</v>
      </c>
      <c r="H111" s="14">
        <v>35587.620000000003</v>
      </c>
      <c r="I111" s="14">
        <f t="shared" si="7"/>
        <v>0</v>
      </c>
      <c r="J111" s="14">
        <v>0</v>
      </c>
      <c r="K111" s="25">
        <f>IFERROR(VLOOKUP(B111,'[1]Result 1'!$A$2:$I$549,7,0),0)</f>
        <v>0</v>
      </c>
      <c r="L111" s="14">
        <f t="shared" si="8"/>
        <v>35587.620000000003</v>
      </c>
      <c r="M111" s="14">
        <f t="shared" si="9"/>
        <v>11150.190000000002</v>
      </c>
      <c r="N111" s="15"/>
      <c r="O111" s="23">
        <f t="shared" si="10"/>
        <v>35587.620000000003</v>
      </c>
      <c r="P111" s="1">
        <f>H111-F111</f>
        <v>11150.190000000002</v>
      </c>
    </row>
    <row r="112" spans="1:16" s="1" customFormat="1" ht="29.25" customHeight="1" x14ac:dyDescent="0.25">
      <c r="A112" s="18">
        <v>110</v>
      </c>
      <c r="B112" s="16" t="s">
        <v>109</v>
      </c>
      <c r="C112" s="20" t="s">
        <v>560</v>
      </c>
      <c r="D112" s="17" t="s">
        <v>257</v>
      </c>
      <c r="E112" s="20" t="s">
        <v>175</v>
      </c>
      <c r="F112" s="25">
        <f>IFERROR(VLOOKUP(B112,'[1]Result 1'!$A$2:$I$549,6,0),0)</f>
        <v>35519.86</v>
      </c>
      <c r="G112" s="25">
        <f>IFERROR(VLOOKUP(B112,'[2]Result 1'!$A$2:$E$549,2,0),0)</f>
        <v>0</v>
      </c>
      <c r="H112" s="14">
        <v>35519.86</v>
      </c>
      <c r="I112" s="14">
        <f t="shared" si="7"/>
        <v>0</v>
      </c>
      <c r="J112" s="14">
        <v>0</v>
      </c>
      <c r="K112" s="25">
        <f>IFERROR(VLOOKUP(B112,'[1]Result 1'!$A$2:$I$549,7,0),0)</f>
        <v>0</v>
      </c>
      <c r="L112" s="14">
        <f t="shared" si="8"/>
        <v>35519.86</v>
      </c>
      <c r="M112" s="14">
        <f t="shared" si="9"/>
        <v>0</v>
      </c>
      <c r="N112" s="15"/>
      <c r="O112" s="23">
        <f t="shared" si="10"/>
        <v>35519.86</v>
      </c>
    </row>
    <row r="113" spans="1:16" s="1" customFormat="1" ht="29.25" customHeight="1" x14ac:dyDescent="0.25">
      <c r="A113" s="18">
        <v>111</v>
      </c>
      <c r="B113" s="16" t="s">
        <v>376</v>
      </c>
      <c r="C113" s="20" t="s">
        <v>551</v>
      </c>
      <c r="D113" s="17" t="s">
        <v>451</v>
      </c>
      <c r="E113" s="20" t="s">
        <v>245</v>
      </c>
      <c r="F113" s="25">
        <f>IFERROR(VLOOKUP(B113,'[1]Result 1'!$A$2:$I$549,6,0),0)</f>
        <v>77531.149999999994</v>
      </c>
      <c r="G113" s="25">
        <f>IFERROR(VLOOKUP(B113,'[2]Result 1'!$A$2:$E$549,2,0),0)</f>
        <v>0</v>
      </c>
      <c r="H113" s="14">
        <v>34794.720000000001</v>
      </c>
      <c r="I113" s="14">
        <f t="shared" si="7"/>
        <v>0</v>
      </c>
      <c r="J113" s="14">
        <v>0</v>
      </c>
      <c r="K113" s="25">
        <f>IFERROR(VLOOKUP(B113,'[1]Result 1'!$A$2:$I$549,7,0),0)</f>
        <v>0</v>
      </c>
      <c r="L113" s="14">
        <f t="shared" si="8"/>
        <v>34794.720000000001</v>
      </c>
      <c r="M113" s="14">
        <f t="shared" si="9"/>
        <v>0</v>
      </c>
      <c r="N113" s="15"/>
      <c r="O113" s="23">
        <f t="shared" si="10"/>
        <v>34794.720000000001</v>
      </c>
      <c r="P113" s="1">
        <f>H113-F113</f>
        <v>-42736.429999999993</v>
      </c>
    </row>
    <row r="114" spans="1:16" s="1" customFormat="1" ht="29.25" customHeight="1" x14ac:dyDescent="0.25">
      <c r="A114" s="18">
        <v>112</v>
      </c>
      <c r="B114" s="16" t="s">
        <v>406</v>
      </c>
      <c r="C114" s="20" t="s">
        <v>624</v>
      </c>
      <c r="D114" s="17" t="s">
        <v>451</v>
      </c>
      <c r="E114" s="20" t="s">
        <v>182</v>
      </c>
      <c r="F114" s="25">
        <f>IFERROR(VLOOKUP(B114,'[1]Result 1'!$A$2:$I$549,6,0),0)</f>
        <v>27650.29</v>
      </c>
      <c r="G114" s="25">
        <f>IFERROR(VLOOKUP(B114,'[2]Result 1'!$A$2:$E$549,2,0),0)</f>
        <v>12450.68</v>
      </c>
      <c r="H114" s="14">
        <v>34701.97</v>
      </c>
      <c r="I114" s="14">
        <f t="shared" si="7"/>
        <v>0</v>
      </c>
      <c r="J114" s="14">
        <v>12450.68</v>
      </c>
      <c r="K114" s="25">
        <f>IFERROR(VLOOKUP(B114,'[1]Result 1'!$A$2:$I$549,7,0),0)</f>
        <v>0</v>
      </c>
      <c r="L114" s="14">
        <f t="shared" si="8"/>
        <v>34701.97</v>
      </c>
      <c r="M114" s="14">
        <f t="shared" si="9"/>
        <v>7051.68</v>
      </c>
      <c r="N114" s="15"/>
      <c r="O114" s="23">
        <f t="shared" si="10"/>
        <v>34701.97</v>
      </c>
    </row>
    <row r="115" spans="1:16" s="1" customFormat="1" ht="29.25" customHeight="1" x14ac:dyDescent="0.25">
      <c r="A115" s="18">
        <v>113</v>
      </c>
      <c r="B115" s="16" t="s">
        <v>9</v>
      </c>
      <c r="C115" s="20" t="s">
        <v>573</v>
      </c>
      <c r="D115" s="17" t="s">
        <v>265</v>
      </c>
      <c r="E115" s="20" t="s">
        <v>207</v>
      </c>
      <c r="F115" s="25">
        <f>IFERROR(VLOOKUP(B115,'[1]Result 1'!$A$2:$I$549,6,0),0)</f>
        <v>34597.769999999997</v>
      </c>
      <c r="G115" s="25">
        <f>IFERROR(VLOOKUP(B115,'[2]Result 1'!$A$2:$E$549,2,0),0)</f>
        <v>0</v>
      </c>
      <c r="H115" s="14">
        <v>34597.769999999997</v>
      </c>
      <c r="I115" s="14">
        <f t="shared" si="7"/>
        <v>0</v>
      </c>
      <c r="J115" s="14">
        <v>0</v>
      </c>
      <c r="K115" s="25">
        <f>IFERROR(VLOOKUP(B115,'[1]Result 1'!$A$2:$I$549,7,0),0)</f>
        <v>0</v>
      </c>
      <c r="L115" s="14">
        <f t="shared" si="8"/>
        <v>34597.769999999997</v>
      </c>
      <c r="M115" s="14">
        <f t="shared" si="9"/>
        <v>0</v>
      </c>
      <c r="N115" s="15"/>
      <c r="O115" s="23">
        <f t="shared" si="10"/>
        <v>34597.769999999997</v>
      </c>
    </row>
    <row r="116" spans="1:16" s="1" customFormat="1" ht="29.25" customHeight="1" x14ac:dyDescent="0.25">
      <c r="A116" s="18">
        <v>114</v>
      </c>
      <c r="B116" s="16" t="s">
        <v>71</v>
      </c>
      <c r="C116" s="20" t="s">
        <v>569</v>
      </c>
      <c r="D116" s="17" t="s">
        <v>261</v>
      </c>
      <c r="E116" s="20" t="s">
        <v>205</v>
      </c>
      <c r="F116" s="25">
        <f>IFERROR(VLOOKUP(B116,'[1]Result 1'!$A$2:$I$549,6,0),0)</f>
        <v>34579.11</v>
      </c>
      <c r="G116" s="25">
        <f>IFERROR(VLOOKUP(B116,'[2]Result 1'!$A$2:$E$549,2,0),0)</f>
        <v>7592.74</v>
      </c>
      <c r="H116" s="14">
        <v>34579.11</v>
      </c>
      <c r="I116" s="14">
        <f t="shared" si="7"/>
        <v>3895.5299999999997</v>
      </c>
      <c r="J116" s="14">
        <v>3697.21</v>
      </c>
      <c r="K116" s="25">
        <f>IFERROR(VLOOKUP(B116,'[1]Result 1'!$A$2:$I$549,7,0),0)</f>
        <v>-59630.62</v>
      </c>
      <c r="L116" s="14">
        <f t="shared" si="8"/>
        <v>98105.260000000009</v>
      </c>
      <c r="M116" s="14">
        <f t="shared" si="9"/>
        <v>59630.62000000001</v>
      </c>
      <c r="N116" s="15"/>
      <c r="O116" s="23">
        <f t="shared" si="10"/>
        <v>98105.260000000009</v>
      </c>
      <c r="P116" s="1">
        <f>H116-F116</f>
        <v>0</v>
      </c>
    </row>
    <row r="117" spans="1:16" s="1" customFormat="1" ht="29.25" customHeight="1" x14ac:dyDescent="0.25">
      <c r="A117" s="18">
        <v>115</v>
      </c>
      <c r="B117" s="16" t="s">
        <v>315</v>
      </c>
      <c r="C117" s="20" t="s">
        <v>589</v>
      </c>
      <c r="D117" s="17" t="s">
        <v>265</v>
      </c>
      <c r="E117" s="20" t="s">
        <v>211</v>
      </c>
      <c r="F117" s="25">
        <f>IFERROR(VLOOKUP(B117,'[1]Result 1'!$A$2:$I$549,6,0),0)</f>
        <v>34405.31</v>
      </c>
      <c r="G117" s="25">
        <f>IFERROR(VLOOKUP(B117,'[2]Result 1'!$A$2:$E$549,2,0),0)</f>
        <v>0</v>
      </c>
      <c r="H117" s="14">
        <v>34405.31</v>
      </c>
      <c r="I117" s="14">
        <f t="shared" si="7"/>
        <v>0</v>
      </c>
      <c r="J117" s="14">
        <v>0</v>
      </c>
      <c r="K117" s="25">
        <f>IFERROR(VLOOKUP(B117,'[1]Result 1'!$A$2:$I$549,7,0),0)</f>
        <v>0</v>
      </c>
      <c r="L117" s="14">
        <f t="shared" si="8"/>
        <v>34405.31</v>
      </c>
      <c r="M117" s="14">
        <f t="shared" si="9"/>
        <v>0</v>
      </c>
      <c r="N117" s="15"/>
      <c r="O117" s="23">
        <f t="shared" si="10"/>
        <v>34405.31</v>
      </c>
      <c r="P117" s="1">
        <f>H117-F117</f>
        <v>0</v>
      </c>
    </row>
    <row r="118" spans="1:16" s="1" customFormat="1" ht="29.25" customHeight="1" x14ac:dyDescent="0.25">
      <c r="A118" s="18">
        <v>116</v>
      </c>
      <c r="B118" s="16" t="s">
        <v>403</v>
      </c>
      <c r="C118" s="20" t="s">
        <v>585</v>
      </c>
      <c r="D118" s="17" t="s">
        <v>451</v>
      </c>
      <c r="E118" s="20" t="s">
        <v>207</v>
      </c>
      <c r="F118" s="25">
        <f>IFERROR(VLOOKUP(B118,'[1]Result 1'!$A$2:$I$549,6,0),0)</f>
        <v>34380.42</v>
      </c>
      <c r="G118" s="25">
        <f>IFERROR(VLOOKUP(B118,'[2]Result 1'!$A$2:$E$549,2,0),0)</f>
        <v>0</v>
      </c>
      <c r="H118" s="14">
        <v>34380.42</v>
      </c>
      <c r="I118" s="14">
        <f t="shared" si="7"/>
        <v>0</v>
      </c>
      <c r="J118" s="14">
        <v>0</v>
      </c>
      <c r="K118" s="25">
        <f>IFERROR(VLOOKUP(B118,'[1]Result 1'!$A$2:$I$549,7,0),0)</f>
        <v>0</v>
      </c>
      <c r="L118" s="14">
        <f t="shared" si="8"/>
        <v>34380.42</v>
      </c>
      <c r="M118" s="14">
        <f t="shared" si="9"/>
        <v>0</v>
      </c>
      <c r="N118" s="15"/>
      <c r="O118" s="23">
        <f t="shared" si="10"/>
        <v>34380.42</v>
      </c>
    </row>
    <row r="119" spans="1:16" s="1" customFormat="1" ht="29.25" customHeight="1" x14ac:dyDescent="0.25">
      <c r="A119" s="18">
        <v>117</v>
      </c>
      <c r="B119" s="16" t="s">
        <v>43</v>
      </c>
      <c r="C119" s="20" t="s">
        <v>575</v>
      </c>
      <c r="D119" s="17" t="s">
        <v>261</v>
      </c>
      <c r="E119" s="20" t="s">
        <v>190</v>
      </c>
      <c r="F119" s="25">
        <f>IFERROR(VLOOKUP(B119,'[1]Result 1'!$A$2:$I$549,6,0),0)</f>
        <v>34211.589999999997</v>
      </c>
      <c r="G119" s="25">
        <f>IFERROR(VLOOKUP(B119,'[2]Result 1'!$A$2:$E$549,2,0),0)</f>
        <v>0</v>
      </c>
      <c r="H119" s="14">
        <v>34211.589999999997</v>
      </c>
      <c r="I119" s="14">
        <f t="shared" si="7"/>
        <v>0</v>
      </c>
      <c r="J119" s="14">
        <v>0</v>
      </c>
      <c r="K119" s="25">
        <f>IFERROR(VLOOKUP(B119,'[1]Result 1'!$A$2:$I$549,7,0),0)</f>
        <v>0</v>
      </c>
      <c r="L119" s="14">
        <f t="shared" si="8"/>
        <v>34211.589999999997</v>
      </c>
      <c r="M119" s="14">
        <f t="shared" si="9"/>
        <v>0</v>
      </c>
      <c r="N119" s="15"/>
      <c r="O119" s="23">
        <f t="shared" si="10"/>
        <v>34211.589999999997</v>
      </c>
      <c r="P119" s="1">
        <f>H119-F119</f>
        <v>0</v>
      </c>
    </row>
    <row r="120" spans="1:16" s="1" customFormat="1" ht="29.25" customHeight="1" x14ac:dyDescent="0.25">
      <c r="A120" s="18">
        <v>118</v>
      </c>
      <c r="B120" s="16" t="s">
        <v>465</v>
      </c>
      <c r="C120" s="20" t="s">
        <v>568</v>
      </c>
      <c r="D120" s="17" t="s">
        <v>260</v>
      </c>
      <c r="E120" s="20" t="s">
        <v>198</v>
      </c>
      <c r="F120" s="25">
        <f>IFERROR(VLOOKUP(B120,'[1]Result 1'!$A$2:$I$549,6,0),0)</f>
        <v>69648.350000000006</v>
      </c>
      <c r="G120" s="25">
        <f>IFERROR(VLOOKUP(B120,'[2]Result 1'!$A$2:$E$549,2,0),0)</f>
        <v>0</v>
      </c>
      <c r="H120" s="14">
        <v>34198.31</v>
      </c>
      <c r="I120" s="14">
        <f t="shared" si="7"/>
        <v>0</v>
      </c>
      <c r="J120" s="14">
        <v>0</v>
      </c>
      <c r="K120" s="25">
        <f>IFERROR(VLOOKUP(B120,'[1]Result 1'!$A$2:$I$549,7,0),0)</f>
        <v>0</v>
      </c>
      <c r="L120" s="14">
        <f t="shared" si="8"/>
        <v>34198.31</v>
      </c>
      <c r="M120" s="14">
        <f t="shared" si="9"/>
        <v>0</v>
      </c>
      <c r="N120" s="15" t="s">
        <v>914</v>
      </c>
      <c r="O120" s="23">
        <f t="shared" si="10"/>
        <v>34198.31</v>
      </c>
    </row>
    <row r="121" spans="1:16" s="1" customFormat="1" ht="29.25" customHeight="1" x14ac:dyDescent="0.25">
      <c r="A121" s="18">
        <v>119</v>
      </c>
      <c r="B121" s="16" t="s">
        <v>345</v>
      </c>
      <c r="C121" s="20" t="s">
        <v>761</v>
      </c>
      <c r="D121" s="17" t="s">
        <v>375</v>
      </c>
      <c r="E121" s="20" t="s">
        <v>182</v>
      </c>
      <c r="F121" s="25">
        <f>IFERROR(VLOOKUP(B121,'[1]Result 1'!$A$2:$I$549,6,0),0)</f>
        <v>33896.71</v>
      </c>
      <c r="G121" s="25">
        <f>IFERROR(VLOOKUP(B121,'[2]Result 1'!$A$2:$E$549,2,0),0)</f>
        <v>0</v>
      </c>
      <c r="H121" s="14">
        <v>33896.71</v>
      </c>
      <c r="I121" s="14">
        <f t="shared" si="7"/>
        <v>0</v>
      </c>
      <c r="J121" s="14">
        <v>0</v>
      </c>
      <c r="K121" s="25">
        <f>IFERROR(VLOOKUP(B121,'[1]Result 1'!$A$2:$I$549,7,0),0)</f>
        <v>0</v>
      </c>
      <c r="L121" s="14">
        <f t="shared" si="8"/>
        <v>33896.71</v>
      </c>
      <c r="M121" s="14">
        <f t="shared" si="9"/>
        <v>0</v>
      </c>
      <c r="N121" s="15"/>
      <c r="O121" s="23">
        <f t="shared" si="10"/>
        <v>33896.71</v>
      </c>
      <c r="P121" s="1">
        <f>H121-F121</f>
        <v>0</v>
      </c>
    </row>
    <row r="122" spans="1:16" s="1" customFormat="1" ht="29.25" customHeight="1" x14ac:dyDescent="0.25">
      <c r="A122" s="18">
        <v>120</v>
      </c>
      <c r="B122" s="16" t="s">
        <v>389</v>
      </c>
      <c r="C122" s="20" t="s">
        <v>573</v>
      </c>
      <c r="D122" s="17" t="s">
        <v>451</v>
      </c>
      <c r="E122" s="20" t="s">
        <v>207</v>
      </c>
      <c r="F122" s="25">
        <f>IFERROR(VLOOKUP(B122,'[1]Result 1'!$A$2:$I$549,6,0),0)</f>
        <v>62917.17</v>
      </c>
      <c r="G122" s="25">
        <f>IFERROR(VLOOKUP(B122,'[2]Result 1'!$A$2:$E$549,2,0),0)</f>
        <v>0</v>
      </c>
      <c r="H122" s="14">
        <v>33883.69</v>
      </c>
      <c r="I122" s="14">
        <f t="shared" si="7"/>
        <v>0</v>
      </c>
      <c r="J122" s="14">
        <v>0</v>
      </c>
      <c r="K122" s="25">
        <f>IFERROR(VLOOKUP(B122,'[1]Result 1'!$A$2:$I$549,7,0),0)</f>
        <v>0</v>
      </c>
      <c r="L122" s="14">
        <f t="shared" si="8"/>
        <v>33883.69</v>
      </c>
      <c r="M122" s="14">
        <f t="shared" si="9"/>
        <v>0</v>
      </c>
      <c r="N122" s="15"/>
      <c r="O122" s="23">
        <f t="shared" si="10"/>
        <v>33883.69</v>
      </c>
      <c r="P122" s="1">
        <f>H122-F122</f>
        <v>-29033.479999999996</v>
      </c>
    </row>
    <row r="123" spans="1:16" s="1" customFormat="1" ht="29.25" customHeight="1" x14ac:dyDescent="0.25">
      <c r="A123" s="18">
        <v>121</v>
      </c>
      <c r="B123" s="16" t="s">
        <v>304</v>
      </c>
      <c r="C123" s="20" t="s">
        <v>561</v>
      </c>
      <c r="D123" s="17" t="s">
        <v>257</v>
      </c>
      <c r="E123" s="20" t="s">
        <v>175</v>
      </c>
      <c r="F123" s="25">
        <f>IFERROR(VLOOKUP(B123,'[1]Result 1'!$A$2:$I$549,6,0),0)</f>
        <v>33590.07</v>
      </c>
      <c r="G123" s="25">
        <f>IFERROR(VLOOKUP(B123,'[2]Result 1'!$A$2:$E$549,2,0),0)</f>
        <v>0</v>
      </c>
      <c r="H123" s="14">
        <v>33590.07</v>
      </c>
      <c r="I123" s="14">
        <f t="shared" si="7"/>
        <v>0</v>
      </c>
      <c r="J123" s="14">
        <v>0</v>
      </c>
      <c r="K123" s="25">
        <f>IFERROR(VLOOKUP(B123,'[1]Result 1'!$A$2:$I$549,7,0),0)</f>
        <v>0</v>
      </c>
      <c r="L123" s="14">
        <f t="shared" si="8"/>
        <v>33590.07</v>
      </c>
      <c r="M123" s="14">
        <f t="shared" si="9"/>
        <v>0</v>
      </c>
      <c r="N123" s="15"/>
      <c r="O123" s="23">
        <f t="shared" si="10"/>
        <v>33590.07</v>
      </c>
      <c r="P123" s="1">
        <f>H123-F123</f>
        <v>0</v>
      </c>
    </row>
    <row r="124" spans="1:16" s="1" customFormat="1" ht="29.25" customHeight="1" x14ac:dyDescent="0.25">
      <c r="A124" s="18">
        <v>122</v>
      </c>
      <c r="B124" s="16" t="s">
        <v>379</v>
      </c>
      <c r="C124" s="20" t="s">
        <v>573</v>
      </c>
      <c r="D124" s="17" t="s">
        <v>451</v>
      </c>
      <c r="E124" s="20" t="s">
        <v>207</v>
      </c>
      <c r="F124" s="25">
        <f>IFERROR(VLOOKUP(B124,'[1]Result 1'!$A$2:$I$549,6,0),0)</f>
        <v>33512.35</v>
      </c>
      <c r="G124" s="25">
        <f>IFERROR(VLOOKUP(B124,'[2]Result 1'!$A$2:$E$549,2,0),0)</f>
        <v>0</v>
      </c>
      <c r="H124" s="14">
        <v>33512.35</v>
      </c>
      <c r="I124" s="14">
        <f t="shared" si="7"/>
        <v>0</v>
      </c>
      <c r="J124" s="14">
        <v>0</v>
      </c>
      <c r="K124" s="25">
        <f>IFERROR(VLOOKUP(B124,'[1]Result 1'!$A$2:$I$549,7,0),0)</f>
        <v>0</v>
      </c>
      <c r="L124" s="14">
        <f t="shared" si="8"/>
        <v>33512.35</v>
      </c>
      <c r="M124" s="14">
        <f t="shared" si="9"/>
        <v>0</v>
      </c>
      <c r="N124" s="15"/>
      <c r="O124" s="23">
        <f t="shared" si="10"/>
        <v>33512.35</v>
      </c>
    </row>
    <row r="125" spans="1:16" s="1" customFormat="1" ht="29.25" customHeight="1" x14ac:dyDescent="0.25">
      <c r="A125" s="18">
        <v>123</v>
      </c>
      <c r="B125" s="16" t="s">
        <v>286</v>
      </c>
      <c r="C125" s="20" t="s">
        <v>577</v>
      </c>
      <c r="D125" s="17" t="s">
        <v>257</v>
      </c>
      <c r="E125" s="20" t="s">
        <v>182</v>
      </c>
      <c r="F125" s="25">
        <f>IFERROR(VLOOKUP(B125,'[1]Result 1'!$A$2:$I$549,6,0),0)</f>
        <v>33317.589999999997</v>
      </c>
      <c r="G125" s="25">
        <f>IFERROR(VLOOKUP(B125,'[2]Result 1'!$A$2:$E$549,2,0),0)</f>
        <v>73750.83</v>
      </c>
      <c r="H125" s="14">
        <v>33317.589999999997</v>
      </c>
      <c r="I125" s="14">
        <f t="shared" si="7"/>
        <v>36869.550000000003</v>
      </c>
      <c r="J125" s="14">
        <v>36881.279999999999</v>
      </c>
      <c r="K125" s="25">
        <f>IFERROR(VLOOKUP(B125,'[1]Result 1'!$A$2:$I$549,7,0),0)</f>
        <v>0</v>
      </c>
      <c r="L125" s="14">
        <f t="shared" si="8"/>
        <v>70187.14</v>
      </c>
      <c r="M125" s="14">
        <f t="shared" si="9"/>
        <v>0</v>
      </c>
      <c r="N125" s="15" t="s">
        <v>306</v>
      </c>
      <c r="O125" s="23">
        <f t="shared" si="10"/>
        <v>70187.14</v>
      </c>
      <c r="P125" s="1">
        <f>H125-F125</f>
        <v>0</v>
      </c>
    </row>
    <row r="126" spans="1:16" s="1" customFormat="1" ht="29.25" customHeight="1" x14ac:dyDescent="0.25">
      <c r="A126" s="18">
        <v>124</v>
      </c>
      <c r="B126" s="16" t="s">
        <v>88</v>
      </c>
      <c r="C126" s="20" t="s">
        <v>634</v>
      </c>
      <c r="D126" s="17" t="s">
        <v>261</v>
      </c>
      <c r="E126" s="20" t="s">
        <v>182</v>
      </c>
      <c r="F126" s="25">
        <f>IFERROR(VLOOKUP(B126,'[1]Result 1'!$A$2:$I$549,6,0),0)</f>
        <v>54585.58</v>
      </c>
      <c r="G126" s="25">
        <f>IFERROR(VLOOKUP(B126,'[2]Result 1'!$A$2:$E$549,2,0),0)</f>
        <v>76130.11</v>
      </c>
      <c r="H126" s="14">
        <v>33177.32</v>
      </c>
      <c r="I126" s="14">
        <f t="shared" si="7"/>
        <v>54522.36</v>
      </c>
      <c r="J126" s="14">
        <v>21607.75</v>
      </c>
      <c r="K126" s="25">
        <f>IFERROR(VLOOKUP(B126,'[1]Result 1'!$A$2:$I$549,7,0),0)</f>
        <v>-21408.26</v>
      </c>
      <c r="L126" s="14">
        <f t="shared" si="8"/>
        <v>109107.93999999999</v>
      </c>
      <c r="M126" s="14">
        <f t="shared" si="9"/>
        <v>0</v>
      </c>
      <c r="N126" s="15"/>
      <c r="O126" s="23">
        <f t="shared" si="10"/>
        <v>109107.93999999999</v>
      </c>
    </row>
    <row r="127" spans="1:16" s="1" customFormat="1" ht="29.25" customHeight="1" x14ac:dyDescent="0.25">
      <c r="A127" s="18">
        <v>125</v>
      </c>
      <c r="B127" s="16" t="s">
        <v>443</v>
      </c>
      <c r="C127" s="20" t="s">
        <v>596</v>
      </c>
      <c r="D127" s="17" t="s">
        <v>451</v>
      </c>
      <c r="E127" s="20" t="s">
        <v>198</v>
      </c>
      <c r="F127" s="25">
        <f>IFERROR(VLOOKUP(B127,'[1]Result 1'!$A$2:$I$549,6,0),0)</f>
        <v>33115.86</v>
      </c>
      <c r="G127" s="25">
        <f>IFERROR(VLOOKUP(B127,'[2]Result 1'!$A$2:$E$549,2,0),0)</f>
        <v>30092.75</v>
      </c>
      <c r="H127" s="14">
        <v>33115.86</v>
      </c>
      <c r="I127" s="14">
        <f t="shared" si="7"/>
        <v>0</v>
      </c>
      <c r="J127" s="14">
        <v>30092.75</v>
      </c>
      <c r="K127" s="25">
        <f>IFERROR(VLOOKUP(B127,'[1]Result 1'!$A$2:$I$549,7,0),0)</f>
        <v>0</v>
      </c>
      <c r="L127" s="14">
        <f t="shared" si="8"/>
        <v>33115.86</v>
      </c>
      <c r="M127" s="14">
        <f t="shared" si="9"/>
        <v>0</v>
      </c>
      <c r="N127" s="15"/>
      <c r="O127" s="23">
        <f t="shared" si="10"/>
        <v>33115.86</v>
      </c>
    </row>
    <row r="128" spans="1:16" s="1" customFormat="1" ht="29.25" customHeight="1" x14ac:dyDescent="0.25">
      <c r="A128" s="18">
        <v>126</v>
      </c>
      <c r="B128" s="16" t="s">
        <v>106</v>
      </c>
      <c r="C128" s="20" t="s">
        <v>570</v>
      </c>
      <c r="D128" s="17" t="s">
        <v>266</v>
      </c>
      <c r="E128" s="20" t="s">
        <v>195</v>
      </c>
      <c r="F128" s="25">
        <f>IFERROR(VLOOKUP(B128,'[1]Result 1'!$A$2:$I$549,6,0),0)</f>
        <v>32900.980000000003</v>
      </c>
      <c r="G128" s="25">
        <f>IFERROR(VLOOKUP(B128,'[2]Result 1'!$A$2:$E$549,2,0),0)</f>
        <v>0</v>
      </c>
      <c r="H128" s="14">
        <v>32898.43</v>
      </c>
      <c r="I128" s="14">
        <f t="shared" si="7"/>
        <v>0</v>
      </c>
      <c r="J128" s="14">
        <v>0</v>
      </c>
      <c r="K128" s="25">
        <f>IFERROR(VLOOKUP(B128,'[1]Result 1'!$A$2:$I$549,7,0),0)</f>
        <v>-10000</v>
      </c>
      <c r="L128" s="14">
        <f t="shared" si="8"/>
        <v>42898.43</v>
      </c>
      <c r="M128" s="14">
        <f t="shared" si="9"/>
        <v>9997.4499999999971</v>
      </c>
      <c r="N128" s="15"/>
      <c r="O128" s="23">
        <f t="shared" si="10"/>
        <v>42898.43</v>
      </c>
    </row>
    <row r="129" spans="1:16" s="1" customFormat="1" ht="29.25" customHeight="1" x14ac:dyDescent="0.25">
      <c r="A129" s="18">
        <v>127</v>
      </c>
      <c r="B129" s="16" t="s">
        <v>163</v>
      </c>
      <c r="C129" s="20" t="s">
        <v>790</v>
      </c>
      <c r="D129" s="17" t="s">
        <v>260</v>
      </c>
      <c r="E129" s="20" t="s">
        <v>184</v>
      </c>
      <c r="F129" s="25">
        <f>IFERROR(VLOOKUP(B129,'[1]Result 1'!$A$2:$I$549,6,0),0)</f>
        <v>64513.21</v>
      </c>
      <c r="G129" s="25">
        <f>IFERROR(VLOOKUP(B129,'[2]Result 1'!$A$2:$E$549,2,0),0)</f>
        <v>0</v>
      </c>
      <c r="H129" s="14">
        <v>32311.41</v>
      </c>
      <c r="I129" s="14">
        <f t="shared" si="7"/>
        <v>0</v>
      </c>
      <c r="J129" s="14">
        <v>0</v>
      </c>
      <c r="K129" s="25">
        <f>IFERROR(VLOOKUP(B129,'[1]Result 1'!$A$2:$I$549,7,0),0)</f>
        <v>0</v>
      </c>
      <c r="L129" s="14">
        <f t="shared" si="8"/>
        <v>32311.41</v>
      </c>
      <c r="M129" s="14">
        <f t="shared" si="9"/>
        <v>0</v>
      </c>
      <c r="N129" s="15"/>
      <c r="O129" s="23">
        <f t="shared" si="10"/>
        <v>32311.41</v>
      </c>
    </row>
    <row r="130" spans="1:16" s="1" customFormat="1" ht="29.25" customHeight="1" x14ac:dyDescent="0.25">
      <c r="A130" s="18">
        <v>128</v>
      </c>
      <c r="B130" s="16" t="s">
        <v>5</v>
      </c>
      <c r="C130" s="20" t="s">
        <v>892</v>
      </c>
      <c r="D130" s="17" t="s">
        <v>261</v>
      </c>
      <c r="E130" s="20" t="s">
        <v>254</v>
      </c>
      <c r="F130" s="25">
        <f>IFERROR(VLOOKUP(B130,'[1]Result 1'!$A$2:$I$549,6,0),0)</f>
        <v>31735.38</v>
      </c>
      <c r="G130" s="25">
        <f>IFERROR(VLOOKUP(B130,'[2]Result 1'!$A$2:$E$549,2,0),0)</f>
        <v>81054.06</v>
      </c>
      <c r="H130" s="14">
        <v>31735.38</v>
      </c>
      <c r="I130" s="14">
        <f t="shared" si="7"/>
        <v>40548.949999999997</v>
      </c>
      <c r="J130" s="14">
        <v>40505.11</v>
      </c>
      <c r="K130" s="25">
        <f>IFERROR(VLOOKUP(B130,'[1]Result 1'!$A$2:$I$549,7,0),0)</f>
        <v>0</v>
      </c>
      <c r="L130" s="14">
        <f t="shared" si="8"/>
        <v>72284.33</v>
      </c>
      <c r="M130" s="14">
        <f t="shared" si="9"/>
        <v>0</v>
      </c>
      <c r="N130" s="15"/>
      <c r="O130" s="23">
        <f t="shared" si="10"/>
        <v>72284.33</v>
      </c>
      <c r="P130" s="1">
        <f>H130-F130</f>
        <v>0</v>
      </c>
    </row>
    <row r="131" spans="1:16" s="1" customFormat="1" ht="29.25" customHeight="1" x14ac:dyDescent="0.25">
      <c r="A131" s="18">
        <v>129</v>
      </c>
      <c r="B131" s="16">
        <v>3317066</v>
      </c>
      <c r="C131" s="20" t="s">
        <v>515</v>
      </c>
      <c r="D131" s="17" t="s">
        <v>266</v>
      </c>
      <c r="E131" s="20" t="s">
        <v>198</v>
      </c>
      <c r="F131" s="25">
        <f>IFERROR(VLOOKUP(B131,'[1]Result 1'!$A$2:$I$549,6,0),0)</f>
        <v>0</v>
      </c>
      <c r="G131" s="25">
        <f>IFERROR(VLOOKUP(B131,'[2]Result 1'!$A$2:$E$549,2,0),0)</f>
        <v>0</v>
      </c>
      <c r="H131" s="14">
        <v>31422.19</v>
      </c>
      <c r="I131" s="14">
        <f t="shared" ref="I131:I194" si="11">G131-J131</f>
        <v>0</v>
      </c>
      <c r="J131" s="14">
        <v>0</v>
      </c>
      <c r="K131" s="25">
        <f>IFERROR(VLOOKUP(B131,'[1]Result 1'!$A$2:$I$549,7,0),0)</f>
        <v>0</v>
      </c>
      <c r="L131" s="14">
        <f t="shared" ref="L131:L194" si="12">IF((H131+I131-K131)&lt;0,0,H131+I131-K131)</f>
        <v>31422.19</v>
      </c>
      <c r="M131" s="14">
        <f t="shared" ref="M131:M194" si="13">IF((L131-F131-I131)&lt;0,0,L131-F131-I131)</f>
        <v>31422.19</v>
      </c>
      <c r="N131" s="15" t="s">
        <v>924</v>
      </c>
      <c r="O131" s="23">
        <f t="shared" si="10"/>
        <v>31422.19</v>
      </c>
    </row>
    <row r="132" spans="1:16" s="1" customFormat="1" ht="29.25" customHeight="1" x14ac:dyDescent="0.25">
      <c r="A132" s="18">
        <v>130</v>
      </c>
      <c r="B132" s="16" t="s">
        <v>93</v>
      </c>
      <c r="C132" s="20" t="s">
        <v>557</v>
      </c>
      <c r="D132" s="17" t="s">
        <v>260</v>
      </c>
      <c r="E132" s="20" t="s">
        <v>206</v>
      </c>
      <c r="F132" s="25">
        <f>IFERROR(VLOOKUP(B132,'[1]Result 1'!$A$2:$I$549,6,0),0)</f>
        <v>30728.94</v>
      </c>
      <c r="G132" s="25">
        <f>IFERROR(VLOOKUP(B132,'[2]Result 1'!$A$2:$E$549,2,0),0)</f>
        <v>0</v>
      </c>
      <c r="H132" s="14">
        <v>31077.03</v>
      </c>
      <c r="I132" s="14">
        <f t="shared" si="11"/>
        <v>0</v>
      </c>
      <c r="J132" s="14">
        <v>0</v>
      </c>
      <c r="K132" s="25">
        <f>IFERROR(VLOOKUP(B132,'[1]Result 1'!$A$2:$I$549,7,0),0)</f>
        <v>-21772.49</v>
      </c>
      <c r="L132" s="14">
        <f t="shared" si="12"/>
        <v>52849.520000000004</v>
      </c>
      <c r="M132" s="14">
        <f t="shared" si="13"/>
        <v>22120.580000000005</v>
      </c>
      <c r="N132" s="15"/>
      <c r="O132" s="23">
        <f t="shared" si="10"/>
        <v>52849.520000000004</v>
      </c>
      <c r="P132" s="1">
        <f>H132-F132</f>
        <v>348.09000000000015</v>
      </c>
    </row>
    <row r="133" spans="1:16" s="1" customFormat="1" ht="29.25" customHeight="1" x14ac:dyDescent="0.25">
      <c r="A133" s="18">
        <v>131</v>
      </c>
      <c r="B133" s="16" t="s">
        <v>398</v>
      </c>
      <c r="C133" s="20" t="s">
        <v>590</v>
      </c>
      <c r="D133" s="17" t="s">
        <v>451</v>
      </c>
      <c r="E133" s="20" t="s">
        <v>204</v>
      </c>
      <c r="F133" s="25">
        <f>IFERROR(VLOOKUP(B133,'[1]Result 1'!$A$2:$I$549,6,0),0)</f>
        <v>27346.27</v>
      </c>
      <c r="G133" s="25">
        <f>IFERROR(VLOOKUP(B133,'[2]Result 1'!$A$2:$E$549,2,0),0)</f>
        <v>25831.42</v>
      </c>
      <c r="H133" s="14">
        <v>30981.9</v>
      </c>
      <c r="I133" s="14">
        <f t="shared" si="11"/>
        <v>0</v>
      </c>
      <c r="J133" s="14">
        <v>25831.42</v>
      </c>
      <c r="K133" s="25">
        <f>IFERROR(VLOOKUP(B133,'[1]Result 1'!$A$2:$I$549,7,0),0)</f>
        <v>0</v>
      </c>
      <c r="L133" s="14">
        <f t="shared" si="12"/>
        <v>30981.9</v>
      </c>
      <c r="M133" s="14">
        <f t="shared" si="13"/>
        <v>3635.630000000001</v>
      </c>
      <c r="N133" s="15"/>
      <c r="O133" s="23">
        <f t="shared" si="10"/>
        <v>30981.9</v>
      </c>
      <c r="P133" s="1">
        <f>H133-F133</f>
        <v>3635.630000000001</v>
      </c>
    </row>
    <row r="134" spans="1:16" s="1" customFormat="1" ht="29.25" customHeight="1" x14ac:dyDescent="0.25">
      <c r="A134" s="18">
        <v>132</v>
      </c>
      <c r="B134" s="16" t="s">
        <v>377</v>
      </c>
      <c r="C134" s="20" t="s">
        <v>571</v>
      </c>
      <c r="D134" s="17" t="s">
        <v>451</v>
      </c>
      <c r="E134" s="20" t="s">
        <v>182</v>
      </c>
      <c r="F134" s="25">
        <f>IFERROR(VLOOKUP(B134,'[1]Result 1'!$A$2:$I$549,6,0),0)</f>
        <v>30740.74</v>
      </c>
      <c r="G134" s="25">
        <f>IFERROR(VLOOKUP(B134,'[2]Result 1'!$A$2:$E$549,2,0),0)</f>
        <v>0</v>
      </c>
      <c r="H134" s="14">
        <v>30740.74</v>
      </c>
      <c r="I134" s="14">
        <f t="shared" si="11"/>
        <v>0</v>
      </c>
      <c r="J134" s="14">
        <v>0</v>
      </c>
      <c r="K134" s="25">
        <f>IFERROR(VLOOKUP(B134,'[1]Result 1'!$A$2:$I$549,7,0),0)</f>
        <v>0</v>
      </c>
      <c r="L134" s="14">
        <f t="shared" si="12"/>
        <v>30740.74</v>
      </c>
      <c r="M134" s="14">
        <f t="shared" si="13"/>
        <v>0</v>
      </c>
      <c r="N134" s="15"/>
      <c r="O134" s="23">
        <f t="shared" si="10"/>
        <v>30740.74</v>
      </c>
    </row>
    <row r="135" spans="1:16" s="1" customFormat="1" ht="29.25" customHeight="1" x14ac:dyDescent="0.25">
      <c r="A135" s="18">
        <v>133</v>
      </c>
      <c r="B135" s="16" t="s">
        <v>143</v>
      </c>
      <c r="C135" s="20" t="s">
        <v>839</v>
      </c>
      <c r="D135" s="17" t="s">
        <v>260</v>
      </c>
      <c r="E135" s="20" t="s">
        <v>206</v>
      </c>
      <c r="F135" s="25">
        <f>IFERROR(VLOOKUP(B135,'[1]Result 1'!$A$2:$I$549,6,0),0)</f>
        <v>30506.63</v>
      </c>
      <c r="G135" s="25">
        <f>IFERROR(VLOOKUP(B135,'[2]Result 1'!$A$2:$E$549,2,0),0)</f>
        <v>54404.55</v>
      </c>
      <c r="H135" s="14">
        <v>30506.63</v>
      </c>
      <c r="I135" s="14">
        <f t="shared" si="11"/>
        <v>54404.55</v>
      </c>
      <c r="J135" s="14">
        <v>0</v>
      </c>
      <c r="K135" s="25">
        <f>IFERROR(VLOOKUP(B135,'[1]Result 1'!$A$2:$I$549,7,0),0)</f>
        <v>0</v>
      </c>
      <c r="L135" s="14">
        <f t="shared" si="12"/>
        <v>84911.180000000008</v>
      </c>
      <c r="M135" s="14">
        <f t="shared" si="13"/>
        <v>0</v>
      </c>
      <c r="N135" s="15"/>
      <c r="O135" s="23">
        <f t="shared" si="10"/>
        <v>84911.180000000008</v>
      </c>
      <c r="P135" s="1">
        <f>H135-F135</f>
        <v>0</v>
      </c>
    </row>
    <row r="136" spans="1:16" s="1" customFormat="1" ht="29.25" customHeight="1" x14ac:dyDescent="0.25">
      <c r="A136" s="18">
        <v>134</v>
      </c>
      <c r="B136" s="16">
        <v>4973336</v>
      </c>
      <c r="C136" s="20" t="s">
        <v>891</v>
      </c>
      <c r="D136" s="17" t="s">
        <v>451</v>
      </c>
      <c r="E136" s="20" t="s">
        <v>222</v>
      </c>
      <c r="F136" s="25">
        <f>IFERROR(VLOOKUP(B136,'[1]Result 1'!$A$2:$I$549,6,0),0)</f>
        <v>0</v>
      </c>
      <c r="G136" s="25">
        <f>IFERROR(VLOOKUP(B136,'[2]Result 1'!$A$2:$E$549,2,0),0)</f>
        <v>0</v>
      </c>
      <c r="H136" s="14">
        <v>30446.799999999999</v>
      </c>
      <c r="I136" s="14">
        <f t="shared" si="11"/>
        <v>-31677.65</v>
      </c>
      <c r="J136" s="14">
        <v>31677.65</v>
      </c>
      <c r="K136" s="25">
        <f>IFERROR(VLOOKUP(B136,'[1]Result 1'!$A$2:$I$549,7,0),0)</f>
        <v>0</v>
      </c>
      <c r="L136" s="14">
        <f t="shared" si="12"/>
        <v>0</v>
      </c>
      <c r="M136" s="14">
        <f t="shared" si="13"/>
        <v>31677.65</v>
      </c>
      <c r="N136" s="15" t="s">
        <v>907</v>
      </c>
      <c r="O136" s="23">
        <f t="shared" si="10"/>
        <v>-1230.8500000000022</v>
      </c>
    </row>
    <row r="137" spans="1:16" s="1" customFormat="1" ht="29.25" customHeight="1" x14ac:dyDescent="0.25">
      <c r="A137" s="18">
        <v>135</v>
      </c>
      <c r="B137" s="16" t="s">
        <v>417</v>
      </c>
      <c r="C137" s="20" t="s">
        <v>579</v>
      </c>
      <c r="D137" s="17" t="s">
        <v>451</v>
      </c>
      <c r="E137" s="20" t="s">
        <v>219</v>
      </c>
      <c r="F137" s="25">
        <f>IFERROR(VLOOKUP(B137,'[1]Result 1'!$A$2:$I$549,6,0),0)</f>
        <v>30165.200000000001</v>
      </c>
      <c r="G137" s="25">
        <f>IFERROR(VLOOKUP(B137,'[2]Result 1'!$A$2:$E$549,2,0),0)</f>
        <v>0</v>
      </c>
      <c r="H137" s="14">
        <v>30165.200000000001</v>
      </c>
      <c r="I137" s="14">
        <f t="shared" si="11"/>
        <v>0</v>
      </c>
      <c r="J137" s="14">
        <v>0</v>
      </c>
      <c r="K137" s="25">
        <f>IFERROR(VLOOKUP(B137,'[1]Result 1'!$A$2:$I$549,7,0),0)</f>
        <v>0</v>
      </c>
      <c r="L137" s="14">
        <f t="shared" si="12"/>
        <v>30165.200000000001</v>
      </c>
      <c r="M137" s="14">
        <f t="shared" si="13"/>
        <v>0</v>
      </c>
      <c r="N137" s="15"/>
      <c r="O137" s="23">
        <f t="shared" si="10"/>
        <v>30165.200000000001</v>
      </c>
      <c r="P137" s="1">
        <f>H137-F137</f>
        <v>0</v>
      </c>
    </row>
    <row r="138" spans="1:16" s="1" customFormat="1" ht="29.25" customHeight="1" x14ac:dyDescent="0.25">
      <c r="A138" s="18">
        <v>136</v>
      </c>
      <c r="B138" s="16" t="s">
        <v>340</v>
      </c>
      <c r="C138" s="20" t="s">
        <v>588</v>
      </c>
      <c r="D138" s="17" t="s">
        <v>259</v>
      </c>
      <c r="E138" s="20" t="s">
        <v>178</v>
      </c>
      <c r="F138" s="25">
        <f>IFERROR(VLOOKUP(B138,'[1]Result 1'!$A$2:$I$549,6,0),0)</f>
        <v>59476.33</v>
      </c>
      <c r="G138" s="25">
        <f>IFERROR(VLOOKUP(B138,'[2]Result 1'!$A$2:$E$549,2,0),0)</f>
        <v>0</v>
      </c>
      <c r="H138" s="14">
        <v>30067.51</v>
      </c>
      <c r="I138" s="14">
        <f t="shared" si="11"/>
        <v>0</v>
      </c>
      <c r="J138" s="14">
        <v>0</v>
      </c>
      <c r="K138" s="25">
        <f>IFERROR(VLOOKUP(B138,'[1]Result 1'!$A$2:$I$549,7,0),0)</f>
        <v>0</v>
      </c>
      <c r="L138" s="14">
        <f t="shared" si="12"/>
        <v>30067.51</v>
      </c>
      <c r="M138" s="14">
        <f t="shared" si="13"/>
        <v>0</v>
      </c>
      <c r="N138" s="15"/>
      <c r="O138" s="23">
        <f t="shared" si="10"/>
        <v>30067.51</v>
      </c>
      <c r="P138" s="1">
        <f>H138-F138</f>
        <v>-29408.820000000003</v>
      </c>
    </row>
    <row r="139" spans="1:16" s="1" customFormat="1" ht="29.25" customHeight="1" x14ac:dyDescent="0.25">
      <c r="A139" s="18">
        <v>137</v>
      </c>
      <c r="B139" s="16">
        <v>3436543</v>
      </c>
      <c r="C139" s="20" t="s">
        <v>896</v>
      </c>
      <c r="D139" s="17" t="s">
        <v>451</v>
      </c>
      <c r="E139" s="20" t="s">
        <v>212</v>
      </c>
      <c r="F139" s="25">
        <f>IFERROR(VLOOKUP(B139,'[1]Result 1'!$A$2:$I$549,6,0),0)</f>
        <v>0</v>
      </c>
      <c r="G139" s="25">
        <f>IFERROR(VLOOKUP(B139,'[2]Result 1'!$A$2:$E$549,2,0),0)</f>
        <v>0</v>
      </c>
      <c r="H139" s="14">
        <v>29888.05</v>
      </c>
      <c r="I139" s="14">
        <f t="shared" si="11"/>
        <v>0</v>
      </c>
      <c r="J139" s="14">
        <v>0</v>
      </c>
      <c r="K139" s="25">
        <f>IFERROR(VLOOKUP(B139,'[1]Result 1'!$A$2:$I$549,7,0),0)</f>
        <v>0</v>
      </c>
      <c r="L139" s="14">
        <f t="shared" si="12"/>
        <v>29888.05</v>
      </c>
      <c r="M139" s="14">
        <f t="shared" si="13"/>
        <v>29888.05</v>
      </c>
      <c r="N139" s="15"/>
      <c r="O139" s="23">
        <f t="shared" si="10"/>
        <v>29888.05</v>
      </c>
    </row>
    <row r="140" spans="1:16" s="1" customFormat="1" ht="29.25" customHeight="1" x14ac:dyDescent="0.25">
      <c r="A140" s="18">
        <v>138</v>
      </c>
      <c r="B140" s="16" t="s">
        <v>120</v>
      </c>
      <c r="C140" s="20" t="s">
        <v>636</v>
      </c>
      <c r="D140" s="17" t="s">
        <v>261</v>
      </c>
      <c r="E140" s="20" t="s">
        <v>182</v>
      </c>
      <c r="F140" s="25">
        <f>IFERROR(VLOOKUP(B140,'[1]Result 1'!$A$2:$I$549,6,0),0)</f>
        <v>62270.11</v>
      </c>
      <c r="G140" s="25">
        <f>IFERROR(VLOOKUP(B140,'[2]Result 1'!$A$2:$E$549,2,0),0)</f>
        <v>19000.52</v>
      </c>
      <c r="H140" s="14">
        <v>29822.69</v>
      </c>
      <c r="I140" s="14">
        <f t="shared" si="11"/>
        <v>0</v>
      </c>
      <c r="J140" s="14">
        <v>19000.52</v>
      </c>
      <c r="K140" s="25">
        <f>IFERROR(VLOOKUP(B140,'[1]Result 1'!$A$2:$I$549,7,0),0)</f>
        <v>0</v>
      </c>
      <c r="L140" s="14">
        <f t="shared" si="12"/>
        <v>29822.69</v>
      </c>
      <c r="M140" s="14">
        <f t="shared" si="13"/>
        <v>0</v>
      </c>
      <c r="N140" s="15"/>
      <c r="O140" s="23">
        <f t="shared" si="10"/>
        <v>29822.69</v>
      </c>
    </row>
    <row r="141" spans="1:16" s="1" customFormat="1" ht="29.25" customHeight="1" x14ac:dyDescent="0.25">
      <c r="A141" s="18">
        <v>139</v>
      </c>
      <c r="B141" s="16" t="s">
        <v>107</v>
      </c>
      <c r="C141" s="20" t="s">
        <v>598</v>
      </c>
      <c r="D141" s="17" t="s">
        <v>266</v>
      </c>
      <c r="E141" s="20" t="s">
        <v>182</v>
      </c>
      <c r="F141" s="25">
        <f>IFERROR(VLOOKUP(B141,'[1]Result 1'!$A$2:$I$549,6,0),0)</f>
        <v>57141.24</v>
      </c>
      <c r="G141" s="25">
        <f>IFERROR(VLOOKUP(B141,'[2]Result 1'!$A$2:$E$549,2,0),0)</f>
        <v>27939.84</v>
      </c>
      <c r="H141" s="14">
        <v>29668.44</v>
      </c>
      <c r="I141" s="14">
        <f t="shared" si="11"/>
        <v>0</v>
      </c>
      <c r="J141" s="14">
        <v>27939.84</v>
      </c>
      <c r="K141" s="25">
        <f>IFERROR(VLOOKUP(B141,'[1]Result 1'!$A$2:$I$549,7,0),0)</f>
        <v>0</v>
      </c>
      <c r="L141" s="14">
        <f t="shared" si="12"/>
        <v>29668.44</v>
      </c>
      <c r="M141" s="14">
        <f t="shared" si="13"/>
        <v>0</v>
      </c>
      <c r="N141" s="15"/>
      <c r="O141" s="23">
        <f t="shared" si="10"/>
        <v>29668.44</v>
      </c>
      <c r="P141" s="1">
        <f>H141-F141</f>
        <v>-27472.799999999999</v>
      </c>
    </row>
    <row r="142" spans="1:16" s="1" customFormat="1" ht="29.25" customHeight="1" x14ac:dyDescent="0.25">
      <c r="A142" s="18">
        <v>140</v>
      </c>
      <c r="B142" s="16">
        <v>4022088</v>
      </c>
      <c r="C142" s="20" t="s">
        <v>555</v>
      </c>
      <c r="D142" s="17" t="s">
        <v>265</v>
      </c>
      <c r="E142" s="20" t="s">
        <v>182</v>
      </c>
      <c r="F142" s="25">
        <f>IFERROR(VLOOKUP(B142,'[1]Result 1'!$A$2:$I$549,6,0),0)</f>
        <v>0</v>
      </c>
      <c r="G142" s="25">
        <f>IFERROR(VLOOKUP(B142,'[2]Result 1'!$A$2:$E$549,2,0),0)</f>
        <v>0</v>
      </c>
      <c r="H142" s="14">
        <v>29563.66</v>
      </c>
      <c r="I142" s="14">
        <f t="shared" si="11"/>
        <v>0</v>
      </c>
      <c r="J142" s="14">
        <v>0</v>
      </c>
      <c r="K142" s="25">
        <f>IFERROR(VLOOKUP(B142,'[1]Result 1'!$A$2:$I$549,7,0),0)</f>
        <v>0</v>
      </c>
      <c r="L142" s="14">
        <f t="shared" si="12"/>
        <v>29563.66</v>
      </c>
      <c r="M142" s="14">
        <f t="shared" si="13"/>
        <v>29563.66</v>
      </c>
      <c r="N142" s="15" t="s">
        <v>920</v>
      </c>
      <c r="O142" s="23">
        <f t="shared" ref="O142:O205" si="14">H142+I142-K142</f>
        <v>29563.66</v>
      </c>
      <c r="P142" s="1">
        <f>H142-F142</f>
        <v>29563.66</v>
      </c>
    </row>
    <row r="143" spans="1:16" s="1" customFormat="1" ht="29.25" customHeight="1" x14ac:dyDescent="0.25">
      <c r="A143" s="18">
        <v>141</v>
      </c>
      <c r="B143" s="16" t="s">
        <v>19</v>
      </c>
      <c r="C143" s="20" t="s">
        <v>592</v>
      </c>
      <c r="D143" s="17" t="s">
        <v>261</v>
      </c>
      <c r="E143" s="20" t="s">
        <v>182</v>
      </c>
      <c r="F143" s="25">
        <f>IFERROR(VLOOKUP(B143,'[1]Result 1'!$A$2:$I$549,6,0),0)</f>
        <v>29530.43</v>
      </c>
      <c r="G143" s="25">
        <f>IFERROR(VLOOKUP(B143,'[2]Result 1'!$A$2:$E$549,2,0),0)</f>
        <v>0</v>
      </c>
      <c r="H143" s="14">
        <v>29530.43</v>
      </c>
      <c r="I143" s="14">
        <f t="shared" si="11"/>
        <v>0</v>
      </c>
      <c r="J143" s="14">
        <v>0</v>
      </c>
      <c r="K143" s="25">
        <f>IFERROR(VLOOKUP(B143,'[1]Result 1'!$A$2:$I$549,7,0),0)</f>
        <v>0</v>
      </c>
      <c r="L143" s="14">
        <f t="shared" si="12"/>
        <v>29530.43</v>
      </c>
      <c r="M143" s="14">
        <f t="shared" si="13"/>
        <v>0</v>
      </c>
      <c r="N143" s="15"/>
      <c r="O143" s="23">
        <f t="shared" si="14"/>
        <v>29530.43</v>
      </c>
      <c r="P143" s="1">
        <f>H143-F143</f>
        <v>0</v>
      </c>
    </row>
    <row r="144" spans="1:16" s="1" customFormat="1" ht="29.25" customHeight="1" x14ac:dyDescent="0.25">
      <c r="A144" s="18">
        <v>142</v>
      </c>
      <c r="B144" s="16" t="s">
        <v>152</v>
      </c>
      <c r="C144" s="20" t="s">
        <v>591</v>
      </c>
      <c r="D144" s="17" t="s">
        <v>266</v>
      </c>
      <c r="E144" s="20" t="s">
        <v>207</v>
      </c>
      <c r="F144" s="25">
        <f>IFERROR(VLOOKUP(B144,'[1]Result 1'!$A$2:$I$549,6,0),0)</f>
        <v>29445.65</v>
      </c>
      <c r="G144" s="25">
        <f>IFERROR(VLOOKUP(B144,'[2]Result 1'!$A$2:$E$549,2,0),0)</f>
        <v>27073.25</v>
      </c>
      <c r="H144" s="14">
        <v>29445.65</v>
      </c>
      <c r="I144" s="14">
        <f t="shared" si="11"/>
        <v>0</v>
      </c>
      <c r="J144" s="14">
        <v>27073.25</v>
      </c>
      <c r="K144" s="25">
        <f>IFERROR(VLOOKUP(B144,'[1]Result 1'!$A$2:$I$549,7,0),0)</f>
        <v>0</v>
      </c>
      <c r="L144" s="14">
        <f t="shared" si="12"/>
        <v>29445.65</v>
      </c>
      <c r="M144" s="14">
        <f t="shared" si="13"/>
        <v>0</v>
      </c>
      <c r="N144" s="15"/>
      <c r="O144" s="23">
        <f t="shared" si="14"/>
        <v>29445.65</v>
      </c>
    </row>
    <row r="145" spans="1:16" s="1" customFormat="1" ht="29.25" customHeight="1" x14ac:dyDescent="0.25">
      <c r="A145" s="18">
        <v>143</v>
      </c>
      <c r="B145" s="16" t="s">
        <v>380</v>
      </c>
      <c r="C145" s="20" t="s">
        <v>778</v>
      </c>
      <c r="D145" s="17" t="s">
        <v>451</v>
      </c>
      <c r="E145" s="20" t="s">
        <v>216</v>
      </c>
      <c r="F145" s="25">
        <f>IFERROR(VLOOKUP(B145,'[1]Result 1'!$A$2:$I$549,6,0),0)</f>
        <v>16526.43</v>
      </c>
      <c r="G145" s="25">
        <f>IFERROR(VLOOKUP(B145,'[2]Result 1'!$A$2:$E$549,2,0),0)</f>
        <v>0</v>
      </c>
      <c r="H145" s="14">
        <v>28742.2</v>
      </c>
      <c r="I145" s="14">
        <f t="shared" si="11"/>
        <v>0</v>
      </c>
      <c r="J145" s="14">
        <v>0</v>
      </c>
      <c r="K145" s="25">
        <f>IFERROR(VLOOKUP(B145,'[1]Result 1'!$A$2:$I$549,7,0),0)</f>
        <v>-16526.43</v>
      </c>
      <c r="L145" s="14">
        <f t="shared" si="12"/>
        <v>45268.630000000005</v>
      </c>
      <c r="M145" s="14">
        <f t="shared" si="13"/>
        <v>28742.200000000004</v>
      </c>
      <c r="N145" s="15"/>
      <c r="O145" s="23">
        <f t="shared" si="14"/>
        <v>45268.630000000005</v>
      </c>
    </row>
    <row r="146" spans="1:16" s="1" customFormat="1" ht="29.25" customHeight="1" x14ac:dyDescent="0.25">
      <c r="A146" s="18">
        <v>144</v>
      </c>
      <c r="B146" s="16" t="s">
        <v>400</v>
      </c>
      <c r="C146" s="20" t="s">
        <v>566</v>
      </c>
      <c r="D146" s="17" t="s">
        <v>451</v>
      </c>
      <c r="E146" s="20" t="s">
        <v>209</v>
      </c>
      <c r="F146" s="25">
        <f>IFERROR(VLOOKUP(B146,'[1]Result 1'!$A$2:$I$549,6,0),0)</f>
        <v>28460.49</v>
      </c>
      <c r="G146" s="25">
        <f>IFERROR(VLOOKUP(B146,'[2]Result 1'!$A$2:$E$549,2,0),0)</f>
        <v>0</v>
      </c>
      <c r="H146" s="14">
        <v>28460.49</v>
      </c>
      <c r="I146" s="14">
        <f t="shared" si="11"/>
        <v>0</v>
      </c>
      <c r="J146" s="14">
        <v>0</v>
      </c>
      <c r="K146" s="25">
        <f>IFERROR(VLOOKUP(B146,'[1]Result 1'!$A$2:$I$549,7,0),0)</f>
        <v>-27529.759999999998</v>
      </c>
      <c r="L146" s="14">
        <f t="shared" si="12"/>
        <v>55990.25</v>
      </c>
      <c r="M146" s="14">
        <f t="shared" si="13"/>
        <v>27529.759999999998</v>
      </c>
      <c r="N146" s="15"/>
      <c r="O146" s="23">
        <f t="shared" si="14"/>
        <v>55990.25</v>
      </c>
      <c r="P146" s="1">
        <f>H146-F146</f>
        <v>0</v>
      </c>
    </row>
    <row r="147" spans="1:16" s="1" customFormat="1" ht="29.25" customHeight="1" x14ac:dyDescent="0.25">
      <c r="A147" s="18">
        <v>145</v>
      </c>
      <c r="B147" s="16" t="s">
        <v>336</v>
      </c>
      <c r="C147" s="20" t="s">
        <v>573</v>
      </c>
      <c r="D147" s="17" t="s">
        <v>259</v>
      </c>
      <c r="E147" s="20" t="s">
        <v>207</v>
      </c>
      <c r="F147" s="25">
        <f>IFERROR(VLOOKUP(B147,'[1]Result 1'!$A$2:$I$549,6,0),0)</f>
        <v>54165.63</v>
      </c>
      <c r="G147" s="25">
        <f>IFERROR(VLOOKUP(B147,'[2]Result 1'!$A$2:$E$549,2,0),0)</f>
        <v>0</v>
      </c>
      <c r="H147" s="14">
        <v>28294.69</v>
      </c>
      <c r="I147" s="14">
        <f t="shared" si="11"/>
        <v>0</v>
      </c>
      <c r="J147" s="14">
        <v>0</v>
      </c>
      <c r="K147" s="25">
        <f>IFERROR(VLOOKUP(B147,'[1]Result 1'!$A$2:$I$549,7,0),0)</f>
        <v>0</v>
      </c>
      <c r="L147" s="14">
        <f t="shared" si="12"/>
        <v>28294.69</v>
      </c>
      <c r="M147" s="14">
        <f t="shared" si="13"/>
        <v>0</v>
      </c>
      <c r="N147" s="15"/>
      <c r="O147" s="23">
        <f t="shared" si="14"/>
        <v>28294.69</v>
      </c>
    </row>
    <row r="148" spans="1:16" s="1" customFormat="1" ht="29.25" customHeight="1" x14ac:dyDescent="0.25">
      <c r="A148" s="18">
        <v>146</v>
      </c>
      <c r="B148" s="16" t="s">
        <v>12</v>
      </c>
      <c r="C148" s="20" t="s">
        <v>511</v>
      </c>
      <c r="D148" s="17" t="s">
        <v>261</v>
      </c>
      <c r="E148" s="20" t="s">
        <v>205</v>
      </c>
      <c r="F148" s="25">
        <f>IFERROR(VLOOKUP(B148,'[1]Result 1'!$A$2:$I$549,6,0),0)</f>
        <v>28202.99</v>
      </c>
      <c r="G148" s="25">
        <f>IFERROR(VLOOKUP(B148,'[2]Result 1'!$A$2:$E$549,2,0),0)</f>
        <v>0</v>
      </c>
      <c r="H148" s="14">
        <v>28202.99</v>
      </c>
      <c r="I148" s="14">
        <f t="shared" si="11"/>
        <v>0</v>
      </c>
      <c r="J148" s="14">
        <v>0</v>
      </c>
      <c r="K148" s="25">
        <f>IFERROR(VLOOKUP(B148,'[1]Result 1'!$A$2:$I$549,7,0),0)</f>
        <v>0</v>
      </c>
      <c r="L148" s="14">
        <f t="shared" si="12"/>
        <v>28202.99</v>
      </c>
      <c r="M148" s="14">
        <f t="shared" si="13"/>
        <v>0</v>
      </c>
      <c r="N148" s="15"/>
      <c r="O148" s="23">
        <f t="shared" si="14"/>
        <v>28202.99</v>
      </c>
    </row>
    <row r="149" spans="1:16" s="1" customFormat="1" ht="29.25" customHeight="1" x14ac:dyDescent="0.25">
      <c r="A149" s="18">
        <v>147</v>
      </c>
      <c r="B149" s="16" t="s">
        <v>421</v>
      </c>
      <c r="C149" s="20" t="s">
        <v>620</v>
      </c>
      <c r="D149" s="17" t="s">
        <v>451</v>
      </c>
      <c r="E149" s="20" t="s">
        <v>204</v>
      </c>
      <c r="F149" s="25">
        <f>IFERROR(VLOOKUP(B149,'[1]Result 1'!$A$2:$I$549,6,0),0)</f>
        <v>22084.61</v>
      </c>
      <c r="G149" s="25">
        <f>IFERROR(VLOOKUP(B149,'[2]Result 1'!$A$2:$E$549,2,0),0)</f>
        <v>0</v>
      </c>
      <c r="H149" s="14">
        <v>28116.6</v>
      </c>
      <c r="I149" s="14">
        <f t="shared" si="11"/>
        <v>0</v>
      </c>
      <c r="J149" s="14">
        <v>0</v>
      </c>
      <c r="K149" s="25">
        <f>IFERROR(VLOOKUP(B149,'[1]Result 1'!$A$2:$I$549,7,0),0)</f>
        <v>0</v>
      </c>
      <c r="L149" s="14">
        <f t="shared" si="12"/>
        <v>28116.6</v>
      </c>
      <c r="M149" s="14">
        <f t="shared" si="13"/>
        <v>6031.989999999998</v>
      </c>
      <c r="N149" s="15"/>
      <c r="O149" s="23">
        <f t="shared" si="14"/>
        <v>28116.6</v>
      </c>
      <c r="P149" s="1">
        <f>H149-F149</f>
        <v>6031.989999999998</v>
      </c>
    </row>
    <row r="150" spans="1:16" s="1" customFormat="1" ht="29.25" customHeight="1" x14ac:dyDescent="0.25">
      <c r="A150" s="18">
        <v>148</v>
      </c>
      <c r="B150" s="16" t="s">
        <v>308</v>
      </c>
      <c r="C150" s="20" t="s">
        <v>581</v>
      </c>
      <c r="D150" s="17" t="s">
        <v>265</v>
      </c>
      <c r="E150" s="20" t="s">
        <v>181</v>
      </c>
      <c r="F150" s="25">
        <f>IFERROR(VLOOKUP(B150,'[1]Result 1'!$A$2:$I$549,6,0),0)</f>
        <v>30173.23</v>
      </c>
      <c r="G150" s="25">
        <f>IFERROR(VLOOKUP(B150,'[2]Result 1'!$A$2:$E$549,2,0),0)</f>
        <v>142570.29</v>
      </c>
      <c r="H150" s="14">
        <v>28036.75</v>
      </c>
      <c r="I150" s="14">
        <f t="shared" si="11"/>
        <v>106908.01000000001</v>
      </c>
      <c r="J150" s="14">
        <v>35662.28</v>
      </c>
      <c r="K150" s="25">
        <f>IFERROR(VLOOKUP(B150,'[1]Result 1'!$A$2:$I$549,7,0),0)</f>
        <v>0</v>
      </c>
      <c r="L150" s="14">
        <f t="shared" si="12"/>
        <v>134944.76</v>
      </c>
      <c r="M150" s="14">
        <f t="shared" si="13"/>
        <v>0</v>
      </c>
      <c r="N150" s="15"/>
      <c r="O150" s="23">
        <f t="shared" si="14"/>
        <v>134944.76</v>
      </c>
      <c r="P150" s="1">
        <f>H150-F150</f>
        <v>-2136.4799999999996</v>
      </c>
    </row>
    <row r="151" spans="1:16" s="1" customFormat="1" ht="29.25" customHeight="1" x14ac:dyDescent="0.25">
      <c r="A151" s="18">
        <v>149</v>
      </c>
      <c r="B151" s="16" t="s">
        <v>373</v>
      </c>
      <c r="C151" s="20" t="s">
        <v>895</v>
      </c>
      <c r="D151" s="17" t="s">
        <v>375</v>
      </c>
      <c r="E151" s="20"/>
      <c r="F151" s="25">
        <f>IFERROR(VLOOKUP(B151,'[1]Result 1'!$A$2:$I$549,6,0),0)</f>
        <v>28031.24</v>
      </c>
      <c r="G151" s="25">
        <f>IFERROR(VLOOKUP(B151,'[2]Result 1'!$A$2:$E$549,2,0),0)</f>
        <v>13114.62</v>
      </c>
      <c r="H151" s="14">
        <v>28031.24</v>
      </c>
      <c r="I151" s="14">
        <f t="shared" si="11"/>
        <v>13114.62</v>
      </c>
      <c r="J151" s="14">
        <v>0</v>
      </c>
      <c r="K151" s="25">
        <f>IFERROR(VLOOKUP(B151,'[1]Result 1'!$A$2:$I$549,7,0),0)</f>
        <v>0</v>
      </c>
      <c r="L151" s="14">
        <f t="shared" si="12"/>
        <v>41145.86</v>
      </c>
      <c r="M151" s="14">
        <f t="shared" si="13"/>
        <v>0</v>
      </c>
      <c r="N151" s="15"/>
      <c r="O151" s="23">
        <f t="shared" si="14"/>
        <v>41145.86</v>
      </c>
    </row>
    <row r="152" spans="1:16" s="1" customFormat="1" ht="29.25" customHeight="1" x14ac:dyDescent="0.25">
      <c r="A152" s="18">
        <v>150</v>
      </c>
      <c r="B152" s="16" t="s">
        <v>285</v>
      </c>
      <c r="C152" s="20" t="s">
        <v>593</v>
      </c>
      <c r="D152" s="17" t="s">
        <v>257</v>
      </c>
      <c r="E152" s="20" t="s">
        <v>182</v>
      </c>
      <c r="F152" s="25">
        <f>IFERROR(VLOOKUP(B152,'[1]Result 1'!$A$2:$I$549,6,0),0)</f>
        <v>27951.41</v>
      </c>
      <c r="G152" s="25">
        <f>IFERROR(VLOOKUP(B152,'[2]Result 1'!$A$2:$E$549,2,0),0)</f>
        <v>0</v>
      </c>
      <c r="H152" s="14">
        <v>27951.41</v>
      </c>
      <c r="I152" s="14">
        <f t="shared" si="11"/>
        <v>0</v>
      </c>
      <c r="J152" s="14">
        <v>0</v>
      </c>
      <c r="K152" s="25">
        <f>IFERROR(VLOOKUP(B152,'[1]Result 1'!$A$2:$I$549,7,0),0)</f>
        <v>0</v>
      </c>
      <c r="L152" s="14">
        <f t="shared" si="12"/>
        <v>27951.41</v>
      </c>
      <c r="M152" s="14">
        <f t="shared" si="13"/>
        <v>0</v>
      </c>
      <c r="N152" s="15"/>
      <c r="O152" s="23">
        <f t="shared" si="14"/>
        <v>27951.41</v>
      </c>
    </row>
    <row r="153" spans="1:16" s="1" customFormat="1" ht="29.25" customHeight="1" x14ac:dyDescent="0.25">
      <c r="A153" s="18">
        <v>151</v>
      </c>
      <c r="B153" s="16" t="s">
        <v>28</v>
      </c>
      <c r="C153" s="20" t="s">
        <v>583</v>
      </c>
      <c r="D153" s="17" t="s">
        <v>375</v>
      </c>
      <c r="E153" s="20" t="s">
        <v>182</v>
      </c>
      <c r="F153" s="25">
        <f>IFERROR(VLOOKUP(B153,'[1]Result 1'!$A$2:$I$549,6,0),0)</f>
        <v>54563.519999999997</v>
      </c>
      <c r="G153" s="25">
        <f>IFERROR(VLOOKUP(B153,'[2]Result 1'!$A$2:$E$549,2,0),0)</f>
        <v>113243.68</v>
      </c>
      <c r="H153" s="14">
        <v>27909.05</v>
      </c>
      <c r="I153" s="14">
        <f t="shared" si="11"/>
        <v>83351.839999999997</v>
      </c>
      <c r="J153" s="14">
        <v>29891.84</v>
      </c>
      <c r="K153" s="25">
        <f>IFERROR(VLOOKUP(B153,'[1]Result 1'!$A$2:$I$549,7,0),0)</f>
        <v>0</v>
      </c>
      <c r="L153" s="14">
        <f t="shared" si="12"/>
        <v>111260.89</v>
      </c>
      <c r="M153" s="14">
        <f t="shared" si="13"/>
        <v>0</v>
      </c>
      <c r="N153" s="15"/>
      <c r="O153" s="23">
        <f t="shared" si="14"/>
        <v>111260.89</v>
      </c>
      <c r="P153" s="1">
        <f>H153-F153</f>
        <v>-26654.469999999998</v>
      </c>
    </row>
    <row r="154" spans="1:16" s="1" customFormat="1" ht="29.25" customHeight="1" x14ac:dyDescent="0.25">
      <c r="A154" s="18">
        <v>152</v>
      </c>
      <c r="B154" s="16" t="s">
        <v>374</v>
      </c>
      <c r="C154" s="20" t="s">
        <v>586</v>
      </c>
      <c r="D154" s="17" t="s">
        <v>375</v>
      </c>
      <c r="E154" s="20" t="s">
        <v>179</v>
      </c>
      <c r="F154" s="25">
        <f>IFERROR(VLOOKUP(B154,'[1]Result 1'!$A$2:$I$549,6,0),0)</f>
        <v>27899.52</v>
      </c>
      <c r="G154" s="25">
        <f>IFERROR(VLOOKUP(B154,'[2]Result 1'!$A$2:$E$549,2,0),0)</f>
        <v>0</v>
      </c>
      <c r="H154" s="14">
        <v>27899.52</v>
      </c>
      <c r="I154" s="14">
        <f t="shared" si="11"/>
        <v>0</v>
      </c>
      <c r="J154" s="14">
        <v>0</v>
      </c>
      <c r="K154" s="25">
        <f>IFERROR(VLOOKUP(B154,'[1]Result 1'!$A$2:$I$549,7,0),0)</f>
        <v>0</v>
      </c>
      <c r="L154" s="14">
        <f t="shared" si="12"/>
        <v>27899.52</v>
      </c>
      <c r="M154" s="14">
        <f t="shared" si="13"/>
        <v>0</v>
      </c>
      <c r="N154" s="15"/>
      <c r="O154" s="23">
        <f t="shared" si="14"/>
        <v>27899.52</v>
      </c>
      <c r="P154" s="1">
        <f>H154-F154</f>
        <v>0</v>
      </c>
    </row>
    <row r="155" spans="1:16" s="1" customFormat="1" ht="29.25" customHeight="1" x14ac:dyDescent="0.25">
      <c r="A155" s="18">
        <v>153</v>
      </c>
      <c r="B155" s="16" t="s">
        <v>399</v>
      </c>
      <c r="C155" s="20" t="s">
        <v>787</v>
      </c>
      <c r="D155" s="17" t="s">
        <v>451</v>
      </c>
      <c r="E155" s="20" t="s">
        <v>198</v>
      </c>
      <c r="F155" s="25">
        <f>IFERROR(VLOOKUP(B155,'[1]Result 1'!$A$2:$I$549,6,0),0)</f>
        <v>27300.16</v>
      </c>
      <c r="G155" s="25">
        <f>IFERROR(VLOOKUP(B155,'[2]Result 1'!$A$2:$E$549,2,0),0)</f>
        <v>0</v>
      </c>
      <c r="H155" s="14">
        <v>27300.16</v>
      </c>
      <c r="I155" s="14">
        <f t="shared" si="11"/>
        <v>0</v>
      </c>
      <c r="J155" s="14">
        <v>0</v>
      </c>
      <c r="K155" s="25">
        <f>IFERROR(VLOOKUP(B155,'[1]Result 1'!$A$2:$I$549,7,0),0)</f>
        <v>0</v>
      </c>
      <c r="L155" s="14">
        <f t="shared" si="12"/>
        <v>27300.16</v>
      </c>
      <c r="M155" s="14">
        <f t="shared" si="13"/>
        <v>0</v>
      </c>
      <c r="N155" s="15"/>
      <c r="O155" s="23">
        <f t="shared" si="14"/>
        <v>27300.16</v>
      </c>
    </row>
    <row r="156" spans="1:16" s="1" customFormat="1" ht="29.25" customHeight="1" x14ac:dyDescent="0.25">
      <c r="A156" s="18">
        <v>154</v>
      </c>
      <c r="B156" s="16" t="s">
        <v>15</v>
      </c>
      <c r="C156" s="20" t="s">
        <v>573</v>
      </c>
      <c r="D156" s="17" t="s">
        <v>266</v>
      </c>
      <c r="E156" s="20" t="s">
        <v>215</v>
      </c>
      <c r="F156" s="25">
        <f>IFERROR(VLOOKUP(B156,'[1]Result 1'!$A$2:$I$549,6,0),0)</f>
        <v>27194.78</v>
      </c>
      <c r="G156" s="25">
        <f>IFERROR(VLOOKUP(B156,'[2]Result 1'!$A$2:$E$549,2,0),0)</f>
        <v>0</v>
      </c>
      <c r="H156" s="14">
        <v>27194.78</v>
      </c>
      <c r="I156" s="14">
        <f t="shared" si="11"/>
        <v>0</v>
      </c>
      <c r="J156" s="14">
        <v>0</v>
      </c>
      <c r="K156" s="25">
        <f>IFERROR(VLOOKUP(B156,'[1]Result 1'!$A$2:$I$549,7,0),0)</f>
        <v>0</v>
      </c>
      <c r="L156" s="14">
        <f t="shared" si="12"/>
        <v>27194.78</v>
      </c>
      <c r="M156" s="14">
        <f t="shared" si="13"/>
        <v>0</v>
      </c>
      <c r="N156" s="15"/>
      <c r="O156" s="23">
        <f t="shared" si="14"/>
        <v>27194.78</v>
      </c>
      <c r="P156" s="1">
        <f>H156-F156</f>
        <v>0</v>
      </c>
    </row>
    <row r="157" spans="1:16" s="1" customFormat="1" ht="29.25" customHeight="1" x14ac:dyDescent="0.25">
      <c r="A157" s="18">
        <v>155</v>
      </c>
      <c r="B157" s="16" t="s">
        <v>87</v>
      </c>
      <c r="C157" s="20" t="s">
        <v>602</v>
      </c>
      <c r="D157" s="17" t="s">
        <v>261</v>
      </c>
      <c r="E157" s="20" t="s">
        <v>182</v>
      </c>
      <c r="F157" s="25">
        <f>IFERROR(VLOOKUP(B157,'[1]Result 1'!$A$2:$I$549,6,0),0)</f>
        <v>27107.88</v>
      </c>
      <c r="G157" s="25">
        <f>IFERROR(VLOOKUP(B157,'[2]Result 1'!$A$2:$E$549,2,0),0)</f>
        <v>0</v>
      </c>
      <c r="H157" s="14">
        <v>27107.88</v>
      </c>
      <c r="I157" s="14">
        <f t="shared" si="11"/>
        <v>0</v>
      </c>
      <c r="J157" s="14">
        <v>0</v>
      </c>
      <c r="K157" s="25">
        <f>IFERROR(VLOOKUP(B157,'[1]Result 1'!$A$2:$I$549,7,0),0)</f>
        <v>0</v>
      </c>
      <c r="L157" s="14">
        <f t="shared" si="12"/>
        <v>27107.88</v>
      </c>
      <c r="M157" s="14">
        <f t="shared" si="13"/>
        <v>0</v>
      </c>
      <c r="N157" s="15"/>
      <c r="O157" s="23">
        <f t="shared" si="14"/>
        <v>27107.88</v>
      </c>
      <c r="P157" s="1">
        <f>H157-F157</f>
        <v>0</v>
      </c>
    </row>
    <row r="158" spans="1:16" s="1" customFormat="1" ht="29.25" customHeight="1" x14ac:dyDescent="0.25">
      <c r="A158" s="18">
        <v>156</v>
      </c>
      <c r="B158" s="16" t="s">
        <v>166</v>
      </c>
      <c r="C158" s="20" t="s">
        <v>595</v>
      </c>
      <c r="D158" s="17" t="s">
        <v>257</v>
      </c>
      <c r="E158" s="20" t="s">
        <v>182</v>
      </c>
      <c r="F158" s="25">
        <f>IFERROR(VLOOKUP(B158,'[1]Result 1'!$A$2:$I$549,6,0),0)</f>
        <v>26872.06</v>
      </c>
      <c r="G158" s="25">
        <f>IFERROR(VLOOKUP(B158,'[2]Result 1'!$A$2:$E$549,2,0),0)</f>
        <v>83132.789999999994</v>
      </c>
      <c r="H158" s="14">
        <v>26872.06</v>
      </c>
      <c r="I158" s="14">
        <f t="shared" si="11"/>
        <v>53256.289999999994</v>
      </c>
      <c r="J158" s="14">
        <v>29876.5</v>
      </c>
      <c r="K158" s="25">
        <f>IFERROR(VLOOKUP(B158,'[1]Result 1'!$A$2:$I$549,7,0),0)</f>
        <v>0</v>
      </c>
      <c r="L158" s="14">
        <f t="shared" si="12"/>
        <v>80128.349999999991</v>
      </c>
      <c r="M158" s="14">
        <f t="shared" si="13"/>
        <v>0</v>
      </c>
      <c r="N158" s="15"/>
      <c r="O158" s="23">
        <f t="shared" si="14"/>
        <v>80128.349999999991</v>
      </c>
    </row>
    <row r="159" spans="1:16" s="1" customFormat="1" ht="29.25" customHeight="1" x14ac:dyDescent="0.25">
      <c r="A159" s="18">
        <v>157</v>
      </c>
      <c r="B159" s="16" t="s">
        <v>363</v>
      </c>
      <c r="C159" s="20" t="s">
        <v>608</v>
      </c>
      <c r="D159" s="17" t="s">
        <v>375</v>
      </c>
      <c r="E159" s="20" t="s">
        <v>215</v>
      </c>
      <c r="F159" s="25">
        <f>IFERROR(VLOOKUP(B159,'[1]Result 1'!$A$2:$I$549,6,0),0)</f>
        <v>41186.800000000003</v>
      </c>
      <c r="G159" s="25">
        <f>IFERROR(VLOOKUP(B159,'[2]Result 1'!$A$2:$E$549,2,0),0)</f>
        <v>29443.8</v>
      </c>
      <c r="H159" s="14">
        <v>26856.39</v>
      </c>
      <c r="I159" s="14">
        <f t="shared" si="11"/>
        <v>16933.68</v>
      </c>
      <c r="J159" s="14">
        <v>12510.12</v>
      </c>
      <c r="K159" s="25">
        <f>IFERROR(VLOOKUP(B159,'[1]Result 1'!$A$2:$I$549,7,0),0)</f>
        <v>0</v>
      </c>
      <c r="L159" s="14">
        <f t="shared" si="12"/>
        <v>43790.07</v>
      </c>
      <c r="M159" s="14">
        <f t="shared" si="13"/>
        <v>0</v>
      </c>
      <c r="N159" s="15"/>
      <c r="O159" s="23">
        <f t="shared" si="14"/>
        <v>43790.07</v>
      </c>
    </row>
    <row r="160" spans="1:16" s="1" customFormat="1" ht="29.25" customHeight="1" x14ac:dyDescent="0.25">
      <c r="A160" s="18">
        <v>158</v>
      </c>
      <c r="B160" s="16" t="s">
        <v>63</v>
      </c>
      <c r="C160" s="20" t="s">
        <v>483</v>
      </c>
      <c r="D160" s="17" t="s">
        <v>265</v>
      </c>
      <c r="E160" s="20" t="s">
        <v>211</v>
      </c>
      <c r="F160" s="25">
        <f>IFERROR(VLOOKUP(B160,'[1]Result 1'!$A$2:$I$549,6,0),0)</f>
        <v>26781.83</v>
      </c>
      <c r="G160" s="25">
        <f>IFERROR(VLOOKUP(B160,'[2]Result 1'!$A$2:$E$549,2,0),0)</f>
        <v>0</v>
      </c>
      <c r="H160" s="14">
        <v>26781.83</v>
      </c>
      <c r="I160" s="14">
        <f t="shared" si="11"/>
        <v>0</v>
      </c>
      <c r="J160" s="14">
        <v>0</v>
      </c>
      <c r="K160" s="25">
        <f>IFERROR(VLOOKUP(B160,'[1]Result 1'!$A$2:$I$549,7,0),0)</f>
        <v>0</v>
      </c>
      <c r="L160" s="14">
        <f t="shared" si="12"/>
        <v>26781.83</v>
      </c>
      <c r="M160" s="14">
        <f t="shared" si="13"/>
        <v>0</v>
      </c>
      <c r="N160" s="15"/>
      <c r="O160" s="23">
        <f t="shared" si="14"/>
        <v>26781.83</v>
      </c>
      <c r="P160" s="1">
        <f t="shared" ref="P160:P166" si="15">H160-F160</f>
        <v>0</v>
      </c>
    </row>
    <row r="161" spans="1:16" s="1" customFormat="1" ht="29.25" customHeight="1" x14ac:dyDescent="0.25">
      <c r="A161" s="18">
        <v>159</v>
      </c>
      <c r="B161" s="16" t="s">
        <v>468</v>
      </c>
      <c r="C161" s="20" t="s">
        <v>800</v>
      </c>
      <c r="D161" s="17" t="s">
        <v>261</v>
      </c>
      <c r="E161" s="20" t="s">
        <v>182</v>
      </c>
      <c r="F161" s="25">
        <f>IFERROR(VLOOKUP(B161,'[1]Result 1'!$A$2:$I$549,6,0),0)</f>
        <v>70407.649999999994</v>
      </c>
      <c r="G161" s="25">
        <f>IFERROR(VLOOKUP(B161,'[2]Result 1'!$A$2:$E$549,2,0),0)</f>
        <v>0</v>
      </c>
      <c r="H161" s="14">
        <v>26658.57</v>
      </c>
      <c r="I161" s="14">
        <f t="shared" si="11"/>
        <v>0</v>
      </c>
      <c r="J161" s="14">
        <v>0</v>
      </c>
      <c r="K161" s="25">
        <f>IFERROR(VLOOKUP(B161,'[1]Result 1'!$A$2:$I$549,7,0),0)</f>
        <v>0</v>
      </c>
      <c r="L161" s="14">
        <f t="shared" si="12"/>
        <v>26658.57</v>
      </c>
      <c r="M161" s="14">
        <f t="shared" si="13"/>
        <v>0</v>
      </c>
      <c r="N161" s="15"/>
      <c r="O161" s="23">
        <f t="shared" si="14"/>
        <v>26658.57</v>
      </c>
      <c r="P161" s="1">
        <f t="shared" si="15"/>
        <v>-43749.079999999994</v>
      </c>
    </row>
    <row r="162" spans="1:16" s="1" customFormat="1" ht="29.25" customHeight="1" x14ac:dyDescent="0.25">
      <c r="A162" s="18">
        <v>160</v>
      </c>
      <c r="B162" s="16" t="s">
        <v>344</v>
      </c>
      <c r="C162" s="20" t="s">
        <v>615</v>
      </c>
      <c r="D162" s="17" t="s">
        <v>375</v>
      </c>
      <c r="E162" s="20" t="s">
        <v>178</v>
      </c>
      <c r="F162" s="25">
        <f>IFERROR(VLOOKUP(B162,'[1]Result 1'!$A$2:$I$549,6,0),0)</f>
        <v>49304.72</v>
      </c>
      <c r="G162" s="25">
        <f>IFERROR(VLOOKUP(B162,'[2]Result 1'!$A$2:$E$549,2,0),0)</f>
        <v>0</v>
      </c>
      <c r="H162" s="14">
        <v>26491.43</v>
      </c>
      <c r="I162" s="14">
        <f t="shared" si="11"/>
        <v>0</v>
      </c>
      <c r="J162" s="14">
        <v>0</v>
      </c>
      <c r="K162" s="25">
        <f>IFERROR(VLOOKUP(B162,'[1]Result 1'!$A$2:$I$549,7,0),0)</f>
        <v>0</v>
      </c>
      <c r="L162" s="14">
        <f t="shared" si="12"/>
        <v>26491.43</v>
      </c>
      <c r="M162" s="14">
        <f t="shared" si="13"/>
        <v>0</v>
      </c>
      <c r="N162" s="15"/>
      <c r="O162" s="23">
        <f t="shared" si="14"/>
        <v>26491.43</v>
      </c>
      <c r="P162" s="1">
        <f t="shared" si="15"/>
        <v>-22813.29</v>
      </c>
    </row>
    <row r="163" spans="1:16" s="1" customFormat="1" ht="29.25" customHeight="1" x14ac:dyDescent="0.25">
      <c r="A163" s="18">
        <v>161</v>
      </c>
      <c r="B163" s="16" t="s">
        <v>356</v>
      </c>
      <c r="C163" s="20" t="s">
        <v>769</v>
      </c>
      <c r="D163" s="17" t="s">
        <v>375</v>
      </c>
      <c r="E163" s="20" t="s">
        <v>182</v>
      </c>
      <c r="F163" s="25">
        <f>IFERROR(VLOOKUP(B163,'[1]Result 1'!$A$2:$I$549,6,0),0)</f>
        <v>24360.080000000002</v>
      </c>
      <c r="G163" s="25">
        <f>IFERROR(VLOOKUP(B163,'[2]Result 1'!$A$2:$E$549,2,0),0)</f>
        <v>0</v>
      </c>
      <c r="H163" s="14">
        <v>26298.98</v>
      </c>
      <c r="I163" s="14">
        <f t="shared" si="11"/>
        <v>0</v>
      </c>
      <c r="J163" s="14">
        <v>0</v>
      </c>
      <c r="K163" s="25">
        <f>IFERROR(VLOOKUP(B163,'[1]Result 1'!$A$2:$I$549,7,0),0)</f>
        <v>0</v>
      </c>
      <c r="L163" s="14">
        <f t="shared" si="12"/>
        <v>26298.98</v>
      </c>
      <c r="M163" s="14">
        <f t="shared" si="13"/>
        <v>1938.8999999999978</v>
      </c>
      <c r="N163" s="15"/>
      <c r="O163" s="23">
        <f t="shared" si="14"/>
        <v>26298.98</v>
      </c>
      <c r="P163" s="1">
        <f t="shared" si="15"/>
        <v>1938.8999999999978</v>
      </c>
    </row>
    <row r="164" spans="1:16" s="1" customFormat="1" ht="29.25" customHeight="1" x14ac:dyDescent="0.25">
      <c r="A164" s="18">
        <v>162</v>
      </c>
      <c r="B164" s="16" t="s">
        <v>442</v>
      </c>
      <c r="C164" s="20" t="s">
        <v>611</v>
      </c>
      <c r="D164" s="17" t="s">
        <v>451</v>
      </c>
      <c r="E164" s="20" t="s">
        <v>205</v>
      </c>
      <c r="F164" s="25">
        <f>IFERROR(VLOOKUP(B164,'[1]Result 1'!$A$2:$I$549,6,0),0)</f>
        <v>26087.25</v>
      </c>
      <c r="G164" s="25">
        <f>IFERROR(VLOOKUP(B164,'[2]Result 1'!$A$2:$E$549,2,0),0)</f>
        <v>0</v>
      </c>
      <c r="H164" s="14">
        <v>26087.25</v>
      </c>
      <c r="I164" s="14">
        <f t="shared" si="11"/>
        <v>0</v>
      </c>
      <c r="J164" s="14">
        <v>0</v>
      </c>
      <c r="K164" s="25">
        <f>IFERROR(VLOOKUP(B164,'[1]Result 1'!$A$2:$I$549,7,0),0)</f>
        <v>0</v>
      </c>
      <c r="L164" s="14">
        <f t="shared" si="12"/>
        <v>26087.25</v>
      </c>
      <c r="M164" s="14">
        <f t="shared" si="13"/>
        <v>0</v>
      </c>
      <c r="N164" s="15"/>
      <c r="O164" s="23">
        <f t="shared" si="14"/>
        <v>26087.25</v>
      </c>
      <c r="P164" s="1">
        <f t="shared" si="15"/>
        <v>0</v>
      </c>
    </row>
    <row r="165" spans="1:16" s="1" customFormat="1" ht="29.25" customHeight="1" x14ac:dyDescent="0.25">
      <c r="A165" s="18">
        <v>163</v>
      </c>
      <c r="B165" s="16" t="s">
        <v>148</v>
      </c>
      <c r="C165" s="20" t="s">
        <v>643</v>
      </c>
      <c r="D165" s="17" t="s">
        <v>261</v>
      </c>
      <c r="E165" s="20" t="s">
        <v>205</v>
      </c>
      <c r="F165" s="25">
        <f>IFERROR(VLOOKUP(B165,'[1]Result 1'!$A$2:$I$549,6,0),0)</f>
        <v>26052.06</v>
      </c>
      <c r="G165" s="25">
        <f>IFERROR(VLOOKUP(B165,'[2]Result 1'!$A$2:$E$549,2,0),0)</f>
        <v>0</v>
      </c>
      <c r="H165" s="14">
        <v>26052.06</v>
      </c>
      <c r="I165" s="14">
        <f t="shared" si="11"/>
        <v>0</v>
      </c>
      <c r="J165" s="14">
        <v>0</v>
      </c>
      <c r="K165" s="25">
        <f>IFERROR(VLOOKUP(B165,'[1]Result 1'!$A$2:$I$549,7,0),0)</f>
        <v>0</v>
      </c>
      <c r="L165" s="14">
        <f t="shared" si="12"/>
        <v>26052.06</v>
      </c>
      <c r="M165" s="14">
        <f t="shared" si="13"/>
        <v>0</v>
      </c>
      <c r="N165" s="15"/>
      <c r="O165" s="23">
        <f t="shared" si="14"/>
        <v>26052.06</v>
      </c>
      <c r="P165" s="1">
        <f t="shared" si="15"/>
        <v>0</v>
      </c>
    </row>
    <row r="166" spans="1:16" s="1" customFormat="1" ht="29.25" customHeight="1" x14ac:dyDescent="0.25">
      <c r="A166" s="18">
        <v>164</v>
      </c>
      <c r="B166" s="16" t="s">
        <v>347</v>
      </c>
      <c r="C166" s="20" t="s">
        <v>629</v>
      </c>
      <c r="D166" s="17" t="s">
        <v>375</v>
      </c>
      <c r="E166" s="20" t="s">
        <v>193</v>
      </c>
      <c r="F166" s="25">
        <f>IFERROR(VLOOKUP(B166,'[1]Result 1'!$A$2:$I$549,6,0),0)</f>
        <v>25831.61</v>
      </c>
      <c r="G166" s="25">
        <f>IFERROR(VLOOKUP(B166,'[2]Result 1'!$A$2:$E$549,2,0),0)</f>
        <v>0</v>
      </c>
      <c r="H166" s="14">
        <v>25831.61</v>
      </c>
      <c r="I166" s="14">
        <f t="shared" si="11"/>
        <v>0</v>
      </c>
      <c r="J166" s="14">
        <v>0</v>
      </c>
      <c r="K166" s="25">
        <f>IFERROR(VLOOKUP(B166,'[1]Result 1'!$A$2:$I$549,7,0),0)</f>
        <v>-31823.13</v>
      </c>
      <c r="L166" s="14">
        <f t="shared" si="12"/>
        <v>57654.740000000005</v>
      </c>
      <c r="M166" s="14">
        <f t="shared" si="13"/>
        <v>31823.130000000005</v>
      </c>
      <c r="N166" s="15"/>
      <c r="O166" s="23">
        <f t="shared" si="14"/>
        <v>57654.740000000005</v>
      </c>
      <c r="P166" s="1">
        <f t="shared" si="15"/>
        <v>0</v>
      </c>
    </row>
    <row r="167" spans="1:16" s="1" customFormat="1" ht="29.25" customHeight="1" x14ac:dyDescent="0.25">
      <c r="A167" s="18">
        <v>165</v>
      </c>
      <c r="B167" s="16" t="s">
        <v>76</v>
      </c>
      <c r="C167" s="20" t="s">
        <v>614</v>
      </c>
      <c r="D167" s="17" t="s">
        <v>261</v>
      </c>
      <c r="E167" s="20" t="s">
        <v>206</v>
      </c>
      <c r="F167" s="25">
        <f>IFERROR(VLOOKUP(B167,'[1]Result 1'!$A$2:$I$549,6,0),0)</f>
        <v>19877.259999999998</v>
      </c>
      <c r="G167" s="25">
        <f>IFERROR(VLOOKUP(B167,'[2]Result 1'!$A$2:$E$549,2,0),0)</f>
        <v>79952.27</v>
      </c>
      <c r="H167" s="14">
        <v>25716.53</v>
      </c>
      <c r="I167" s="14">
        <f t="shared" si="11"/>
        <v>55483.360000000001</v>
      </c>
      <c r="J167" s="14">
        <v>24468.91</v>
      </c>
      <c r="K167" s="25">
        <f>IFERROR(VLOOKUP(B167,'[1]Result 1'!$A$2:$I$549,7,0),0)</f>
        <v>0</v>
      </c>
      <c r="L167" s="14">
        <f t="shared" si="12"/>
        <v>81199.89</v>
      </c>
      <c r="M167" s="14">
        <f t="shared" si="13"/>
        <v>5839.2700000000041</v>
      </c>
      <c r="N167" s="15"/>
      <c r="O167" s="23">
        <f t="shared" si="14"/>
        <v>81199.89</v>
      </c>
    </row>
    <row r="168" spans="1:16" s="1" customFormat="1" ht="29.25" customHeight="1" x14ac:dyDescent="0.25">
      <c r="A168" s="18">
        <v>166</v>
      </c>
      <c r="B168" s="16" t="s">
        <v>100</v>
      </c>
      <c r="C168" s="20" t="s">
        <v>603</v>
      </c>
      <c r="D168" s="17" t="s">
        <v>375</v>
      </c>
      <c r="E168" s="20" t="s">
        <v>188</v>
      </c>
      <c r="F168" s="25">
        <f>IFERROR(VLOOKUP(B168,'[1]Result 1'!$A$2:$I$549,6,0),0)</f>
        <v>25654.68</v>
      </c>
      <c r="G168" s="25">
        <f>IFERROR(VLOOKUP(B168,'[2]Result 1'!$A$2:$E$549,2,0),0)</f>
        <v>0</v>
      </c>
      <c r="H168" s="14">
        <v>25654.68</v>
      </c>
      <c r="I168" s="14">
        <f t="shared" si="11"/>
        <v>0</v>
      </c>
      <c r="J168" s="14">
        <v>0</v>
      </c>
      <c r="K168" s="25">
        <f>IFERROR(VLOOKUP(B168,'[1]Result 1'!$A$2:$I$549,7,0),0)</f>
        <v>0</v>
      </c>
      <c r="L168" s="14">
        <f t="shared" si="12"/>
        <v>25654.68</v>
      </c>
      <c r="M168" s="14">
        <f t="shared" si="13"/>
        <v>0</v>
      </c>
      <c r="N168" s="15"/>
      <c r="O168" s="23">
        <f t="shared" si="14"/>
        <v>25654.68</v>
      </c>
      <c r="P168" s="1">
        <f>H168-F168</f>
        <v>0</v>
      </c>
    </row>
    <row r="169" spans="1:16" s="1" customFormat="1" ht="29.25" customHeight="1" x14ac:dyDescent="0.25">
      <c r="A169" s="18">
        <v>167</v>
      </c>
      <c r="B169" s="16" t="s">
        <v>309</v>
      </c>
      <c r="C169" s="20" t="s">
        <v>799</v>
      </c>
      <c r="D169" s="17" t="s">
        <v>265</v>
      </c>
      <c r="E169" s="20" t="s">
        <v>182</v>
      </c>
      <c r="F169" s="25">
        <f>IFERROR(VLOOKUP(B169,'[1]Result 1'!$A$2:$I$549,6,0),0)</f>
        <v>25594.5</v>
      </c>
      <c r="G169" s="25">
        <f>IFERROR(VLOOKUP(B169,'[2]Result 1'!$A$2:$E$549,2,0),0)</f>
        <v>0</v>
      </c>
      <c r="H169" s="14">
        <v>25594.5</v>
      </c>
      <c r="I169" s="14">
        <f t="shared" si="11"/>
        <v>0</v>
      </c>
      <c r="J169" s="14">
        <v>0</v>
      </c>
      <c r="K169" s="25">
        <f>IFERROR(VLOOKUP(B169,'[1]Result 1'!$A$2:$I$549,7,0),0)</f>
        <v>0</v>
      </c>
      <c r="L169" s="14">
        <f t="shared" si="12"/>
        <v>25594.5</v>
      </c>
      <c r="M169" s="14">
        <f t="shared" si="13"/>
        <v>0</v>
      </c>
      <c r="N169" s="15"/>
      <c r="O169" s="23">
        <f t="shared" si="14"/>
        <v>25594.5</v>
      </c>
      <c r="P169" s="1">
        <f>H169-F169</f>
        <v>0</v>
      </c>
    </row>
    <row r="170" spans="1:16" s="1" customFormat="1" ht="29.25" customHeight="1" x14ac:dyDescent="0.25">
      <c r="A170" s="18">
        <v>168</v>
      </c>
      <c r="B170" s="16" t="s">
        <v>138</v>
      </c>
      <c r="C170" s="20" t="s">
        <v>623</v>
      </c>
      <c r="D170" s="17" t="s">
        <v>261</v>
      </c>
      <c r="E170" s="20" t="s">
        <v>205</v>
      </c>
      <c r="F170" s="25">
        <f>IFERROR(VLOOKUP(B170,'[1]Result 1'!$A$2:$I$549,6,0),0)</f>
        <v>25433.09</v>
      </c>
      <c r="G170" s="25">
        <f>IFERROR(VLOOKUP(B170,'[2]Result 1'!$A$2:$E$549,2,0),0)</f>
        <v>0</v>
      </c>
      <c r="H170" s="14">
        <v>25433.09</v>
      </c>
      <c r="I170" s="14">
        <f t="shared" si="11"/>
        <v>0</v>
      </c>
      <c r="J170" s="14">
        <v>0</v>
      </c>
      <c r="K170" s="25">
        <f>IFERROR(VLOOKUP(B170,'[1]Result 1'!$A$2:$I$549,7,0),0)</f>
        <v>0</v>
      </c>
      <c r="L170" s="14">
        <f t="shared" si="12"/>
        <v>25433.09</v>
      </c>
      <c r="M170" s="14">
        <f t="shared" si="13"/>
        <v>0</v>
      </c>
      <c r="N170" s="15"/>
      <c r="O170" s="23">
        <f t="shared" si="14"/>
        <v>25433.09</v>
      </c>
      <c r="P170" s="1">
        <f>H170-F170</f>
        <v>0</v>
      </c>
    </row>
    <row r="171" spans="1:16" s="1" customFormat="1" ht="29.25" customHeight="1" x14ac:dyDescent="0.25">
      <c r="A171" s="18">
        <v>169</v>
      </c>
      <c r="B171" s="16" t="s">
        <v>328</v>
      </c>
      <c r="C171" s="20" t="s">
        <v>631</v>
      </c>
      <c r="D171" s="17" t="s">
        <v>259</v>
      </c>
      <c r="E171" s="20" t="s">
        <v>206</v>
      </c>
      <c r="F171" s="25">
        <f>IFERROR(VLOOKUP(B171,'[1]Result 1'!$A$2:$I$549,6,0),0)</f>
        <v>25167.09</v>
      </c>
      <c r="G171" s="25">
        <f>IFERROR(VLOOKUP(B171,'[2]Result 1'!$A$2:$E$549,2,0),0)</f>
        <v>23681.279999999999</v>
      </c>
      <c r="H171" s="14">
        <v>25167.09</v>
      </c>
      <c r="I171" s="14">
        <f t="shared" si="11"/>
        <v>0</v>
      </c>
      <c r="J171" s="14">
        <v>23681.279999999999</v>
      </c>
      <c r="K171" s="25">
        <f>IFERROR(VLOOKUP(B171,'[1]Result 1'!$A$2:$I$549,7,0),0)</f>
        <v>0</v>
      </c>
      <c r="L171" s="14">
        <f t="shared" si="12"/>
        <v>25167.09</v>
      </c>
      <c r="M171" s="14">
        <f t="shared" si="13"/>
        <v>0</v>
      </c>
      <c r="N171" s="15"/>
      <c r="O171" s="23">
        <f t="shared" si="14"/>
        <v>25167.09</v>
      </c>
    </row>
    <row r="172" spans="1:16" s="1" customFormat="1" ht="29.25" customHeight="1" x14ac:dyDescent="0.25">
      <c r="A172" s="18">
        <v>170</v>
      </c>
      <c r="B172" s="16" t="s">
        <v>77</v>
      </c>
      <c r="C172" s="20" t="s">
        <v>607</v>
      </c>
      <c r="D172" s="17" t="s">
        <v>261</v>
      </c>
      <c r="E172" s="20" t="s">
        <v>182</v>
      </c>
      <c r="F172" s="25">
        <f>IFERROR(VLOOKUP(B172,'[1]Result 1'!$A$2:$I$549,6,0),0)</f>
        <v>24942.959999999999</v>
      </c>
      <c r="G172" s="25">
        <f>IFERROR(VLOOKUP(B172,'[2]Result 1'!$A$2:$E$549,2,0),0)</f>
        <v>0</v>
      </c>
      <c r="H172" s="14">
        <v>24942.959999999999</v>
      </c>
      <c r="I172" s="14">
        <f t="shared" si="11"/>
        <v>0</v>
      </c>
      <c r="J172" s="14">
        <v>0</v>
      </c>
      <c r="K172" s="25">
        <f>IFERROR(VLOOKUP(B172,'[1]Result 1'!$A$2:$I$549,7,0),0)</f>
        <v>0</v>
      </c>
      <c r="L172" s="14">
        <f t="shared" si="12"/>
        <v>24942.959999999999</v>
      </c>
      <c r="M172" s="14">
        <f t="shared" si="13"/>
        <v>0</v>
      </c>
      <c r="N172" s="15"/>
      <c r="O172" s="23">
        <f t="shared" si="14"/>
        <v>24942.959999999999</v>
      </c>
      <c r="P172" s="1">
        <f>H172-F172</f>
        <v>0</v>
      </c>
    </row>
    <row r="173" spans="1:16" s="1" customFormat="1" ht="29.25" customHeight="1" x14ac:dyDescent="0.25">
      <c r="A173" s="18">
        <v>171</v>
      </c>
      <c r="B173" s="16" t="s">
        <v>241</v>
      </c>
      <c r="C173" s="20" t="s">
        <v>793</v>
      </c>
      <c r="D173" s="17" t="s">
        <v>266</v>
      </c>
      <c r="E173" s="20" t="s">
        <v>221</v>
      </c>
      <c r="F173" s="25">
        <f>IFERROR(VLOOKUP(B173,'[1]Result 1'!$A$2:$I$549,6,0),0)</f>
        <v>22600.81</v>
      </c>
      <c r="G173" s="25">
        <f>IFERROR(VLOOKUP(B173,'[2]Result 1'!$A$2:$E$549,2,0),0)</f>
        <v>0</v>
      </c>
      <c r="H173" s="14">
        <v>24910.59</v>
      </c>
      <c r="I173" s="14">
        <f t="shared" si="11"/>
        <v>0</v>
      </c>
      <c r="J173" s="14">
        <v>0</v>
      </c>
      <c r="K173" s="25">
        <f>IFERROR(VLOOKUP(B173,'[1]Result 1'!$A$2:$I$549,7,0),0)</f>
        <v>0</v>
      </c>
      <c r="L173" s="14">
        <f t="shared" si="12"/>
        <v>24910.59</v>
      </c>
      <c r="M173" s="14">
        <f t="shared" si="13"/>
        <v>2309.7799999999988</v>
      </c>
      <c r="N173" s="15"/>
      <c r="O173" s="23">
        <f t="shared" si="14"/>
        <v>24910.59</v>
      </c>
    </row>
    <row r="174" spans="1:16" s="1" customFormat="1" ht="29.25" customHeight="1" x14ac:dyDescent="0.25">
      <c r="A174" s="18">
        <v>172</v>
      </c>
      <c r="B174" s="16" t="s">
        <v>413</v>
      </c>
      <c r="C174" s="20" t="s">
        <v>604</v>
      </c>
      <c r="D174" s="17" t="s">
        <v>451</v>
      </c>
      <c r="E174" s="20" t="s">
        <v>182</v>
      </c>
      <c r="F174" s="25">
        <f>IFERROR(VLOOKUP(B174,'[1]Result 1'!$A$2:$I$549,6,0),0)</f>
        <v>22909.74</v>
      </c>
      <c r="G174" s="25">
        <f>IFERROR(VLOOKUP(B174,'[2]Result 1'!$A$2:$E$549,2,0),0)</f>
        <v>0</v>
      </c>
      <c r="H174" s="14">
        <v>24864.55</v>
      </c>
      <c r="I174" s="14">
        <f t="shared" si="11"/>
        <v>0</v>
      </c>
      <c r="J174" s="14">
        <v>0</v>
      </c>
      <c r="K174" s="25">
        <f>IFERROR(VLOOKUP(B174,'[1]Result 1'!$A$2:$I$549,7,0),0)</f>
        <v>0</v>
      </c>
      <c r="L174" s="14">
        <f t="shared" si="12"/>
        <v>24864.55</v>
      </c>
      <c r="M174" s="14">
        <f t="shared" si="13"/>
        <v>1954.8099999999977</v>
      </c>
      <c r="N174" s="15"/>
      <c r="O174" s="23">
        <f t="shared" si="14"/>
        <v>24864.55</v>
      </c>
    </row>
    <row r="175" spans="1:16" s="1" customFormat="1" ht="29.25" customHeight="1" x14ac:dyDescent="0.25">
      <c r="A175" s="18">
        <v>173</v>
      </c>
      <c r="B175" s="16" t="s">
        <v>75</v>
      </c>
      <c r="C175" s="20" t="s">
        <v>599</v>
      </c>
      <c r="D175" s="17" t="s">
        <v>261</v>
      </c>
      <c r="E175" s="20" t="s">
        <v>182</v>
      </c>
      <c r="F175" s="25">
        <f>IFERROR(VLOOKUP(B175,'[1]Result 1'!$A$2:$I$549,6,0),0)</f>
        <v>24743.26</v>
      </c>
      <c r="G175" s="25">
        <f>IFERROR(VLOOKUP(B175,'[2]Result 1'!$A$2:$E$549,2,0),0)</f>
        <v>79963.25</v>
      </c>
      <c r="H175" s="14">
        <v>24739.26</v>
      </c>
      <c r="I175" s="14">
        <f t="shared" si="11"/>
        <v>45271.27</v>
      </c>
      <c r="J175" s="14">
        <v>34691.980000000003</v>
      </c>
      <c r="K175" s="25">
        <f>IFERROR(VLOOKUP(B175,'[1]Result 1'!$A$2:$I$549,7,0),0)</f>
        <v>0</v>
      </c>
      <c r="L175" s="14">
        <f t="shared" si="12"/>
        <v>70010.53</v>
      </c>
      <c r="M175" s="14">
        <f t="shared" si="13"/>
        <v>0</v>
      </c>
      <c r="N175" s="15"/>
      <c r="O175" s="23">
        <f t="shared" si="14"/>
        <v>70010.53</v>
      </c>
    </row>
    <row r="176" spans="1:16" s="1" customFormat="1" ht="29.25" customHeight="1" x14ac:dyDescent="0.25">
      <c r="A176" s="18">
        <v>174</v>
      </c>
      <c r="B176" s="16" t="s">
        <v>11</v>
      </c>
      <c r="C176" s="20" t="s">
        <v>764</v>
      </c>
      <c r="D176" s="17" t="s">
        <v>257</v>
      </c>
      <c r="E176" s="20" t="s">
        <v>204</v>
      </c>
      <c r="F176" s="25">
        <f>IFERROR(VLOOKUP(B176,'[1]Result 1'!$A$2:$I$549,6,0),0)</f>
        <v>24712.76</v>
      </c>
      <c r="G176" s="25">
        <f>IFERROR(VLOOKUP(B176,'[2]Result 1'!$A$2:$E$549,2,0),0)</f>
        <v>0</v>
      </c>
      <c r="H176" s="14">
        <v>24712.76</v>
      </c>
      <c r="I176" s="14">
        <f t="shared" si="11"/>
        <v>0</v>
      </c>
      <c r="J176" s="14">
        <v>0</v>
      </c>
      <c r="K176" s="25">
        <f>IFERROR(VLOOKUP(B176,'[1]Result 1'!$A$2:$I$549,7,0),0)</f>
        <v>-27064.75</v>
      </c>
      <c r="L176" s="14">
        <f t="shared" si="12"/>
        <v>51777.509999999995</v>
      </c>
      <c r="M176" s="14">
        <f t="shared" si="13"/>
        <v>27064.749999999996</v>
      </c>
      <c r="N176" s="15"/>
      <c r="O176" s="23">
        <f t="shared" si="14"/>
        <v>51777.509999999995</v>
      </c>
    </row>
    <row r="177" spans="1:16" s="1" customFormat="1" ht="29.25" customHeight="1" x14ac:dyDescent="0.25">
      <c r="A177" s="18">
        <v>175</v>
      </c>
      <c r="B177" s="16" t="s">
        <v>104</v>
      </c>
      <c r="C177" s="20" t="s">
        <v>622</v>
      </c>
      <c r="D177" s="17" t="s">
        <v>261</v>
      </c>
      <c r="E177" s="20" t="s">
        <v>189</v>
      </c>
      <c r="F177" s="25">
        <f>IFERROR(VLOOKUP(B177,'[1]Result 1'!$A$2:$I$549,6,0),0)</f>
        <v>20025.97</v>
      </c>
      <c r="G177" s="25">
        <f>IFERROR(VLOOKUP(B177,'[2]Result 1'!$A$2:$E$549,2,0),0)</f>
        <v>0</v>
      </c>
      <c r="H177" s="14">
        <v>24588.53</v>
      </c>
      <c r="I177" s="14">
        <f t="shared" si="11"/>
        <v>0</v>
      </c>
      <c r="J177" s="14">
        <v>0</v>
      </c>
      <c r="K177" s="25">
        <f>IFERROR(VLOOKUP(B177,'[1]Result 1'!$A$2:$I$549,7,0),0)</f>
        <v>0</v>
      </c>
      <c r="L177" s="14">
        <f t="shared" si="12"/>
        <v>24588.53</v>
      </c>
      <c r="M177" s="14">
        <f t="shared" si="13"/>
        <v>4562.5599999999977</v>
      </c>
      <c r="N177" s="15"/>
      <c r="O177" s="23">
        <f t="shared" si="14"/>
        <v>24588.53</v>
      </c>
      <c r="P177" s="1">
        <f>H177-F177</f>
        <v>4562.5599999999977</v>
      </c>
    </row>
    <row r="178" spans="1:16" s="1" customFormat="1" ht="29.25" customHeight="1" x14ac:dyDescent="0.25">
      <c r="A178" s="18">
        <v>176</v>
      </c>
      <c r="B178" s="16" t="s">
        <v>233</v>
      </c>
      <c r="C178" s="20" t="s">
        <v>616</v>
      </c>
      <c r="D178" s="17" t="s">
        <v>261</v>
      </c>
      <c r="E178" s="20" t="s">
        <v>205</v>
      </c>
      <c r="F178" s="25">
        <f>IFERROR(VLOOKUP(B178,'[1]Result 1'!$A$2:$I$549,6,0),0)</f>
        <v>24501.23</v>
      </c>
      <c r="G178" s="25">
        <f>IFERROR(VLOOKUP(B178,'[2]Result 1'!$A$2:$E$549,2,0),0)</f>
        <v>0</v>
      </c>
      <c r="H178" s="14">
        <v>24501.23</v>
      </c>
      <c r="I178" s="14">
        <f t="shared" si="11"/>
        <v>0</v>
      </c>
      <c r="J178" s="14">
        <v>0</v>
      </c>
      <c r="K178" s="25">
        <f>IFERROR(VLOOKUP(B178,'[1]Result 1'!$A$2:$I$549,7,0),0)</f>
        <v>0</v>
      </c>
      <c r="L178" s="14">
        <f t="shared" si="12"/>
        <v>24501.23</v>
      </c>
      <c r="M178" s="14">
        <f t="shared" si="13"/>
        <v>0</v>
      </c>
      <c r="N178" s="15"/>
      <c r="O178" s="23">
        <f t="shared" si="14"/>
        <v>24501.23</v>
      </c>
    </row>
    <row r="179" spans="1:16" s="1" customFormat="1" ht="29.25" customHeight="1" x14ac:dyDescent="0.25">
      <c r="A179" s="18">
        <v>177</v>
      </c>
      <c r="B179" s="16" t="s">
        <v>145</v>
      </c>
      <c r="C179" s="20" t="s">
        <v>780</v>
      </c>
      <c r="D179" s="17" t="s">
        <v>375</v>
      </c>
      <c r="E179" s="20" t="s">
        <v>181</v>
      </c>
      <c r="F179" s="25">
        <f>IFERROR(VLOOKUP(B179,'[1]Result 1'!$A$2:$I$549,6,0),0)</f>
        <v>26304.61</v>
      </c>
      <c r="G179" s="25">
        <f>IFERROR(VLOOKUP(B179,'[2]Result 1'!$A$2:$E$549,2,0),0)</f>
        <v>0</v>
      </c>
      <c r="H179" s="14">
        <v>24476.11</v>
      </c>
      <c r="I179" s="14">
        <f t="shared" si="11"/>
        <v>0</v>
      </c>
      <c r="J179" s="14">
        <v>0</v>
      </c>
      <c r="K179" s="25">
        <f>IFERROR(VLOOKUP(B179,'[1]Result 1'!$A$2:$I$549,7,0),0)</f>
        <v>-26304.61</v>
      </c>
      <c r="L179" s="14">
        <f t="shared" si="12"/>
        <v>50780.72</v>
      </c>
      <c r="M179" s="14">
        <f t="shared" si="13"/>
        <v>24476.11</v>
      </c>
      <c r="N179" s="15"/>
      <c r="O179" s="23">
        <f t="shared" si="14"/>
        <v>50780.72</v>
      </c>
      <c r="P179" s="1">
        <f>H179-F179</f>
        <v>-1828.5</v>
      </c>
    </row>
    <row r="180" spans="1:16" s="1" customFormat="1" ht="29.25" customHeight="1" x14ac:dyDescent="0.25">
      <c r="A180" s="18">
        <v>178</v>
      </c>
      <c r="B180" s="16" t="s">
        <v>325</v>
      </c>
      <c r="C180" s="20" t="s">
        <v>832</v>
      </c>
      <c r="D180" s="17"/>
      <c r="E180" s="20"/>
      <c r="F180" s="25">
        <f>IFERROR(VLOOKUP(B180,'[1]Result 1'!$A$2:$I$549,6,0),0)</f>
        <v>20053.75</v>
      </c>
      <c r="G180" s="25">
        <f>IFERROR(VLOOKUP(B180,'[2]Result 1'!$A$2:$E$549,2,0),0)</f>
        <v>0</v>
      </c>
      <c r="H180" s="14">
        <v>24472.77</v>
      </c>
      <c r="I180" s="14">
        <f t="shared" si="11"/>
        <v>0</v>
      </c>
      <c r="J180" s="14">
        <v>0</v>
      </c>
      <c r="K180" s="25">
        <f>IFERROR(VLOOKUP(B180,'[1]Result 1'!$A$2:$I$549,7,0),0)</f>
        <v>0</v>
      </c>
      <c r="L180" s="14">
        <f t="shared" si="12"/>
        <v>24472.77</v>
      </c>
      <c r="M180" s="14">
        <f t="shared" si="13"/>
        <v>4419.0200000000004</v>
      </c>
      <c r="N180" s="15"/>
      <c r="O180" s="23">
        <f t="shared" si="14"/>
        <v>24472.77</v>
      </c>
      <c r="P180" s="1">
        <f>H180-F180</f>
        <v>4419.0200000000004</v>
      </c>
    </row>
    <row r="181" spans="1:16" s="1" customFormat="1" ht="29.25" customHeight="1" x14ac:dyDescent="0.25">
      <c r="A181" s="18">
        <v>179</v>
      </c>
      <c r="B181" s="16" t="s">
        <v>404</v>
      </c>
      <c r="C181" s="20" t="s">
        <v>762</v>
      </c>
      <c r="D181" s="17" t="s">
        <v>451</v>
      </c>
      <c r="E181" s="20" t="s">
        <v>215</v>
      </c>
      <c r="F181" s="25">
        <f>IFERROR(VLOOKUP(B181,'[1]Result 1'!$A$2:$I$549,6,0),0)</f>
        <v>24279.3</v>
      </c>
      <c r="G181" s="25">
        <f>IFERROR(VLOOKUP(B181,'[2]Result 1'!$A$2:$E$549,2,0),0)</f>
        <v>0</v>
      </c>
      <c r="H181" s="14">
        <v>24279.3</v>
      </c>
      <c r="I181" s="14">
        <f t="shared" si="11"/>
        <v>0</v>
      </c>
      <c r="J181" s="14">
        <v>0</v>
      </c>
      <c r="K181" s="25">
        <f>IFERROR(VLOOKUP(B181,'[1]Result 1'!$A$2:$I$549,7,0),0)</f>
        <v>-19546.47</v>
      </c>
      <c r="L181" s="14">
        <f t="shared" si="12"/>
        <v>43825.770000000004</v>
      </c>
      <c r="M181" s="14">
        <f t="shared" si="13"/>
        <v>19546.470000000005</v>
      </c>
      <c r="N181" s="15"/>
      <c r="O181" s="23">
        <f t="shared" si="14"/>
        <v>43825.770000000004</v>
      </c>
      <c r="P181" s="1">
        <f>H181-F181</f>
        <v>0</v>
      </c>
    </row>
    <row r="182" spans="1:16" s="1" customFormat="1" ht="29.25" customHeight="1" x14ac:dyDescent="0.25">
      <c r="A182" s="18">
        <v>180</v>
      </c>
      <c r="B182" s="16" t="s">
        <v>126</v>
      </c>
      <c r="C182" s="20" t="s">
        <v>639</v>
      </c>
      <c r="D182" s="17" t="s">
        <v>259</v>
      </c>
      <c r="E182" s="20" t="s">
        <v>182</v>
      </c>
      <c r="F182" s="25">
        <f>IFERROR(VLOOKUP(B182,'[1]Result 1'!$A$2:$I$549,6,0),0)</f>
        <v>24236.400000000001</v>
      </c>
      <c r="G182" s="25">
        <f>IFERROR(VLOOKUP(B182,'[2]Result 1'!$A$2:$E$549,2,0),0)</f>
        <v>0</v>
      </c>
      <c r="H182" s="14">
        <v>24236.400000000001</v>
      </c>
      <c r="I182" s="14">
        <f t="shared" si="11"/>
        <v>0</v>
      </c>
      <c r="J182" s="14">
        <v>0</v>
      </c>
      <c r="K182" s="25">
        <f>IFERROR(VLOOKUP(B182,'[1]Result 1'!$A$2:$I$549,7,0),0)</f>
        <v>0</v>
      </c>
      <c r="L182" s="14">
        <f t="shared" si="12"/>
        <v>24236.400000000001</v>
      </c>
      <c r="M182" s="14">
        <f t="shared" si="13"/>
        <v>0</v>
      </c>
      <c r="N182" s="15"/>
      <c r="O182" s="23">
        <f t="shared" si="14"/>
        <v>24236.400000000001</v>
      </c>
    </row>
    <row r="183" spans="1:16" s="1" customFormat="1" ht="29.25" customHeight="1" x14ac:dyDescent="0.25">
      <c r="A183" s="18">
        <v>181</v>
      </c>
      <c r="B183" s="16" t="s">
        <v>837</v>
      </c>
      <c r="C183" s="20" t="s">
        <v>875</v>
      </c>
      <c r="D183" s="17" t="s">
        <v>259</v>
      </c>
      <c r="E183" s="20" t="s">
        <v>182</v>
      </c>
      <c r="F183" s="25">
        <f>IFERROR(VLOOKUP(B183,'[1]Result 1'!$A$2:$I$549,6,0),0)</f>
        <v>18994.849999999999</v>
      </c>
      <c r="G183" s="25">
        <f>IFERROR(VLOOKUP(B183,'[2]Result 1'!$A$2:$E$549,2,0),0)</f>
        <v>41124.61</v>
      </c>
      <c r="H183" s="14">
        <v>24132.15</v>
      </c>
      <c r="I183" s="14">
        <f t="shared" si="11"/>
        <v>29571.38</v>
      </c>
      <c r="J183" s="14">
        <v>11553.23</v>
      </c>
      <c r="K183" s="25">
        <f>IFERROR(VLOOKUP(B183,'[1]Result 1'!$A$2:$I$549,7,0),0)</f>
        <v>0</v>
      </c>
      <c r="L183" s="14">
        <f t="shared" si="12"/>
        <v>53703.53</v>
      </c>
      <c r="M183" s="14">
        <f t="shared" si="13"/>
        <v>5137.2999999999993</v>
      </c>
      <c r="N183" s="15"/>
      <c r="O183" s="23">
        <f t="shared" si="14"/>
        <v>53703.53</v>
      </c>
    </row>
    <row r="184" spans="1:16" s="1" customFormat="1" ht="29.25" customHeight="1" x14ac:dyDescent="0.25">
      <c r="A184" s="18">
        <v>182</v>
      </c>
      <c r="B184" s="16" t="s">
        <v>81</v>
      </c>
      <c r="C184" s="20" t="s">
        <v>482</v>
      </c>
      <c r="D184" s="17" t="s">
        <v>266</v>
      </c>
      <c r="E184" s="20" t="s">
        <v>206</v>
      </c>
      <c r="F184" s="25">
        <f>IFERROR(VLOOKUP(B184,'[1]Result 1'!$A$2:$I$549,6,0),0)</f>
        <v>45424.31</v>
      </c>
      <c r="G184" s="25">
        <f>IFERROR(VLOOKUP(B184,'[2]Result 1'!$A$2:$E$549,2,0),0)</f>
        <v>26961.63</v>
      </c>
      <c r="H184" s="14">
        <v>24084.74</v>
      </c>
      <c r="I184" s="14">
        <f t="shared" si="11"/>
        <v>0</v>
      </c>
      <c r="J184" s="14">
        <v>26961.63</v>
      </c>
      <c r="K184" s="25">
        <f>IFERROR(VLOOKUP(B184,'[1]Result 1'!$A$2:$I$549,7,0),0)</f>
        <v>0</v>
      </c>
      <c r="L184" s="14">
        <f t="shared" si="12"/>
        <v>24084.74</v>
      </c>
      <c r="M184" s="14">
        <f t="shared" si="13"/>
        <v>0</v>
      </c>
      <c r="N184" s="15"/>
      <c r="O184" s="23">
        <f t="shared" si="14"/>
        <v>24084.74</v>
      </c>
    </row>
    <row r="185" spans="1:16" s="1" customFormat="1" ht="29.25" customHeight="1" x14ac:dyDescent="0.25">
      <c r="A185" s="18">
        <v>183</v>
      </c>
      <c r="B185" s="16" t="s">
        <v>112</v>
      </c>
      <c r="C185" s="20" t="s">
        <v>600</v>
      </c>
      <c r="D185" s="17" t="s">
        <v>259</v>
      </c>
      <c r="E185" s="20" t="s">
        <v>213</v>
      </c>
      <c r="F185" s="25">
        <f>IFERROR(VLOOKUP(B185,'[1]Result 1'!$A$2:$I$549,6,0),0)</f>
        <v>42718.66</v>
      </c>
      <c r="G185" s="25">
        <f>IFERROR(VLOOKUP(B185,'[2]Result 1'!$A$2:$E$549,2,0),0)</f>
        <v>21925.75</v>
      </c>
      <c r="H185" s="14">
        <v>23671.119999999999</v>
      </c>
      <c r="I185" s="14">
        <f t="shared" si="11"/>
        <v>0</v>
      </c>
      <c r="J185" s="14">
        <v>21925.75</v>
      </c>
      <c r="K185" s="25">
        <f>IFERROR(VLOOKUP(B185,'[1]Result 1'!$A$2:$I$549,7,0),0)</f>
        <v>-22492.17</v>
      </c>
      <c r="L185" s="14">
        <f t="shared" si="12"/>
        <v>46163.289999999994</v>
      </c>
      <c r="M185" s="14">
        <f t="shared" si="13"/>
        <v>3444.6299999999901</v>
      </c>
      <c r="N185" s="15"/>
      <c r="O185" s="23">
        <f t="shared" si="14"/>
        <v>46163.289999999994</v>
      </c>
    </row>
    <row r="186" spans="1:16" s="1" customFormat="1" ht="29.25" customHeight="1" x14ac:dyDescent="0.25">
      <c r="A186" s="18">
        <v>184</v>
      </c>
      <c r="B186" s="16" t="s">
        <v>840</v>
      </c>
      <c r="C186" s="20" t="s">
        <v>846</v>
      </c>
      <c r="D186" s="17"/>
      <c r="E186" s="20"/>
      <c r="F186" s="25">
        <f>IFERROR(VLOOKUP(B186,'[1]Result 1'!$A$2:$I$549,6,0),0)</f>
        <v>23324.07</v>
      </c>
      <c r="G186" s="25">
        <f>IFERROR(VLOOKUP(B186,'[2]Result 1'!$A$2:$E$549,2,0),0)</f>
        <v>0</v>
      </c>
      <c r="H186" s="14">
        <v>23324.07</v>
      </c>
      <c r="I186" s="14">
        <f t="shared" si="11"/>
        <v>0</v>
      </c>
      <c r="J186" s="14">
        <v>0</v>
      </c>
      <c r="K186" s="25">
        <f>IFERROR(VLOOKUP(B186,'[1]Result 1'!$A$2:$I$549,7,0),0)</f>
        <v>0</v>
      </c>
      <c r="L186" s="14">
        <f t="shared" si="12"/>
        <v>23324.07</v>
      </c>
      <c r="M186" s="14">
        <f t="shared" si="13"/>
        <v>0</v>
      </c>
      <c r="N186" s="15"/>
      <c r="O186" s="23">
        <f t="shared" si="14"/>
        <v>23324.07</v>
      </c>
    </row>
    <row r="187" spans="1:16" s="1" customFormat="1" ht="29.25" customHeight="1" x14ac:dyDescent="0.25">
      <c r="A187" s="18">
        <v>185</v>
      </c>
      <c r="B187" s="16" t="s">
        <v>331</v>
      </c>
      <c r="C187" s="20" t="s">
        <v>795</v>
      </c>
      <c r="D187" s="17" t="s">
        <v>259</v>
      </c>
      <c r="E187" s="20" t="s">
        <v>206</v>
      </c>
      <c r="F187" s="25">
        <f>IFERROR(VLOOKUP(B187,'[1]Result 1'!$A$2:$I$549,6,0),0)</f>
        <v>38309.4</v>
      </c>
      <c r="G187" s="25">
        <f>IFERROR(VLOOKUP(B187,'[2]Result 1'!$A$2:$E$549,2,0),0)</f>
        <v>0</v>
      </c>
      <c r="H187" s="14">
        <v>23309.4</v>
      </c>
      <c r="I187" s="14">
        <f t="shared" si="11"/>
        <v>0</v>
      </c>
      <c r="J187" s="14">
        <v>0</v>
      </c>
      <c r="K187" s="25">
        <f>IFERROR(VLOOKUP(B187,'[1]Result 1'!$A$2:$I$549,7,0),0)</f>
        <v>0</v>
      </c>
      <c r="L187" s="14">
        <f t="shared" si="12"/>
        <v>23309.4</v>
      </c>
      <c r="M187" s="14">
        <f t="shared" si="13"/>
        <v>0</v>
      </c>
      <c r="N187" s="15"/>
      <c r="O187" s="23">
        <f t="shared" si="14"/>
        <v>23309.4</v>
      </c>
    </row>
    <row r="188" spans="1:16" s="1" customFormat="1" ht="29.25" customHeight="1" x14ac:dyDescent="0.25">
      <c r="A188" s="18">
        <v>186</v>
      </c>
      <c r="B188" s="16" t="s">
        <v>134</v>
      </c>
      <c r="C188" s="20" t="s">
        <v>681</v>
      </c>
      <c r="D188" s="17" t="s">
        <v>260</v>
      </c>
      <c r="E188" s="20" t="s">
        <v>206</v>
      </c>
      <c r="F188" s="25">
        <f>IFERROR(VLOOKUP(B188,'[1]Result 1'!$A$2:$I$549,6,0),0)</f>
        <v>53410.18</v>
      </c>
      <c r="G188" s="25">
        <f>IFERROR(VLOOKUP(B188,'[2]Result 1'!$A$2:$E$549,2,0),0)</f>
        <v>0</v>
      </c>
      <c r="H188" s="14">
        <v>23301.5</v>
      </c>
      <c r="I188" s="14">
        <f t="shared" si="11"/>
        <v>0</v>
      </c>
      <c r="J188" s="14">
        <v>0</v>
      </c>
      <c r="K188" s="25">
        <f>IFERROR(VLOOKUP(B188,'[1]Result 1'!$A$2:$I$549,7,0),0)</f>
        <v>-30108.68</v>
      </c>
      <c r="L188" s="14">
        <f t="shared" si="12"/>
        <v>53410.18</v>
      </c>
      <c r="M188" s="14">
        <f t="shared" si="13"/>
        <v>0</v>
      </c>
      <c r="N188" s="15"/>
      <c r="O188" s="23">
        <f t="shared" si="14"/>
        <v>53410.18</v>
      </c>
    </row>
    <row r="189" spans="1:16" s="1" customFormat="1" ht="29.25" customHeight="1" x14ac:dyDescent="0.25">
      <c r="A189" s="18">
        <v>187</v>
      </c>
      <c r="B189" s="16" t="s">
        <v>415</v>
      </c>
      <c r="C189" s="20" t="s">
        <v>606</v>
      </c>
      <c r="D189" s="17" t="s">
        <v>451</v>
      </c>
      <c r="E189" s="20" t="s">
        <v>206</v>
      </c>
      <c r="F189" s="25">
        <f>IFERROR(VLOOKUP(B189,'[1]Result 1'!$A$2:$I$549,6,0),0)</f>
        <v>22186</v>
      </c>
      <c r="G189" s="25">
        <f>IFERROR(VLOOKUP(B189,'[2]Result 1'!$A$2:$E$549,2,0),0)</f>
        <v>0</v>
      </c>
      <c r="H189" s="14">
        <v>23078.21</v>
      </c>
      <c r="I189" s="14">
        <f t="shared" si="11"/>
        <v>0</v>
      </c>
      <c r="J189" s="14">
        <v>0</v>
      </c>
      <c r="K189" s="25">
        <f>IFERROR(VLOOKUP(B189,'[1]Result 1'!$A$2:$I$549,7,0),0)</f>
        <v>-22186</v>
      </c>
      <c r="L189" s="14">
        <f t="shared" si="12"/>
        <v>45264.21</v>
      </c>
      <c r="M189" s="14">
        <f t="shared" si="13"/>
        <v>23078.21</v>
      </c>
      <c r="N189" s="15"/>
      <c r="O189" s="23">
        <f t="shared" si="14"/>
        <v>45264.21</v>
      </c>
    </row>
    <row r="190" spans="1:16" s="1" customFormat="1" ht="29.25" customHeight="1" x14ac:dyDescent="0.25">
      <c r="A190" s="18">
        <v>188</v>
      </c>
      <c r="B190" s="16" t="s">
        <v>312</v>
      </c>
      <c r="C190" s="20" t="s">
        <v>609</v>
      </c>
      <c r="D190" s="17" t="s">
        <v>265</v>
      </c>
      <c r="E190" s="20" t="s">
        <v>182</v>
      </c>
      <c r="F190" s="25">
        <f>IFERROR(VLOOKUP(B190,'[1]Result 1'!$A$2:$I$549,6,0),0)</f>
        <v>23017.66</v>
      </c>
      <c r="G190" s="25">
        <f>IFERROR(VLOOKUP(B190,'[2]Result 1'!$A$2:$E$549,2,0),0)</f>
        <v>0</v>
      </c>
      <c r="H190" s="14">
        <v>23017.66</v>
      </c>
      <c r="I190" s="14">
        <f t="shared" si="11"/>
        <v>0</v>
      </c>
      <c r="J190" s="14">
        <v>0</v>
      </c>
      <c r="K190" s="25">
        <f>IFERROR(VLOOKUP(B190,'[1]Result 1'!$A$2:$I$549,7,0),0)</f>
        <v>0</v>
      </c>
      <c r="L190" s="14">
        <f t="shared" si="12"/>
        <v>23017.66</v>
      </c>
      <c r="M190" s="14">
        <f t="shared" si="13"/>
        <v>0</v>
      </c>
      <c r="N190" s="15"/>
      <c r="O190" s="23">
        <f t="shared" si="14"/>
        <v>23017.66</v>
      </c>
      <c r="P190" s="1">
        <f>H190-F190</f>
        <v>0</v>
      </c>
    </row>
    <row r="191" spans="1:16" s="1" customFormat="1" ht="29.25" customHeight="1" x14ac:dyDescent="0.25">
      <c r="A191" s="18">
        <v>189</v>
      </c>
      <c r="B191" s="16" t="s">
        <v>53</v>
      </c>
      <c r="C191" s="20" t="s">
        <v>688</v>
      </c>
      <c r="D191" s="17" t="s">
        <v>259</v>
      </c>
      <c r="E191" s="20" t="s">
        <v>215</v>
      </c>
      <c r="F191" s="25">
        <f>IFERROR(VLOOKUP(B191,'[1]Result 1'!$A$2:$I$549,6,0),0)</f>
        <v>41304.75</v>
      </c>
      <c r="G191" s="25">
        <f>IFERROR(VLOOKUP(B191,'[2]Result 1'!$A$2:$E$549,2,0),0)</f>
        <v>0</v>
      </c>
      <c r="H191" s="14">
        <v>23014.67</v>
      </c>
      <c r="I191" s="14">
        <f t="shared" si="11"/>
        <v>0</v>
      </c>
      <c r="J191" s="14">
        <v>0</v>
      </c>
      <c r="K191" s="25">
        <f>IFERROR(VLOOKUP(B191,'[1]Result 1'!$A$2:$I$549,7,0),0)</f>
        <v>0</v>
      </c>
      <c r="L191" s="14">
        <f t="shared" si="12"/>
        <v>23014.67</v>
      </c>
      <c r="M191" s="14">
        <f t="shared" si="13"/>
        <v>0</v>
      </c>
      <c r="N191" s="15"/>
      <c r="O191" s="23">
        <f t="shared" si="14"/>
        <v>23014.67</v>
      </c>
      <c r="P191" s="1">
        <f>H191-F191</f>
        <v>-18290.080000000002</v>
      </c>
    </row>
    <row r="192" spans="1:16" s="1" customFormat="1" ht="29.25" customHeight="1" x14ac:dyDescent="0.25">
      <c r="A192" s="18">
        <v>190</v>
      </c>
      <c r="B192" s="16" t="s">
        <v>111</v>
      </c>
      <c r="C192" s="20" t="s">
        <v>658</v>
      </c>
      <c r="D192" s="17" t="s">
        <v>266</v>
      </c>
      <c r="E192" s="20" t="s">
        <v>191</v>
      </c>
      <c r="F192" s="25">
        <f>IFERROR(VLOOKUP(B192,'[1]Result 1'!$A$2:$I$549,6,0),0)</f>
        <v>22673.86</v>
      </c>
      <c r="G192" s="25">
        <f>IFERROR(VLOOKUP(B192,'[2]Result 1'!$A$2:$E$549,2,0),0)</f>
        <v>0</v>
      </c>
      <c r="H192" s="14">
        <v>22673.86</v>
      </c>
      <c r="I192" s="14">
        <f t="shared" si="11"/>
        <v>0</v>
      </c>
      <c r="J192" s="14">
        <v>0</v>
      </c>
      <c r="K192" s="25">
        <f>IFERROR(VLOOKUP(B192,'[1]Result 1'!$A$2:$I$549,7,0),0)</f>
        <v>0</v>
      </c>
      <c r="L192" s="14">
        <f t="shared" si="12"/>
        <v>22673.86</v>
      </c>
      <c r="M192" s="14">
        <f t="shared" si="13"/>
        <v>0</v>
      </c>
      <c r="N192" s="15"/>
      <c r="O192" s="23">
        <f t="shared" si="14"/>
        <v>22673.86</v>
      </c>
    </row>
    <row r="193" spans="1:16" s="1" customFormat="1" ht="29.25" customHeight="1" x14ac:dyDescent="0.25">
      <c r="A193" s="18">
        <v>191</v>
      </c>
      <c r="B193" s="16" t="s">
        <v>387</v>
      </c>
      <c r="C193" s="20" t="s">
        <v>586</v>
      </c>
      <c r="D193" s="17" t="s">
        <v>451</v>
      </c>
      <c r="E193" s="20" t="s">
        <v>267</v>
      </c>
      <c r="F193" s="25">
        <f>IFERROR(VLOOKUP(B193,'[1]Result 1'!$A$2:$I$549,6,0),0)</f>
        <v>22652.22</v>
      </c>
      <c r="G193" s="25">
        <f>IFERROR(VLOOKUP(B193,'[2]Result 1'!$A$2:$E$549,2,0),0)</f>
        <v>75923.05</v>
      </c>
      <c r="H193" s="14">
        <v>22652.22</v>
      </c>
      <c r="I193" s="14">
        <f t="shared" si="11"/>
        <v>54186.12</v>
      </c>
      <c r="J193" s="14">
        <v>21736.93</v>
      </c>
      <c r="K193" s="25">
        <f>IFERROR(VLOOKUP(B193,'[1]Result 1'!$A$2:$I$549,7,0),0)</f>
        <v>0</v>
      </c>
      <c r="L193" s="14">
        <f t="shared" si="12"/>
        <v>76838.34</v>
      </c>
      <c r="M193" s="14">
        <f t="shared" si="13"/>
        <v>0</v>
      </c>
      <c r="N193" s="15"/>
      <c r="O193" s="23">
        <f t="shared" si="14"/>
        <v>76838.34</v>
      </c>
    </row>
    <row r="194" spans="1:16" s="1" customFormat="1" ht="29.25" customHeight="1" x14ac:dyDescent="0.25">
      <c r="A194" s="18">
        <v>192</v>
      </c>
      <c r="B194" s="16">
        <v>4971356</v>
      </c>
      <c r="C194" s="20" t="s">
        <v>617</v>
      </c>
      <c r="D194" s="17" t="s">
        <v>259</v>
      </c>
      <c r="E194" s="20" t="s">
        <v>182</v>
      </c>
      <c r="F194" s="25">
        <f>IFERROR(VLOOKUP(B194,'[1]Result 1'!$A$2:$I$549,6,0),0)</f>
        <v>0</v>
      </c>
      <c r="G194" s="25">
        <f>IFERROR(VLOOKUP(B194,'[2]Result 1'!$A$2:$E$549,2,0),0)</f>
        <v>0</v>
      </c>
      <c r="H194" s="14">
        <v>22644.87</v>
      </c>
      <c r="I194" s="14">
        <f t="shared" si="11"/>
        <v>0</v>
      </c>
      <c r="J194" s="14">
        <v>0</v>
      </c>
      <c r="K194" s="25">
        <f>IFERROR(VLOOKUP(B194,'[1]Result 1'!$A$2:$I$549,7,0),0)</f>
        <v>0</v>
      </c>
      <c r="L194" s="14">
        <f t="shared" si="12"/>
        <v>22644.87</v>
      </c>
      <c r="M194" s="14">
        <f t="shared" si="13"/>
        <v>22644.87</v>
      </c>
      <c r="N194" s="15"/>
      <c r="O194" s="23">
        <f t="shared" si="14"/>
        <v>22644.87</v>
      </c>
    </row>
    <row r="195" spans="1:16" s="1" customFormat="1" ht="29.25" customHeight="1" x14ac:dyDescent="0.25">
      <c r="A195" s="18">
        <v>193</v>
      </c>
      <c r="B195" s="16" t="s">
        <v>323</v>
      </c>
      <c r="C195" s="20" t="s">
        <v>619</v>
      </c>
      <c r="D195" s="17" t="s">
        <v>265</v>
      </c>
      <c r="E195" s="20" t="s">
        <v>206</v>
      </c>
      <c r="F195" s="25">
        <f>IFERROR(VLOOKUP(B195,'[1]Result 1'!$A$2:$I$549,6,0),0)</f>
        <v>22551.93</v>
      </c>
      <c r="G195" s="25">
        <f>IFERROR(VLOOKUP(B195,'[2]Result 1'!$A$2:$E$549,2,0),0)</f>
        <v>131680.29</v>
      </c>
      <c r="H195" s="14">
        <v>22551.93</v>
      </c>
      <c r="I195" s="14">
        <f t="shared" ref="I195:I258" si="16">G195-J195</f>
        <v>101083.58000000002</v>
      </c>
      <c r="J195" s="14">
        <v>30596.71</v>
      </c>
      <c r="K195" s="25">
        <f>IFERROR(VLOOKUP(B195,'[1]Result 1'!$A$2:$I$549,7,0),0)</f>
        <v>0</v>
      </c>
      <c r="L195" s="14">
        <f t="shared" ref="L195:L258" si="17">IF((H195+I195-K195)&lt;0,0,H195+I195-K195)</f>
        <v>123635.51000000001</v>
      </c>
      <c r="M195" s="14">
        <f t="shared" ref="M195:M258" si="18">IF((L195-F195-I195)&lt;0,0,L195-F195-I195)</f>
        <v>0</v>
      </c>
      <c r="N195" s="15"/>
      <c r="O195" s="23">
        <f t="shared" si="14"/>
        <v>123635.51000000001</v>
      </c>
      <c r="P195" s="1">
        <f>H195-F195</f>
        <v>0</v>
      </c>
    </row>
    <row r="196" spans="1:16" s="1" customFormat="1" ht="29.25" customHeight="1" x14ac:dyDescent="0.25">
      <c r="A196" s="18">
        <v>194</v>
      </c>
      <c r="B196" s="16" t="s">
        <v>17</v>
      </c>
      <c r="C196" s="20" t="s">
        <v>454</v>
      </c>
      <c r="D196" s="17" t="s">
        <v>257</v>
      </c>
      <c r="E196" s="20" t="s">
        <v>182</v>
      </c>
      <c r="F196" s="25">
        <f>IFERROR(VLOOKUP(B196,'[1]Result 1'!$A$2:$I$549,6,0),0)</f>
        <v>22551.15</v>
      </c>
      <c r="G196" s="25">
        <f>IFERROR(VLOOKUP(B196,'[2]Result 1'!$A$2:$E$549,2,0),0)</f>
        <v>57964.03</v>
      </c>
      <c r="H196" s="14">
        <v>22551.15</v>
      </c>
      <c r="I196" s="14">
        <f t="shared" si="16"/>
        <v>40172.82</v>
      </c>
      <c r="J196" s="14">
        <v>17791.21</v>
      </c>
      <c r="K196" s="25">
        <f>IFERROR(VLOOKUP(B196,'[1]Result 1'!$A$2:$I$549,7,0),0)</f>
        <v>0</v>
      </c>
      <c r="L196" s="14">
        <f t="shared" si="17"/>
        <v>62723.97</v>
      </c>
      <c r="M196" s="14">
        <f t="shared" si="18"/>
        <v>0</v>
      </c>
      <c r="N196" s="15"/>
      <c r="O196" s="23">
        <f t="shared" si="14"/>
        <v>62723.97</v>
      </c>
    </row>
    <row r="197" spans="1:16" s="1" customFormat="1" ht="29.25" customHeight="1" x14ac:dyDescent="0.25">
      <c r="A197" s="18">
        <v>195</v>
      </c>
      <c r="B197" s="16" t="s">
        <v>407</v>
      </c>
      <c r="C197" s="20" t="s">
        <v>556</v>
      </c>
      <c r="D197" s="17" t="s">
        <v>451</v>
      </c>
      <c r="E197" s="20" t="s">
        <v>204</v>
      </c>
      <c r="F197" s="25">
        <f>IFERROR(VLOOKUP(B197,'[1]Result 1'!$A$2:$I$549,6,0),0)</f>
        <v>41782.81</v>
      </c>
      <c r="G197" s="25">
        <f>IFERROR(VLOOKUP(B197,'[2]Result 1'!$A$2:$E$549,2,0),0)</f>
        <v>17360.29</v>
      </c>
      <c r="H197" s="14">
        <v>22462.84</v>
      </c>
      <c r="I197" s="14">
        <f t="shared" si="16"/>
        <v>0</v>
      </c>
      <c r="J197" s="14">
        <v>17360.29</v>
      </c>
      <c r="K197" s="25">
        <f>IFERROR(VLOOKUP(B197,'[1]Result 1'!$A$2:$I$549,7,0),0)</f>
        <v>0</v>
      </c>
      <c r="L197" s="14">
        <f t="shared" si="17"/>
        <v>22462.84</v>
      </c>
      <c r="M197" s="14">
        <f t="shared" si="18"/>
        <v>0</v>
      </c>
      <c r="N197" s="15"/>
      <c r="O197" s="23">
        <f t="shared" si="14"/>
        <v>22462.84</v>
      </c>
      <c r="P197" s="1">
        <f>H197-F197</f>
        <v>-19319.969999999998</v>
      </c>
    </row>
    <row r="198" spans="1:16" s="1" customFormat="1" ht="29.25" customHeight="1" x14ac:dyDescent="0.25">
      <c r="A198" s="18">
        <v>196</v>
      </c>
      <c r="B198" s="16" t="s">
        <v>367</v>
      </c>
      <c r="C198" s="20" t="s">
        <v>641</v>
      </c>
      <c r="D198" s="17" t="s">
        <v>375</v>
      </c>
      <c r="E198" s="20" t="s">
        <v>182</v>
      </c>
      <c r="F198" s="25">
        <f>IFERROR(VLOOKUP(B198,'[1]Result 1'!$A$2:$I$549,6,0),0)</f>
        <v>22017.34</v>
      </c>
      <c r="G198" s="25">
        <f>IFERROR(VLOOKUP(B198,'[2]Result 1'!$A$2:$E$549,2,0),0)</f>
        <v>0</v>
      </c>
      <c r="H198" s="14">
        <v>22453.38</v>
      </c>
      <c r="I198" s="14">
        <f t="shared" si="16"/>
        <v>0</v>
      </c>
      <c r="J198" s="14">
        <v>0</v>
      </c>
      <c r="K198" s="25">
        <f>IFERROR(VLOOKUP(B198,'[1]Result 1'!$A$2:$I$549,7,0),0)</f>
        <v>0</v>
      </c>
      <c r="L198" s="14">
        <f t="shared" si="17"/>
        <v>22453.38</v>
      </c>
      <c r="M198" s="14">
        <f t="shared" si="18"/>
        <v>436.04000000000087</v>
      </c>
      <c r="N198" s="15"/>
      <c r="O198" s="23">
        <f t="shared" si="14"/>
        <v>22453.38</v>
      </c>
      <c r="P198" s="1">
        <f>H198-F198</f>
        <v>436.04000000000087</v>
      </c>
    </row>
    <row r="199" spans="1:16" s="1" customFormat="1" ht="29.25" customHeight="1" x14ac:dyDescent="0.25">
      <c r="A199" s="18">
        <v>197</v>
      </c>
      <c r="B199" s="16" t="s">
        <v>159</v>
      </c>
      <c r="C199" s="20" t="s">
        <v>784</v>
      </c>
      <c r="D199" s="17" t="s">
        <v>265</v>
      </c>
      <c r="E199" s="20" t="s">
        <v>214</v>
      </c>
      <c r="F199" s="25">
        <f>IFERROR(VLOOKUP(B199,'[1]Result 1'!$A$2:$I$549,6,0),0)</f>
        <v>22354.54</v>
      </c>
      <c r="G199" s="25">
        <f>IFERROR(VLOOKUP(B199,'[2]Result 1'!$A$2:$E$549,2,0),0)</f>
        <v>0</v>
      </c>
      <c r="H199" s="14">
        <v>22354.54</v>
      </c>
      <c r="I199" s="14">
        <f t="shared" si="16"/>
        <v>0</v>
      </c>
      <c r="J199" s="14">
        <v>0</v>
      </c>
      <c r="K199" s="25">
        <f>IFERROR(VLOOKUP(B199,'[1]Result 1'!$A$2:$I$549,7,0),0)</f>
        <v>0</v>
      </c>
      <c r="L199" s="14">
        <f t="shared" si="17"/>
        <v>22354.54</v>
      </c>
      <c r="M199" s="14">
        <f t="shared" si="18"/>
        <v>0</v>
      </c>
      <c r="N199" s="15"/>
      <c r="O199" s="23">
        <f t="shared" si="14"/>
        <v>22354.54</v>
      </c>
    </row>
    <row r="200" spans="1:16" s="1" customFormat="1" ht="29.25" customHeight="1" x14ac:dyDescent="0.25">
      <c r="A200" s="18">
        <v>198</v>
      </c>
      <c r="B200" s="16" t="s">
        <v>147</v>
      </c>
      <c r="C200" s="20" t="s">
        <v>567</v>
      </c>
      <c r="D200" s="17" t="s">
        <v>265</v>
      </c>
      <c r="E200" s="20" t="s">
        <v>206</v>
      </c>
      <c r="F200" s="25">
        <f>IFERROR(VLOOKUP(B200,'[1]Result 1'!$A$2:$I$549,6,0),0)</f>
        <v>20173.91</v>
      </c>
      <c r="G200" s="25">
        <f>IFERROR(VLOOKUP(B200,'[2]Result 1'!$A$2:$E$549,2,0),0)</f>
        <v>0</v>
      </c>
      <c r="H200" s="14">
        <v>22317.360000000001</v>
      </c>
      <c r="I200" s="14">
        <f t="shared" si="16"/>
        <v>0</v>
      </c>
      <c r="J200" s="14">
        <v>0</v>
      </c>
      <c r="K200" s="25">
        <f>IFERROR(VLOOKUP(B200,'[1]Result 1'!$A$2:$I$549,7,0),0)</f>
        <v>0</v>
      </c>
      <c r="L200" s="14">
        <f t="shared" si="17"/>
        <v>22317.360000000001</v>
      </c>
      <c r="M200" s="14">
        <f t="shared" si="18"/>
        <v>2143.4500000000007</v>
      </c>
      <c r="N200" s="15"/>
      <c r="O200" s="23">
        <f t="shared" si="14"/>
        <v>22317.360000000001</v>
      </c>
      <c r="P200" s="1">
        <f>H200-F200</f>
        <v>2143.4500000000007</v>
      </c>
    </row>
    <row r="201" spans="1:16" s="1" customFormat="1" ht="29.25" customHeight="1" x14ac:dyDescent="0.25">
      <c r="A201" s="18">
        <v>199</v>
      </c>
      <c r="B201" s="16" t="s">
        <v>416</v>
      </c>
      <c r="C201" s="20" t="s">
        <v>633</v>
      </c>
      <c r="D201" s="17" t="s">
        <v>451</v>
      </c>
      <c r="E201" s="20" t="s">
        <v>184</v>
      </c>
      <c r="F201" s="25">
        <f>IFERROR(VLOOKUP(B201,'[1]Result 1'!$A$2:$I$549,6,0),0)</f>
        <v>18880.46</v>
      </c>
      <c r="G201" s="25">
        <f>IFERROR(VLOOKUP(B201,'[2]Result 1'!$A$2:$E$549,2,0),0)</f>
        <v>0</v>
      </c>
      <c r="H201" s="14">
        <v>22247.33</v>
      </c>
      <c r="I201" s="14">
        <f t="shared" si="16"/>
        <v>0</v>
      </c>
      <c r="J201" s="14">
        <v>0</v>
      </c>
      <c r="K201" s="25">
        <f>IFERROR(VLOOKUP(B201,'[1]Result 1'!$A$2:$I$549,7,0),0)</f>
        <v>0</v>
      </c>
      <c r="L201" s="14">
        <f t="shared" si="17"/>
        <v>22247.33</v>
      </c>
      <c r="M201" s="14">
        <f t="shared" si="18"/>
        <v>3366.8700000000026</v>
      </c>
      <c r="N201" s="15"/>
      <c r="O201" s="23">
        <f t="shared" si="14"/>
        <v>22247.33</v>
      </c>
    </row>
    <row r="202" spans="1:16" s="1" customFormat="1" ht="29.25" customHeight="1" x14ac:dyDescent="0.25">
      <c r="A202" s="18">
        <v>200</v>
      </c>
      <c r="B202" s="16" t="s">
        <v>249</v>
      </c>
      <c r="C202" s="20" t="s">
        <v>785</v>
      </c>
      <c r="D202" s="17" t="s">
        <v>375</v>
      </c>
      <c r="E202" s="20" t="s">
        <v>182</v>
      </c>
      <c r="F202" s="25">
        <f>IFERROR(VLOOKUP(B202,'[1]Result 1'!$A$2:$I$549,6,0),0)</f>
        <v>21998.2</v>
      </c>
      <c r="G202" s="25">
        <f>IFERROR(VLOOKUP(B202,'[2]Result 1'!$A$2:$E$549,2,0),0)</f>
        <v>0</v>
      </c>
      <c r="H202" s="14">
        <v>21998.2</v>
      </c>
      <c r="I202" s="14">
        <f t="shared" si="16"/>
        <v>0</v>
      </c>
      <c r="J202" s="14">
        <v>0</v>
      </c>
      <c r="K202" s="25">
        <f>IFERROR(VLOOKUP(B202,'[1]Result 1'!$A$2:$I$549,7,0),0)</f>
        <v>0</v>
      </c>
      <c r="L202" s="14">
        <f t="shared" si="17"/>
        <v>21998.2</v>
      </c>
      <c r="M202" s="14">
        <f t="shared" si="18"/>
        <v>0</v>
      </c>
      <c r="N202" s="15"/>
      <c r="O202" s="23">
        <f t="shared" si="14"/>
        <v>21998.2</v>
      </c>
    </row>
    <row r="203" spans="1:16" s="1" customFormat="1" ht="29.25" customHeight="1" x14ac:dyDescent="0.25">
      <c r="A203" s="18">
        <v>201</v>
      </c>
      <c r="B203" s="16" t="s">
        <v>470</v>
      </c>
      <c r="C203" s="20" t="s">
        <v>558</v>
      </c>
      <c r="D203" s="17" t="s">
        <v>259</v>
      </c>
      <c r="E203" s="20" t="s">
        <v>198</v>
      </c>
      <c r="F203" s="25">
        <f>IFERROR(VLOOKUP(B203,'[1]Result 1'!$A$2:$I$549,6,0),0)</f>
        <v>21866.48</v>
      </c>
      <c r="G203" s="25">
        <f>IFERROR(VLOOKUP(B203,'[2]Result 1'!$A$2:$E$549,2,0),0)</f>
        <v>136333.56</v>
      </c>
      <c r="H203" s="14">
        <v>21866.48</v>
      </c>
      <c r="I203" s="14">
        <f t="shared" si="16"/>
        <v>114214.61</v>
      </c>
      <c r="J203" s="14">
        <v>22118.95</v>
      </c>
      <c r="K203" s="25">
        <f>IFERROR(VLOOKUP(B203,'[1]Result 1'!$A$2:$I$549,7,0),0)</f>
        <v>0</v>
      </c>
      <c r="L203" s="14">
        <f t="shared" si="17"/>
        <v>136081.09</v>
      </c>
      <c r="M203" s="14">
        <f t="shared" si="18"/>
        <v>0</v>
      </c>
      <c r="N203" s="15" t="s">
        <v>926</v>
      </c>
      <c r="O203" s="23">
        <f t="shared" si="14"/>
        <v>136081.09</v>
      </c>
    </row>
    <row r="204" spans="1:16" s="1" customFormat="1" ht="29.25" customHeight="1" x14ac:dyDescent="0.25">
      <c r="A204" s="18">
        <v>202</v>
      </c>
      <c r="B204" s="16" t="s">
        <v>154</v>
      </c>
      <c r="C204" s="20" t="s">
        <v>659</v>
      </c>
      <c r="D204" s="17" t="s">
        <v>261</v>
      </c>
      <c r="E204" s="20" t="s">
        <v>186</v>
      </c>
      <c r="F204" s="25">
        <f>IFERROR(VLOOKUP(B204,'[1]Result 1'!$A$2:$I$549,6,0),0)</f>
        <v>21855.81</v>
      </c>
      <c r="G204" s="25">
        <f>IFERROR(VLOOKUP(B204,'[2]Result 1'!$A$2:$E$549,2,0),0)</f>
        <v>0</v>
      </c>
      <c r="H204" s="14">
        <v>21855.81</v>
      </c>
      <c r="I204" s="14">
        <f t="shared" si="16"/>
        <v>0</v>
      </c>
      <c r="J204" s="14">
        <v>0</v>
      </c>
      <c r="K204" s="25">
        <f>IFERROR(VLOOKUP(B204,'[1]Result 1'!$A$2:$I$549,7,0),0)</f>
        <v>0</v>
      </c>
      <c r="L204" s="14">
        <f t="shared" si="17"/>
        <v>21855.81</v>
      </c>
      <c r="M204" s="14">
        <f t="shared" si="18"/>
        <v>0</v>
      </c>
      <c r="N204" s="15"/>
      <c r="O204" s="23">
        <f t="shared" si="14"/>
        <v>21855.81</v>
      </c>
    </row>
    <row r="205" spans="1:16" s="1" customFormat="1" ht="29.25" customHeight="1" x14ac:dyDescent="0.25">
      <c r="A205" s="18">
        <v>203</v>
      </c>
      <c r="B205" s="16">
        <v>4038259</v>
      </c>
      <c r="C205" s="20" t="s">
        <v>776</v>
      </c>
      <c r="D205" s="17" t="s">
        <v>260</v>
      </c>
      <c r="E205" s="20" t="s">
        <v>218</v>
      </c>
      <c r="F205" s="25">
        <f>IFERROR(VLOOKUP(B205,'[1]Result 1'!$A$2:$I$549,6,0),0)</f>
        <v>0</v>
      </c>
      <c r="G205" s="25">
        <f>IFERROR(VLOOKUP(B205,'[2]Result 1'!$A$2:$E$549,2,0),0)</f>
        <v>0</v>
      </c>
      <c r="H205" s="14">
        <v>21767.1</v>
      </c>
      <c r="I205" s="14">
        <f t="shared" si="16"/>
        <v>0</v>
      </c>
      <c r="J205" s="14">
        <v>0</v>
      </c>
      <c r="K205" s="25">
        <f>IFERROR(VLOOKUP(B205,'[1]Result 1'!$A$2:$I$549,7,0),0)</f>
        <v>0</v>
      </c>
      <c r="L205" s="14">
        <f t="shared" si="17"/>
        <v>21767.1</v>
      </c>
      <c r="M205" s="14">
        <f t="shared" si="18"/>
        <v>21767.1</v>
      </c>
      <c r="N205" s="15"/>
      <c r="O205" s="23">
        <f t="shared" si="14"/>
        <v>21767.1</v>
      </c>
      <c r="P205" s="1">
        <f>H205-F205</f>
        <v>21767.1</v>
      </c>
    </row>
    <row r="206" spans="1:16" s="1" customFormat="1" ht="29.25" customHeight="1" x14ac:dyDescent="0.25">
      <c r="A206" s="18">
        <v>204</v>
      </c>
      <c r="B206" s="16" t="s">
        <v>314</v>
      </c>
      <c r="C206" s="20" t="s">
        <v>630</v>
      </c>
      <c r="D206" s="17" t="s">
        <v>265</v>
      </c>
      <c r="E206" s="20" t="s">
        <v>182</v>
      </c>
      <c r="F206" s="25">
        <f>IFERROR(VLOOKUP(B206,'[1]Result 1'!$A$2:$I$549,6,0),0)</f>
        <v>21718.52</v>
      </c>
      <c r="G206" s="25">
        <f>IFERROR(VLOOKUP(B206,'[2]Result 1'!$A$2:$E$549,2,0),0)</f>
        <v>60771.83</v>
      </c>
      <c r="H206" s="14">
        <v>21718.52</v>
      </c>
      <c r="I206" s="14">
        <f t="shared" si="16"/>
        <v>42693.600000000006</v>
      </c>
      <c r="J206" s="14">
        <v>18078.23</v>
      </c>
      <c r="K206" s="25">
        <f>IFERROR(VLOOKUP(B206,'[1]Result 1'!$A$2:$I$549,7,0),0)</f>
        <v>-2500</v>
      </c>
      <c r="L206" s="14">
        <f t="shared" si="17"/>
        <v>66912.12000000001</v>
      </c>
      <c r="M206" s="14">
        <f t="shared" si="18"/>
        <v>2500</v>
      </c>
      <c r="N206" s="15"/>
      <c r="O206" s="23">
        <f t="shared" ref="O206:O269" si="19">H206+I206-K206</f>
        <v>66912.12000000001</v>
      </c>
    </row>
    <row r="207" spans="1:16" s="1" customFormat="1" ht="29.25" customHeight="1" x14ac:dyDescent="0.25">
      <c r="A207" s="18">
        <v>205</v>
      </c>
      <c r="B207" s="16" t="s">
        <v>392</v>
      </c>
      <c r="C207" s="20" t="s">
        <v>775</v>
      </c>
      <c r="D207" s="17" t="s">
        <v>451</v>
      </c>
      <c r="E207" s="20" t="s">
        <v>205</v>
      </c>
      <c r="F207" s="25">
        <f>IFERROR(VLOOKUP(B207,'[1]Result 1'!$A$2:$I$549,6,0),0)</f>
        <v>21714.04</v>
      </c>
      <c r="G207" s="25">
        <f>IFERROR(VLOOKUP(B207,'[2]Result 1'!$A$2:$E$549,2,0),0)</f>
        <v>0</v>
      </c>
      <c r="H207" s="14">
        <v>21714.04</v>
      </c>
      <c r="I207" s="14">
        <f t="shared" si="16"/>
        <v>0</v>
      </c>
      <c r="J207" s="14">
        <v>0</v>
      </c>
      <c r="K207" s="25">
        <f>IFERROR(VLOOKUP(B207,'[1]Result 1'!$A$2:$I$549,7,0),0)</f>
        <v>0</v>
      </c>
      <c r="L207" s="14">
        <f t="shared" si="17"/>
        <v>21714.04</v>
      </c>
      <c r="M207" s="14">
        <f t="shared" si="18"/>
        <v>0</v>
      </c>
      <c r="N207" s="15"/>
      <c r="O207" s="23">
        <f t="shared" si="19"/>
        <v>21714.04</v>
      </c>
      <c r="P207" s="1">
        <f>H207-F207</f>
        <v>0</v>
      </c>
    </row>
    <row r="208" spans="1:16" s="1" customFormat="1" ht="29.25" customHeight="1" x14ac:dyDescent="0.25">
      <c r="A208" s="18">
        <v>206</v>
      </c>
      <c r="B208" s="16" t="s">
        <v>160</v>
      </c>
      <c r="C208" s="20" t="s">
        <v>786</v>
      </c>
      <c r="D208" s="17" t="s">
        <v>261</v>
      </c>
      <c r="E208" s="20" t="s">
        <v>215</v>
      </c>
      <c r="F208" s="25">
        <f>IFERROR(VLOOKUP(B208,'[1]Result 1'!$A$2:$I$549,6,0),0)</f>
        <v>17849.490000000002</v>
      </c>
      <c r="G208" s="25">
        <f>IFERROR(VLOOKUP(B208,'[2]Result 1'!$A$2:$E$549,2,0),0)</f>
        <v>0</v>
      </c>
      <c r="H208" s="14">
        <v>21707.18</v>
      </c>
      <c r="I208" s="14">
        <f t="shared" si="16"/>
        <v>0</v>
      </c>
      <c r="J208" s="14">
        <v>0</v>
      </c>
      <c r="K208" s="25">
        <f>IFERROR(VLOOKUP(B208,'[1]Result 1'!$A$2:$I$549,7,0),0)</f>
        <v>0</v>
      </c>
      <c r="L208" s="14">
        <f t="shared" si="17"/>
        <v>21707.18</v>
      </c>
      <c r="M208" s="14">
        <f t="shared" si="18"/>
        <v>3857.6899999999987</v>
      </c>
      <c r="N208" s="15"/>
      <c r="O208" s="23">
        <f t="shared" si="19"/>
        <v>21707.18</v>
      </c>
    </row>
    <row r="209" spans="1:16" s="1" customFormat="1" ht="29.25" customHeight="1" x14ac:dyDescent="0.25">
      <c r="A209" s="18">
        <v>207</v>
      </c>
      <c r="B209" s="16" t="s">
        <v>167</v>
      </c>
      <c r="C209" s="20" t="s">
        <v>613</v>
      </c>
      <c r="D209" s="17" t="s">
        <v>261</v>
      </c>
      <c r="E209" s="20" t="s">
        <v>182</v>
      </c>
      <c r="F209" s="25">
        <f>IFERROR(VLOOKUP(B209,'[1]Result 1'!$A$2:$I$549,6,0),0)</f>
        <v>21311.91</v>
      </c>
      <c r="G209" s="25">
        <f>IFERROR(VLOOKUP(B209,'[2]Result 1'!$A$2:$E$549,2,0),0)</f>
        <v>36121.61</v>
      </c>
      <c r="H209" s="14">
        <v>21311.91</v>
      </c>
      <c r="I209" s="14">
        <f t="shared" si="16"/>
        <v>15147.14</v>
      </c>
      <c r="J209" s="14">
        <v>20974.47</v>
      </c>
      <c r="K209" s="25">
        <f>IFERROR(VLOOKUP(B209,'[1]Result 1'!$A$2:$I$549,7,0),0)</f>
        <v>0</v>
      </c>
      <c r="L209" s="14">
        <f t="shared" si="17"/>
        <v>36459.050000000003</v>
      </c>
      <c r="M209" s="14">
        <f t="shared" si="18"/>
        <v>3.637978807091713E-12</v>
      </c>
      <c r="N209" s="15"/>
      <c r="O209" s="23">
        <f t="shared" si="19"/>
        <v>36459.050000000003</v>
      </c>
    </row>
    <row r="210" spans="1:16" s="1" customFormat="1" ht="29.25" customHeight="1" x14ac:dyDescent="0.25">
      <c r="A210" s="18">
        <v>208</v>
      </c>
      <c r="B210" s="16" t="s">
        <v>425</v>
      </c>
      <c r="C210" s="20" t="s">
        <v>627</v>
      </c>
      <c r="D210" s="17" t="s">
        <v>451</v>
      </c>
      <c r="E210" s="20" t="s">
        <v>182</v>
      </c>
      <c r="F210" s="25">
        <f>IFERROR(VLOOKUP(B210,'[1]Result 1'!$A$2:$I$549,6,0),0)</f>
        <v>21219.5</v>
      </c>
      <c r="G210" s="25">
        <f>IFERROR(VLOOKUP(B210,'[2]Result 1'!$A$2:$E$549,2,0),0)</f>
        <v>0</v>
      </c>
      <c r="H210" s="14">
        <v>21219.5</v>
      </c>
      <c r="I210" s="14">
        <f t="shared" si="16"/>
        <v>0</v>
      </c>
      <c r="J210" s="14">
        <v>0</v>
      </c>
      <c r="K210" s="25">
        <f>IFERROR(VLOOKUP(B210,'[1]Result 1'!$A$2:$I$549,7,0),0)</f>
        <v>0</v>
      </c>
      <c r="L210" s="14">
        <f t="shared" si="17"/>
        <v>21219.5</v>
      </c>
      <c r="M210" s="14">
        <f t="shared" si="18"/>
        <v>0</v>
      </c>
      <c r="N210" s="15"/>
      <c r="O210" s="23">
        <f t="shared" si="19"/>
        <v>21219.5</v>
      </c>
      <c r="P210" s="1">
        <f>H210-F210</f>
        <v>0</v>
      </c>
    </row>
    <row r="211" spans="1:16" s="1" customFormat="1" ht="29.25" customHeight="1" x14ac:dyDescent="0.25">
      <c r="A211" s="18">
        <v>209</v>
      </c>
      <c r="B211" s="16" t="s">
        <v>24</v>
      </c>
      <c r="C211" s="20" t="s">
        <v>632</v>
      </c>
      <c r="D211" s="17" t="s">
        <v>261</v>
      </c>
      <c r="E211" s="20" t="s">
        <v>187</v>
      </c>
      <c r="F211" s="25">
        <f>IFERROR(VLOOKUP(B211,'[1]Result 1'!$A$2:$I$549,6,0),0)</f>
        <v>21199.19</v>
      </c>
      <c r="G211" s="25">
        <f>IFERROR(VLOOKUP(B211,'[2]Result 1'!$A$2:$E$549,2,0),0)</f>
        <v>66645.41</v>
      </c>
      <c r="H211" s="14">
        <v>21199.19</v>
      </c>
      <c r="I211" s="14">
        <f t="shared" si="16"/>
        <v>44301.020000000004</v>
      </c>
      <c r="J211" s="14">
        <v>22344.39</v>
      </c>
      <c r="K211" s="25">
        <f>IFERROR(VLOOKUP(B211,'[1]Result 1'!$A$2:$I$549,7,0),0)</f>
        <v>-20119.09</v>
      </c>
      <c r="L211" s="14">
        <f t="shared" si="17"/>
        <v>85619.3</v>
      </c>
      <c r="M211" s="14">
        <f t="shared" si="18"/>
        <v>20119.089999999997</v>
      </c>
      <c r="N211" s="15"/>
      <c r="O211" s="23">
        <f t="shared" si="19"/>
        <v>85619.3</v>
      </c>
      <c r="P211" s="1">
        <f>H211-F211</f>
        <v>0</v>
      </c>
    </row>
    <row r="212" spans="1:16" s="1" customFormat="1" ht="29.25" customHeight="1" x14ac:dyDescent="0.25">
      <c r="A212" s="18">
        <v>210</v>
      </c>
      <c r="B212" s="16" t="s">
        <v>412</v>
      </c>
      <c r="C212" s="20" t="s">
        <v>597</v>
      </c>
      <c r="D212" s="17" t="s">
        <v>451</v>
      </c>
      <c r="E212" s="20" t="s">
        <v>180</v>
      </c>
      <c r="F212" s="25">
        <f>IFERROR(VLOOKUP(B212,'[1]Result 1'!$A$2:$I$549,6,0),0)</f>
        <v>21183.48</v>
      </c>
      <c r="G212" s="25">
        <f>IFERROR(VLOOKUP(B212,'[2]Result 1'!$A$2:$E$549,2,0),0)</f>
        <v>0</v>
      </c>
      <c r="H212" s="14">
        <v>21183.48</v>
      </c>
      <c r="I212" s="14">
        <f t="shared" si="16"/>
        <v>0</v>
      </c>
      <c r="J212" s="14">
        <v>0</v>
      </c>
      <c r="K212" s="25">
        <f>IFERROR(VLOOKUP(B212,'[1]Result 1'!$A$2:$I$549,7,0),0)</f>
        <v>0</v>
      </c>
      <c r="L212" s="14">
        <f t="shared" si="17"/>
        <v>21183.48</v>
      </c>
      <c r="M212" s="14">
        <f t="shared" si="18"/>
        <v>0</v>
      </c>
      <c r="N212" s="15"/>
      <c r="O212" s="23">
        <f t="shared" si="19"/>
        <v>21183.48</v>
      </c>
    </row>
    <row r="213" spans="1:16" s="1" customFormat="1" ht="29.25" customHeight="1" x14ac:dyDescent="0.25">
      <c r="A213" s="18">
        <v>211</v>
      </c>
      <c r="B213" s="16" t="s">
        <v>137</v>
      </c>
      <c r="C213" s="20" t="s">
        <v>640</v>
      </c>
      <c r="D213" s="17" t="s">
        <v>265</v>
      </c>
      <c r="E213" s="20" t="s">
        <v>182</v>
      </c>
      <c r="F213" s="25">
        <f>IFERROR(VLOOKUP(B213,'[1]Result 1'!$A$2:$I$549,6,0),0)</f>
        <v>21081.79</v>
      </c>
      <c r="G213" s="25">
        <f>IFERROR(VLOOKUP(B213,'[2]Result 1'!$A$2:$E$549,2,0),0)</f>
        <v>56863.59</v>
      </c>
      <c r="H213" s="14">
        <v>21081.79</v>
      </c>
      <c r="I213" s="14">
        <f t="shared" si="16"/>
        <v>37223.069999999992</v>
      </c>
      <c r="J213" s="14">
        <v>19640.52</v>
      </c>
      <c r="K213" s="25">
        <f>IFERROR(VLOOKUP(B213,'[1]Result 1'!$A$2:$I$549,7,0),0)</f>
        <v>0</v>
      </c>
      <c r="L213" s="14">
        <f t="shared" si="17"/>
        <v>58304.859999999993</v>
      </c>
      <c r="M213" s="14">
        <f t="shared" si="18"/>
        <v>0</v>
      </c>
      <c r="N213" s="15"/>
      <c r="O213" s="23">
        <f t="shared" si="19"/>
        <v>58304.859999999993</v>
      </c>
    </row>
    <row r="214" spans="1:16" s="1" customFormat="1" ht="29.25" customHeight="1" x14ac:dyDescent="0.25">
      <c r="A214" s="18">
        <v>212</v>
      </c>
      <c r="B214" s="16" t="s">
        <v>445</v>
      </c>
      <c r="C214" s="20" t="s">
        <v>637</v>
      </c>
      <c r="D214" s="17" t="s">
        <v>451</v>
      </c>
      <c r="E214" s="20" t="s">
        <v>206</v>
      </c>
      <c r="F214" s="25">
        <f>IFERROR(VLOOKUP(B214,'[1]Result 1'!$A$2:$I$549,6,0),0)</f>
        <v>21008.12</v>
      </c>
      <c r="G214" s="25">
        <f>IFERROR(VLOOKUP(B214,'[2]Result 1'!$A$2:$E$549,2,0),0)</f>
        <v>0</v>
      </c>
      <c r="H214" s="14">
        <v>21008.12</v>
      </c>
      <c r="I214" s="14">
        <f t="shared" si="16"/>
        <v>0</v>
      </c>
      <c r="J214" s="14">
        <v>0</v>
      </c>
      <c r="K214" s="25">
        <f>IFERROR(VLOOKUP(B214,'[1]Result 1'!$A$2:$I$549,7,0),0)</f>
        <v>0</v>
      </c>
      <c r="L214" s="14">
        <f t="shared" si="17"/>
        <v>21008.12</v>
      </c>
      <c r="M214" s="14">
        <f t="shared" si="18"/>
        <v>0</v>
      </c>
      <c r="N214" s="15"/>
      <c r="O214" s="23">
        <f t="shared" si="19"/>
        <v>21008.12</v>
      </c>
      <c r="P214" s="1">
        <f>H214-F214</f>
        <v>0</v>
      </c>
    </row>
    <row r="215" spans="1:16" s="1" customFormat="1" ht="42" customHeight="1" x14ac:dyDescent="0.25">
      <c r="A215" s="18">
        <v>213</v>
      </c>
      <c r="B215" s="16" t="s">
        <v>388</v>
      </c>
      <c r="C215" s="20" t="s">
        <v>632</v>
      </c>
      <c r="D215" s="17" t="s">
        <v>451</v>
      </c>
      <c r="E215" s="20" t="s">
        <v>187</v>
      </c>
      <c r="F215" s="25">
        <f>IFERROR(VLOOKUP(B215,'[1]Result 1'!$A$2:$I$549,6,0),0)</f>
        <v>20912.099999999999</v>
      </c>
      <c r="G215" s="25">
        <f>IFERROR(VLOOKUP(B215,'[2]Result 1'!$A$2:$E$549,2,0),0)</f>
        <v>62408.49</v>
      </c>
      <c r="H215" s="14">
        <v>20912.099999999999</v>
      </c>
      <c r="I215" s="14">
        <f t="shared" si="16"/>
        <v>41788.259999999995</v>
      </c>
      <c r="J215" s="14">
        <v>20620.23</v>
      </c>
      <c r="K215" s="25">
        <f>IFERROR(VLOOKUP(B215,'[1]Result 1'!$A$2:$I$549,7,0),0)</f>
        <v>-19782.07</v>
      </c>
      <c r="L215" s="14">
        <f t="shared" si="17"/>
        <v>82482.429999999993</v>
      </c>
      <c r="M215" s="14">
        <f t="shared" si="18"/>
        <v>19782.07</v>
      </c>
      <c r="N215" s="15"/>
      <c r="O215" s="23">
        <f t="shared" si="19"/>
        <v>82482.429999999993</v>
      </c>
    </row>
    <row r="216" spans="1:16" s="1" customFormat="1" ht="29.25" customHeight="1" x14ac:dyDescent="0.25">
      <c r="A216" s="18">
        <v>214</v>
      </c>
      <c r="B216" s="16" t="s">
        <v>290</v>
      </c>
      <c r="C216" s="20" t="s">
        <v>794</v>
      </c>
      <c r="D216" s="17" t="s">
        <v>257</v>
      </c>
      <c r="E216" s="20" t="s">
        <v>182</v>
      </c>
      <c r="F216" s="25">
        <f>IFERROR(VLOOKUP(B216,'[1]Result 1'!$A$2:$I$549,6,0),0)</f>
        <v>20865.36</v>
      </c>
      <c r="G216" s="25">
        <f>IFERROR(VLOOKUP(B216,'[2]Result 1'!$A$2:$E$549,2,0),0)</f>
        <v>0</v>
      </c>
      <c r="H216" s="14">
        <v>20865.36</v>
      </c>
      <c r="I216" s="14">
        <f t="shared" si="16"/>
        <v>0</v>
      </c>
      <c r="J216" s="14">
        <v>0</v>
      </c>
      <c r="K216" s="25">
        <f>IFERROR(VLOOKUP(B216,'[1]Result 1'!$A$2:$I$549,7,0),0)</f>
        <v>0</v>
      </c>
      <c r="L216" s="14">
        <f t="shared" si="17"/>
        <v>20865.36</v>
      </c>
      <c r="M216" s="14">
        <f t="shared" si="18"/>
        <v>0</v>
      </c>
      <c r="N216" s="15"/>
      <c r="O216" s="23">
        <f t="shared" si="19"/>
        <v>20865.36</v>
      </c>
    </row>
    <row r="217" spans="1:16" s="1" customFormat="1" ht="29.25" customHeight="1" x14ac:dyDescent="0.25">
      <c r="A217" s="18">
        <v>215</v>
      </c>
      <c r="B217" s="16" t="s">
        <v>14</v>
      </c>
      <c r="C217" s="20" t="s">
        <v>509</v>
      </c>
      <c r="D217" s="17" t="s">
        <v>257</v>
      </c>
      <c r="E217" s="20" t="s">
        <v>193</v>
      </c>
      <c r="F217" s="25">
        <f>IFERROR(VLOOKUP(B217,'[1]Result 1'!$A$2:$I$549,6,0),0)</f>
        <v>20825.84</v>
      </c>
      <c r="G217" s="25">
        <f>IFERROR(VLOOKUP(B217,'[2]Result 1'!$A$2:$E$549,2,0),0)</f>
        <v>0</v>
      </c>
      <c r="H217" s="14">
        <v>20825.84</v>
      </c>
      <c r="I217" s="14">
        <f t="shared" si="16"/>
        <v>0</v>
      </c>
      <c r="J217" s="14">
        <v>0</v>
      </c>
      <c r="K217" s="25">
        <f>IFERROR(VLOOKUP(B217,'[1]Result 1'!$A$2:$I$549,7,0),0)</f>
        <v>-18849.96</v>
      </c>
      <c r="L217" s="14">
        <f t="shared" si="17"/>
        <v>39675.800000000003</v>
      </c>
      <c r="M217" s="14">
        <f t="shared" si="18"/>
        <v>18849.960000000003</v>
      </c>
      <c r="N217" s="15"/>
      <c r="O217" s="23">
        <f t="shared" si="19"/>
        <v>39675.800000000003</v>
      </c>
    </row>
    <row r="218" spans="1:16" s="1" customFormat="1" ht="29.25" customHeight="1" x14ac:dyDescent="0.25">
      <c r="A218" s="18">
        <v>216</v>
      </c>
      <c r="B218" s="16" t="s">
        <v>420</v>
      </c>
      <c r="C218" s="20" t="s">
        <v>618</v>
      </c>
      <c r="D218" s="17" t="s">
        <v>451</v>
      </c>
      <c r="E218" s="20" t="s">
        <v>175</v>
      </c>
      <c r="F218" s="25">
        <f>IFERROR(VLOOKUP(B218,'[1]Result 1'!$A$2:$I$549,6,0),0)</f>
        <v>42952.480000000003</v>
      </c>
      <c r="G218" s="25">
        <f>IFERROR(VLOOKUP(B218,'[2]Result 1'!$A$2:$E$549,2,0),0)</f>
        <v>17484.759999999998</v>
      </c>
      <c r="H218" s="14">
        <v>20791.93</v>
      </c>
      <c r="I218" s="14">
        <f t="shared" si="16"/>
        <v>17484.759999999998</v>
      </c>
      <c r="J218" s="14">
        <v>0</v>
      </c>
      <c r="K218" s="25">
        <f>IFERROR(VLOOKUP(B218,'[1]Result 1'!$A$2:$I$549,7,0),0)</f>
        <v>0</v>
      </c>
      <c r="L218" s="14">
        <f t="shared" si="17"/>
        <v>38276.69</v>
      </c>
      <c r="M218" s="14">
        <f t="shared" si="18"/>
        <v>0</v>
      </c>
      <c r="N218" s="15" t="s">
        <v>915</v>
      </c>
      <c r="O218" s="23">
        <f t="shared" si="19"/>
        <v>38276.69</v>
      </c>
      <c r="P218" s="1">
        <f>H218-F218</f>
        <v>-22160.550000000003</v>
      </c>
    </row>
    <row r="219" spans="1:16" s="1" customFormat="1" ht="29.25" customHeight="1" x14ac:dyDescent="0.25">
      <c r="A219" s="18">
        <v>217</v>
      </c>
      <c r="B219" s="16">
        <v>3370319</v>
      </c>
      <c r="C219" s="20" t="s">
        <v>803</v>
      </c>
      <c r="D219" s="17" t="s">
        <v>451</v>
      </c>
      <c r="E219" s="20" t="s">
        <v>215</v>
      </c>
      <c r="F219" s="25">
        <f>IFERROR(VLOOKUP(B219,'[1]Result 1'!$A$2:$I$549,6,0),0)</f>
        <v>0</v>
      </c>
      <c r="G219" s="25">
        <f>IFERROR(VLOOKUP(B219,'[2]Result 1'!$A$2:$E$549,2,0),0)</f>
        <v>0</v>
      </c>
      <c r="H219" s="14">
        <v>20749.25</v>
      </c>
      <c r="I219" s="14">
        <f t="shared" si="16"/>
        <v>0</v>
      </c>
      <c r="J219" s="14">
        <v>0</v>
      </c>
      <c r="K219" s="25">
        <f>IFERROR(VLOOKUP(B219,'[1]Result 1'!$A$2:$I$549,7,0),0)</f>
        <v>0</v>
      </c>
      <c r="L219" s="14">
        <f t="shared" si="17"/>
        <v>20749.25</v>
      </c>
      <c r="M219" s="14">
        <f t="shared" si="18"/>
        <v>20749.25</v>
      </c>
      <c r="N219" s="15"/>
      <c r="O219" s="23">
        <f t="shared" si="19"/>
        <v>20749.25</v>
      </c>
      <c r="P219" s="1">
        <f>H219-F219</f>
        <v>20749.25</v>
      </c>
    </row>
    <row r="220" spans="1:16" s="1" customFormat="1" ht="29.25" customHeight="1" x14ac:dyDescent="0.25">
      <c r="A220" s="18">
        <v>218</v>
      </c>
      <c r="B220" s="16" t="s">
        <v>370</v>
      </c>
      <c r="C220" s="20" t="s">
        <v>586</v>
      </c>
      <c r="D220" s="17" t="s">
        <v>375</v>
      </c>
      <c r="E220" s="20" t="s">
        <v>255</v>
      </c>
      <c r="F220" s="25">
        <f>IFERROR(VLOOKUP(B220,'[1]Result 1'!$A$2:$I$549,6,0),0)</f>
        <v>36826.36</v>
      </c>
      <c r="G220" s="25">
        <f>IFERROR(VLOOKUP(B220,'[2]Result 1'!$A$2:$E$549,2,0),0)</f>
        <v>20110.400000000001</v>
      </c>
      <c r="H220" s="14">
        <v>20577.75</v>
      </c>
      <c r="I220" s="14">
        <f t="shared" si="16"/>
        <v>0</v>
      </c>
      <c r="J220" s="14">
        <v>20110.400000000001</v>
      </c>
      <c r="K220" s="25">
        <f>IFERROR(VLOOKUP(B220,'[1]Result 1'!$A$2:$I$549,7,0),0)</f>
        <v>0</v>
      </c>
      <c r="L220" s="14">
        <f t="shared" si="17"/>
        <v>20577.75</v>
      </c>
      <c r="M220" s="14">
        <f t="shared" si="18"/>
        <v>0</v>
      </c>
      <c r="N220" s="15" t="s">
        <v>905</v>
      </c>
      <c r="O220" s="23">
        <f t="shared" si="19"/>
        <v>20577.75</v>
      </c>
    </row>
    <row r="221" spans="1:16" s="1" customFormat="1" ht="29.25" customHeight="1" x14ac:dyDescent="0.25">
      <c r="A221" s="18">
        <v>219</v>
      </c>
      <c r="B221" s="16" t="s">
        <v>55</v>
      </c>
      <c r="C221" s="20" t="s">
        <v>621</v>
      </c>
      <c r="D221" s="17" t="s">
        <v>375</v>
      </c>
      <c r="E221" s="20" t="s">
        <v>218</v>
      </c>
      <c r="F221" s="25">
        <f>IFERROR(VLOOKUP(B221,'[1]Result 1'!$A$2:$I$549,6,0),0)</f>
        <v>20549.22</v>
      </c>
      <c r="G221" s="25">
        <f>IFERROR(VLOOKUP(B221,'[2]Result 1'!$A$2:$E$549,2,0),0)</f>
        <v>89492.31</v>
      </c>
      <c r="H221" s="14">
        <v>20549.22</v>
      </c>
      <c r="I221" s="14">
        <f t="shared" si="16"/>
        <v>72684.100000000006</v>
      </c>
      <c r="J221" s="14">
        <v>16808.21</v>
      </c>
      <c r="K221" s="25">
        <f>IFERROR(VLOOKUP(B221,'[1]Result 1'!$A$2:$I$549,7,0),0)</f>
        <v>0</v>
      </c>
      <c r="L221" s="14">
        <f t="shared" si="17"/>
        <v>93233.32</v>
      </c>
      <c r="M221" s="14">
        <f t="shared" si="18"/>
        <v>0</v>
      </c>
      <c r="N221" s="15"/>
      <c r="O221" s="23">
        <f t="shared" si="19"/>
        <v>93233.32</v>
      </c>
      <c r="P221" s="1">
        <f>H221-F221</f>
        <v>0</v>
      </c>
    </row>
    <row r="222" spans="1:16" s="1" customFormat="1" ht="29.25" customHeight="1" x14ac:dyDescent="0.25">
      <c r="A222" s="18">
        <v>220</v>
      </c>
      <c r="B222" s="16" t="s">
        <v>139</v>
      </c>
      <c r="C222" s="20" t="s">
        <v>646</v>
      </c>
      <c r="D222" s="17" t="s">
        <v>261</v>
      </c>
      <c r="E222" s="20" t="s">
        <v>207</v>
      </c>
      <c r="F222" s="25">
        <f>IFERROR(VLOOKUP(B222,'[1]Result 1'!$A$2:$I$549,6,0),0)</f>
        <v>20353.509999999998</v>
      </c>
      <c r="G222" s="25">
        <f>IFERROR(VLOOKUP(B222,'[2]Result 1'!$A$2:$E$549,2,0),0)</f>
        <v>63960.95</v>
      </c>
      <c r="H222" s="14">
        <v>20353.509999999998</v>
      </c>
      <c r="I222" s="14">
        <f t="shared" si="16"/>
        <v>44135.89</v>
      </c>
      <c r="J222" s="14">
        <v>19825.060000000001</v>
      </c>
      <c r="K222" s="25">
        <f>IFERROR(VLOOKUP(B222,'[1]Result 1'!$A$2:$I$549,7,0),0)</f>
        <v>0</v>
      </c>
      <c r="L222" s="14">
        <f t="shared" si="17"/>
        <v>64489.399999999994</v>
      </c>
      <c r="M222" s="14">
        <f t="shared" si="18"/>
        <v>0</v>
      </c>
      <c r="N222" s="15"/>
      <c r="O222" s="23">
        <f t="shared" si="19"/>
        <v>64489.399999999994</v>
      </c>
      <c r="P222" s="1">
        <f>H222-F222</f>
        <v>0</v>
      </c>
    </row>
    <row r="223" spans="1:16" s="1" customFormat="1" ht="29.25" customHeight="1" x14ac:dyDescent="0.25">
      <c r="A223" s="18">
        <v>221</v>
      </c>
      <c r="B223" s="16" t="s">
        <v>68</v>
      </c>
      <c r="C223" s="20" t="s">
        <v>605</v>
      </c>
      <c r="D223" s="17" t="s">
        <v>266</v>
      </c>
      <c r="E223" s="20" t="s">
        <v>452</v>
      </c>
      <c r="F223" s="25">
        <f>IFERROR(VLOOKUP(B223,'[1]Result 1'!$A$2:$I$549,6,0),0)</f>
        <v>19785.21</v>
      </c>
      <c r="G223" s="25">
        <f>IFERROR(VLOOKUP(B223,'[2]Result 1'!$A$2:$E$549,2,0),0)</f>
        <v>0</v>
      </c>
      <c r="H223" s="14">
        <v>19969.63</v>
      </c>
      <c r="I223" s="14">
        <f t="shared" si="16"/>
        <v>0</v>
      </c>
      <c r="J223" s="14">
        <v>0</v>
      </c>
      <c r="K223" s="25">
        <f>IFERROR(VLOOKUP(B223,'[1]Result 1'!$A$2:$I$549,7,0),0)</f>
        <v>0</v>
      </c>
      <c r="L223" s="14">
        <f t="shared" si="17"/>
        <v>19969.63</v>
      </c>
      <c r="M223" s="14">
        <f t="shared" si="18"/>
        <v>184.42000000000189</v>
      </c>
      <c r="N223" s="15"/>
      <c r="O223" s="23">
        <f t="shared" si="19"/>
        <v>19969.63</v>
      </c>
      <c r="P223" s="1">
        <f>H223-F223</f>
        <v>184.42000000000189</v>
      </c>
    </row>
    <row r="224" spans="1:16" s="1" customFormat="1" ht="29.25" customHeight="1" x14ac:dyDescent="0.25">
      <c r="A224" s="18">
        <v>222</v>
      </c>
      <c r="B224" s="16" t="s">
        <v>61</v>
      </c>
      <c r="C224" s="20" t="s">
        <v>666</v>
      </c>
      <c r="D224" s="17" t="s">
        <v>261</v>
      </c>
      <c r="E224" s="20" t="s">
        <v>182</v>
      </c>
      <c r="F224" s="25">
        <f>IFERROR(VLOOKUP(B224,'[1]Result 1'!$A$2:$I$549,6,0),0)</f>
        <v>19800.419999999998</v>
      </c>
      <c r="G224" s="25">
        <f>IFERROR(VLOOKUP(B224,'[2]Result 1'!$A$2:$E$549,2,0),0)</f>
        <v>78981.2</v>
      </c>
      <c r="H224" s="14">
        <v>19800.419999999998</v>
      </c>
      <c r="I224" s="14">
        <f t="shared" si="16"/>
        <v>57737.319999999992</v>
      </c>
      <c r="J224" s="14">
        <v>21243.88</v>
      </c>
      <c r="K224" s="25">
        <f>IFERROR(VLOOKUP(B224,'[1]Result 1'!$A$2:$I$549,7,0),0)</f>
        <v>0</v>
      </c>
      <c r="L224" s="14">
        <f t="shared" si="17"/>
        <v>77537.739999999991</v>
      </c>
      <c r="M224" s="14">
        <f t="shared" si="18"/>
        <v>0</v>
      </c>
      <c r="N224" s="15"/>
      <c r="O224" s="23">
        <f t="shared" si="19"/>
        <v>77537.739999999991</v>
      </c>
    </row>
    <row r="225" spans="1:16" s="1" customFormat="1" ht="29.25" customHeight="1" x14ac:dyDescent="0.25">
      <c r="A225" s="18">
        <v>223</v>
      </c>
      <c r="B225" s="16" t="s">
        <v>242</v>
      </c>
      <c r="C225" s="20" t="s">
        <v>704</v>
      </c>
      <c r="D225" s="17" t="s">
        <v>266</v>
      </c>
      <c r="E225" s="20" t="s">
        <v>244</v>
      </c>
      <c r="F225" s="25">
        <f>IFERROR(VLOOKUP(B225,'[1]Result 1'!$A$2:$I$549,6,0),0)</f>
        <v>19791.79</v>
      </c>
      <c r="G225" s="25">
        <f>IFERROR(VLOOKUP(B225,'[2]Result 1'!$A$2:$E$549,2,0),0)</f>
        <v>17467.82</v>
      </c>
      <c r="H225" s="14">
        <v>19791.79</v>
      </c>
      <c r="I225" s="14">
        <f t="shared" si="16"/>
        <v>2915.42</v>
      </c>
      <c r="J225" s="14">
        <v>14552.4</v>
      </c>
      <c r="K225" s="25">
        <f>IFERROR(VLOOKUP(B225,'[1]Result 1'!$A$2:$I$549,7,0),0)</f>
        <v>0</v>
      </c>
      <c r="L225" s="14">
        <f t="shared" si="17"/>
        <v>22707.21</v>
      </c>
      <c r="M225" s="14">
        <f t="shared" si="18"/>
        <v>0</v>
      </c>
      <c r="N225" s="15"/>
      <c r="O225" s="23">
        <f t="shared" si="19"/>
        <v>22707.21</v>
      </c>
    </row>
    <row r="226" spans="1:16" s="1" customFormat="1" ht="29.25" customHeight="1" x14ac:dyDescent="0.25">
      <c r="A226" s="18">
        <v>224</v>
      </c>
      <c r="B226" s="16" t="s">
        <v>237</v>
      </c>
      <c r="C226" s="20" t="s">
        <v>644</v>
      </c>
      <c r="D226" s="17" t="s">
        <v>375</v>
      </c>
      <c r="E226" s="20" t="s">
        <v>245</v>
      </c>
      <c r="F226" s="25">
        <f>IFERROR(VLOOKUP(B226,'[1]Result 1'!$A$2:$I$549,6,0),0)</f>
        <v>17999.009999999998</v>
      </c>
      <c r="G226" s="25">
        <f>IFERROR(VLOOKUP(B226,'[2]Result 1'!$A$2:$E$549,2,0),0)</f>
        <v>43640.75</v>
      </c>
      <c r="H226" s="14">
        <v>19695.64</v>
      </c>
      <c r="I226" s="14">
        <f t="shared" si="16"/>
        <v>29067.489999999998</v>
      </c>
      <c r="J226" s="14">
        <v>14573.26</v>
      </c>
      <c r="K226" s="25">
        <f>IFERROR(VLOOKUP(B226,'[1]Result 1'!$A$2:$I$549,7,0),0)</f>
        <v>0</v>
      </c>
      <c r="L226" s="14">
        <f t="shared" si="17"/>
        <v>48763.13</v>
      </c>
      <c r="M226" s="14">
        <f t="shared" si="18"/>
        <v>1696.630000000001</v>
      </c>
      <c r="N226" s="15"/>
      <c r="O226" s="23">
        <f t="shared" si="19"/>
        <v>48763.13</v>
      </c>
      <c r="P226" s="1">
        <f>H226-F226</f>
        <v>1696.630000000001</v>
      </c>
    </row>
    <row r="227" spans="1:16" s="1" customFormat="1" ht="29.25" customHeight="1" x14ac:dyDescent="0.25">
      <c r="A227" s="18">
        <v>225</v>
      </c>
      <c r="B227" s="16" t="s">
        <v>362</v>
      </c>
      <c r="C227" s="20" t="s">
        <v>612</v>
      </c>
      <c r="D227" s="17" t="s">
        <v>375</v>
      </c>
      <c r="E227" s="20" t="s">
        <v>182</v>
      </c>
      <c r="F227" s="25">
        <f>IFERROR(VLOOKUP(B227,'[1]Result 1'!$A$2:$I$549,6,0),0)</f>
        <v>25220.720000000001</v>
      </c>
      <c r="G227" s="25">
        <f>IFERROR(VLOOKUP(B227,'[2]Result 1'!$A$2:$E$549,2,0),0)</f>
        <v>95874.41</v>
      </c>
      <c r="H227" s="14">
        <v>19675.21</v>
      </c>
      <c r="I227" s="14">
        <f t="shared" si="16"/>
        <v>69344.430000000008</v>
      </c>
      <c r="J227" s="14">
        <v>26529.98</v>
      </c>
      <c r="K227" s="25">
        <f>IFERROR(VLOOKUP(B227,'[1]Result 1'!$A$2:$I$549,7,0),0)</f>
        <v>0</v>
      </c>
      <c r="L227" s="14">
        <f t="shared" si="17"/>
        <v>89019.640000000014</v>
      </c>
      <c r="M227" s="14">
        <f t="shared" si="18"/>
        <v>0</v>
      </c>
      <c r="N227" s="15"/>
      <c r="O227" s="23">
        <f t="shared" si="19"/>
        <v>89019.640000000014</v>
      </c>
    </row>
    <row r="228" spans="1:16" s="1" customFormat="1" ht="29.25" customHeight="1" x14ac:dyDescent="0.25">
      <c r="A228" s="18">
        <v>226</v>
      </c>
      <c r="B228" s="16" t="s">
        <v>94</v>
      </c>
      <c r="C228" s="20" t="s">
        <v>647</v>
      </c>
      <c r="D228" s="17" t="s">
        <v>259</v>
      </c>
      <c r="E228" s="20" t="s">
        <v>217</v>
      </c>
      <c r="F228" s="25">
        <f>IFERROR(VLOOKUP(B228,'[1]Result 1'!$A$2:$I$549,6,0),0)</f>
        <v>19661.349999999999</v>
      </c>
      <c r="G228" s="25">
        <f>IFERROR(VLOOKUP(B228,'[2]Result 1'!$A$2:$E$549,2,0),0)</f>
        <v>0</v>
      </c>
      <c r="H228" s="14">
        <v>19661.349999999999</v>
      </c>
      <c r="I228" s="14">
        <f t="shared" si="16"/>
        <v>0</v>
      </c>
      <c r="J228" s="14">
        <v>0</v>
      </c>
      <c r="K228" s="25">
        <f>IFERROR(VLOOKUP(B228,'[1]Result 1'!$A$2:$I$549,7,0),0)</f>
        <v>-19625.240000000002</v>
      </c>
      <c r="L228" s="14">
        <f t="shared" si="17"/>
        <v>39286.589999999997</v>
      </c>
      <c r="M228" s="14">
        <f t="shared" si="18"/>
        <v>19625.239999999998</v>
      </c>
      <c r="N228" s="15"/>
      <c r="O228" s="23">
        <f t="shared" si="19"/>
        <v>39286.589999999997</v>
      </c>
      <c r="P228" s="1">
        <f>H228-F228</f>
        <v>0</v>
      </c>
    </row>
    <row r="229" spans="1:16" s="1" customFormat="1" ht="29.25" customHeight="1" x14ac:dyDescent="0.25">
      <c r="A229" s="18">
        <v>227</v>
      </c>
      <c r="B229" s="16" t="s">
        <v>334</v>
      </c>
      <c r="C229" s="20" t="s">
        <v>628</v>
      </c>
      <c r="D229" s="17" t="s">
        <v>259</v>
      </c>
      <c r="E229" s="20" t="s">
        <v>182</v>
      </c>
      <c r="F229" s="25">
        <f>IFERROR(VLOOKUP(B229,'[1]Result 1'!$A$2:$I$549,6,0),0)</f>
        <v>19485.55</v>
      </c>
      <c r="G229" s="25">
        <f>IFERROR(VLOOKUP(B229,'[2]Result 1'!$A$2:$E$549,2,0),0)</f>
        <v>0</v>
      </c>
      <c r="H229" s="14">
        <v>19485.55</v>
      </c>
      <c r="I229" s="14">
        <f t="shared" si="16"/>
        <v>0</v>
      </c>
      <c r="J229" s="14">
        <v>0</v>
      </c>
      <c r="K229" s="25">
        <f>IFERROR(VLOOKUP(B229,'[1]Result 1'!$A$2:$I$549,7,0),0)</f>
        <v>0</v>
      </c>
      <c r="L229" s="14">
        <f t="shared" si="17"/>
        <v>19485.55</v>
      </c>
      <c r="M229" s="14">
        <f t="shared" si="18"/>
        <v>0</v>
      </c>
      <c r="N229" s="15"/>
      <c r="O229" s="23">
        <f t="shared" si="19"/>
        <v>19485.55</v>
      </c>
    </row>
    <row r="230" spans="1:16" s="1" customFormat="1" ht="29.25" customHeight="1" x14ac:dyDescent="0.25">
      <c r="A230" s="18">
        <v>228</v>
      </c>
      <c r="B230" s="16" t="s">
        <v>21</v>
      </c>
      <c r="C230" s="20" t="s">
        <v>662</v>
      </c>
      <c r="D230" s="17" t="s">
        <v>375</v>
      </c>
      <c r="E230" s="20" t="s">
        <v>182</v>
      </c>
      <c r="F230" s="25">
        <f>IFERROR(VLOOKUP(B230,'[1]Result 1'!$A$2:$I$549,6,0),0)</f>
        <v>40328.660000000003</v>
      </c>
      <c r="G230" s="25">
        <f>IFERROR(VLOOKUP(B230,'[2]Result 1'!$A$2:$E$549,2,0),0)</f>
        <v>46438.37</v>
      </c>
      <c r="H230" s="14">
        <v>19477.13</v>
      </c>
      <c r="I230" s="14">
        <f t="shared" si="16"/>
        <v>24272.33</v>
      </c>
      <c r="J230" s="14">
        <v>22166.04</v>
      </c>
      <c r="K230" s="25">
        <f>IFERROR(VLOOKUP(B230,'[1]Result 1'!$A$2:$I$549,7,0),0)</f>
        <v>0</v>
      </c>
      <c r="L230" s="14">
        <f t="shared" si="17"/>
        <v>43749.460000000006</v>
      </c>
      <c r="M230" s="14">
        <f t="shared" si="18"/>
        <v>0</v>
      </c>
      <c r="N230" s="15"/>
      <c r="O230" s="23">
        <f t="shared" si="19"/>
        <v>43749.460000000006</v>
      </c>
      <c r="P230" s="1">
        <f>H230-F230</f>
        <v>-20851.530000000002</v>
      </c>
    </row>
    <row r="231" spans="1:16" s="1" customFormat="1" ht="29.25" customHeight="1" x14ac:dyDescent="0.25">
      <c r="A231" s="18">
        <v>229</v>
      </c>
      <c r="B231" s="16" t="s">
        <v>29</v>
      </c>
      <c r="C231" s="20" t="s">
        <v>765</v>
      </c>
      <c r="D231" s="17" t="s">
        <v>257</v>
      </c>
      <c r="E231" s="20" t="s">
        <v>215</v>
      </c>
      <c r="F231" s="25">
        <f>IFERROR(VLOOKUP(B231,'[1]Result 1'!$A$2:$I$549,6,0),0)</f>
        <v>19371.29</v>
      </c>
      <c r="G231" s="25">
        <f>IFERROR(VLOOKUP(B231,'[2]Result 1'!$A$2:$E$549,2,0),0)</f>
        <v>0</v>
      </c>
      <c r="H231" s="14">
        <v>19371.29</v>
      </c>
      <c r="I231" s="14">
        <f t="shared" si="16"/>
        <v>0</v>
      </c>
      <c r="J231" s="14">
        <v>0</v>
      </c>
      <c r="K231" s="25">
        <f>IFERROR(VLOOKUP(B231,'[1]Result 1'!$A$2:$I$549,7,0),0)</f>
        <v>-16246.78</v>
      </c>
      <c r="L231" s="14">
        <f t="shared" si="17"/>
        <v>35618.07</v>
      </c>
      <c r="M231" s="14">
        <f t="shared" si="18"/>
        <v>16246.779999999999</v>
      </c>
      <c r="N231" s="15" t="s">
        <v>908</v>
      </c>
      <c r="O231" s="23">
        <f t="shared" si="19"/>
        <v>35618.07</v>
      </c>
      <c r="P231" s="1">
        <f>H231-F231</f>
        <v>0</v>
      </c>
    </row>
    <row r="232" spans="1:16" s="1" customFormat="1" ht="29.25" customHeight="1" x14ac:dyDescent="0.25">
      <c r="A232" s="18">
        <v>230</v>
      </c>
      <c r="B232" s="16" t="s">
        <v>123</v>
      </c>
      <c r="C232" s="20" t="s">
        <v>656</v>
      </c>
      <c r="D232" s="17" t="s">
        <v>257</v>
      </c>
      <c r="E232" s="20" t="s">
        <v>175</v>
      </c>
      <c r="F232" s="25">
        <f>IFERROR(VLOOKUP(B232,'[1]Result 1'!$A$2:$I$549,6,0),0)</f>
        <v>19303.09</v>
      </c>
      <c r="G232" s="25">
        <f>IFERROR(VLOOKUP(B232,'[2]Result 1'!$A$2:$E$549,2,0),0)</f>
        <v>0</v>
      </c>
      <c r="H232" s="14">
        <v>19303.09</v>
      </c>
      <c r="I232" s="14">
        <f t="shared" si="16"/>
        <v>0</v>
      </c>
      <c r="J232" s="14">
        <v>0</v>
      </c>
      <c r="K232" s="25">
        <f>IFERROR(VLOOKUP(B232,'[1]Result 1'!$A$2:$I$549,7,0),0)</f>
        <v>0</v>
      </c>
      <c r="L232" s="14">
        <f t="shared" si="17"/>
        <v>19303.09</v>
      </c>
      <c r="M232" s="14">
        <f t="shared" si="18"/>
        <v>0</v>
      </c>
      <c r="N232" s="15"/>
      <c r="O232" s="23">
        <f t="shared" si="19"/>
        <v>19303.09</v>
      </c>
    </row>
    <row r="233" spans="1:16" s="1" customFormat="1" ht="29.25" customHeight="1" x14ac:dyDescent="0.25">
      <c r="A233" s="18">
        <v>231</v>
      </c>
      <c r="B233" s="16" t="s">
        <v>262</v>
      </c>
      <c r="C233" s="20" t="s">
        <v>672</v>
      </c>
      <c r="D233" s="17" t="s">
        <v>261</v>
      </c>
      <c r="E233" s="20" t="s">
        <v>263</v>
      </c>
      <c r="F233" s="25">
        <f>IFERROR(VLOOKUP(B233,'[1]Result 1'!$A$2:$I$549,6,0),0)</f>
        <v>19253.7</v>
      </c>
      <c r="G233" s="25">
        <f>IFERROR(VLOOKUP(B233,'[2]Result 1'!$A$2:$E$549,2,0),0)</f>
        <v>0</v>
      </c>
      <c r="H233" s="14">
        <v>19253.7</v>
      </c>
      <c r="I233" s="14">
        <f t="shared" si="16"/>
        <v>0</v>
      </c>
      <c r="J233" s="14">
        <v>0</v>
      </c>
      <c r="K233" s="25">
        <f>IFERROR(VLOOKUP(B233,'[1]Result 1'!$A$2:$I$549,7,0),0)</f>
        <v>0</v>
      </c>
      <c r="L233" s="14">
        <f t="shared" si="17"/>
        <v>19253.7</v>
      </c>
      <c r="M233" s="14">
        <f t="shared" si="18"/>
        <v>0</v>
      </c>
      <c r="N233" s="15"/>
      <c r="O233" s="23">
        <f t="shared" si="19"/>
        <v>19253.7</v>
      </c>
      <c r="P233" s="1">
        <f>H233-F233</f>
        <v>0</v>
      </c>
    </row>
    <row r="234" spans="1:16" s="1" customFormat="1" ht="29.25" customHeight="1" x14ac:dyDescent="0.25">
      <c r="A234" s="18">
        <v>232</v>
      </c>
      <c r="B234" s="16" t="s">
        <v>430</v>
      </c>
      <c r="C234" s="20" t="s">
        <v>652</v>
      </c>
      <c r="D234" s="17" t="s">
        <v>451</v>
      </c>
      <c r="E234" s="20" t="s">
        <v>182</v>
      </c>
      <c r="F234" s="25">
        <f>IFERROR(VLOOKUP(B234,'[1]Result 1'!$A$2:$I$549,6,0),0)</f>
        <v>19077.38</v>
      </c>
      <c r="G234" s="25">
        <f>IFERROR(VLOOKUP(B234,'[2]Result 1'!$A$2:$E$549,2,0),0)</f>
        <v>0</v>
      </c>
      <c r="H234" s="14">
        <v>19077.38</v>
      </c>
      <c r="I234" s="14">
        <f t="shared" si="16"/>
        <v>0</v>
      </c>
      <c r="J234" s="14">
        <v>0</v>
      </c>
      <c r="K234" s="25">
        <f>IFERROR(VLOOKUP(B234,'[1]Result 1'!$A$2:$I$549,7,0),0)</f>
        <v>0</v>
      </c>
      <c r="L234" s="14">
        <f t="shared" si="17"/>
        <v>19077.38</v>
      </c>
      <c r="M234" s="14">
        <f t="shared" si="18"/>
        <v>0</v>
      </c>
      <c r="N234" s="15"/>
      <c r="O234" s="23">
        <f t="shared" si="19"/>
        <v>19077.38</v>
      </c>
      <c r="P234" s="1">
        <f>H234-F234</f>
        <v>0</v>
      </c>
    </row>
    <row r="235" spans="1:16" s="1" customFormat="1" ht="29.25" customHeight="1" x14ac:dyDescent="0.25">
      <c r="A235" s="18">
        <v>233</v>
      </c>
      <c r="B235" s="16" t="s">
        <v>164</v>
      </c>
      <c r="C235" s="20" t="s">
        <v>791</v>
      </c>
      <c r="D235" s="17" t="s">
        <v>257</v>
      </c>
      <c r="E235" s="20" t="s">
        <v>182</v>
      </c>
      <c r="F235" s="25">
        <f>IFERROR(VLOOKUP(B235,'[1]Result 1'!$A$2:$I$549,6,0),0)</f>
        <v>19067.8</v>
      </c>
      <c r="G235" s="25">
        <f>IFERROR(VLOOKUP(B235,'[2]Result 1'!$A$2:$E$549,2,0),0)</f>
        <v>0</v>
      </c>
      <c r="H235" s="14">
        <v>19067.8</v>
      </c>
      <c r="I235" s="14">
        <f t="shared" si="16"/>
        <v>0</v>
      </c>
      <c r="J235" s="14">
        <v>0</v>
      </c>
      <c r="K235" s="25">
        <f>IFERROR(VLOOKUP(B235,'[1]Result 1'!$A$2:$I$549,7,0),0)</f>
        <v>-19821.86</v>
      </c>
      <c r="L235" s="14">
        <f t="shared" si="17"/>
        <v>38889.660000000003</v>
      </c>
      <c r="M235" s="14">
        <f t="shared" si="18"/>
        <v>19821.860000000004</v>
      </c>
      <c r="N235" s="15"/>
      <c r="O235" s="23">
        <f t="shared" si="19"/>
        <v>38889.660000000003</v>
      </c>
    </row>
    <row r="236" spans="1:16" s="1" customFormat="1" ht="29.25" customHeight="1" x14ac:dyDescent="0.25">
      <c r="A236" s="18">
        <v>234</v>
      </c>
      <c r="B236" s="16" t="s">
        <v>30</v>
      </c>
      <c r="C236" s="20" t="s">
        <v>766</v>
      </c>
      <c r="D236" s="17" t="s">
        <v>375</v>
      </c>
      <c r="E236" s="20" t="s">
        <v>182</v>
      </c>
      <c r="F236" s="25">
        <f>IFERROR(VLOOKUP(B236,'[1]Result 1'!$A$2:$I$549,6,0),0)</f>
        <v>19062.669999999998</v>
      </c>
      <c r="G236" s="25">
        <f>IFERROR(VLOOKUP(B236,'[2]Result 1'!$A$2:$E$549,2,0),0)</f>
        <v>0</v>
      </c>
      <c r="H236" s="14">
        <v>19062.669999999998</v>
      </c>
      <c r="I236" s="14">
        <f t="shared" si="16"/>
        <v>0</v>
      </c>
      <c r="J236" s="14">
        <v>0</v>
      </c>
      <c r="K236" s="25">
        <f>IFERROR(VLOOKUP(B236,'[1]Result 1'!$A$2:$I$549,7,0),0)</f>
        <v>-15488.42</v>
      </c>
      <c r="L236" s="14">
        <f t="shared" si="17"/>
        <v>34551.089999999997</v>
      </c>
      <c r="M236" s="14">
        <f t="shared" si="18"/>
        <v>15488.419999999998</v>
      </c>
      <c r="N236" s="15"/>
      <c r="O236" s="23">
        <f t="shared" si="19"/>
        <v>34551.089999999997</v>
      </c>
      <c r="P236" s="1">
        <f>H236-F236</f>
        <v>0</v>
      </c>
    </row>
    <row r="237" spans="1:16" s="1" customFormat="1" ht="29.25" customHeight="1" x14ac:dyDescent="0.25">
      <c r="A237" s="18">
        <v>235</v>
      </c>
      <c r="B237" s="16" t="s">
        <v>361</v>
      </c>
      <c r="C237" s="20" t="s">
        <v>565</v>
      </c>
      <c r="D237" s="17" t="s">
        <v>375</v>
      </c>
      <c r="E237" s="20" t="s">
        <v>179</v>
      </c>
      <c r="F237" s="25">
        <f>IFERROR(VLOOKUP(B237,'[1]Result 1'!$A$2:$I$549,6,0),0)</f>
        <v>34313.599999999999</v>
      </c>
      <c r="G237" s="25">
        <f>IFERROR(VLOOKUP(B237,'[2]Result 1'!$A$2:$E$549,2,0),0)</f>
        <v>18583.8</v>
      </c>
      <c r="H237" s="14">
        <v>18999.88</v>
      </c>
      <c r="I237" s="14">
        <f t="shared" si="16"/>
        <v>0</v>
      </c>
      <c r="J237" s="14">
        <v>18583.8</v>
      </c>
      <c r="K237" s="25">
        <f>IFERROR(VLOOKUP(B237,'[1]Result 1'!$A$2:$I$549,7,0),0)</f>
        <v>0</v>
      </c>
      <c r="L237" s="14">
        <f t="shared" si="17"/>
        <v>18999.88</v>
      </c>
      <c r="M237" s="14">
        <f t="shared" si="18"/>
        <v>0</v>
      </c>
      <c r="N237" s="15"/>
      <c r="O237" s="23">
        <f t="shared" si="19"/>
        <v>18999.88</v>
      </c>
    </row>
    <row r="238" spans="1:16" s="1" customFormat="1" ht="29.25" customHeight="1" x14ac:dyDescent="0.25">
      <c r="A238" s="18">
        <v>236</v>
      </c>
      <c r="B238" s="16" t="s">
        <v>423</v>
      </c>
      <c r="C238" s="20" t="s">
        <v>619</v>
      </c>
      <c r="D238" s="17" t="s">
        <v>451</v>
      </c>
      <c r="E238" s="20" t="s">
        <v>182</v>
      </c>
      <c r="F238" s="25">
        <f>IFERROR(VLOOKUP(B238,'[1]Result 1'!$A$2:$I$549,6,0),0)</f>
        <v>18660.52</v>
      </c>
      <c r="G238" s="25">
        <f>IFERROR(VLOOKUP(B238,'[2]Result 1'!$A$2:$E$549,2,0),0)</f>
        <v>68613.25</v>
      </c>
      <c r="H238" s="14">
        <v>18660.52</v>
      </c>
      <c r="I238" s="14">
        <f t="shared" si="16"/>
        <v>45266.369999999995</v>
      </c>
      <c r="J238" s="14">
        <v>23346.880000000001</v>
      </c>
      <c r="K238" s="25">
        <f>IFERROR(VLOOKUP(B238,'[1]Result 1'!$A$2:$I$549,7,0),0)</f>
        <v>-25313.72</v>
      </c>
      <c r="L238" s="14">
        <f t="shared" si="17"/>
        <v>89240.61</v>
      </c>
      <c r="M238" s="14">
        <f t="shared" si="18"/>
        <v>25313.72</v>
      </c>
      <c r="N238" s="15"/>
      <c r="O238" s="23">
        <f t="shared" si="19"/>
        <v>89240.61</v>
      </c>
      <c r="P238" s="1">
        <f>H238-F238</f>
        <v>0</v>
      </c>
    </row>
    <row r="239" spans="1:16" s="1" customFormat="1" ht="29.25" customHeight="1" x14ac:dyDescent="0.25">
      <c r="A239" s="18">
        <v>237</v>
      </c>
      <c r="B239" s="16" t="s">
        <v>264</v>
      </c>
      <c r="C239" s="20" t="s">
        <v>660</v>
      </c>
      <c r="D239" s="17" t="s">
        <v>266</v>
      </c>
      <c r="E239" s="20" t="s">
        <v>207</v>
      </c>
      <c r="F239" s="25">
        <f>IFERROR(VLOOKUP(B239,'[1]Result 1'!$A$2:$I$549,6,0),0)</f>
        <v>33787.660000000003</v>
      </c>
      <c r="G239" s="25">
        <f>IFERROR(VLOOKUP(B239,'[2]Result 1'!$A$2:$E$549,2,0),0)</f>
        <v>0</v>
      </c>
      <c r="H239" s="14">
        <v>18652.37</v>
      </c>
      <c r="I239" s="14">
        <f t="shared" si="16"/>
        <v>0</v>
      </c>
      <c r="J239" s="14">
        <v>0</v>
      </c>
      <c r="K239" s="25">
        <f>IFERROR(VLOOKUP(B239,'[1]Result 1'!$A$2:$I$549,7,0),0)</f>
        <v>0</v>
      </c>
      <c r="L239" s="14">
        <f t="shared" si="17"/>
        <v>18652.37</v>
      </c>
      <c r="M239" s="14">
        <f t="shared" si="18"/>
        <v>0</v>
      </c>
      <c r="N239" s="15"/>
      <c r="O239" s="23">
        <f t="shared" si="19"/>
        <v>18652.37</v>
      </c>
    </row>
    <row r="240" spans="1:16" s="1" customFormat="1" ht="29.25" customHeight="1" x14ac:dyDescent="0.25">
      <c r="A240" s="18">
        <v>238</v>
      </c>
      <c r="B240" s="16" t="s">
        <v>91</v>
      </c>
      <c r="C240" s="20" t="s">
        <v>670</v>
      </c>
      <c r="D240" s="17" t="s">
        <v>257</v>
      </c>
      <c r="E240" s="20" t="s">
        <v>215</v>
      </c>
      <c r="F240" s="25">
        <f>IFERROR(VLOOKUP(B240,'[1]Result 1'!$A$2:$I$549,6,0),0)</f>
        <v>18517.89</v>
      </c>
      <c r="G240" s="25">
        <f>IFERROR(VLOOKUP(B240,'[2]Result 1'!$A$2:$E$549,2,0),0)</f>
        <v>0</v>
      </c>
      <c r="H240" s="14">
        <v>18517.89</v>
      </c>
      <c r="I240" s="14">
        <f t="shared" si="16"/>
        <v>0</v>
      </c>
      <c r="J240" s="14">
        <v>0</v>
      </c>
      <c r="K240" s="25">
        <f>IFERROR(VLOOKUP(B240,'[1]Result 1'!$A$2:$I$549,7,0),0)</f>
        <v>0</v>
      </c>
      <c r="L240" s="14">
        <f t="shared" si="17"/>
        <v>18517.89</v>
      </c>
      <c r="M240" s="14">
        <f t="shared" si="18"/>
        <v>0</v>
      </c>
      <c r="N240" s="15"/>
      <c r="O240" s="23">
        <f t="shared" si="19"/>
        <v>18517.89</v>
      </c>
      <c r="P240" s="1">
        <f>H240-F240</f>
        <v>0</v>
      </c>
    </row>
    <row r="241" spans="1:16" s="1" customFormat="1" ht="29.25" customHeight="1" x14ac:dyDescent="0.25">
      <c r="A241" s="18">
        <v>239</v>
      </c>
      <c r="B241" s="16" t="s">
        <v>382</v>
      </c>
      <c r="C241" s="20" t="s">
        <v>648</v>
      </c>
      <c r="D241" s="17" t="s">
        <v>451</v>
      </c>
      <c r="E241" s="20" t="s">
        <v>219</v>
      </c>
      <c r="F241" s="25">
        <f>IFERROR(VLOOKUP(B241,'[1]Result 1'!$A$2:$I$549,6,0),0)</f>
        <v>18454.78</v>
      </c>
      <c r="G241" s="25">
        <f>IFERROR(VLOOKUP(B241,'[2]Result 1'!$A$2:$E$549,2,0),0)</f>
        <v>83102.34</v>
      </c>
      <c r="H241" s="14">
        <v>18454.78</v>
      </c>
      <c r="I241" s="14">
        <f t="shared" si="16"/>
        <v>58365.89</v>
      </c>
      <c r="J241" s="14">
        <v>24736.45</v>
      </c>
      <c r="K241" s="25">
        <f>IFERROR(VLOOKUP(B241,'[1]Result 1'!$A$2:$I$549,7,0),0)</f>
        <v>-18593.09</v>
      </c>
      <c r="L241" s="14">
        <f t="shared" si="17"/>
        <v>95413.759999999995</v>
      </c>
      <c r="M241" s="14">
        <f t="shared" si="18"/>
        <v>18593.089999999997</v>
      </c>
      <c r="N241" s="15"/>
      <c r="O241" s="23">
        <f t="shared" si="19"/>
        <v>95413.759999999995</v>
      </c>
    </row>
    <row r="242" spans="1:16" s="1" customFormat="1" ht="29.25" customHeight="1" x14ac:dyDescent="0.25">
      <c r="A242" s="18">
        <v>240</v>
      </c>
      <c r="B242" s="16" t="s">
        <v>346</v>
      </c>
      <c r="C242" s="20" t="s">
        <v>651</v>
      </c>
      <c r="D242" s="17" t="s">
        <v>375</v>
      </c>
      <c r="E242" s="20" t="s">
        <v>182</v>
      </c>
      <c r="F242" s="25">
        <f>IFERROR(VLOOKUP(B242,'[1]Result 1'!$A$2:$I$549,6,0),0)</f>
        <v>18435.02</v>
      </c>
      <c r="G242" s="25">
        <f>IFERROR(VLOOKUP(B242,'[2]Result 1'!$A$2:$E$549,2,0),0)</f>
        <v>0</v>
      </c>
      <c r="H242" s="14">
        <v>18435.02</v>
      </c>
      <c r="I242" s="14">
        <f t="shared" si="16"/>
        <v>0</v>
      </c>
      <c r="J242" s="14">
        <v>0</v>
      </c>
      <c r="K242" s="25">
        <f>IFERROR(VLOOKUP(B242,'[1]Result 1'!$A$2:$I$549,7,0),0)</f>
        <v>0</v>
      </c>
      <c r="L242" s="14">
        <f t="shared" si="17"/>
        <v>18435.02</v>
      </c>
      <c r="M242" s="14">
        <f t="shared" si="18"/>
        <v>0</v>
      </c>
      <c r="N242" s="15"/>
      <c r="O242" s="23">
        <f t="shared" si="19"/>
        <v>18435.02</v>
      </c>
    </row>
    <row r="243" spans="1:16" s="1" customFormat="1" ht="29.25" customHeight="1" x14ac:dyDescent="0.25">
      <c r="A243" s="18">
        <v>241</v>
      </c>
      <c r="B243" s="16" t="s">
        <v>339</v>
      </c>
      <c r="C243" s="20" t="s">
        <v>782</v>
      </c>
      <c r="D243" s="17" t="s">
        <v>259</v>
      </c>
      <c r="E243" s="20" t="s">
        <v>178</v>
      </c>
      <c r="F243" s="25">
        <f>IFERROR(VLOOKUP(B243,'[1]Result 1'!$A$2:$I$549,6,0),0)</f>
        <v>18365.12</v>
      </c>
      <c r="G243" s="25">
        <f>IFERROR(VLOOKUP(B243,'[2]Result 1'!$A$2:$E$549,2,0),0)</f>
        <v>0</v>
      </c>
      <c r="H243" s="14">
        <v>18365.12</v>
      </c>
      <c r="I243" s="14">
        <f t="shared" si="16"/>
        <v>0</v>
      </c>
      <c r="J243" s="14">
        <v>0</v>
      </c>
      <c r="K243" s="25">
        <f>IFERROR(VLOOKUP(B243,'[1]Result 1'!$A$2:$I$549,7,0),0)</f>
        <v>0</v>
      </c>
      <c r="L243" s="14">
        <f t="shared" si="17"/>
        <v>18365.12</v>
      </c>
      <c r="M243" s="14">
        <f t="shared" si="18"/>
        <v>0</v>
      </c>
      <c r="N243" s="15"/>
      <c r="O243" s="23">
        <f t="shared" si="19"/>
        <v>18365.12</v>
      </c>
    </row>
    <row r="244" spans="1:16" s="1" customFormat="1" ht="29.25" customHeight="1" x14ac:dyDescent="0.25">
      <c r="A244" s="18">
        <v>242</v>
      </c>
      <c r="B244" s="16" t="s">
        <v>289</v>
      </c>
      <c r="C244" s="20" t="s">
        <v>676</v>
      </c>
      <c r="D244" s="17" t="s">
        <v>257</v>
      </c>
      <c r="E244" s="20" t="s">
        <v>182</v>
      </c>
      <c r="F244" s="25">
        <f>IFERROR(VLOOKUP(B244,'[1]Result 1'!$A$2:$I$549,6,0),0)</f>
        <v>18339.009999999998</v>
      </c>
      <c r="G244" s="25">
        <f>IFERROR(VLOOKUP(B244,'[2]Result 1'!$A$2:$E$549,2,0),0)</f>
        <v>0</v>
      </c>
      <c r="H244" s="14">
        <v>18339.009999999998</v>
      </c>
      <c r="I244" s="14">
        <f t="shared" si="16"/>
        <v>0</v>
      </c>
      <c r="J244" s="14">
        <v>0</v>
      </c>
      <c r="K244" s="25">
        <f>IFERROR(VLOOKUP(B244,'[1]Result 1'!$A$2:$I$549,7,0),0)</f>
        <v>0</v>
      </c>
      <c r="L244" s="14">
        <f t="shared" si="17"/>
        <v>18339.009999999998</v>
      </c>
      <c r="M244" s="14">
        <f t="shared" si="18"/>
        <v>0</v>
      </c>
      <c r="N244" s="15"/>
      <c r="O244" s="23">
        <f t="shared" si="19"/>
        <v>18339.009999999998</v>
      </c>
    </row>
    <row r="245" spans="1:16" s="1" customFormat="1" ht="29.25" customHeight="1" x14ac:dyDescent="0.25">
      <c r="A245" s="18">
        <v>243</v>
      </c>
      <c r="B245" s="16" t="s">
        <v>352</v>
      </c>
      <c r="C245" s="20" t="s">
        <v>663</v>
      </c>
      <c r="D245" s="17" t="s">
        <v>375</v>
      </c>
      <c r="E245" s="20" t="s">
        <v>182</v>
      </c>
      <c r="F245" s="25">
        <f>IFERROR(VLOOKUP(B245,'[1]Result 1'!$A$2:$I$549,6,0),0)</f>
        <v>41120.25</v>
      </c>
      <c r="G245" s="25">
        <f>IFERROR(VLOOKUP(B245,'[2]Result 1'!$A$2:$E$549,2,0),0)</f>
        <v>0</v>
      </c>
      <c r="H245" s="14">
        <v>18280.689999999999</v>
      </c>
      <c r="I245" s="14">
        <f t="shared" si="16"/>
        <v>0</v>
      </c>
      <c r="J245" s="14">
        <v>0</v>
      </c>
      <c r="K245" s="25">
        <f>IFERROR(VLOOKUP(B245,'[1]Result 1'!$A$2:$I$549,7,0),0)</f>
        <v>0</v>
      </c>
      <c r="L245" s="14">
        <f t="shared" si="17"/>
        <v>18280.689999999999</v>
      </c>
      <c r="M245" s="14">
        <f t="shared" si="18"/>
        <v>0</v>
      </c>
      <c r="N245" s="15"/>
      <c r="O245" s="23">
        <f t="shared" si="19"/>
        <v>18280.689999999999</v>
      </c>
      <c r="P245" s="1">
        <f>H245-F245</f>
        <v>-22839.56</v>
      </c>
    </row>
    <row r="246" spans="1:16" s="1" customFormat="1" ht="29.25" customHeight="1" x14ac:dyDescent="0.25">
      <c r="A246" s="18">
        <v>244</v>
      </c>
      <c r="B246" s="16" t="s">
        <v>42</v>
      </c>
      <c r="C246" s="20" t="s">
        <v>645</v>
      </c>
      <c r="D246" s="17" t="s">
        <v>261</v>
      </c>
      <c r="E246" s="20" t="s">
        <v>190</v>
      </c>
      <c r="F246" s="25">
        <f>IFERROR(VLOOKUP(B246,'[1]Result 1'!$A$2:$I$549,6,0),0)</f>
        <v>18231.830000000002</v>
      </c>
      <c r="G246" s="25">
        <f>IFERROR(VLOOKUP(B246,'[2]Result 1'!$A$2:$E$549,2,0),0)</f>
        <v>0</v>
      </c>
      <c r="H246" s="14">
        <v>18231.830000000002</v>
      </c>
      <c r="I246" s="14">
        <f t="shared" si="16"/>
        <v>0</v>
      </c>
      <c r="J246" s="14">
        <v>0</v>
      </c>
      <c r="K246" s="25">
        <f>IFERROR(VLOOKUP(B246,'[1]Result 1'!$A$2:$I$549,7,0),0)</f>
        <v>0</v>
      </c>
      <c r="L246" s="14">
        <f t="shared" si="17"/>
        <v>18231.830000000002</v>
      </c>
      <c r="M246" s="14">
        <f t="shared" si="18"/>
        <v>0</v>
      </c>
      <c r="N246" s="15"/>
      <c r="O246" s="23">
        <f t="shared" si="19"/>
        <v>18231.830000000002</v>
      </c>
      <c r="P246" s="1">
        <f>H246-F246</f>
        <v>0</v>
      </c>
    </row>
    <row r="247" spans="1:16" s="1" customFormat="1" ht="29.25" customHeight="1" x14ac:dyDescent="0.25">
      <c r="A247" s="18">
        <v>245</v>
      </c>
      <c r="B247" s="16" t="s">
        <v>54</v>
      </c>
      <c r="C247" s="20" t="s">
        <v>680</v>
      </c>
      <c r="D247" s="17" t="s">
        <v>260</v>
      </c>
      <c r="E247" s="20" t="s">
        <v>182</v>
      </c>
      <c r="F247" s="25">
        <f>IFERROR(VLOOKUP(B247,'[1]Result 1'!$A$2:$I$549,6,0),0)</f>
        <v>34197.33</v>
      </c>
      <c r="G247" s="25">
        <f>IFERROR(VLOOKUP(B247,'[2]Result 1'!$A$2:$E$549,2,0),0)</f>
        <v>58596.23</v>
      </c>
      <c r="H247" s="14">
        <v>18223.599999999999</v>
      </c>
      <c r="I247" s="14">
        <f t="shared" si="16"/>
        <v>43064.94</v>
      </c>
      <c r="J247" s="14">
        <v>15531.29</v>
      </c>
      <c r="K247" s="25">
        <f>IFERROR(VLOOKUP(B247,'[1]Result 1'!$A$2:$I$549,7,0),0)</f>
        <v>0</v>
      </c>
      <c r="L247" s="14">
        <f t="shared" si="17"/>
        <v>61288.54</v>
      </c>
      <c r="M247" s="14">
        <f t="shared" si="18"/>
        <v>0</v>
      </c>
      <c r="N247" s="15"/>
      <c r="O247" s="23">
        <f t="shared" si="19"/>
        <v>61288.54</v>
      </c>
      <c r="P247" s="1">
        <f>H247-F247</f>
        <v>-15973.730000000003</v>
      </c>
    </row>
    <row r="248" spans="1:16" s="1" customFormat="1" ht="29.25" customHeight="1" x14ac:dyDescent="0.25">
      <c r="A248" s="18">
        <v>246</v>
      </c>
      <c r="B248" s="16" t="s">
        <v>72</v>
      </c>
      <c r="C248" s="20" t="s">
        <v>650</v>
      </c>
      <c r="D248" s="17" t="s">
        <v>260</v>
      </c>
      <c r="E248" s="20" t="s">
        <v>184</v>
      </c>
      <c r="F248" s="25">
        <f>IFERROR(VLOOKUP(B248,'[1]Result 1'!$A$2:$I$549,6,0),0)</f>
        <v>18135.34</v>
      </c>
      <c r="G248" s="25">
        <f>IFERROR(VLOOKUP(B248,'[2]Result 1'!$A$2:$E$549,2,0),0)</f>
        <v>0</v>
      </c>
      <c r="H248" s="14">
        <v>18135.34</v>
      </c>
      <c r="I248" s="14">
        <f t="shared" si="16"/>
        <v>0</v>
      </c>
      <c r="J248" s="14">
        <v>0</v>
      </c>
      <c r="K248" s="25">
        <f>IFERROR(VLOOKUP(B248,'[1]Result 1'!$A$2:$I$549,7,0),0)</f>
        <v>0</v>
      </c>
      <c r="L248" s="14">
        <f t="shared" si="17"/>
        <v>18135.34</v>
      </c>
      <c r="M248" s="14">
        <f t="shared" si="18"/>
        <v>0</v>
      </c>
      <c r="N248" s="15"/>
      <c r="O248" s="23">
        <f t="shared" si="19"/>
        <v>18135.34</v>
      </c>
      <c r="P248" s="1">
        <f>H248-F248</f>
        <v>0</v>
      </c>
    </row>
    <row r="249" spans="1:16" s="1" customFormat="1" ht="29.25" customHeight="1" x14ac:dyDescent="0.25">
      <c r="A249" s="18">
        <v>247</v>
      </c>
      <c r="B249" s="16" t="s">
        <v>239</v>
      </c>
      <c r="C249" s="20" t="s">
        <v>700</v>
      </c>
      <c r="D249" s="17" t="s">
        <v>261</v>
      </c>
      <c r="E249" s="20" t="s">
        <v>182</v>
      </c>
      <c r="F249" s="25">
        <f>IFERROR(VLOOKUP(B249,'[1]Result 1'!$A$2:$I$549,6,0),0)</f>
        <v>14423.41</v>
      </c>
      <c r="G249" s="25">
        <f>IFERROR(VLOOKUP(B249,'[2]Result 1'!$A$2:$E$549,2,0),0)</f>
        <v>0</v>
      </c>
      <c r="H249" s="14">
        <v>18125.88</v>
      </c>
      <c r="I249" s="14">
        <f t="shared" si="16"/>
        <v>0</v>
      </c>
      <c r="J249" s="14">
        <v>0</v>
      </c>
      <c r="K249" s="25">
        <f>IFERROR(VLOOKUP(B249,'[1]Result 1'!$A$2:$I$549,7,0),0)</f>
        <v>0</v>
      </c>
      <c r="L249" s="14">
        <f t="shared" si="17"/>
        <v>18125.88</v>
      </c>
      <c r="M249" s="14">
        <f t="shared" si="18"/>
        <v>3702.4700000000012</v>
      </c>
      <c r="N249" s="15"/>
      <c r="O249" s="23">
        <f t="shared" si="19"/>
        <v>18125.88</v>
      </c>
    </row>
    <row r="250" spans="1:16" s="1" customFormat="1" ht="29.25" customHeight="1" x14ac:dyDescent="0.25">
      <c r="A250" s="18">
        <v>248</v>
      </c>
      <c r="B250" s="16" t="s">
        <v>117</v>
      </c>
      <c r="C250" s="20" t="s">
        <v>601</v>
      </c>
      <c r="D250" s="17" t="s">
        <v>260</v>
      </c>
      <c r="E250" s="20" t="s">
        <v>185</v>
      </c>
      <c r="F250" s="25">
        <f>IFERROR(VLOOKUP(B250,'[1]Result 1'!$A$2:$I$549,6,0),0)</f>
        <v>18060.919999999998</v>
      </c>
      <c r="G250" s="25">
        <f>IFERROR(VLOOKUP(B250,'[2]Result 1'!$A$2:$E$549,2,0),0)</f>
        <v>32350.43</v>
      </c>
      <c r="H250" s="14">
        <v>18060.919999999998</v>
      </c>
      <c r="I250" s="14">
        <f t="shared" si="16"/>
        <v>16275.98</v>
      </c>
      <c r="J250" s="14">
        <v>16074.45</v>
      </c>
      <c r="K250" s="25">
        <f>IFERROR(VLOOKUP(B250,'[1]Result 1'!$A$2:$I$549,7,0),0)</f>
        <v>-12839.47</v>
      </c>
      <c r="L250" s="14">
        <f t="shared" si="17"/>
        <v>47176.369999999995</v>
      </c>
      <c r="M250" s="14">
        <f t="shared" si="18"/>
        <v>12839.469999999998</v>
      </c>
      <c r="N250" s="15"/>
      <c r="O250" s="23">
        <f t="shared" si="19"/>
        <v>47176.369999999995</v>
      </c>
    </row>
    <row r="251" spans="1:16" s="1" customFormat="1" ht="29.25" customHeight="1" x14ac:dyDescent="0.25">
      <c r="A251" s="18">
        <v>249</v>
      </c>
      <c r="B251" s="16" t="s">
        <v>56</v>
      </c>
      <c r="C251" s="20" t="s">
        <v>657</v>
      </c>
      <c r="D251" s="17" t="s">
        <v>265</v>
      </c>
      <c r="E251" s="20" t="s">
        <v>185</v>
      </c>
      <c r="F251" s="25">
        <f>IFERROR(VLOOKUP(B251,'[1]Result 1'!$A$2:$I$549,6,0),0)</f>
        <v>18014.73</v>
      </c>
      <c r="G251" s="25">
        <f>IFERROR(VLOOKUP(B251,'[2]Result 1'!$A$2:$E$549,2,0),0)</f>
        <v>0</v>
      </c>
      <c r="H251" s="14">
        <v>18014.73</v>
      </c>
      <c r="I251" s="14">
        <f t="shared" si="16"/>
        <v>0</v>
      </c>
      <c r="J251" s="14">
        <v>0</v>
      </c>
      <c r="K251" s="25">
        <f>IFERROR(VLOOKUP(B251,'[1]Result 1'!$A$2:$I$549,7,0),0)</f>
        <v>0</v>
      </c>
      <c r="L251" s="14">
        <f t="shared" si="17"/>
        <v>18014.73</v>
      </c>
      <c r="M251" s="14">
        <f t="shared" si="18"/>
        <v>0</v>
      </c>
      <c r="N251" s="15"/>
      <c r="O251" s="23">
        <f t="shared" si="19"/>
        <v>18014.73</v>
      </c>
      <c r="P251" s="1">
        <f>H251-F251</f>
        <v>0</v>
      </c>
    </row>
    <row r="252" spans="1:16" s="1" customFormat="1" ht="29.25" customHeight="1" x14ac:dyDescent="0.25">
      <c r="A252" s="18">
        <v>250</v>
      </c>
      <c r="B252" s="16" t="s">
        <v>294</v>
      </c>
      <c r="C252" s="20" t="s">
        <v>661</v>
      </c>
      <c r="D252" s="17" t="s">
        <v>257</v>
      </c>
      <c r="E252" s="20" t="s">
        <v>206</v>
      </c>
      <c r="F252" s="25">
        <f>IFERROR(VLOOKUP(B252,'[1]Result 1'!$A$2:$I$549,6,0),0)</f>
        <v>17961.05</v>
      </c>
      <c r="G252" s="25">
        <f>IFERROR(VLOOKUP(B252,'[2]Result 1'!$A$2:$E$549,2,0),0)</f>
        <v>0</v>
      </c>
      <c r="H252" s="14">
        <v>17961.05</v>
      </c>
      <c r="I252" s="14">
        <f t="shared" si="16"/>
        <v>0</v>
      </c>
      <c r="J252" s="14">
        <v>0</v>
      </c>
      <c r="K252" s="25">
        <f>IFERROR(VLOOKUP(B252,'[1]Result 1'!$A$2:$I$549,7,0),0)</f>
        <v>0</v>
      </c>
      <c r="L252" s="14">
        <f t="shared" si="17"/>
        <v>17961.05</v>
      </c>
      <c r="M252" s="14">
        <f t="shared" si="18"/>
        <v>0</v>
      </c>
      <c r="N252" s="15"/>
      <c r="O252" s="23">
        <f t="shared" si="19"/>
        <v>17961.05</v>
      </c>
    </row>
    <row r="253" spans="1:16" s="1" customFormat="1" ht="29.25" customHeight="1" x14ac:dyDescent="0.25">
      <c r="A253" s="18">
        <v>251</v>
      </c>
      <c r="B253" s="16" t="s">
        <v>271</v>
      </c>
      <c r="C253" s="20" t="s">
        <v>805</v>
      </c>
      <c r="D253" s="17" t="s">
        <v>260</v>
      </c>
      <c r="E253" s="20" t="s">
        <v>206</v>
      </c>
      <c r="F253" s="25">
        <f>IFERROR(VLOOKUP(B253,'[1]Result 1'!$A$2:$I$549,6,0),0)</f>
        <v>9347.6200000000008</v>
      </c>
      <c r="G253" s="25">
        <f>IFERROR(VLOOKUP(B253,'[2]Result 1'!$A$2:$E$549,2,0),0)</f>
        <v>52938.25</v>
      </c>
      <c r="H253" s="14">
        <v>17835.96</v>
      </c>
      <c r="I253" s="14">
        <f t="shared" si="16"/>
        <v>43638.81</v>
      </c>
      <c r="J253" s="14">
        <v>9299.44</v>
      </c>
      <c r="K253" s="25">
        <f>IFERROR(VLOOKUP(B253,'[1]Result 1'!$A$2:$I$549,7,0),0)</f>
        <v>0</v>
      </c>
      <c r="L253" s="14">
        <f t="shared" si="17"/>
        <v>61474.77</v>
      </c>
      <c r="M253" s="14">
        <f t="shared" si="18"/>
        <v>8488.3399999999965</v>
      </c>
      <c r="N253" s="15"/>
      <c r="O253" s="23">
        <f t="shared" si="19"/>
        <v>61474.77</v>
      </c>
    </row>
    <row r="254" spans="1:16" s="1" customFormat="1" ht="29.25" customHeight="1" x14ac:dyDescent="0.25">
      <c r="A254" s="18">
        <v>252</v>
      </c>
      <c r="B254" s="16" t="s">
        <v>432</v>
      </c>
      <c r="C254" s="20" t="s">
        <v>753</v>
      </c>
      <c r="D254" s="17" t="s">
        <v>451</v>
      </c>
      <c r="E254" s="20" t="s">
        <v>175</v>
      </c>
      <c r="F254" s="25">
        <f>IFERROR(VLOOKUP(B254,'[1]Result 1'!$A$2:$I$549,6,0),0)</f>
        <v>20109.54</v>
      </c>
      <c r="G254" s="25">
        <f>IFERROR(VLOOKUP(B254,'[2]Result 1'!$A$2:$E$549,2,0),0)</f>
        <v>25391.95</v>
      </c>
      <c r="H254" s="14">
        <v>17819.419999999998</v>
      </c>
      <c r="I254" s="14">
        <f t="shared" si="16"/>
        <v>0</v>
      </c>
      <c r="J254" s="14">
        <v>25391.95</v>
      </c>
      <c r="K254" s="25">
        <f>IFERROR(VLOOKUP(B254,'[1]Result 1'!$A$2:$I$549,7,0),0)</f>
        <v>0</v>
      </c>
      <c r="L254" s="14">
        <f t="shared" si="17"/>
        <v>17819.419999999998</v>
      </c>
      <c r="M254" s="14">
        <f t="shared" si="18"/>
        <v>0</v>
      </c>
      <c r="N254" s="15" t="s">
        <v>306</v>
      </c>
      <c r="O254" s="23">
        <f t="shared" si="19"/>
        <v>17819.419999999998</v>
      </c>
    </row>
    <row r="255" spans="1:16" s="1" customFormat="1" ht="29.25" customHeight="1" x14ac:dyDescent="0.25">
      <c r="A255" s="18">
        <v>253</v>
      </c>
      <c r="B255" s="16" t="s">
        <v>37</v>
      </c>
      <c r="C255" s="20" t="s">
        <v>768</v>
      </c>
      <c r="D255" s="17" t="s">
        <v>265</v>
      </c>
      <c r="E255" s="20" t="s">
        <v>216</v>
      </c>
      <c r="F255" s="25">
        <f>IFERROR(VLOOKUP(B255,'[1]Result 1'!$A$2:$I$549,6,0),0)</f>
        <v>33732.230000000003</v>
      </c>
      <c r="G255" s="25">
        <f>IFERROR(VLOOKUP(B255,'[2]Result 1'!$A$2:$E$549,2,0),0)</f>
        <v>0</v>
      </c>
      <c r="H255" s="14">
        <v>17716.28</v>
      </c>
      <c r="I255" s="14">
        <f t="shared" si="16"/>
        <v>0</v>
      </c>
      <c r="J255" s="14">
        <v>0</v>
      </c>
      <c r="K255" s="25">
        <f>IFERROR(VLOOKUP(B255,'[1]Result 1'!$A$2:$I$549,7,0),0)</f>
        <v>-16015.95</v>
      </c>
      <c r="L255" s="14">
        <f t="shared" si="17"/>
        <v>33732.229999999996</v>
      </c>
      <c r="M255" s="14">
        <f t="shared" si="18"/>
        <v>0</v>
      </c>
      <c r="N255" s="15"/>
      <c r="O255" s="23">
        <f t="shared" si="19"/>
        <v>33732.229999999996</v>
      </c>
      <c r="P255" s="1">
        <f>H255-F255</f>
        <v>-16015.950000000004</v>
      </c>
    </row>
    <row r="256" spans="1:16" s="1" customFormat="1" ht="29.25" customHeight="1" x14ac:dyDescent="0.25">
      <c r="A256" s="18">
        <v>254</v>
      </c>
      <c r="B256" s="16" t="s">
        <v>39</v>
      </c>
      <c r="C256" s="20" t="s">
        <v>583</v>
      </c>
      <c r="D256" s="17" t="s">
        <v>375</v>
      </c>
      <c r="E256" s="20" t="s">
        <v>182</v>
      </c>
      <c r="F256" s="25">
        <f>IFERROR(VLOOKUP(B256,'[1]Result 1'!$A$2:$I$549,6,0),0)</f>
        <v>17684.18</v>
      </c>
      <c r="G256" s="25">
        <f>IFERROR(VLOOKUP(B256,'[2]Result 1'!$A$2:$E$549,2,0),0)</f>
        <v>76242.009999999995</v>
      </c>
      <c r="H256" s="14">
        <v>17684.18</v>
      </c>
      <c r="I256" s="14">
        <f t="shared" si="16"/>
        <v>56532.539999999994</v>
      </c>
      <c r="J256" s="14">
        <v>19709.47</v>
      </c>
      <c r="K256" s="25">
        <f>IFERROR(VLOOKUP(B256,'[1]Result 1'!$A$2:$I$549,7,0),0)</f>
        <v>0</v>
      </c>
      <c r="L256" s="14">
        <f t="shared" si="17"/>
        <v>74216.72</v>
      </c>
      <c r="M256" s="14">
        <f t="shared" si="18"/>
        <v>7.2759576141834259E-12</v>
      </c>
      <c r="N256" s="15"/>
      <c r="O256" s="23">
        <f t="shared" si="19"/>
        <v>74216.72</v>
      </c>
    </row>
    <row r="257" spans="1:16" s="1" customFormat="1" ht="29.25" customHeight="1" x14ac:dyDescent="0.25">
      <c r="A257" s="18">
        <v>255</v>
      </c>
      <c r="B257" s="16" t="s">
        <v>293</v>
      </c>
      <c r="C257" s="20" t="s">
        <v>610</v>
      </c>
      <c r="D257" s="17" t="s">
        <v>257</v>
      </c>
      <c r="E257" s="20" t="s">
        <v>182</v>
      </c>
      <c r="F257" s="25">
        <f>IFERROR(VLOOKUP(B257,'[1]Result 1'!$A$2:$I$549,6,0),0)</f>
        <v>17454.48</v>
      </c>
      <c r="G257" s="25">
        <f>IFERROR(VLOOKUP(B257,'[2]Result 1'!$A$2:$E$549,2,0),0)</f>
        <v>0</v>
      </c>
      <c r="H257" s="14">
        <v>17454.48</v>
      </c>
      <c r="I257" s="14">
        <f t="shared" si="16"/>
        <v>0</v>
      </c>
      <c r="J257" s="14">
        <v>0</v>
      </c>
      <c r="K257" s="25">
        <f>IFERROR(VLOOKUP(B257,'[1]Result 1'!$A$2:$I$549,7,0),0)</f>
        <v>0</v>
      </c>
      <c r="L257" s="14">
        <f t="shared" si="17"/>
        <v>17454.48</v>
      </c>
      <c r="M257" s="14">
        <f t="shared" si="18"/>
        <v>0</v>
      </c>
      <c r="N257" s="15"/>
      <c r="O257" s="23">
        <f t="shared" si="19"/>
        <v>17454.48</v>
      </c>
    </row>
    <row r="258" spans="1:16" s="1" customFormat="1" ht="29.25" customHeight="1" x14ac:dyDescent="0.25">
      <c r="A258" s="18">
        <v>256</v>
      </c>
      <c r="B258" s="16" t="s">
        <v>291</v>
      </c>
      <c r="C258" s="20" t="s">
        <v>669</v>
      </c>
      <c r="D258" s="17" t="s">
        <v>257</v>
      </c>
      <c r="E258" s="20" t="s">
        <v>182</v>
      </c>
      <c r="F258" s="25">
        <f>IFERROR(VLOOKUP(B258,'[1]Result 1'!$A$2:$I$549,6,0),0)</f>
        <v>17400.88</v>
      </c>
      <c r="G258" s="25">
        <f>IFERROR(VLOOKUP(B258,'[2]Result 1'!$A$2:$E$549,2,0),0)</f>
        <v>0</v>
      </c>
      <c r="H258" s="14">
        <v>17434.759999999998</v>
      </c>
      <c r="I258" s="14">
        <f t="shared" si="16"/>
        <v>0</v>
      </c>
      <c r="J258" s="14">
        <v>0</v>
      </c>
      <c r="K258" s="25">
        <f>IFERROR(VLOOKUP(B258,'[1]Result 1'!$A$2:$I$549,7,0),0)</f>
        <v>0</v>
      </c>
      <c r="L258" s="14">
        <f t="shared" si="17"/>
        <v>17434.759999999998</v>
      </c>
      <c r="M258" s="14">
        <f t="shared" si="18"/>
        <v>33.879999999997381</v>
      </c>
      <c r="N258" s="15"/>
      <c r="O258" s="23">
        <f t="shared" si="19"/>
        <v>17434.759999999998</v>
      </c>
    </row>
    <row r="259" spans="1:16" s="1" customFormat="1" ht="29.25" customHeight="1" x14ac:dyDescent="0.25">
      <c r="A259" s="18">
        <v>257</v>
      </c>
      <c r="B259" s="16" t="s">
        <v>364</v>
      </c>
      <c r="C259" s="20" t="s">
        <v>684</v>
      </c>
      <c r="D259" s="17" t="s">
        <v>375</v>
      </c>
      <c r="E259" s="20" t="s">
        <v>182</v>
      </c>
      <c r="F259" s="25">
        <f>IFERROR(VLOOKUP(B259,'[1]Result 1'!$A$2:$I$549,6,0),0)</f>
        <v>29835.88</v>
      </c>
      <c r="G259" s="25">
        <f>IFERROR(VLOOKUP(B259,'[2]Result 1'!$A$2:$E$549,2,0),0)</f>
        <v>43157.75</v>
      </c>
      <c r="H259" s="14">
        <v>17387.8</v>
      </c>
      <c r="I259" s="14">
        <f t="shared" ref="I259:I322" si="20">G259-J259</f>
        <v>30001.64</v>
      </c>
      <c r="J259" s="14">
        <v>13156.11</v>
      </c>
      <c r="K259" s="25">
        <f>IFERROR(VLOOKUP(B259,'[1]Result 1'!$A$2:$I$549,7,0),0)</f>
        <v>0</v>
      </c>
      <c r="L259" s="14">
        <f t="shared" ref="L259:L322" si="21">IF((H259+I259-K259)&lt;0,0,H259+I259-K259)</f>
        <v>47389.440000000002</v>
      </c>
      <c r="M259" s="14">
        <f t="shared" ref="M259:M322" si="22">IF((L259-F259-I259)&lt;0,0,L259-F259-I259)</f>
        <v>0</v>
      </c>
      <c r="N259" s="15"/>
      <c r="O259" s="23">
        <f t="shared" si="19"/>
        <v>47389.440000000002</v>
      </c>
    </row>
    <row r="260" spans="1:16" s="1" customFormat="1" ht="29.25" customHeight="1" x14ac:dyDescent="0.25">
      <c r="A260" s="18">
        <v>258</v>
      </c>
      <c r="B260" s="16" t="s">
        <v>50</v>
      </c>
      <c r="C260" s="20" t="s">
        <v>632</v>
      </c>
      <c r="D260" s="17" t="s">
        <v>259</v>
      </c>
      <c r="E260" s="20" t="s">
        <v>187</v>
      </c>
      <c r="F260" s="25">
        <f>IFERROR(VLOOKUP(B260,'[1]Result 1'!$A$2:$I$549,6,0),0)</f>
        <v>16103.47</v>
      </c>
      <c r="G260" s="25">
        <f>IFERROR(VLOOKUP(B260,'[2]Result 1'!$A$2:$E$549,2,0),0)</f>
        <v>69767.039999999994</v>
      </c>
      <c r="H260" s="14">
        <v>17387.8</v>
      </c>
      <c r="I260" s="14">
        <f t="shared" si="20"/>
        <v>50738.149999999994</v>
      </c>
      <c r="J260" s="14">
        <v>19028.89</v>
      </c>
      <c r="K260" s="25">
        <f>IFERROR(VLOOKUP(B260,'[1]Result 1'!$A$2:$I$549,7,0),0)</f>
        <v>-16103.47</v>
      </c>
      <c r="L260" s="14">
        <f t="shared" si="21"/>
        <v>84229.42</v>
      </c>
      <c r="M260" s="14">
        <f t="shared" si="22"/>
        <v>17387.800000000003</v>
      </c>
      <c r="N260" s="15"/>
      <c r="O260" s="23">
        <f t="shared" si="19"/>
        <v>84229.42</v>
      </c>
      <c r="P260" s="1">
        <f>H260-F260</f>
        <v>1284.33</v>
      </c>
    </row>
    <row r="261" spans="1:16" s="1" customFormat="1" ht="29.25" customHeight="1" x14ac:dyDescent="0.25">
      <c r="A261" s="18">
        <v>259</v>
      </c>
      <c r="B261" s="16" t="s">
        <v>41</v>
      </c>
      <c r="C261" s="20" t="s">
        <v>667</v>
      </c>
      <c r="D261" s="17" t="s">
        <v>261</v>
      </c>
      <c r="E261" s="20" t="s">
        <v>206</v>
      </c>
      <c r="F261" s="25">
        <f>IFERROR(VLOOKUP(B261,'[1]Result 1'!$A$2:$I$549,6,0),0)</f>
        <v>17361.46</v>
      </c>
      <c r="G261" s="25">
        <f>IFERROR(VLOOKUP(B261,'[2]Result 1'!$A$2:$E$549,2,0),0)</f>
        <v>68009.61</v>
      </c>
      <c r="H261" s="14">
        <v>17361.46</v>
      </c>
      <c r="I261" s="14">
        <f t="shared" si="20"/>
        <v>50665.72</v>
      </c>
      <c r="J261" s="14">
        <v>17343.89</v>
      </c>
      <c r="K261" s="25">
        <f>IFERROR(VLOOKUP(B261,'[1]Result 1'!$A$2:$I$549,7,0),0)</f>
        <v>-13356.99</v>
      </c>
      <c r="L261" s="14">
        <f t="shared" si="21"/>
        <v>81384.17</v>
      </c>
      <c r="M261" s="14">
        <f t="shared" si="22"/>
        <v>13356.989999999998</v>
      </c>
      <c r="N261" s="15"/>
      <c r="O261" s="23">
        <f t="shared" si="19"/>
        <v>81384.17</v>
      </c>
    </row>
    <row r="262" spans="1:16" s="1" customFormat="1" ht="29.25" customHeight="1" x14ac:dyDescent="0.25">
      <c r="A262" s="18">
        <v>260</v>
      </c>
      <c r="B262" s="16">
        <v>4210632</v>
      </c>
      <c r="C262" s="20" t="s">
        <v>848</v>
      </c>
      <c r="D262" s="17"/>
      <c r="E262" s="20"/>
      <c r="F262" s="25">
        <f>IFERROR(VLOOKUP(B262,'[1]Result 1'!$A$2:$I$549,6,0),0)</f>
        <v>0</v>
      </c>
      <c r="G262" s="25">
        <f>IFERROR(VLOOKUP(B262,'[2]Result 1'!$A$2:$E$549,2,0),0)</f>
        <v>0</v>
      </c>
      <c r="H262" s="14">
        <v>17268.57</v>
      </c>
      <c r="I262" s="14">
        <f t="shared" si="20"/>
        <v>0</v>
      </c>
      <c r="J262" s="14">
        <v>0</v>
      </c>
      <c r="K262" s="25">
        <f>IFERROR(VLOOKUP(B262,'[1]Result 1'!$A$2:$I$549,7,0),0)</f>
        <v>0</v>
      </c>
      <c r="L262" s="14">
        <f t="shared" si="21"/>
        <v>17268.57</v>
      </c>
      <c r="M262" s="14">
        <f t="shared" si="22"/>
        <v>17268.57</v>
      </c>
      <c r="N262" s="15"/>
      <c r="O262" s="23">
        <f t="shared" si="19"/>
        <v>17268.57</v>
      </c>
      <c r="P262" s="1">
        <f>H262-F262</f>
        <v>17268.57</v>
      </c>
    </row>
    <row r="263" spans="1:16" s="1" customFormat="1" ht="29.25" customHeight="1" x14ac:dyDescent="0.25">
      <c r="A263" s="18">
        <v>261</v>
      </c>
      <c r="B263" s="16" t="s">
        <v>146</v>
      </c>
      <c r="C263" s="20" t="s">
        <v>600</v>
      </c>
      <c r="D263" s="17" t="s">
        <v>261</v>
      </c>
      <c r="E263" s="20" t="s">
        <v>213</v>
      </c>
      <c r="F263" s="25">
        <f>IFERROR(VLOOKUP(B263,'[1]Result 1'!$A$2:$I$549,6,0),0)</f>
        <v>17238.12</v>
      </c>
      <c r="G263" s="25">
        <f>IFERROR(VLOOKUP(B263,'[2]Result 1'!$A$2:$E$549,2,0),0)</f>
        <v>63660.21</v>
      </c>
      <c r="H263" s="14">
        <v>17238.12</v>
      </c>
      <c r="I263" s="14">
        <f t="shared" si="20"/>
        <v>47889.96</v>
      </c>
      <c r="J263" s="14">
        <v>15770.25</v>
      </c>
      <c r="K263" s="25">
        <f>IFERROR(VLOOKUP(B263,'[1]Result 1'!$A$2:$I$549,7,0),0)</f>
        <v>-13590.58</v>
      </c>
      <c r="L263" s="14">
        <f t="shared" si="21"/>
        <v>78718.66</v>
      </c>
      <c r="M263" s="14">
        <f t="shared" si="22"/>
        <v>13590.580000000009</v>
      </c>
      <c r="N263" s="15"/>
      <c r="O263" s="23">
        <f t="shared" si="19"/>
        <v>78718.66</v>
      </c>
      <c r="P263" s="1">
        <f>H263-F263</f>
        <v>0</v>
      </c>
    </row>
    <row r="264" spans="1:16" s="1" customFormat="1" ht="29.25" customHeight="1" x14ac:dyDescent="0.25">
      <c r="A264" s="18">
        <v>262</v>
      </c>
      <c r="B264" s="16" t="s">
        <v>381</v>
      </c>
      <c r="C264" s="20" t="s">
        <v>625</v>
      </c>
      <c r="D264" s="17" t="s">
        <v>451</v>
      </c>
      <c r="E264" s="20" t="s">
        <v>215</v>
      </c>
      <c r="F264" s="25">
        <f>IFERROR(VLOOKUP(B264,'[1]Result 1'!$A$2:$I$549,6,0),0)</f>
        <v>17160.54</v>
      </c>
      <c r="G264" s="25">
        <f>IFERROR(VLOOKUP(B264,'[2]Result 1'!$A$2:$E$549,2,0),0)</f>
        <v>0</v>
      </c>
      <c r="H264" s="14">
        <v>17160.54</v>
      </c>
      <c r="I264" s="14">
        <f t="shared" si="20"/>
        <v>0</v>
      </c>
      <c r="J264" s="14">
        <v>0</v>
      </c>
      <c r="K264" s="25">
        <f>IFERROR(VLOOKUP(B264,'[1]Result 1'!$A$2:$I$549,7,0),0)</f>
        <v>-12417.12</v>
      </c>
      <c r="L264" s="14">
        <f t="shared" si="21"/>
        <v>29577.660000000003</v>
      </c>
      <c r="M264" s="14">
        <f t="shared" si="22"/>
        <v>12417.120000000003</v>
      </c>
      <c r="N264" s="15"/>
      <c r="O264" s="23">
        <f t="shared" si="19"/>
        <v>29577.660000000003</v>
      </c>
      <c r="P264" s="1">
        <f>H264-F264</f>
        <v>0</v>
      </c>
    </row>
    <row r="265" spans="1:16" s="1" customFormat="1" ht="29.25" customHeight="1" x14ac:dyDescent="0.25">
      <c r="A265" s="18">
        <v>263</v>
      </c>
      <c r="B265" s="16" t="s">
        <v>302</v>
      </c>
      <c r="C265" s="20" t="s">
        <v>665</v>
      </c>
      <c r="D265" s="17" t="s">
        <v>257</v>
      </c>
      <c r="E265" s="20" t="s">
        <v>182</v>
      </c>
      <c r="F265" s="25">
        <f>IFERROR(VLOOKUP(B265,'[1]Result 1'!$A$2:$I$549,6,0),0)</f>
        <v>19602.86</v>
      </c>
      <c r="G265" s="25">
        <f>IFERROR(VLOOKUP(B265,'[2]Result 1'!$A$2:$E$549,2,0),0)</f>
        <v>33087.129999999997</v>
      </c>
      <c r="H265" s="14">
        <v>17070.88</v>
      </c>
      <c r="I265" s="14">
        <f t="shared" si="20"/>
        <v>16873.369999999995</v>
      </c>
      <c r="J265" s="14">
        <v>16213.76</v>
      </c>
      <c r="K265" s="25">
        <f>IFERROR(VLOOKUP(B265,'[1]Result 1'!$A$2:$I$549,7,0),0)</f>
        <v>-19602.86</v>
      </c>
      <c r="L265" s="14">
        <f t="shared" si="21"/>
        <v>53547.11</v>
      </c>
      <c r="M265" s="14">
        <f t="shared" si="22"/>
        <v>17070.880000000005</v>
      </c>
      <c r="N265" s="15"/>
      <c r="O265" s="23">
        <f t="shared" si="19"/>
        <v>53547.11</v>
      </c>
      <c r="P265" s="1">
        <f>H265-F265</f>
        <v>-2531.9799999999996</v>
      </c>
    </row>
    <row r="266" spans="1:16" s="1" customFormat="1" ht="29.25" customHeight="1" x14ac:dyDescent="0.25">
      <c r="A266" s="18">
        <v>264</v>
      </c>
      <c r="B266" s="16" t="s">
        <v>335</v>
      </c>
      <c r="C266" s="20" t="s">
        <v>695</v>
      </c>
      <c r="D266" s="17" t="s">
        <v>259</v>
      </c>
      <c r="E266" s="20" t="s">
        <v>256</v>
      </c>
      <c r="F266" s="25">
        <f>IFERROR(VLOOKUP(B266,'[1]Result 1'!$A$2:$I$549,6,0),0)</f>
        <v>32430.880000000001</v>
      </c>
      <c r="G266" s="25">
        <f>IFERROR(VLOOKUP(B266,'[2]Result 1'!$A$2:$E$549,2,0),0)</f>
        <v>14041.97</v>
      </c>
      <c r="H266" s="14">
        <v>16979.45</v>
      </c>
      <c r="I266" s="14">
        <f t="shared" si="20"/>
        <v>0</v>
      </c>
      <c r="J266" s="14">
        <v>14041.97</v>
      </c>
      <c r="K266" s="25">
        <f>IFERROR(VLOOKUP(B266,'[1]Result 1'!$A$2:$I$549,7,0),0)</f>
        <v>0</v>
      </c>
      <c r="L266" s="14">
        <f t="shared" si="21"/>
        <v>16979.45</v>
      </c>
      <c r="M266" s="14">
        <f t="shared" si="22"/>
        <v>0</v>
      </c>
      <c r="N266" s="15"/>
      <c r="O266" s="23">
        <f t="shared" si="19"/>
        <v>16979.45</v>
      </c>
    </row>
    <row r="267" spans="1:16" s="1" customFormat="1" ht="29.25" customHeight="1" x14ac:dyDescent="0.25">
      <c r="A267" s="18">
        <v>265</v>
      </c>
      <c r="B267" s="16" t="s">
        <v>386</v>
      </c>
      <c r="C267" s="20" t="s">
        <v>582</v>
      </c>
      <c r="D267" s="17" t="s">
        <v>451</v>
      </c>
      <c r="E267" s="20" t="s">
        <v>215</v>
      </c>
      <c r="F267" s="25">
        <f>IFERROR(VLOOKUP(B267,'[1]Result 1'!$A$2:$I$549,6,0),0)</f>
        <v>16851.849999999999</v>
      </c>
      <c r="G267" s="25">
        <f>IFERROR(VLOOKUP(B267,'[2]Result 1'!$A$2:$E$549,2,0),0)</f>
        <v>0</v>
      </c>
      <c r="H267" s="14">
        <v>16851.849999999999</v>
      </c>
      <c r="I267" s="14">
        <f t="shared" si="20"/>
        <v>0</v>
      </c>
      <c r="J267" s="14">
        <v>0</v>
      </c>
      <c r="K267" s="25">
        <f>IFERROR(VLOOKUP(B267,'[1]Result 1'!$A$2:$I$549,7,0),0)</f>
        <v>0</v>
      </c>
      <c r="L267" s="14">
        <f t="shared" si="21"/>
        <v>16851.849999999999</v>
      </c>
      <c r="M267" s="14">
        <f t="shared" si="22"/>
        <v>0</v>
      </c>
      <c r="N267" s="15"/>
      <c r="O267" s="23">
        <f t="shared" si="19"/>
        <v>16851.849999999999</v>
      </c>
      <c r="P267" s="1">
        <f>H267-F267</f>
        <v>0</v>
      </c>
    </row>
    <row r="268" spans="1:16" s="1" customFormat="1" ht="29.25" customHeight="1" x14ac:dyDescent="0.25">
      <c r="A268" s="18">
        <v>266</v>
      </c>
      <c r="B268" s="16" t="s">
        <v>333</v>
      </c>
      <c r="C268" s="20" t="s">
        <v>783</v>
      </c>
      <c r="D268" s="17" t="s">
        <v>259</v>
      </c>
      <c r="E268" s="20" t="s">
        <v>182</v>
      </c>
      <c r="F268" s="25">
        <f>IFERROR(VLOOKUP(B268,'[1]Result 1'!$A$2:$I$549,6,0),0)</f>
        <v>25118.7</v>
      </c>
      <c r="G268" s="25">
        <f>IFERROR(VLOOKUP(B268,'[2]Result 1'!$A$2:$E$549,2,0),0)</f>
        <v>0</v>
      </c>
      <c r="H268" s="14">
        <v>16849.63</v>
      </c>
      <c r="I268" s="14">
        <f t="shared" si="20"/>
        <v>0</v>
      </c>
      <c r="J268" s="14">
        <v>0</v>
      </c>
      <c r="K268" s="25">
        <f>IFERROR(VLOOKUP(B268,'[1]Result 1'!$A$2:$I$549,7,0),0)</f>
        <v>0</v>
      </c>
      <c r="L268" s="14">
        <f t="shared" si="21"/>
        <v>16849.63</v>
      </c>
      <c r="M268" s="14">
        <f t="shared" si="22"/>
        <v>0</v>
      </c>
      <c r="N268" s="15"/>
      <c r="O268" s="23">
        <f t="shared" si="19"/>
        <v>16849.63</v>
      </c>
    </row>
    <row r="269" spans="1:16" s="1" customFormat="1" ht="29.25" customHeight="1" x14ac:dyDescent="0.25">
      <c r="A269" s="18">
        <v>267</v>
      </c>
      <c r="B269" s="16" t="s">
        <v>108</v>
      </c>
      <c r="C269" s="20" t="s">
        <v>724</v>
      </c>
      <c r="D269" s="17" t="s">
        <v>259</v>
      </c>
      <c r="E269" s="20" t="s">
        <v>178</v>
      </c>
      <c r="F269" s="25">
        <f>IFERROR(VLOOKUP(B269,'[1]Result 1'!$A$2:$I$549,6,0),0)</f>
        <v>16791.09</v>
      </c>
      <c r="G269" s="25">
        <f>IFERROR(VLOOKUP(B269,'[2]Result 1'!$A$2:$E$549,2,0),0)</f>
        <v>0</v>
      </c>
      <c r="H269" s="14">
        <v>16791.09</v>
      </c>
      <c r="I269" s="14">
        <f t="shared" si="20"/>
        <v>0</v>
      </c>
      <c r="J269" s="14">
        <v>0</v>
      </c>
      <c r="K269" s="25">
        <f>IFERROR(VLOOKUP(B269,'[1]Result 1'!$A$2:$I$549,7,0),0)</f>
        <v>0</v>
      </c>
      <c r="L269" s="14">
        <f t="shared" si="21"/>
        <v>16791.09</v>
      </c>
      <c r="M269" s="14">
        <f t="shared" si="22"/>
        <v>0</v>
      </c>
      <c r="N269" s="15"/>
      <c r="O269" s="23">
        <f t="shared" si="19"/>
        <v>16791.09</v>
      </c>
      <c r="P269" s="1">
        <f>H269-F269</f>
        <v>0</v>
      </c>
    </row>
    <row r="270" spans="1:16" s="1" customFormat="1" ht="29.25" customHeight="1" x14ac:dyDescent="0.25">
      <c r="A270" s="18">
        <v>268</v>
      </c>
      <c r="B270" s="16" t="s">
        <v>337</v>
      </c>
      <c r="C270" s="20" t="s">
        <v>673</v>
      </c>
      <c r="D270" s="17" t="s">
        <v>259</v>
      </c>
      <c r="E270" s="20" t="s">
        <v>182</v>
      </c>
      <c r="F270" s="25">
        <f>IFERROR(VLOOKUP(B270,'[1]Result 1'!$A$2:$I$549,6,0),0)</f>
        <v>16755.52</v>
      </c>
      <c r="G270" s="25">
        <f>IFERROR(VLOOKUP(B270,'[2]Result 1'!$A$2:$E$549,2,0),0)</f>
        <v>59881.72</v>
      </c>
      <c r="H270" s="14">
        <v>16755.52</v>
      </c>
      <c r="I270" s="14">
        <f t="shared" si="20"/>
        <v>44374.3</v>
      </c>
      <c r="J270" s="14">
        <v>15507.42</v>
      </c>
      <c r="K270" s="25">
        <f>IFERROR(VLOOKUP(B270,'[1]Result 1'!$A$2:$I$549,7,0),0)</f>
        <v>0</v>
      </c>
      <c r="L270" s="14">
        <f t="shared" si="21"/>
        <v>61129.820000000007</v>
      </c>
      <c r="M270" s="14">
        <f t="shared" si="22"/>
        <v>0</v>
      </c>
      <c r="N270" s="15"/>
      <c r="O270" s="23">
        <f t="shared" ref="O270:O304" si="23">H270+I270-K270</f>
        <v>61129.820000000007</v>
      </c>
      <c r="P270" s="1">
        <f>H270-F270</f>
        <v>0</v>
      </c>
    </row>
    <row r="271" spans="1:16" s="1" customFormat="1" ht="29.25" customHeight="1" x14ac:dyDescent="0.25">
      <c r="A271" s="18">
        <v>269</v>
      </c>
      <c r="B271" s="16" t="s">
        <v>96</v>
      </c>
      <c r="C271" s="20" t="s">
        <v>653</v>
      </c>
      <c r="D271" s="17" t="s">
        <v>261</v>
      </c>
      <c r="E271" s="20" t="s">
        <v>182</v>
      </c>
      <c r="F271" s="25">
        <f>IFERROR(VLOOKUP(B271,'[1]Result 1'!$A$2:$I$549,6,0),0)</f>
        <v>16682.87</v>
      </c>
      <c r="G271" s="25">
        <f>IFERROR(VLOOKUP(B271,'[2]Result 1'!$A$2:$E$549,2,0),0)</f>
        <v>0</v>
      </c>
      <c r="H271" s="14">
        <v>16682.87</v>
      </c>
      <c r="I271" s="14">
        <f t="shared" si="20"/>
        <v>0</v>
      </c>
      <c r="J271" s="14">
        <v>0</v>
      </c>
      <c r="K271" s="25">
        <f>IFERROR(VLOOKUP(B271,'[1]Result 1'!$A$2:$I$549,7,0),0)</f>
        <v>0</v>
      </c>
      <c r="L271" s="14">
        <f t="shared" si="21"/>
        <v>16682.87</v>
      </c>
      <c r="M271" s="14">
        <f t="shared" si="22"/>
        <v>0</v>
      </c>
      <c r="N271" s="15"/>
      <c r="O271" s="23">
        <f t="shared" si="23"/>
        <v>16682.87</v>
      </c>
    </row>
    <row r="272" spans="1:16" s="1" customFormat="1" ht="29.25" customHeight="1" x14ac:dyDescent="0.25">
      <c r="A272" s="18">
        <v>270</v>
      </c>
      <c r="B272" s="16" t="s">
        <v>313</v>
      </c>
      <c r="C272" s="20" t="s">
        <v>683</v>
      </c>
      <c r="D272" s="17" t="s">
        <v>265</v>
      </c>
      <c r="E272" s="20" t="s">
        <v>246</v>
      </c>
      <c r="F272" s="25">
        <f>IFERROR(VLOOKUP(B272,'[1]Result 1'!$A$2:$I$549,6,0),0)</f>
        <v>16544.759999999998</v>
      </c>
      <c r="G272" s="25">
        <f>IFERROR(VLOOKUP(B272,'[2]Result 1'!$A$2:$E$549,2,0),0)</f>
        <v>26649.439999999999</v>
      </c>
      <c r="H272" s="14">
        <v>16544.759999999998</v>
      </c>
      <c r="I272" s="14">
        <f t="shared" si="20"/>
        <v>7679.6099999999969</v>
      </c>
      <c r="J272" s="14">
        <v>18969.830000000002</v>
      </c>
      <c r="K272" s="25">
        <f>IFERROR(VLOOKUP(B272,'[1]Result 1'!$A$2:$I$549,7,0),0)</f>
        <v>0</v>
      </c>
      <c r="L272" s="14">
        <f t="shared" si="21"/>
        <v>24224.369999999995</v>
      </c>
      <c r="M272" s="14">
        <f t="shared" si="22"/>
        <v>0</v>
      </c>
      <c r="N272" s="15" t="s">
        <v>909</v>
      </c>
      <c r="O272" s="23">
        <f t="shared" si="23"/>
        <v>24224.369999999995</v>
      </c>
    </row>
    <row r="273" spans="1:16" s="1" customFormat="1" ht="29.25" customHeight="1" x14ac:dyDescent="0.25">
      <c r="A273" s="18">
        <v>271</v>
      </c>
      <c r="B273" s="16" t="s">
        <v>238</v>
      </c>
      <c r="C273" s="20" t="s">
        <v>749</v>
      </c>
      <c r="D273" s="17" t="s">
        <v>260</v>
      </c>
      <c r="E273" s="20" t="s">
        <v>246</v>
      </c>
      <c r="F273" s="25">
        <f>IFERROR(VLOOKUP(B273,'[1]Result 1'!$A$2:$I$549,6,0),0)</f>
        <v>35839.449999999997</v>
      </c>
      <c r="G273" s="25">
        <f>IFERROR(VLOOKUP(B273,'[2]Result 1'!$A$2:$E$549,2,0),0)</f>
        <v>11090.95</v>
      </c>
      <c r="H273" s="14">
        <v>16542.810000000001</v>
      </c>
      <c r="I273" s="14">
        <f t="shared" si="20"/>
        <v>0</v>
      </c>
      <c r="J273" s="14">
        <v>11090.95</v>
      </c>
      <c r="K273" s="25">
        <f>IFERROR(VLOOKUP(B273,'[1]Result 1'!$A$2:$I$549,7,0),0)</f>
        <v>0</v>
      </c>
      <c r="L273" s="14">
        <f t="shared" si="21"/>
        <v>16542.810000000001</v>
      </c>
      <c r="M273" s="14">
        <f t="shared" si="22"/>
        <v>0</v>
      </c>
      <c r="N273" s="15"/>
      <c r="O273" s="23">
        <f t="shared" si="23"/>
        <v>16542.810000000001</v>
      </c>
    </row>
    <row r="274" spans="1:16" s="1" customFormat="1" ht="29.25" customHeight="1" x14ac:dyDescent="0.25">
      <c r="A274" s="18">
        <v>272</v>
      </c>
      <c r="B274" s="16" t="s">
        <v>127</v>
      </c>
      <c r="C274" s="20" t="s">
        <v>690</v>
      </c>
      <c r="D274" s="17" t="s">
        <v>266</v>
      </c>
      <c r="E274" s="20" t="s">
        <v>186</v>
      </c>
      <c r="F274" s="25">
        <f>IFERROR(VLOOKUP(B274,'[1]Result 1'!$A$2:$I$549,6,0),0)</f>
        <v>34443.24</v>
      </c>
      <c r="G274" s="25">
        <f>IFERROR(VLOOKUP(B274,'[2]Result 1'!$A$2:$E$549,2,0),0)</f>
        <v>0</v>
      </c>
      <c r="H274" s="14">
        <v>16450.150000000001</v>
      </c>
      <c r="I274" s="14">
        <f t="shared" si="20"/>
        <v>0</v>
      </c>
      <c r="J274" s="14">
        <v>0</v>
      </c>
      <c r="K274" s="25">
        <f>IFERROR(VLOOKUP(B274,'[1]Result 1'!$A$2:$I$549,7,0),0)</f>
        <v>0</v>
      </c>
      <c r="L274" s="14">
        <f t="shared" si="21"/>
        <v>16450.150000000001</v>
      </c>
      <c r="M274" s="14">
        <f t="shared" si="22"/>
        <v>0</v>
      </c>
      <c r="N274" s="15"/>
      <c r="O274" s="23">
        <f t="shared" si="23"/>
        <v>16450.150000000001</v>
      </c>
    </row>
    <row r="275" spans="1:16" s="1" customFormat="1" ht="29.25" customHeight="1" x14ac:dyDescent="0.25">
      <c r="A275" s="18">
        <v>273</v>
      </c>
      <c r="B275" s="16" t="s">
        <v>80</v>
      </c>
      <c r="C275" s="20" t="s">
        <v>638</v>
      </c>
      <c r="D275" s="17" t="s">
        <v>257</v>
      </c>
      <c r="E275" s="20" t="s">
        <v>206</v>
      </c>
      <c r="F275" s="25">
        <f>IFERROR(VLOOKUP(B275,'[1]Result 1'!$A$2:$I$549,6,0),0)</f>
        <v>29322.15</v>
      </c>
      <c r="G275" s="25">
        <f>IFERROR(VLOOKUP(B275,'[2]Result 1'!$A$2:$E$549,2,0),0)</f>
        <v>39166.67</v>
      </c>
      <c r="H275" s="14">
        <v>16439.37</v>
      </c>
      <c r="I275" s="14">
        <f t="shared" si="20"/>
        <v>24037.969999999998</v>
      </c>
      <c r="J275" s="14">
        <v>15128.7</v>
      </c>
      <c r="K275" s="25">
        <f>IFERROR(VLOOKUP(B275,'[1]Result 1'!$A$2:$I$549,7,0),0)</f>
        <v>-12882.78</v>
      </c>
      <c r="L275" s="14">
        <f t="shared" si="21"/>
        <v>53360.119999999995</v>
      </c>
      <c r="M275" s="14">
        <f t="shared" si="22"/>
        <v>0</v>
      </c>
      <c r="N275" s="15"/>
      <c r="O275" s="23">
        <f t="shared" si="23"/>
        <v>53360.119999999995</v>
      </c>
      <c r="P275" s="1">
        <f>H275-F275</f>
        <v>-12882.780000000002</v>
      </c>
    </row>
    <row r="276" spans="1:16" s="1" customFormat="1" ht="29.25" customHeight="1" x14ac:dyDescent="0.25">
      <c r="A276" s="18">
        <v>274</v>
      </c>
      <c r="B276" s="16" t="s">
        <v>292</v>
      </c>
      <c r="C276" s="20" t="s">
        <v>686</v>
      </c>
      <c r="D276" s="17" t="s">
        <v>257</v>
      </c>
      <c r="E276" s="20" t="s">
        <v>187</v>
      </c>
      <c r="F276" s="25">
        <f>IFERROR(VLOOKUP(B276,'[1]Result 1'!$A$2:$I$549,6,0),0)</f>
        <v>31653.7</v>
      </c>
      <c r="G276" s="25">
        <f>IFERROR(VLOOKUP(B276,'[2]Result 1'!$A$2:$E$549,2,0),0)</f>
        <v>41770.31</v>
      </c>
      <c r="H276" s="14">
        <v>16386.68</v>
      </c>
      <c r="I276" s="14">
        <f t="shared" si="20"/>
        <v>30208.85</v>
      </c>
      <c r="J276" s="14">
        <v>11561.46</v>
      </c>
      <c r="K276" s="25">
        <f>IFERROR(VLOOKUP(B276,'[1]Result 1'!$A$2:$I$549,7,0),0)</f>
        <v>0</v>
      </c>
      <c r="L276" s="14">
        <f t="shared" si="21"/>
        <v>46595.53</v>
      </c>
      <c r="M276" s="14">
        <f t="shared" si="22"/>
        <v>0</v>
      </c>
      <c r="N276" s="15"/>
      <c r="O276" s="23">
        <f t="shared" si="23"/>
        <v>46595.53</v>
      </c>
      <c r="P276" s="1">
        <f>H276-F276</f>
        <v>-15267.02</v>
      </c>
    </row>
    <row r="277" spans="1:16" s="1" customFormat="1" ht="29.25" customHeight="1" x14ac:dyDescent="0.25">
      <c r="A277" s="18">
        <v>275</v>
      </c>
      <c r="B277" s="16" t="s">
        <v>247</v>
      </c>
      <c r="C277" s="20" t="s">
        <v>763</v>
      </c>
      <c r="D277" s="17" t="s">
        <v>261</v>
      </c>
      <c r="E277" s="20" t="s">
        <v>182</v>
      </c>
      <c r="F277" s="25">
        <f>IFERROR(VLOOKUP(B277,'[1]Result 1'!$A$2:$I$549,6,0),0)</f>
        <v>16320.82</v>
      </c>
      <c r="G277" s="25">
        <f>IFERROR(VLOOKUP(B277,'[2]Result 1'!$A$2:$E$549,2,0),0)</f>
        <v>50428.959999999999</v>
      </c>
      <c r="H277" s="14">
        <v>16320.82</v>
      </c>
      <c r="I277" s="14">
        <f t="shared" si="20"/>
        <v>33893.97</v>
      </c>
      <c r="J277" s="14">
        <v>16534.990000000002</v>
      </c>
      <c r="K277" s="25">
        <f>IFERROR(VLOOKUP(B277,'[1]Result 1'!$A$2:$I$549,7,0),0)</f>
        <v>-13501.89</v>
      </c>
      <c r="L277" s="14">
        <f t="shared" si="21"/>
        <v>63716.68</v>
      </c>
      <c r="M277" s="14">
        <f t="shared" si="22"/>
        <v>13501.89</v>
      </c>
      <c r="N277" s="15"/>
      <c r="O277" s="23">
        <f t="shared" si="23"/>
        <v>63716.68</v>
      </c>
      <c r="P277" s="1">
        <f>H277-F277</f>
        <v>0</v>
      </c>
    </row>
    <row r="278" spans="1:16" s="1" customFormat="1" ht="29.25" customHeight="1" x14ac:dyDescent="0.25">
      <c r="A278" s="18">
        <v>276</v>
      </c>
      <c r="B278" s="16" t="s">
        <v>385</v>
      </c>
      <c r="C278" s="20" t="s">
        <v>717</v>
      </c>
      <c r="D278" s="17" t="s">
        <v>451</v>
      </c>
      <c r="E278" s="20" t="s">
        <v>182</v>
      </c>
      <c r="F278" s="25">
        <f>IFERROR(VLOOKUP(B278,'[1]Result 1'!$A$2:$I$549,6,0),0)</f>
        <v>16214.91</v>
      </c>
      <c r="G278" s="25">
        <f>IFERROR(VLOOKUP(B278,'[2]Result 1'!$A$2:$E$549,2,0),0)</f>
        <v>0</v>
      </c>
      <c r="H278" s="14">
        <v>16214.91</v>
      </c>
      <c r="I278" s="14">
        <f t="shared" si="20"/>
        <v>0</v>
      </c>
      <c r="J278" s="14">
        <v>0</v>
      </c>
      <c r="K278" s="25">
        <f>IFERROR(VLOOKUP(B278,'[1]Result 1'!$A$2:$I$549,7,0),0)</f>
        <v>0</v>
      </c>
      <c r="L278" s="14">
        <f t="shared" si="21"/>
        <v>16214.91</v>
      </c>
      <c r="M278" s="14">
        <f t="shared" si="22"/>
        <v>0</v>
      </c>
      <c r="N278" s="15"/>
      <c r="O278" s="23">
        <f t="shared" si="23"/>
        <v>16214.91</v>
      </c>
    </row>
    <row r="279" spans="1:16" s="1" customFormat="1" ht="29.25" customHeight="1" x14ac:dyDescent="0.25">
      <c r="A279" s="18">
        <v>277</v>
      </c>
      <c r="B279" s="16" t="s">
        <v>450</v>
      </c>
      <c r="C279" s="20" t="s">
        <v>692</v>
      </c>
      <c r="D279" s="17" t="s">
        <v>451</v>
      </c>
      <c r="E279" s="20" t="s">
        <v>215</v>
      </c>
      <c r="F279" s="25">
        <f>IFERROR(VLOOKUP(B279,'[1]Result 1'!$A$2:$I$549,6,0),0)</f>
        <v>16177.24</v>
      </c>
      <c r="G279" s="25">
        <f>IFERROR(VLOOKUP(B279,'[2]Result 1'!$A$2:$E$549,2,0),0)</f>
        <v>0</v>
      </c>
      <c r="H279" s="14">
        <v>16177.24</v>
      </c>
      <c r="I279" s="14">
        <f t="shared" si="20"/>
        <v>0</v>
      </c>
      <c r="J279" s="14">
        <v>0</v>
      </c>
      <c r="K279" s="25">
        <f>IFERROR(VLOOKUP(B279,'[1]Result 1'!$A$2:$I$549,7,0),0)</f>
        <v>0</v>
      </c>
      <c r="L279" s="14">
        <f t="shared" si="21"/>
        <v>16177.24</v>
      </c>
      <c r="M279" s="14">
        <f t="shared" si="22"/>
        <v>0</v>
      </c>
      <c r="N279" s="15"/>
      <c r="O279" s="23">
        <f t="shared" si="23"/>
        <v>16177.24</v>
      </c>
    </row>
    <row r="280" spans="1:16" s="1" customFormat="1" ht="29.25" customHeight="1" x14ac:dyDescent="0.25">
      <c r="A280" s="18">
        <v>278</v>
      </c>
      <c r="B280" s="16" t="s">
        <v>65</v>
      </c>
      <c r="C280" s="20" t="s">
        <v>626</v>
      </c>
      <c r="D280" s="17" t="s">
        <v>261</v>
      </c>
      <c r="E280" s="20" t="s">
        <v>182</v>
      </c>
      <c r="F280" s="25">
        <f>IFERROR(VLOOKUP(B280,'[1]Result 1'!$A$2:$I$549,6,0),0)</f>
        <v>16157.63</v>
      </c>
      <c r="G280" s="25">
        <f>IFERROR(VLOOKUP(B280,'[2]Result 1'!$A$2:$E$549,2,0),0)</f>
        <v>0</v>
      </c>
      <c r="H280" s="14">
        <v>16157.63</v>
      </c>
      <c r="I280" s="14">
        <f t="shared" si="20"/>
        <v>0</v>
      </c>
      <c r="J280" s="14">
        <v>0</v>
      </c>
      <c r="K280" s="25">
        <f>IFERROR(VLOOKUP(B280,'[1]Result 1'!$A$2:$I$549,7,0),0)</f>
        <v>0</v>
      </c>
      <c r="L280" s="14">
        <f t="shared" si="21"/>
        <v>16157.63</v>
      </c>
      <c r="M280" s="14">
        <f t="shared" si="22"/>
        <v>0</v>
      </c>
      <c r="N280" s="15"/>
      <c r="O280" s="23">
        <f t="shared" si="23"/>
        <v>16157.63</v>
      </c>
      <c r="P280" s="1">
        <f>H280-F280</f>
        <v>0</v>
      </c>
    </row>
    <row r="281" spans="1:16" s="1" customFormat="1" ht="29.25" customHeight="1" x14ac:dyDescent="0.25">
      <c r="A281" s="18">
        <v>279</v>
      </c>
      <c r="B281" s="16" t="s">
        <v>469</v>
      </c>
      <c r="C281" s="20" t="s">
        <v>804</v>
      </c>
      <c r="D281" s="17" t="s">
        <v>259</v>
      </c>
      <c r="E281" s="20" t="s">
        <v>182</v>
      </c>
      <c r="F281" s="25">
        <f>IFERROR(VLOOKUP(B281,'[1]Result 1'!$A$2:$I$549,6,0),0)</f>
        <v>15036.5</v>
      </c>
      <c r="G281" s="25">
        <f>IFERROR(VLOOKUP(B281,'[2]Result 1'!$A$2:$E$549,2,0),0)</f>
        <v>14985.45</v>
      </c>
      <c r="H281" s="14">
        <v>16142.99</v>
      </c>
      <c r="I281" s="14">
        <f t="shared" si="20"/>
        <v>0</v>
      </c>
      <c r="J281" s="14">
        <v>14985.45</v>
      </c>
      <c r="K281" s="25">
        <f>IFERROR(VLOOKUP(B281,'[1]Result 1'!$A$2:$I$549,7,0),0)</f>
        <v>0</v>
      </c>
      <c r="L281" s="14">
        <f t="shared" si="21"/>
        <v>16142.99</v>
      </c>
      <c r="M281" s="14">
        <f t="shared" si="22"/>
        <v>1106.4899999999998</v>
      </c>
      <c r="N281" s="15"/>
      <c r="O281" s="23">
        <f t="shared" si="23"/>
        <v>16142.99</v>
      </c>
      <c r="P281" s="1">
        <f>H281-F281</f>
        <v>1106.4899999999998</v>
      </c>
    </row>
    <row r="282" spans="1:16" s="1" customFormat="1" ht="29.25" customHeight="1" x14ac:dyDescent="0.25">
      <c r="A282" s="18">
        <v>280</v>
      </c>
      <c r="B282" s="16" t="s">
        <v>78</v>
      </c>
      <c r="C282" s="20" t="s">
        <v>674</v>
      </c>
      <c r="D282" s="17" t="s">
        <v>257</v>
      </c>
      <c r="E282" s="20" t="s">
        <v>200</v>
      </c>
      <c r="F282" s="25">
        <f>IFERROR(VLOOKUP(B282,'[1]Result 1'!$A$2:$I$549,6,0),0)</f>
        <v>15925.64</v>
      </c>
      <c r="G282" s="25">
        <f>IFERROR(VLOOKUP(B282,'[2]Result 1'!$A$2:$E$549,2,0),0)</f>
        <v>0</v>
      </c>
      <c r="H282" s="14">
        <v>15925.64</v>
      </c>
      <c r="I282" s="14">
        <f t="shared" si="20"/>
        <v>0</v>
      </c>
      <c r="J282" s="14">
        <v>0</v>
      </c>
      <c r="K282" s="25">
        <f>IFERROR(VLOOKUP(B282,'[1]Result 1'!$A$2:$I$549,7,0),0)</f>
        <v>-14582.04</v>
      </c>
      <c r="L282" s="14">
        <f t="shared" si="21"/>
        <v>30507.68</v>
      </c>
      <c r="M282" s="14">
        <f t="shared" si="22"/>
        <v>14582.04</v>
      </c>
      <c r="N282" s="15"/>
      <c r="O282" s="23">
        <f t="shared" si="23"/>
        <v>30507.68</v>
      </c>
      <c r="P282" s="1">
        <f>H282-F282</f>
        <v>0</v>
      </c>
    </row>
    <row r="283" spans="1:16" s="1" customFormat="1" ht="29.25" customHeight="1" x14ac:dyDescent="0.25">
      <c r="A283" s="18">
        <v>281</v>
      </c>
      <c r="B283" s="16" t="s">
        <v>435</v>
      </c>
      <c r="C283" s="20" t="s">
        <v>802</v>
      </c>
      <c r="D283" s="17" t="s">
        <v>451</v>
      </c>
      <c r="E283" s="20" t="s">
        <v>182</v>
      </c>
      <c r="F283" s="25">
        <f>IFERROR(VLOOKUP(B283,'[1]Result 1'!$A$2:$I$549,6,0),0)</f>
        <v>15852.45</v>
      </c>
      <c r="G283" s="25">
        <f>IFERROR(VLOOKUP(B283,'[2]Result 1'!$A$2:$E$549,2,0),0)</f>
        <v>0</v>
      </c>
      <c r="H283" s="14">
        <v>15852.45</v>
      </c>
      <c r="I283" s="14">
        <f t="shared" si="20"/>
        <v>0</v>
      </c>
      <c r="J283" s="14">
        <v>0</v>
      </c>
      <c r="K283" s="25">
        <f>IFERROR(VLOOKUP(B283,'[1]Result 1'!$A$2:$I$549,7,0),0)</f>
        <v>0</v>
      </c>
      <c r="L283" s="14">
        <f t="shared" si="21"/>
        <v>15852.45</v>
      </c>
      <c r="M283" s="14">
        <f t="shared" si="22"/>
        <v>0</v>
      </c>
      <c r="N283" s="15"/>
      <c r="O283" s="23">
        <f t="shared" si="23"/>
        <v>15852.45</v>
      </c>
    </row>
    <row r="284" spans="1:16" s="1" customFormat="1" ht="29.25" customHeight="1" x14ac:dyDescent="0.25">
      <c r="A284" s="18">
        <v>282</v>
      </c>
      <c r="B284" s="16" t="s">
        <v>98</v>
      </c>
      <c r="C284" s="20" t="s">
        <v>714</v>
      </c>
      <c r="D284" s="17" t="s">
        <v>261</v>
      </c>
      <c r="E284" s="20" t="s">
        <v>182</v>
      </c>
      <c r="F284" s="25">
        <f>IFERROR(VLOOKUP(B284,'[1]Result 1'!$A$2:$I$549,6,0),0)</f>
        <v>15764.14</v>
      </c>
      <c r="G284" s="25">
        <f>IFERROR(VLOOKUP(B284,'[2]Result 1'!$A$2:$E$549,2,0),0)</f>
        <v>0</v>
      </c>
      <c r="H284" s="14">
        <v>15764.14</v>
      </c>
      <c r="I284" s="14">
        <f t="shared" si="20"/>
        <v>0</v>
      </c>
      <c r="J284" s="14">
        <v>0</v>
      </c>
      <c r="K284" s="25">
        <f>IFERROR(VLOOKUP(B284,'[1]Result 1'!$A$2:$I$549,7,0),0)</f>
        <v>-15244.96</v>
      </c>
      <c r="L284" s="14">
        <f t="shared" si="21"/>
        <v>31009.1</v>
      </c>
      <c r="M284" s="14">
        <f t="shared" si="22"/>
        <v>15244.96</v>
      </c>
      <c r="N284" s="15"/>
      <c r="O284" s="23">
        <f t="shared" si="23"/>
        <v>31009.1</v>
      </c>
      <c r="P284" s="1">
        <f>H284-F284</f>
        <v>0</v>
      </c>
    </row>
    <row r="285" spans="1:16" s="1" customFormat="1" ht="29.25" customHeight="1" x14ac:dyDescent="0.25">
      <c r="A285" s="18">
        <v>283</v>
      </c>
      <c r="B285" s="16" t="s">
        <v>64</v>
      </c>
      <c r="C285" s="20" t="s">
        <v>727</v>
      </c>
      <c r="D285" s="17" t="s">
        <v>261</v>
      </c>
      <c r="E285" s="20" t="s">
        <v>223</v>
      </c>
      <c r="F285" s="25">
        <f>IFERROR(VLOOKUP(B285,'[1]Result 1'!$A$2:$I$549,6,0),0)</f>
        <v>15683.69</v>
      </c>
      <c r="G285" s="25">
        <f>IFERROR(VLOOKUP(B285,'[2]Result 1'!$A$2:$E$549,2,0),0)</f>
        <v>53677.3</v>
      </c>
      <c r="H285" s="14">
        <v>15683.69</v>
      </c>
      <c r="I285" s="14">
        <f t="shared" si="20"/>
        <v>39393.740000000005</v>
      </c>
      <c r="J285" s="14">
        <v>14283.56</v>
      </c>
      <c r="K285" s="25">
        <f>IFERROR(VLOOKUP(B285,'[1]Result 1'!$A$2:$I$549,7,0),0)</f>
        <v>0</v>
      </c>
      <c r="L285" s="14">
        <f t="shared" si="21"/>
        <v>55077.430000000008</v>
      </c>
      <c r="M285" s="14">
        <f t="shared" si="22"/>
        <v>0</v>
      </c>
      <c r="N285" s="15"/>
      <c r="O285" s="23">
        <f t="shared" si="23"/>
        <v>55077.430000000008</v>
      </c>
    </row>
    <row r="286" spans="1:16" s="1" customFormat="1" ht="29.25" customHeight="1" x14ac:dyDescent="0.25">
      <c r="A286" s="18">
        <v>284</v>
      </c>
      <c r="B286" s="16" t="s">
        <v>150</v>
      </c>
      <c r="C286" s="20" t="s">
        <v>654</v>
      </c>
      <c r="D286" s="17" t="s">
        <v>265</v>
      </c>
      <c r="E286" s="20" t="s">
        <v>216</v>
      </c>
      <c r="F286" s="25">
        <f>IFERROR(VLOOKUP(B286,'[1]Result 1'!$A$2:$I$549,6,0),0)</f>
        <v>15622.68</v>
      </c>
      <c r="G286" s="25">
        <f>IFERROR(VLOOKUP(B286,'[2]Result 1'!$A$2:$E$549,2,0),0)</f>
        <v>0</v>
      </c>
      <c r="H286" s="14">
        <v>15622.68</v>
      </c>
      <c r="I286" s="14">
        <f t="shared" si="20"/>
        <v>0</v>
      </c>
      <c r="J286" s="14">
        <v>0</v>
      </c>
      <c r="K286" s="25">
        <f>IFERROR(VLOOKUP(B286,'[1]Result 1'!$A$2:$I$549,7,0),0)</f>
        <v>-13235.8</v>
      </c>
      <c r="L286" s="14">
        <f t="shared" si="21"/>
        <v>28858.48</v>
      </c>
      <c r="M286" s="14">
        <f t="shared" si="22"/>
        <v>13235.8</v>
      </c>
      <c r="N286" s="15"/>
      <c r="O286" s="23">
        <f t="shared" si="23"/>
        <v>28858.48</v>
      </c>
    </row>
    <row r="287" spans="1:16" s="1" customFormat="1" ht="29.25" customHeight="1" x14ac:dyDescent="0.25">
      <c r="A287" s="18">
        <v>285</v>
      </c>
      <c r="B287" s="16" t="s">
        <v>57</v>
      </c>
      <c r="C287" s="20" t="s">
        <v>685</v>
      </c>
      <c r="D287" s="17" t="s">
        <v>375</v>
      </c>
      <c r="E287" s="20" t="s">
        <v>218</v>
      </c>
      <c r="F287" s="25">
        <f>IFERROR(VLOOKUP(B287,'[1]Result 1'!$A$2:$I$549,6,0),0)</f>
        <v>15550.23</v>
      </c>
      <c r="G287" s="25">
        <f>IFERROR(VLOOKUP(B287,'[2]Result 1'!$A$2:$E$549,2,0),0)</f>
        <v>47790.89</v>
      </c>
      <c r="H287" s="14">
        <v>15550.23</v>
      </c>
      <c r="I287" s="14">
        <f t="shared" si="20"/>
        <v>33691.949999999997</v>
      </c>
      <c r="J287" s="14">
        <v>14098.94</v>
      </c>
      <c r="K287" s="25">
        <f>IFERROR(VLOOKUP(B287,'[1]Result 1'!$A$2:$I$549,7,0),0)</f>
        <v>0</v>
      </c>
      <c r="L287" s="14">
        <f t="shared" si="21"/>
        <v>49242.179999999993</v>
      </c>
      <c r="M287" s="14">
        <f t="shared" si="22"/>
        <v>0</v>
      </c>
      <c r="N287" s="15"/>
      <c r="O287" s="23">
        <f t="shared" si="23"/>
        <v>49242.179999999993</v>
      </c>
      <c r="P287" s="1">
        <f>H287-F287</f>
        <v>0</v>
      </c>
    </row>
    <row r="288" spans="1:16" s="1" customFormat="1" ht="29.25" customHeight="1" x14ac:dyDescent="0.25">
      <c r="A288" s="18">
        <v>286</v>
      </c>
      <c r="B288" s="16" t="s">
        <v>10</v>
      </c>
      <c r="C288" s="20" t="s">
        <v>675</v>
      </c>
      <c r="D288" s="17" t="s">
        <v>265</v>
      </c>
      <c r="E288" s="20" t="s">
        <v>206</v>
      </c>
      <c r="F288" s="25">
        <f>IFERROR(VLOOKUP(B288,'[1]Result 1'!$A$2:$I$549,6,0),0)</f>
        <v>15545.93</v>
      </c>
      <c r="G288" s="25">
        <f>IFERROR(VLOOKUP(B288,'[2]Result 1'!$A$2:$E$549,2,0),0)</f>
        <v>0</v>
      </c>
      <c r="H288" s="14">
        <v>15545.93</v>
      </c>
      <c r="I288" s="14">
        <f t="shared" si="20"/>
        <v>0</v>
      </c>
      <c r="J288" s="14">
        <v>0</v>
      </c>
      <c r="K288" s="25">
        <f>IFERROR(VLOOKUP(B288,'[1]Result 1'!$A$2:$I$549,7,0),0)</f>
        <v>0</v>
      </c>
      <c r="L288" s="14">
        <f t="shared" si="21"/>
        <v>15545.93</v>
      </c>
      <c r="M288" s="14">
        <f t="shared" si="22"/>
        <v>0</v>
      </c>
      <c r="N288" s="15"/>
      <c r="O288" s="23">
        <f t="shared" si="23"/>
        <v>15545.93</v>
      </c>
      <c r="P288" s="1">
        <f>H288-F288</f>
        <v>0</v>
      </c>
    </row>
    <row r="289" spans="1:16" s="1" customFormat="1" ht="29.25" customHeight="1" x14ac:dyDescent="0.25">
      <c r="A289" s="18">
        <v>287</v>
      </c>
      <c r="B289" s="16" t="s">
        <v>424</v>
      </c>
      <c r="C289" s="20" t="s">
        <v>687</v>
      </c>
      <c r="D289" s="17" t="s">
        <v>451</v>
      </c>
      <c r="E289" s="20" t="s">
        <v>200</v>
      </c>
      <c r="F289" s="25">
        <f>IFERROR(VLOOKUP(B289,'[1]Result 1'!$A$2:$I$549,6,0),0)</f>
        <v>15504.12</v>
      </c>
      <c r="G289" s="25">
        <f>IFERROR(VLOOKUP(B289,'[2]Result 1'!$A$2:$E$549,2,0),0)</f>
        <v>0</v>
      </c>
      <c r="H289" s="14">
        <v>15504.12</v>
      </c>
      <c r="I289" s="14">
        <f t="shared" si="20"/>
        <v>0</v>
      </c>
      <c r="J289" s="14">
        <v>0</v>
      </c>
      <c r="K289" s="25">
        <f>IFERROR(VLOOKUP(B289,'[1]Result 1'!$A$2:$I$549,7,0),0)</f>
        <v>0</v>
      </c>
      <c r="L289" s="14">
        <f t="shared" si="21"/>
        <v>15504.12</v>
      </c>
      <c r="M289" s="14">
        <f t="shared" si="22"/>
        <v>0</v>
      </c>
      <c r="N289" s="15"/>
      <c r="O289" s="23">
        <f t="shared" si="23"/>
        <v>15504.12</v>
      </c>
      <c r="P289" s="1">
        <f>H289-F289</f>
        <v>0</v>
      </c>
    </row>
    <row r="290" spans="1:16" s="1" customFormat="1" ht="29.25" customHeight="1" x14ac:dyDescent="0.25">
      <c r="A290" s="18">
        <v>288</v>
      </c>
      <c r="B290" s="16" t="s">
        <v>268</v>
      </c>
      <c r="C290" s="20" t="s">
        <v>819</v>
      </c>
      <c r="D290" s="17" t="s">
        <v>266</v>
      </c>
      <c r="E290" s="20" t="s">
        <v>206</v>
      </c>
      <c r="F290" s="25">
        <f>IFERROR(VLOOKUP(B290,'[1]Result 1'!$A$2:$I$549,6,0),0)</f>
        <v>15490.95</v>
      </c>
      <c r="G290" s="25">
        <f>IFERROR(VLOOKUP(B290,'[2]Result 1'!$A$2:$E$549,2,0),0)</f>
        <v>0</v>
      </c>
      <c r="H290" s="14">
        <v>15490.95</v>
      </c>
      <c r="I290" s="14">
        <f t="shared" si="20"/>
        <v>0</v>
      </c>
      <c r="J290" s="14">
        <v>0</v>
      </c>
      <c r="K290" s="25">
        <f>IFERROR(VLOOKUP(B290,'[1]Result 1'!$A$2:$I$549,7,0),0)</f>
        <v>-15451.43</v>
      </c>
      <c r="L290" s="14">
        <f t="shared" si="21"/>
        <v>30942.38</v>
      </c>
      <c r="M290" s="14">
        <f t="shared" si="22"/>
        <v>15451.43</v>
      </c>
      <c r="N290" s="15"/>
      <c r="O290" s="23">
        <f t="shared" si="23"/>
        <v>30942.38</v>
      </c>
    </row>
    <row r="291" spans="1:16" s="1" customFormat="1" ht="29.25" customHeight="1" x14ac:dyDescent="0.25">
      <c r="A291" s="18">
        <v>289</v>
      </c>
      <c r="B291" s="16" t="s">
        <v>16</v>
      </c>
      <c r="C291" s="20" t="s">
        <v>635</v>
      </c>
      <c r="D291" s="17" t="s">
        <v>259</v>
      </c>
      <c r="E291" s="20" t="s">
        <v>182</v>
      </c>
      <c r="F291" s="25">
        <f>IFERROR(VLOOKUP(B291,'[1]Result 1'!$A$2:$I$549,6,0),0)</f>
        <v>15389.4</v>
      </c>
      <c r="G291" s="25">
        <f>IFERROR(VLOOKUP(B291,'[2]Result 1'!$A$2:$E$549,2,0),0)</f>
        <v>0</v>
      </c>
      <c r="H291" s="14">
        <v>15389.4</v>
      </c>
      <c r="I291" s="14">
        <f t="shared" si="20"/>
        <v>0</v>
      </c>
      <c r="J291" s="14">
        <v>0</v>
      </c>
      <c r="K291" s="25">
        <f>IFERROR(VLOOKUP(B291,'[1]Result 1'!$A$2:$I$549,7,0),0)</f>
        <v>-17032.47</v>
      </c>
      <c r="L291" s="14">
        <f t="shared" si="21"/>
        <v>32421.870000000003</v>
      </c>
      <c r="M291" s="14">
        <f t="shared" si="22"/>
        <v>17032.47</v>
      </c>
      <c r="N291" s="15"/>
      <c r="O291" s="23">
        <f t="shared" si="23"/>
        <v>32421.870000000003</v>
      </c>
      <c r="P291" s="1">
        <f>H291-F291</f>
        <v>0</v>
      </c>
    </row>
    <row r="292" spans="1:16" s="1" customFormat="1" ht="29.25" customHeight="1" x14ac:dyDescent="0.25">
      <c r="A292" s="18">
        <v>290</v>
      </c>
      <c r="B292" s="16" t="s">
        <v>357</v>
      </c>
      <c r="C292" s="20" t="s">
        <v>829</v>
      </c>
      <c r="D292" s="17" t="s">
        <v>375</v>
      </c>
      <c r="E292" s="20" t="s">
        <v>182</v>
      </c>
      <c r="F292" s="25">
        <f>IFERROR(VLOOKUP(B292,'[1]Result 1'!$A$2:$I$549,6,0),0)</f>
        <v>15339.18</v>
      </c>
      <c r="G292" s="25">
        <f>IFERROR(VLOOKUP(B292,'[2]Result 1'!$A$2:$E$549,2,0),0)</f>
        <v>0</v>
      </c>
      <c r="H292" s="14">
        <v>15339.18</v>
      </c>
      <c r="I292" s="14">
        <f t="shared" si="20"/>
        <v>0</v>
      </c>
      <c r="J292" s="14">
        <v>0</v>
      </c>
      <c r="K292" s="25">
        <f>IFERROR(VLOOKUP(B292,'[1]Result 1'!$A$2:$I$549,7,0),0)</f>
        <v>0</v>
      </c>
      <c r="L292" s="14">
        <f t="shared" si="21"/>
        <v>15339.18</v>
      </c>
      <c r="M292" s="14">
        <f t="shared" si="22"/>
        <v>0</v>
      </c>
      <c r="N292" s="15"/>
      <c r="O292" s="23">
        <f t="shared" si="23"/>
        <v>15339.18</v>
      </c>
    </row>
    <row r="293" spans="1:16" s="1" customFormat="1" ht="29.25" customHeight="1" x14ac:dyDescent="0.25">
      <c r="A293" s="18">
        <v>291</v>
      </c>
      <c r="B293" s="16">
        <v>3291967</v>
      </c>
      <c r="C293" s="20" t="s">
        <v>647</v>
      </c>
      <c r="D293" s="17" t="s">
        <v>261</v>
      </c>
      <c r="E293" s="20" t="s">
        <v>217</v>
      </c>
      <c r="F293" s="25">
        <f>IFERROR(VLOOKUP(B293,'[1]Result 1'!$A$2:$I$549,6,0),0)</f>
        <v>0</v>
      </c>
      <c r="G293" s="25">
        <f>IFERROR(VLOOKUP(B293,'[2]Result 1'!$A$2:$E$549,2,0),0)</f>
        <v>0</v>
      </c>
      <c r="H293" s="14">
        <v>15327.21</v>
      </c>
      <c r="I293" s="14">
        <f t="shared" si="20"/>
        <v>0</v>
      </c>
      <c r="J293" s="14">
        <v>0</v>
      </c>
      <c r="K293" s="25">
        <f>IFERROR(VLOOKUP(B293,'[1]Result 1'!$A$2:$I$549,7,0),0)</f>
        <v>0</v>
      </c>
      <c r="L293" s="14">
        <f t="shared" si="21"/>
        <v>15327.21</v>
      </c>
      <c r="M293" s="14">
        <f t="shared" si="22"/>
        <v>15327.21</v>
      </c>
      <c r="N293" s="15"/>
      <c r="O293" s="23">
        <f t="shared" si="23"/>
        <v>15327.21</v>
      </c>
      <c r="P293" s="1">
        <f>H293-F293</f>
        <v>15327.21</v>
      </c>
    </row>
    <row r="294" spans="1:16" s="1" customFormat="1" ht="29.25" customHeight="1" x14ac:dyDescent="0.25">
      <c r="A294" s="18">
        <v>292</v>
      </c>
      <c r="B294" s="16" t="s">
        <v>275</v>
      </c>
      <c r="C294" s="20" t="s">
        <v>792</v>
      </c>
      <c r="D294" s="17" t="s">
        <v>260</v>
      </c>
      <c r="E294" s="20" t="s">
        <v>462</v>
      </c>
      <c r="F294" s="25">
        <f>IFERROR(VLOOKUP(B294,'[1]Result 1'!$A$2:$I$549,6,0),0)</f>
        <v>15318.07</v>
      </c>
      <c r="G294" s="25">
        <f>IFERROR(VLOOKUP(B294,'[2]Result 1'!$A$2:$E$549,2,0),0)</f>
        <v>0</v>
      </c>
      <c r="H294" s="14">
        <v>15318.07</v>
      </c>
      <c r="I294" s="14">
        <f t="shared" si="20"/>
        <v>0</v>
      </c>
      <c r="J294" s="14">
        <v>0</v>
      </c>
      <c r="K294" s="25">
        <f>IFERROR(VLOOKUP(B294,'[1]Result 1'!$A$2:$I$549,7,0),0)</f>
        <v>0</v>
      </c>
      <c r="L294" s="14">
        <f t="shared" si="21"/>
        <v>15318.07</v>
      </c>
      <c r="M294" s="14">
        <f t="shared" si="22"/>
        <v>0</v>
      </c>
      <c r="N294" s="15"/>
      <c r="O294" s="23">
        <f t="shared" si="23"/>
        <v>15318.07</v>
      </c>
    </row>
    <row r="295" spans="1:16" s="1" customFormat="1" ht="29.25" customHeight="1" x14ac:dyDescent="0.25">
      <c r="A295" s="18">
        <v>293</v>
      </c>
      <c r="B295" s="16" t="s">
        <v>301</v>
      </c>
      <c r="C295" s="20" t="s">
        <v>703</v>
      </c>
      <c r="D295" s="17" t="s">
        <v>257</v>
      </c>
      <c r="E295" s="20" t="s">
        <v>187</v>
      </c>
      <c r="F295" s="25">
        <f>IFERROR(VLOOKUP(B295,'[1]Result 1'!$A$2:$I$549,6,0),0)</f>
        <v>15530.47</v>
      </c>
      <c r="G295" s="25">
        <f>IFERROR(VLOOKUP(B295,'[2]Result 1'!$A$2:$E$549,2,0),0)</f>
        <v>0</v>
      </c>
      <c r="H295" s="14">
        <v>15273.6</v>
      </c>
      <c r="I295" s="14">
        <f t="shared" si="20"/>
        <v>0</v>
      </c>
      <c r="J295" s="14">
        <v>0</v>
      </c>
      <c r="K295" s="25">
        <f>IFERROR(VLOOKUP(B295,'[1]Result 1'!$A$2:$I$549,7,0),0)</f>
        <v>0</v>
      </c>
      <c r="L295" s="14">
        <f t="shared" si="21"/>
        <v>15273.6</v>
      </c>
      <c r="M295" s="14">
        <f t="shared" si="22"/>
        <v>0</v>
      </c>
      <c r="N295" s="15"/>
      <c r="O295" s="23">
        <f t="shared" si="23"/>
        <v>15273.6</v>
      </c>
      <c r="P295" s="1">
        <f t="shared" ref="P295:P304" si="24">H295-F295</f>
        <v>-256.86999999999898</v>
      </c>
    </row>
    <row r="296" spans="1:16" s="1" customFormat="1" ht="29.25" customHeight="1" x14ac:dyDescent="0.25">
      <c r="A296" s="18">
        <v>294</v>
      </c>
      <c r="B296" s="16" t="s">
        <v>115</v>
      </c>
      <c r="C296" s="20" t="s">
        <v>689</v>
      </c>
      <c r="D296" s="17" t="s">
        <v>260</v>
      </c>
      <c r="E296" s="20" t="s">
        <v>206</v>
      </c>
      <c r="F296" s="25">
        <f>IFERROR(VLOOKUP(B296,'[1]Result 1'!$A$2:$I$549,6,0),0)</f>
        <v>15214.4</v>
      </c>
      <c r="G296" s="25">
        <f>IFERROR(VLOOKUP(B296,'[2]Result 1'!$A$2:$E$549,2,0),0)</f>
        <v>0</v>
      </c>
      <c r="H296" s="14">
        <v>15214.4</v>
      </c>
      <c r="I296" s="14">
        <f t="shared" si="20"/>
        <v>0</v>
      </c>
      <c r="J296" s="14">
        <v>0</v>
      </c>
      <c r="K296" s="25">
        <f>IFERROR(VLOOKUP(B296,'[1]Result 1'!$A$2:$I$549,7,0),0)</f>
        <v>0</v>
      </c>
      <c r="L296" s="14">
        <f t="shared" si="21"/>
        <v>15214.4</v>
      </c>
      <c r="M296" s="14">
        <f t="shared" si="22"/>
        <v>0</v>
      </c>
      <c r="N296" s="15"/>
      <c r="O296" s="23">
        <f t="shared" si="23"/>
        <v>15214.4</v>
      </c>
      <c r="P296" s="1">
        <f t="shared" si="24"/>
        <v>0</v>
      </c>
    </row>
    <row r="297" spans="1:16" s="1" customFormat="1" ht="29.25" customHeight="1" x14ac:dyDescent="0.25">
      <c r="A297" s="18">
        <v>295</v>
      </c>
      <c r="B297" s="16" t="s">
        <v>320</v>
      </c>
      <c r="C297" s="20" t="s">
        <v>698</v>
      </c>
      <c r="D297" s="17" t="s">
        <v>265</v>
      </c>
      <c r="E297" s="20" t="s">
        <v>193</v>
      </c>
      <c r="F297" s="25">
        <f>IFERROR(VLOOKUP(B297,'[1]Result 1'!$A$2:$I$549,6,0),0)</f>
        <v>15183.7</v>
      </c>
      <c r="G297" s="25">
        <f>IFERROR(VLOOKUP(B297,'[2]Result 1'!$A$2:$E$549,2,0),0)</f>
        <v>0</v>
      </c>
      <c r="H297" s="14">
        <v>15183.7</v>
      </c>
      <c r="I297" s="14">
        <f t="shared" si="20"/>
        <v>0</v>
      </c>
      <c r="J297" s="14">
        <v>0</v>
      </c>
      <c r="K297" s="25">
        <f>IFERROR(VLOOKUP(B297,'[1]Result 1'!$A$2:$I$549,7,0),0)</f>
        <v>0</v>
      </c>
      <c r="L297" s="14">
        <f t="shared" si="21"/>
        <v>15183.7</v>
      </c>
      <c r="M297" s="14">
        <f t="shared" si="22"/>
        <v>0</v>
      </c>
      <c r="N297" s="15"/>
      <c r="O297" s="23">
        <f t="shared" si="23"/>
        <v>15183.7</v>
      </c>
      <c r="P297" s="1">
        <f t="shared" si="24"/>
        <v>0</v>
      </c>
    </row>
    <row r="298" spans="1:16" s="1" customFormat="1" ht="29.25" customHeight="1" x14ac:dyDescent="0.25">
      <c r="A298" s="18">
        <v>296</v>
      </c>
      <c r="B298" s="16">
        <v>5090108</v>
      </c>
      <c r="C298" s="20" t="s">
        <v>737</v>
      </c>
      <c r="D298" s="17" t="s">
        <v>261</v>
      </c>
      <c r="E298" s="20" t="s">
        <v>206</v>
      </c>
      <c r="F298" s="25">
        <f>IFERROR(VLOOKUP(B298,'[1]Result 1'!$A$2:$I$549,6,0),0)</f>
        <v>0</v>
      </c>
      <c r="G298" s="25">
        <f>IFERROR(VLOOKUP(B298,'[2]Result 1'!$A$2:$E$549,2,0),0)</f>
        <v>0</v>
      </c>
      <c r="H298" s="14">
        <v>15176.29</v>
      </c>
      <c r="I298" s="14">
        <f t="shared" si="20"/>
        <v>0</v>
      </c>
      <c r="J298" s="14">
        <v>0</v>
      </c>
      <c r="K298" s="25">
        <f>IFERROR(VLOOKUP(B298,'[1]Result 1'!$A$2:$I$549,7,0),0)</f>
        <v>0</v>
      </c>
      <c r="L298" s="14">
        <f t="shared" si="21"/>
        <v>15176.29</v>
      </c>
      <c r="M298" s="14">
        <f t="shared" si="22"/>
        <v>15176.29</v>
      </c>
      <c r="N298" s="15"/>
      <c r="O298" s="23">
        <f t="shared" si="23"/>
        <v>15176.29</v>
      </c>
      <c r="P298" s="1">
        <f t="shared" si="24"/>
        <v>15176.29</v>
      </c>
    </row>
    <row r="299" spans="1:16" s="1" customFormat="1" ht="29.25" customHeight="1" x14ac:dyDescent="0.25">
      <c r="A299" s="18">
        <v>297</v>
      </c>
      <c r="B299" s="16" t="s">
        <v>305</v>
      </c>
      <c r="C299" s="20" t="s">
        <v>801</v>
      </c>
      <c r="D299" s="17" t="s">
        <v>257</v>
      </c>
      <c r="E299" s="20" t="s">
        <v>182</v>
      </c>
      <c r="F299" s="25">
        <f>IFERROR(VLOOKUP(B299,'[1]Result 1'!$A$2:$I$549,6,0),0)</f>
        <v>11958.06</v>
      </c>
      <c r="G299" s="25">
        <f>IFERROR(VLOOKUP(B299,'[2]Result 1'!$A$2:$E$549,2,0),0)</f>
        <v>0</v>
      </c>
      <c r="H299" s="14">
        <v>15166.9</v>
      </c>
      <c r="I299" s="14">
        <f t="shared" si="20"/>
        <v>0</v>
      </c>
      <c r="J299" s="14">
        <v>0</v>
      </c>
      <c r="K299" s="25">
        <f>IFERROR(VLOOKUP(B299,'[1]Result 1'!$A$2:$I$549,7,0),0)</f>
        <v>0</v>
      </c>
      <c r="L299" s="14">
        <f t="shared" si="21"/>
        <v>15166.9</v>
      </c>
      <c r="M299" s="14">
        <f t="shared" si="22"/>
        <v>3208.84</v>
      </c>
      <c r="N299" s="15"/>
      <c r="O299" s="23">
        <f t="shared" si="23"/>
        <v>15166.9</v>
      </c>
      <c r="P299" s="1">
        <f t="shared" si="24"/>
        <v>3208.84</v>
      </c>
    </row>
    <row r="300" spans="1:16" s="1" customFormat="1" ht="29.25" customHeight="1" x14ac:dyDescent="0.25">
      <c r="A300" s="18">
        <v>298</v>
      </c>
      <c r="B300" s="16" t="s">
        <v>297</v>
      </c>
      <c r="C300" s="20" t="s">
        <v>696</v>
      </c>
      <c r="D300" s="17" t="s">
        <v>257</v>
      </c>
      <c r="E300" s="20" t="s">
        <v>193</v>
      </c>
      <c r="F300" s="25">
        <f>IFERROR(VLOOKUP(B300,'[1]Result 1'!$A$2:$I$549,6,0),0)</f>
        <v>15130.7</v>
      </c>
      <c r="G300" s="25">
        <f>IFERROR(VLOOKUP(B300,'[2]Result 1'!$A$2:$E$549,2,0),0)</f>
        <v>0</v>
      </c>
      <c r="H300" s="14">
        <v>15130.7</v>
      </c>
      <c r="I300" s="14">
        <f t="shared" si="20"/>
        <v>0</v>
      </c>
      <c r="J300" s="14">
        <v>0</v>
      </c>
      <c r="K300" s="25">
        <f>IFERROR(VLOOKUP(B300,'[1]Result 1'!$A$2:$I$549,7,0),0)</f>
        <v>0</v>
      </c>
      <c r="L300" s="14">
        <f t="shared" si="21"/>
        <v>15130.7</v>
      </c>
      <c r="M300" s="14">
        <f t="shared" si="22"/>
        <v>0</v>
      </c>
      <c r="N300" s="15"/>
      <c r="O300" s="23">
        <f t="shared" si="23"/>
        <v>15130.7</v>
      </c>
      <c r="P300" s="1">
        <f t="shared" si="24"/>
        <v>0</v>
      </c>
    </row>
    <row r="301" spans="1:16" s="1" customFormat="1" ht="29.25" customHeight="1" x14ac:dyDescent="0.25">
      <c r="A301" s="18">
        <v>299</v>
      </c>
      <c r="B301" s="16" t="s">
        <v>338</v>
      </c>
      <c r="C301" s="20" t="s">
        <v>702</v>
      </c>
      <c r="D301" s="17" t="s">
        <v>259</v>
      </c>
      <c r="E301" s="20" t="s">
        <v>182</v>
      </c>
      <c r="F301" s="25">
        <f>IFERROR(VLOOKUP(B301,'[1]Result 1'!$A$2:$I$549,6,0),0)</f>
        <v>14950.87</v>
      </c>
      <c r="G301" s="25">
        <f>IFERROR(VLOOKUP(B301,'[2]Result 1'!$A$2:$E$549,2,0),0)</f>
        <v>51245.2</v>
      </c>
      <c r="H301" s="14">
        <v>14950.87</v>
      </c>
      <c r="I301" s="14">
        <f t="shared" si="20"/>
        <v>35086.839999999997</v>
      </c>
      <c r="J301" s="14">
        <v>16158.36</v>
      </c>
      <c r="K301" s="25">
        <f>IFERROR(VLOOKUP(B301,'[1]Result 1'!$A$2:$I$549,7,0),0)</f>
        <v>0</v>
      </c>
      <c r="L301" s="14">
        <f t="shared" si="21"/>
        <v>50037.71</v>
      </c>
      <c r="M301" s="14">
        <f t="shared" si="22"/>
        <v>0</v>
      </c>
      <c r="N301" s="15"/>
      <c r="O301" s="23">
        <f t="shared" si="23"/>
        <v>50037.71</v>
      </c>
      <c r="P301" s="1">
        <f t="shared" si="24"/>
        <v>0</v>
      </c>
    </row>
    <row r="302" spans="1:16" s="1" customFormat="1" ht="29.25" customHeight="1" x14ac:dyDescent="0.25">
      <c r="A302" s="18">
        <v>300</v>
      </c>
      <c r="B302" s="16" t="s">
        <v>60</v>
      </c>
      <c r="C302" s="20" t="s">
        <v>649</v>
      </c>
      <c r="D302" s="17" t="s">
        <v>260</v>
      </c>
      <c r="E302" s="20" t="s">
        <v>184</v>
      </c>
      <c r="F302" s="25">
        <f>IFERROR(VLOOKUP(B302,'[1]Result 1'!$A$2:$I$549,6,0),0)</f>
        <v>28890.1</v>
      </c>
      <c r="G302" s="25">
        <f>IFERROR(VLOOKUP(B302,'[2]Result 1'!$A$2:$E$549,2,0),0)</f>
        <v>0</v>
      </c>
      <c r="H302" s="14">
        <v>14858.67</v>
      </c>
      <c r="I302" s="14">
        <f t="shared" si="20"/>
        <v>0</v>
      </c>
      <c r="J302" s="14">
        <v>0</v>
      </c>
      <c r="K302" s="25">
        <f>IFERROR(VLOOKUP(B302,'[1]Result 1'!$A$2:$I$549,7,0),0)</f>
        <v>0</v>
      </c>
      <c r="L302" s="14">
        <f t="shared" si="21"/>
        <v>14858.67</v>
      </c>
      <c r="M302" s="14">
        <f t="shared" si="22"/>
        <v>0</v>
      </c>
      <c r="N302" s="15"/>
      <c r="O302" s="23">
        <f t="shared" si="23"/>
        <v>14858.67</v>
      </c>
      <c r="P302" s="1">
        <f t="shared" si="24"/>
        <v>-14031.429999999998</v>
      </c>
    </row>
    <row r="303" spans="1:16" s="1" customFormat="1" ht="29.25" customHeight="1" x14ac:dyDescent="0.25">
      <c r="A303" s="18">
        <v>301</v>
      </c>
      <c r="B303" s="16" t="s">
        <v>405</v>
      </c>
      <c r="C303" s="20" t="s">
        <v>694</v>
      </c>
      <c r="D303" s="17" t="s">
        <v>451</v>
      </c>
      <c r="E303" s="20" t="s">
        <v>178</v>
      </c>
      <c r="F303" s="25">
        <f>IFERROR(VLOOKUP(B303,'[1]Result 1'!$A$2:$I$549,6,0),0)</f>
        <v>14791.55</v>
      </c>
      <c r="G303" s="25">
        <f>IFERROR(VLOOKUP(B303,'[2]Result 1'!$A$2:$E$549,2,0),0)</f>
        <v>0</v>
      </c>
      <c r="H303" s="14">
        <v>14791.55</v>
      </c>
      <c r="I303" s="14">
        <f t="shared" si="20"/>
        <v>0</v>
      </c>
      <c r="J303" s="14">
        <v>0</v>
      </c>
      <c r="K303" s="25">
        <f>IFERROR(VLOOKUP(B303,'[1]Result 1'!$A$2:$I$549,7,0),0)</f>
        <v>0</v>
      </c>
      <c r="L303" s="14">
        <f t="shared" si="21"/>
        <v>14791.55</v>
      </c>
      <c r="M303" s="14">
        <f t="shared" si="22"/>
        <v>0</v>
      </c>
      <c r="N303" s="15"/>
      <c r="O303" s="23">
        <f t="shared" si="23"/>
        <v>14791.55</v>
      </c>
      <c r="P303" s="1">
        <f t="shared" si="24"/>
        <v>0</v>
      </c>
    </row>
    <row r="304" spans="1:16" s="1" customFormat="1" ht="29.25" customHeight="1" x14ac:dyDescent="0.25">
      <c r="A304" s="18">
        <v>302</v>
      </c>
      <c r="B304" s="16" t="s">
        <v>446</v>
      </c>
      <c r="C304" s="20" t="s">
        <v>709</v>
      </c>
      <c r="D304" s="17" t="s">
        <v>451</v>
      </c>
      <c r="E304" s="20" t="s">
        <v>198</v>
      </c>
      <c r="F304" s="25">
        <f>IFERROR(VLOOKUP(B304,'[1]Result 1'!$A$2:$I$549,6,0),0)</f>
        <v>14779.63</v>
      </c>
      <c r="G304" s="25">
        <f>IFERROR(VLOOKUP(B304,'[2]Result 1'!$A$2:$E$549,2,0),0)</f>
        <v>0</v>
      </c>
      <c r="H304" s="14">
        <v>14779.63</v>
      </c>
      <c r="I304" s="14">
        <f t="shared" si="20"/>
        <v>0</v>
      </c>
      <c r="J304" s="14">
        <v>0</v>
      </c>
      <c r="K304" s="25">
        <f>IFERROR(VLOOKUP(B304,'[1]Result 1'!$A$2:$I$549,7,0),0)</f>
        <v>0</v>
      </c>
      <c r="L304" s="14">
        <f t="shared" si="21"/>
        <v>14779.63</v>
      </c>
      <c r="M304" s="14">
        <f t="shared" si="22"/>
        <v>0</v>
      </c>
      <c r="N304" s="15"/>
      <c r="O304" s="23">
        <f t="shared" si="23"/>
        <v>14779.63</v>
      </c>
      <c r="P304" s="1">
        <f t="shared" si="24"/>
        <v>0</v>
      </c>
    </row>
    <row r="305" spans="1:16" s="1" customFormat="1" ht="29.25" customHeight="1" x14ac:dyDescent="0.25">
      <c r="A305" s="18">
        <v>303</v>
      </c>
      <c r="B305" s="16" t="s">
        <v>429</v>
      </c>
      <c r="C305" s="20" t="s">
        <v>751</v>
      </c>
      <c r="D305" s="17" t="s">
        <v>451</v>
      </c>
      <c r="E305" s="20" t="s">
        <v>215</v>
      </c>
      <c r="F305" s="25">
        <f>IFERROR(VLOOKUP(B305,'[1]Result 1'!$A$2:$I$549,6,0),0)</f>
        <v>21989.21</v>
      </c>
      <c r="G305" s="25">
        <f>IFERROR(VLOOKUP(B305,'[2]Result 1'!$A$2:$E$549,2,0),0)</f>
        <v>0</v>
      </c>
      <c r="H305" s="14">
        <v>14774.4</v>
      </c>
      <c r="I305" s="14">
        <f t="shared" si="20"/>
        <v>0</v>
      </c>
      <c r="J305" s="14">
        <v>0</v>
      </c>
      <c r="K305" s="25">
        <f>IFERROR(VLOOKUP(B305,'[1]Result 1'!$A$2:$I$549,7,0),0)</f>
        <v>0</v>
      </c>
      <c r="L305" s="14">
        <f t="shared" si="21"/>
        <v>14774.4</v>
      </c>
      <c r="M305" s="14">
        <f t="shared" si="22"/>
        <v>0</v>
      </c>
      <c r="N305" s="15" t="s">
        <v>904</v>
      </c>
      <c r="O305" s="23"/>
    </row>
    <row r="306" spans="1:16" s="1" customFormat="1" ht="29.25" customHeight="1" x14ac:dyDescent="0.25">
      <c r="A306" s="18">
        <v>304</v>
      </c>
      <c r="B306" s="16" t="s">
        <v>121</v>
      </c>
      <c r="C306" s="20" t="s">
        <v>728</v>
      </c>
      <c r="D306" s="17" t="s">
        <v>265</v>
      </c>
      <c r="E306" s="20" t="s">
        <v>192</v>
      </c>
      <c r="F306" s="25">
        <f>IFERROR(VLOOKUP(B306,'[1]Result 1'!$A$2:$I$549,6,0),0)</f>
        <v>15236.37</v>
      </c>
      <c r="G306" s="25">
        <f>IFERROR(VLOOKUP(B306,'[2]Result 1'!$A$2:$E$549,2,0),0)</f>
        <v>0</v>
      </c>
      <c r="H306" s="14">
        <v>14676.97</v>
      </c>
      <c r="I306" s="14">
        <f t="shared" si="20"/>
        <v>0</v>
      </c>
      <c r="J306" s="14">
        <v>0</v>
      </c>
      <c r="K306" s="25">
        <f>IFERROR(VLOOKUP(B306,'[1]Result 1'!$A$2:$I$549,7,0),0)</f>
        <v>0</v>
      </c>
      <c r="L306" s="14">
        <f t="shared" si="21"/>
        <v>14676.97</v>
      </c>
      <c r="M306" s="14">
        <f t="shared" si="22"/>
        <v>0</v>
      </c>
      <c r="N306" s="15"/>
      <c r="O306" s="23">
        <f t="shared" ref="O306:O337" si="25">H306+I306-K306</f>
        <v>14676.97</v>
      </c>
      <c r="P306" s="1">
        <f>H306-F306</f>
        <v>-559.40000000000146</v>
      </c>
    </row>
    <row r="307" spans="1:16" s="1" customFormat="1" ht="29.25" customHeight="1" x14ac:dyDescent="0.25">
      <c r="A307" s="18">
        <v>305</v>
      </c>
      <c r="B307" s="16" t="s">
        <v>162</v>
      </c>
      <c r="C307" s="20" t="s">
        <v>789</v>
      </c>
      <c r="D307" s="17" t="s">
        <v>261</v>
      </c>
      <c r="E307" s="20" t="s">
        <v>191</v>
      </c>
      <c r="F307" s="25">
        <f>IFERROR(VLOOKUP(B307,'[1]Result 1'!$A$2:$I$549,6,0),0)</f>
        <v>30012.19</v>
      </c>
      <c r="G307" s="25">
        <f>IFERROR(VLOOKUP(B307,'[2]Result 1'!$A$2:$E$549,2,0),0)</f>
        <v>0</v>
      </c>
      <c r="H307" s="14">
        <v>14658.15</v>
      </c>
      <c r="I307" s="14">
        <f t="shared" si="20"/>
        <v>0</v>
      </c>
      <c r="J307" s="14">
        <v>0</v>
      </c>
      <c r="K307" s="25">
        <f>IFERROR(VLOOKUP(B307,'[1]Result 1'!$A$2:$I$549,7,0),0)</f>
        <v>-15354.04</v>
      </c>
      <c r="L307" s="14">
        <f t="shared" si="21"/>
        <v>30012.190000000002</v>
      </c>
      <c r="M307" s="14">
        <f t="shared" si="22"/>
        <v>3.637978807091713E-12</v>
      </c>
      <c r="N307" s="15"/>
      <c r="O307" s="23">
        <f t="shared" si="25"/>
        <v>30012.190000000002</v>
      </c>
    </row>
    <row r="308" spans="1:16" s="1" customFormat="1" ht="29.25" customHeight="1" x14ac:dyDescent="0.25">
      <c r="A308" s="18">
        <v>306</v>
      </c>
      <c r="B308" s="16" t="s">
        <v>82</v>
      </c>
      <c r="C308" s="20" t="s">
        <v>691</v>
      </c>
      <c r="D308" s="17" t="s">
        <v>265</v>
      </c>
      <c r="E308" s="20" t="s">
        <v>182</v>
      </c>
      <c r="F308" s="25">
        <f>IFERROR(VLOOKUP(B308,'[1]Result 1'!$A$2:$I$549,6,0),0)</f>
        <v>14318.99</v>
      </c>
      <c r="G308" s="25">
        <f>IFERROR(VLOOKUP(B308,'[2]Result 1'!$A$2:$E$549,2,0),0)</f>
        <v>0</v>
      </c>
      <c r="H308" s="14">
        <v>14619.7</v>
      </c>
      <c r="I308" s="14">
        <f t="shared" si="20"/>
        <v>0</v>
      </c>
      <c r="J308" s="14">
        <v>0</v>
      </c>
      <c r="K308" s="25">
        <f>IFERROR(VLOOKUP(B308,'[1]Result 1'!$A$2:$I$549,7,0),0)</f>
        <v>0</v>
      </c>
      <c r="L308" s="14">
        <f t="shared" si="21"/>
        <v>14619.7</v>
      </c>
      <c r="M308" s="14">
        <f t="shared" si="22"/>
        <v>300.71000000000095</v>
      </c>
      <c r="N308" s="15"/>
      <c r="O308" s="23">
        <f t="shared" si="25"/>
        <v>14619.7</v>
      </c>
    </row>
    <row r="309" spans="1:16" s="1" customFormat="1" ht="29.25" customHeight="1" x14ac:dyDescent="0.25">
      <c r="A309" s="18">
        <v>307</v>
      </c>
      <c r="B309" s="16" t="s">
        <v>841</v>
      </c>
      <c r="C309" s="20" t="s">
        <v>836</v>
      </c>
      <c r="D309" s="17"/>
      <c r="E309" s="20"/>
      <c r="F309" s="25">
        <f>IFERROR(VLOOKUP(B309,'[1]Result 1'!$A$2:$I$549,6,0),0)</f>
        <v>25108.880000000001</v>
      </c>
      <c r="G309" s="25">
        <f>IFERROR(VLOOKUP(B309,'[2]Result 1'!$A$2:$E$549,2,0),0)</f>
        <v>8132.47</v>
      </c>
      <c r="H309" s="14">
        <v>14420.65</v>
      </c>
      <c r="I309" s="14">
        <f t="shared" si="20"/>
        <v>3779.54</v>
      </c>
      <c r="J309" s="14">
        <v>4352.93</v>
      </c>
      <c r="K309" s="25">
        <f>IFERROR(VLOOKUP(B309,'[1]Result 1'!$A$2:$I$549,7,0),0)</f>
        <v>0</v>
      </c>
      <c r="L309" s="14">
        <f t="shared" si="21"/>
        <v>18200.189999999999</v>
      </c>
      <c r="M309" s="14">
        <f t="shared" si="22"/>
        <v>0</v>
      </c>
      <c r="N309" s="15"/>
      <c r="O309" s="23">
        <f t="shared" si="25"/>
        <v>18200.189999999999</v>
      </c>
      <c r="P309" s="1">
        <f>H309-F309</f>
        <v>-10688.230000000001</v>
      </c>
    </row>
    <row r="310" spans="1:16" s="1" customFormat="1" ht="29.25" customHeight="1" x14ac:dyDescent="0.25">
      <c r="A310" s="18">
        <v>308</v>
      </c>
      <c r="B310" s="16" t="s">
        <v>418</v>
      </c>
      <c r="C310" s="20" t="s">
        <v>706</v>
      </c>
      <c r="D310" s="17" t="s">
        <v>451</v>
      </c>
      <c r="E310" s="20" t="s">
        <v>207</v>
      </c>
      <c r="F310" s="25">
        <f>IFERROR(VLOOKUP(B310,'[1]Result 1'!$A$2:$I$549,6,0),0)</f>
        <v>14350.57</v>
      </c>
      <c r="G310" s="25">
        <f>IFERROR(VLOOKUP(B310,'[2]Result 1'!$A$2:$E$549,2,0),0)</f>
        <v>69292.92</v>
      </c>
      <c r="H310" s="14">
        <v>14350.57</v>
      </c>
      <c r="I310" s="14">
        <f t="shared" si="20"/>
        <v>49185.11</v>
      </c>
      <c r="J310" s="14">
        <v>20107.810000000001</v>
      </c>
      <c r="K310" s="25">
        <f>IFERROR(VLOOKUP(B310,'[1]Result 1'!$A$2:$I$549,7,0),0)</f>
        <v>0</v>
      </c>
      <c r="L310" s="14">
        <f t="shared" si="21"/>
        <v>63535.68</v>
      </c>
      <c r="M310" s="14">
        <f t="shared" si="22"/>
        <v>0</v>
      </c>
      <c r="N310" s="15"/>
      <c r="O310" s="23">
        <f t="shared" si="25"/>
        <v>63535.68</v>
      </c>
    </row>
    <row r="311" spans="1:16" s="1" customFormat="1" ht="29.25" customHeight="1" x14ac:dyDescent="0.25">
      <c r="A311" s="18">
        <v>309</v>
      </c>
      <c r="B311" s="16" t="s">
        <v>303</v>
      </c>
      <c r="C311" s="20" t="s">
        <v>807</v>
      </c>
      <c r="D311" s="17" t="s">
        <v>257</v>
      </c>
      <c r="E311" s="20" t="s">
        <v>182</v>
      </c>
      <c r="F311" s="25">
        <f>IFERROR(VLOOKUP(B311,'[1]Result 1'!$A$2:$I$549,6,0),0)</f>
        <v>14311.88</v>
      </c>
      <c r="G311" s="25">
        <f>IFERROR(VLOOKUP(B311,'[2]Result 1'!$A$2:$E$549,2,0),0)</f>
        <v>0</v>
      </c>
      <c r="H311" s="14">
        <v>14311.88</v>
      </c>
      <c r="I311" s="14">
        <f t="shared" si="20"/>
        <v>0</v>
      </c>
      <c r="J311" s="14">
        <v>0</v>
      </c>
      <c r="K311" s="25">
        <f>IFERROR(VLOOKUP(B311,'[1]Result 1'!$A$2:$I$549,7,0),0)</f>
        <v>0</v>
      </c>
      <c r="L311" s="14">
        <f t="shared" si="21"/>
        <v>14311.88</v>
      </c>
      <c r="M311" s="14">
        <f t="shared" si="22"/>
        <v>0</v>
      </c>
      <c r="N311" s="15"/>
      <c r="O311" s="23">
        <f t="shared" si="25"/>
        <v>14311.88</v>
      </c>
      <c r="P311" s="1">
        <f>H311-F311</f>
        <v>0</v>
      </c>
    </row>
    <row r="312" spans="1:16" s="1" customFormat="1" ht="29.25" customHeight="1" x14ac:dyDescent="0.25">
      <c r="A312" s="18">
        <v>310</v>
      </c>
      <c r="B312" s="16" t="s">
        <v>307</v>
      </c>
      <c r="C312" s="20" t="s">
        <v>609</v>
      </c>
      <c r="D312" s="17" t="s">
        <v>265</v>
      </c>
      <c r="E312" s="20" t="s">
        <v>182</v>
      </c>
      <c r="F312" s="25">
        <f>IFERROR(VLOOKUP(B312,'[1]Result 1'!$A$2:$I$549,6,0),0)</f>
        <v>14289.61</v>
      </c>
      <c r="G312" s="25">
        <f>IFERROR(VLOOKUP(B312,'[2]Result 1'!$A$2:$E$549,2,0),0)</f>
        <v>0</v>
      </c>
      <c r="H312" s="14">
        <v>14289.61</v>
      </c>
      <c r="I312" s="14">
        <f t="shared" si="20"/>
        <v>0</v>
      </c>
      <c r="J312" s="14">
        <v>0</v>
      </c>
      <c r="K312" s="25">
        <f>IFERROR(VLOOKUP(B312,'[1]Result 1'!$A$2:$I$549,7,0),0)</f>
        <v>0</v>
      </c>
      <c r="L312" s="14">
        <f t="shared" si="21"/>
        <v>14289.61</v>
      </c>
      <c r="M312" s="14">
        <f t="shared" si="22"/>
        <v>0</v>
      </c>
      <c r="N312" s="15"/>
      <c r="O312" s="23">
        <f t="shared" si="25"/>
        <v>14289.61</v>
      </c>
    </row>
    <row r="313" spans="1:16" s="1" customFormat="1" ht="29.25" customHeight="1" x14ac:dyDescent="0.25">
      <c r="A313" s="18">
        <v>311</v>
      </c>
      <c r="B313" s="16" t="s">
        <v>300</v>
      </c>
      <c r="C313" s="20" t="s">
        <v>719</v>
      </c>
      <c r="D313" s="17" t="s">
        <v>257</v>
      </c>
      <c r="E313" s="20" t="s">
        <v>182</v>
      </c>
      <c r="F313" s="25">
        <f>IFERROR(VLOOKUP(B313,'[1]Result 1'!$A$2:$I$549,6,0),0)</f>
        <v>15077.94</v>
      </c>
      <c r="G313" s="25">
        <f>IFERROR(VLOOKUP(B313,'[2]Result 1'!$A$2:$E$549,2,0),0)</f>
        <v>0</v>
      </c>
      <c r="H313" s="14">
        <v>14280.16</v>
      </c>
      <c r="I313" s="14">
        <f t="shared" si="20"/>
        <v>0</v>
      </c>
      <c r="J313" s="14">
        <v>0</v>
      </c>
      <c r="K313" s="25">
        <f>IFERROR(VLOOKUP(B313,'[1]Result 1'!$A$2:$I$549,7,0),0)</f>
        <v>0</v>
      </c>
      <c r="L313" s="14">
        <f t="shared" si="21"/>
        <v>14280.16</v>
      </c>
      <c r="M313" s="14">
        <f t="shared" si="22"/>
        <v>0</v>
      </c>
      <c r="N313" s="15"/>
      <c r="O313" s="23">
        <f t="shared" si="25"/>
        <v>14280.16</v>
      </c>
    </row>
    <row r="314" spans="1:16" s="1" customFormat="1" ht="29.25" customHeight="1" x14ac:dyDescent="0.25">
      <c r="A314" s="18">
        <v>312</v>
      </c>
      <c r="B314" s="16" t="s">
        <v>332</v>
      </c>
      <c r="C314" s="20" t="s">
        <v>731</v>
      </c>
      <c r="D314" s="17" t="s">
        <v>259</v>
      </c>
      <c r="E314" s="20" t="s">
        <v>182</v>
      </c>
      <c r="F314" s="25">
        <f>IFERROR(VLOOKUP(B314,'[1]Result 1'!$A$2:$I$549,6,0),0)</f>
        <v>14263.82</v>
      </c>
      <c r="G314" s="25">
        <f>IFERROR(VLOOKUP(B314,'[2]Result 1'!$A$2:$E$549,2,0),0)</f>
        <v>0</v>
      </c>
      <c r="H314" s="14">
        <v>14263.82</v>
      </c>
      <c r="I314" s="14">
        <f t="shared" si="20"/>
        <v>0</v>
      </c>
      <c r="J314" s="14">
        <v>0</v>
      </c>
      <c r="K314" s="25">
        <f>IFERROR(VLOOKUP(B314,'[1]Result 1'!$A$2:$I$549,7,0),0)</f>
        <v>0</v>
      </c>
      <c r="L314" s="14">
        <f t="shared" si="21"/>
        <v>14263.82</v>
      </c>
      <c r="M314" s="14">
        <f t="shared" si="22"/>
        <v>0</v>
      </c>
      <c r="N314" s="15"/>
      <c r="O314" s="23">
        <f t="shared" si="25"/>
        <v>14263.82</v>
      </c>
    </row>
    <row r="315" spans="1:16" s="1" customFormat="1" ht="29.25" customHeight="1" x14ac:dyDescent="0.25">
      <c r="A315" s="18">
        <v>313</v>
      </c>
      <c r="B315" s="16" t="s">
        <v>13</v>
      </c>
      <c r="C315" s="20" t="s">
        <v>705</v>
      </c>
      <c r="D315" s="17" t="s">
        <v>257</v>
      </c>
      <c r="E315" s="20" t="s">
        <v>182</v>
      </c>
      <c r="F315" s="25">
        <f>IFERROR(VLOOKUP(B315,'[1]Result 1'!$A$2:$I$549,6,0),0)</f>
        <v>14095.97</v>
      </c>
      <c r="G315" s="25">
        <f>IFERROR(VLOOKUP(B315,'[2]Result 1'!$A$2:$E$549,2,0),0)</f>
        <v>28747.51</v>
      </c>
      <c r="H315" s="14">
        <v>14095.97</v>
      </c>
      <c r="I315" s="14">
        <f t="shared" si="20"/>
        <v>16407.769999999997</v>
      </c>
      <c r="J315" s="14">
        <v>12339.74</v>
      </c>
      <c r="K315" s="25">
        <f>IFERROR(VLOOKUP(B315,'[1]Result 1'!$A$2:$I$549,7,0),0)</f>
        <v>-12475.75</v>
      </c>
      <c r="L315" s="14">
        <f t="shared" si="21"/>
        <v>42979.49</v>
      </c>
      <c r="M315" s="14">
        <f t="shared" si="22"/>
        <v>12475.75</v>
      </c>
      <c r="N315" s="15"/>
      <c r="O315" s="23">
        <f t="shared" si="25"/>
        <v>42979.49</v>
      </c>
      <c r="P315" s="1">
        <f>H315-F315</f>
        <v>0</v>
      </c>
    </row>
    <row r="316" spans="1:16" s="1" customFormat="1" ht="29.25" customHeight="1" x14ac:dyDescent="0.25">
      <c r="A316" s="18">
        <v>314</v>
      </c>
      <c r="B316" s="16" t="s">
        <v>158</v>
      </c>
      <c r="C316" s="20" t="s">
        <v>781</v>
      </c>
      <c r="D316" s="17" t="s">
        <v>260</v>
      </c>
      <c r="E316" s="20" t="s">
        <v>831</v>
      </c>
      <c r="F316" s="25">
        <f>IFERROR(VLOOKUP(B316,'[1]Result 1'!$A$2:$I$549,6,0),0)</f>
        <v>14094.66</v>
      </c>
      <c r="G316" s="25">
        <f>IFERROR(VLOOKUP(B316,'[2]Result 1'!$A$2:$E$549,2,0),0)</f>
        <v>0</v>
      </c>
      <c r="H316" s="14">
        <v>14094.66</v>
      </c>
      <c r="I316" s="14">
        <f t="shared" si="20"/>
        <v>0</v>
      </c>
      <c r="J316" s="14">
        <v>0</v>
      </c>
      <c r="K316" s="25">
        <f>IFERROR(VLOOKUP(B316,'[1]Result 1'!$A$2:$I$549,7,0),0)</f>
        <v>-13104.08</v>
      </c>
      <c r="L316" s="14">
        <f t="shared" si="21"/>
        <v>27198.739999999998</v>
      </c>
      <c r="M316" s="14">
        <f t="shared" si="22"/>
        <v>13104.079999999998</v>
      </c>
      <c r="N316" s="15"/>
      <c r="O316" s="23">
        <f t="shared" si="25"/>
        <v>27198.739999999998</v>
      </c>
    </row>
    <row r="317" spans="1:16" s="1" customFormat="1" ht="29.25" customHeight="1" x14ac:dyDescent="0.25">
      <c r="A317" s="18">
        <v>315</v>
      </c>
      <c r="B317" s="16" t="s">
        <v>99</v>
      </c>
      <c r="C317" s="20" t="s">
        <v>712</v>
      </c>
      <c r="D317" s="17" t="s">
        <v>375</v>
      </c>
      <c r="E317" s="20" t="s">
        <v>223</v>
      </c>
      <c r="F317" s="25">
        <f>IFERROR(VLOOKUP(B317,'[1]Result 1'!$A$2:$I$549,6,0),0)</f>
        <v>14066.26</v>
      </c>
      <c r="G317" s="25">
        <f>IFERROR(VLOOKUP(B317,'[2]Result 1'!$A$2:$E$549,2,0),0)</f>
        <v>0</v>
      </c>
      <c r="H317" s="14">
        <v>14066.26</v>
      </c>
      <c r="I317" s="14">
        <f t="shared" si="20"/>
        <v>0</v>
      </c>
      <c r="J317" s="14">
        <v>0</v>
      </c>
      <c r="K317" s="25">
        <f>IFERROR(VLOOKUP(B317,'[1]Result 1'!$A$2:$I$549,7,0),0)</f>
        <v>-14017.76</v>
      </c>
      <c r="L317" s="14">
        <f t="shared" si="21"/>
        <v>28084.02</v>
      </c>
      <c r="M317" s="14">
        <f t="shared" si="22"/>
        <v>14017.76</v>
      </c>
      <c r="N317" s="15"/>
      <c r="O317" s="23">
        <f t="shared" si="25"/>
        <v>28084.02</v>
      </c>
      <c r="P317" s="1">
        <f>H317-F317</f>
        <v>0</v>
      </c>
    </row>
    <row r="318" spans="1:16" s="1" customFormat="1" ht="29.25" customHeight="1" x14ac:dyDescent="0.25">
      <c r="A318" s="18">
        <v>316</v>
      </c>
      <c r="B318" s="16" t="s">
        <v>116</v>
      </c>
      <c r="C318" s="20" t="s">
        <v>699</v>
      </c>
      <c r="D318" s="17" t="s">
        <v>260</v>
      </c>
      <c r="E318" s="20" t="s">
        <v>206</v>
      </c>
      <c r="F318" s="25">
        <f>IFERROR(VLOOKUP(B318,'[1]Result 1'!$A$2:$I$549,6,0),0)</f>
        <v>14041.89</v>
      </c>
      <c r="G318" s="25">
        <f>IFERROR(VLOOKUP(B318,'[2]Result 1'!$A$2:$E$549,2,0),0)</f>
        <v>0</v>
      </c>
      <c r="H318" s="14">
        <v>14041.89</v>
      </c>
      <c r="I318" s="14">
        <f t="shared" si="20"/>
        <v>0</v>
      </c>
      <c r="J318" s="14">
        <v>0</v>
      </c>
      <c r="K318" s="25">
        <f>IFERROR(VLOOKUP(B318,'[1]Result 1'!$A$2:$I$549,7,0),0)</f>
        <v>0</v>
      </c>
      <c r="L318" s="14">
        <f t="shared" si="21"/>
        <v>14041.89</v>
      </c>
      <c r="M318" s="14">
        <f t="shared" si="22"/>
        <v>0</v>
      </c>
      <c r="N318" s="15"/>
      <c r="O318" s="23">
        <f t="shared" si="25"/>
        <v>14041.89</v>
      </c>
      <c r="P318" s="1">
        <f>H318-F318</f>
        <v>0</v>
      </c>
    </row>
    <row r="319" spans="1:16" s="1" customFormat="1" ht="29.25" customHeight="1" x14ac:dyDescent="0.25">
      <c r="A319" s="18">
        <v>317</v>
      </c>
      <c r="B319" s="16" t="s">
        <v>395</v>
      </c>
      <c r="C319" s="20" t="s">
        <v>711</v>
      </c>
      <c r="D319" s="17" t="s">
        <v>451</v>
      </c>
      <c r="E319" s="20" t="s">
        <v>194</v>
      </c>
      <c r="F319" s="25">
        <f>IFERROR(VLOOKUP(B319,'[1]Result 1'!$A$2:$I$549,6,0),0)</f>
        <v>14013.22</v>
      </c>
      <c r="G319" s="25">
        <f>IFERROR(VLOOKUP(B319,'[2]Result 1'!$A$2:$E$549,2,0),0)</f>
        <v>0</v>
      </c>
      <c r="H319" s="14">
        <v>14013.22</v>
      </c>
      <c r="I319" s="14">
        <f t="shared" si="20"/>
        <v>0</v>
      </c>
      <c r="J319" s="14">
        <v>0</v>
      </c>
      <c r="K319" s="25">
        <f>IFERROR(VLOOKUP(B319,'[1]Result 1'!$A$2:$I$549,7,0),0)</f>
        <v>0</v>
      </c>
      <c r="L319" s="14">
        <f t="shared" si="21"/>
        <v>14013.22</v>
      </c>
      <c r="M319" s="14">
        <f t="shared" si="22"/>
        <v>0</v>
      </c>
      <c r="N319" s="15"/>
      <c r="O319" s="23">
        <f t="shared" si="25"/>
        <v>14013.22</v>
      </c>
      <c r="P319" s="1">
        <f>H319-F319</f>
        <v>0</v>
      </c>
    </row>
    <row r="320" spans="1:16" s="1" customFormat="1" ht="29.25" customHeight="1" x14ac:dyDescent="0.25">
      <c r="A320" s="18">
        <v>318</v>
      </c>
      <c r="B320" s="16" t="s">
        <v>114</v>
      </c>
      <c r="C320" s="20" t="s">
        <v>668</v>
      </c>
      <c r="D320" s="17" t="s">
        <v>257</v>
      </c>
      <c r="E320" s="20" t="s">
        <v>182</v>
      </c>
      <c r="F320" s="25">
        <f>IFERROR(VLOOKUP(B320,'[1]Result 1'!$A$2:$I$549,6,0),0)</f>
        <v>0</v>
      </c>
      <c r="G320" s="25">
        <f>IFERROR(VLOOKUP(B320,'[2]Result 1'!$A$2:$E$549,2,0),0)</f>
        <v>0</v>
      </c>
      <c r="H320" s="14">
        <v>13962.43</v>
      </c>
      <c r="I320" s="14">
        <f t="shared" si="20"/>
        <v>0</v>
      </c>
      <c r="J320" s="14">
        <v>0</v>
      </c>
      <c r="K320" s="25">
        <f>IFERROR(VLOOKUP(B320,'[1]Result 1'!$A$2:$I$549,7,0),0)</f>
        <v>0</v>
      </c>
      <c r="L320" s="14">
        <f t="shared" si="21"/>
        <v>13962.43</v>
      </c>
      <c r="M320" s="14">
        <f t="shared" si="22"/>
        <v>13962.43</v>
      </c>
      <c r="N320" s="15"/>
      <c r="O320" s="23">
        <f t="shared" si="25"/>
        <v>13962.43</v>
      </c>
      <c r="P320" s="1">
        <f>H320-F320</f>
        <v>13962.43</v>
      </c>
    </row>
    <row r="321" spans="1:16" s="1" customFormat="1" ht="29.25" customHeight="1" x14ac:dyDescent="0.25">
      <c r="A321" s="18">
        <v>319</v>
      </c>
      <c r="B321" s="16" t="s">
        <v>128</v>
      </c>
      <c r="C321" s="20" t="s">
        <v>710</v>
      </c>
      <c r="D321" s="17" t="s">
        <v>259</v>
      </c>
      <c r="E321" s="20" t="s">
        <v>206</v>
      </c>
      <c r="F321" s="25">
        <f>IFERROR(VLOOKUP(B321,'[1]Result 1'!$A$2:$I$549,6,0),0)</f>
        <v>13913.26</v>
      </c>
      <c r="G321" s="25">
        <f>IFERROR(VLOOKUP(B321,'[2]Result 1'!$A$2:$E$549,2,0),0)</f>
        <v>0</v>
      </c>
      <c r="H321" s="14">
        <v>13913.26</v>
      </c>
      <c r="I321" s="14">
        <f t="shared" si="20"/>
        <v>0</v>
      </c>
      <c r="J321" s="14">
        <v>0</v>
      </c>
      <c r="K321" s="25">
        <f>IFERROR(VLOOKUP(B321,'[1]Result 1'!$A$2:$I$549,7,0),0)</f>
        <v>0</v>
      </c>
      <c r="L321" s="14">
        <f t="shared" si="21"/>
        <v>13913.26</v>
      </c>
      <c r="M321" s="14">
        <f t="shared" si="22"/>
        <v>0</v>
      </c>
      <c r="N321" s="15"/>
      <c r="O321" s="23">
        <f t="shared" si="25"/>
        <v>13913.26</v>
      </c>
    </row>
    <row r="322" spans="1:16" s="1" customFormat="1" ht="29.25" customHeight="1" x14ac:dyDescent="0.25">
      <c r="A322" s="18">
        <v>320</v>
      </c>
      <c r="B322" s="16" t="s">
        <v>136</v>
      </c>
      <c r="C322" s="20" t="s">
        <v>662</v>
      </c>
      <c r="D322" s="17" t="s">
        <v>261</v>
      </c>
      <c r="E322" s="20" t="s">
        <v>217</v>
      </c>
      <c r="F322" s="25">
        <f>IFERROR(VLOOKUP(B322,'[1]Result 1'!$A$2:$I$549,6,0),0)</f>
        <v>13797.22</v>
      </c>
      <c r="G322" s="25">
        <f>IFERROR(VLOOKUP(B322,'[2]Result 1'!$A$2:$E$549,2,0),0)</f>
        <v>32936.54</v>
      </c>
      <c r="H322" s="14">
        <v>13797.22</v>
      </c>
      <c r="I322" s="14">
        <f t="shared" si="20"/>
        <v>17100</v>
      </c>
      <c r="J322" s="14">
        <v>15836.54</v>
      </c>
      <c r="K322" s="25">
        <f>IFERROR(VLOOKUP(B322,'[1]Result 1'!$A$2:$I$549,7,0),0)</f>
        <v>0</v>
      </c>
      <c r="L322" s="14">
        <f t="shared" si="21"/>
        <v>30897.22</v>
      </c>
      <c r="M322" s="14">
        <f t="shared" si="22"/>
        <v>0</v>
      </c>
      <c r="N322" s="15"/>
      <c r="O322" s="23">
        <f t="shared" si="25"/>
        <v>30897.22</v>
      </c>
    </row>
    <row r="323" spans="1:16" s="1" customFormat="1" ht="29.25" customHeight="1" x14ac:dyDescent="0.25">
      <c r="A323" s="18">
        <v>321</v>
      </c>
      <c r="B323" s="16" t="s">
        <v>281</v>
      </c>
      <c r="C323" s="20" t="s">
        <v>726</v>
      </c>
      <c r="D323" s="17" t="s">
        <v>261</v>
      </c>
      <c r="E323" s="20" t="s">
        <v>219</v>
      </c>
      <c r="F323" s="25">
        <f>IFERROR(VLOOKUP(B323,'[1]Result 1'!$A$2:$I$549,6,0),0)</f>
        <v>13779.04</v>
      </c>
      <c r="G323" s="25">
        <f>IFERROR(VLOOKUP(B323,'[2]Result 1'!$A$2:$E$549,2,0),0)</f>
        <v>0</v>
      </c>
      <c r="H323" s="14">
        <v>13779.04</v>
      </c>
      <c r="I323" s="14">
        <f t="shared" ref="I323:I386" si="26">G323-J323</f>
        <v>0</v>
      </c>
      <c r="J323" s="14">
        <v>0</v>
      </c>
      <c r="K323" s="25">
        <f>IFERROR(VLOOKUP(B323,'[1]Result 1'!$A$2:$I$549,7,0),0)</f>
        <v>0</v>
      </c>
      <c r="L323" s="14">
        <f t="shared" ref="L323:L386" si="27">IF((H323+I323-K323)&lt;0,0,H323+I323-K323)</f>
        <v>13779.04</v>
      </c>
      <c r="M323" s="14">
        <f t="shared" ref="M323:M386" si="28">IF((L323-F323-I323)&lt;0,0,L323-F323-I323)</f>
        <v>0</v>
      </c>
      <c r="N323" s="15"/>
      <c r="O323" s="23">
        <f t="shared" si="25"/>
        <v>13779.04</v>
      </c>
    </row>
    <row r="324" spans="1:16" s="1" customFormat="1" ht="29.25" customHeight="1" x14ac:dyDescent="0.25">
      <c r="A324" s="18">
        <v>322</v>
      </c>
      <c r="B324" s="16" t="s">
        <v>129</v>
      </c>
      <c r="C324" s="20" t="s">
        <v>664</v>
      </c>
      <c r="D324" s="17" t="s">
        <v>265</v>
      </c>
      <c r="E324" s="20" t="s">
        <v>207</v>
      </c>
      <c r="F324" s="25">
        <f>IFERROR(VLOOKUP(B324,'[1]Result 1'!$A$2:$I$549,6,0),0)</f>
        <v>13709.88</v>
      </c>
      <c r="G324" s="25">
        <f>IFERROR(VLOOKUP(B324,'[2]Result 1'!$A$2:$E$549,2,0),0)</f>
        <v>0</v>
      </c>
      <c r="H324" s="14">
        <v>13709.88</v>
      </c>
      <c r="I324" s="14">
        <f t="shared" si="26"/>
        <v>0</v>
      </c>
      <c r="J324" s="14">
        <v>0</v>
      </c>
      <c r="K324" s="25">
        <f>IFERROR(VLOOKUP(B324,'[1]Result 1'!$A$2:$I$549,7,0),0)</f>
        <v>-11566.57</v>
      </c>
      <c r="L324" s="14">
        <f t="shared" si="27"/>
        <v>25276.449999999997</v>
      </c>
      <c r="M324" s="14">
        <f t="shared" si="28"/>
        <v>11566.569999999998</v>
      </c>
      <c r="N324" s="15"/>
      <c r="O324" s="23">
        <f t="shared" si="25"/>
        <v>25276.449999999997</v>
      </c>
      <c r="P324" s="1">
        <f>H324-F324</f>
        <v>0</v>
      </c>
    </row>
    <row r="325" spans="1:16" s="1" customFormat="1" ht="29.25" customHeight="1" x14ac:dyDescent="0.25">
      <c r="A325" s="18">
        <v>323</v>
      </c>
      <c r="B325" s="16" t="s">
        <v>157</v>
      </c>
      <c r="C325" s="20" t="s">
        <v>635</v>
      </c>
      <c r="D325" s="17" t="s">
        <v>266</v>
      </c>
      <c r="E325" s="20" t="s">
        <v>217</v>
      </c>
      <c r="F325" s="25">
        <f>IFERROR(VLOOKUP(B325,'[1]Result 1'!$A$2:$I$549,6,0),0)</f>
        <v>13611.81</v>
      </c>
      <c r="G325" s="25">
        <f>IFERROR(VLOOKUP(B325,'[2]Result 1'!$A$2:$E$549,2,0),0)</f>
        <v>0</v>
      </c>
      <c r="H325" s="14">
        <v>13611.81</v>
      </c>
      <c r="I325" s="14">
        <f t="shared" si="26"/>
        <v>0</v>
      </c>
      <c r="J325" s="14">
        <v>0</v>
      </c>
      <c r="K325" s="25">
        <f>IFERROR(VLOOKUP(B325,'[1]Result 1'!$A$2:$I$549,7,0),0)</f>
        <v>-13730.19</v>
      </c>
      <c r="L325" s="14">
        <f t="shared" si="27"/>
        <v>27342</v>
      </c>
      <c r="M325" s="14">
        <f t="shared" si="28"/>
        <v>13730.19</v>
      </c>
      <c r="N325" s="15"/>
      <c r="O325" s="23">
        <f t="shared" si="25"/>
        <v>27342</v>
      </c>
    </row>
    <row r="326" spans="1:16" s="1" customFormat="1" ht="29.25" customHeight="1" x14ac:dyDescent="0.25">
      <c r="A326" s="18">
        <v>324</v>
      </c>
      <c r="B326" s="16" t="s">
        <v>84</v>
      </c>
      <c r="C326" s="20" t="s">
        <v>701</v>
      </c>
      <c r="D326" s="17" t="s">
        <v>261</v>
      </c>
      <c r="E326" s="20" t="s">
        <v>182</v>
      </c>
      <c r="F326" s="25">
        <f>IFERROR(VLOOKUP(B326,'[1]Result 1'!$A$2:$I$549,6,0),0)</f>
        <v>26893.06</v>
      </c>
      <c r="G326" s="25">
        <f>IFERROR(VLOOKUP(B326,'[2]Result 1'!$A$2:$E$549,2,0),0)</f>
        <v>0</v>
      </c>
      <c r="H326" s="14">
        <v>13570.69</v>
      </c>
      <c r="I326" s="14">
        <f t="shared" si="26"/>
        <v>0</v>
      </c>
      <c r="J326" s="14">
        <v>0</v>
      </c>
      <c r="K326" s="25">
        <f>IFERROR(VLOOKUP(B326,'[1]Result 1'!$A$2:$I$549,7,0),0)</f>
        <v>0</v>
      </c>
      <c r="L326" s="14">
        <f t="shared" si="27"/>
        <v>13570.69</v>
      </c>
      <c r="M326" s="14">
        <f t="shared" si="28"/>
        <v>0</v>
      </c>
      <c r="N326" s="15"/>
      <c r="O326" s="23">
        <f t="shared" si="25"/>
        <v>13570.69</v>
      </c>
      <c r="P326" s="1">
        <f>H326-F326</f>
        <v>-13322.37</v>
      </c>
    </row>
    <row r="327" spans="1:16" s="1" customFormat="1" ht="29.25" customHeight="1" x14ac:dyDescent="0.25">
      <c r="A327" s="18">
        <v>325</v>
      </c>
      <c r="B327" s="16" t="s">
        <v>34</v>
      </c>
      <c r="C327" s="20" t="s">
        <v>812</v>
      </c>
      <c r="D327" s="17" t="s">
        <v>265</v>
      </c>
      <c r="E327" s="20" t="s">
        <v>813</v>
      </c>
      <c r="F327" s="25">
        <f>IFERROR(VLOOKUP(B327,'[1]Result 1'!$A$2:$I$549,6,0),0)</f>
        <v>13603.57</v>
      </c>
      <c r="G327" s="25">
        <f>IFERROR(VLOOKUP(B327,'[2]Result 1'!$A$2:$E$549,2,0),0)</f>
        <v>0</v>
      </c>
      <c r="H327" s="14">
        <v>13513.36</v>
      </c>
      <c r="I327" s="14">
        <f t="shared" si="26"/>
        <v>0</v>
      </c>
      <c r="J327" s="14">
        <v>0</v>
      </c>
      <c r="K327" s="25">
        <f>IFERROR(VLOOKUP(B327,'[1]Result 1'!$A$2:$I$549,7,0),0)</f>
        <v>-8000</v>
      </c>
      <c r="L327" s="14">
        <f t="shared" si="27"/>
        <v>21513.360000000001</v>
      </c>
      <c r="M327" s="14">
        <f t="shared" si="28"/>
        <v>7909.7900000000009</v>
      </c>
      <c r="N327" s="15"/>
      <c r="O327" s="23">
        <f t="shared" si="25"/>
        <v>21513.360000000001</v>
      </c>
    </row>
    <row r="328" spans="1:16" s="1" customFormat="1" ht="29.25" customHeight="1" x14ac:dyDescent="0.25">
      <c r="A328" s="18">
        <v>326</v>
      </c>
      <c r="B328" s="16" t="s">
        <v>74</v>
      </c>
      <c r="C328" s="20" t="s">
        <v>733</v>
      </c>
      <c r="D328" s="17" t="s">
        <v>259</v>
      </c>
      <c r="E328" s="20" t="s">
        <v>207</v>
      </c>
      <c r="F328" s="25">
        <f>IFERROR(VLOOKUP(B328,'[1]Result 1'!$A$2:$I$549,6,0),0)</f>
        <v>13501.89</v>
      </c>
      <c r="G328" s="25">
        <f>IFERROR(VLOOKUP(B328,'[2]Result 1'!$A$2:$E$549,2,0),0)</f>
        <v>35354.980000000003</v>
      </c>
      <c r="H328" s="14">
        <v>13501.89</v>
      </c>
      <c r="I328" s="14">
        <f t="shared" si="26"/>
        <v>22577.86</v>
      </c>
      <c r="J328" s="14">
        <v>12777.12</v>
      </c>
      <c r="K328" s="25">
        <f>IFERROR(VLOOKUP(B328,'[1]Result 1'!$A$2:$I$549,7,0),0)</f>
        <v>0</v>
      </c>
      <c r="L328" s="14">
        <f t="shared" si="27"/>
        <v>36079.75</v>
      </c>
      <c r="M328" s="14">
        <f t="shared" si="28"/>
        <v>0</v>
      </c>
      <c r="N328" s="15"/>
      <c r="O328" s="23">
        <f t="shared" si="25"/>
        <v>36079.75</v>
      </c>
    </row>
    <row r="329" spans="1:16" s="1" customFormat="1" ht="29.25" customHeight="1" x14ac:dyDescent="0.25">
      <c r="A329" s="18">
        <v>327</v>
      </c>
      <c r="B329" s="16" t="s">
        <v>40</v>
      </c>
      <c r="C329" s="20" t="s">
        <v>773</v>
      </c>
      <c r="D329" s="17" t="s">
        <v>266</v>
      </c>
      <c r="E329" s="20" t="s">
        <v>217</v>
      </c>
      <c r="F329" s="25">
        <f>IFERROR(VLOOKUP(B329,'[1]Result 1'!$A$2:$I$549,6,0),0)</f>
        <v>16150.6</v>
      </c>
      <c r="G329" s="25">
        <f>IFERROR(VLOOKUP(B329,'[2]Result 1'!$A$2:$E$549,2,0),0)</f>
        <v>0</v>
      </c>
      <c r="H329" s="14">
        <v>13496.75</v>
      </c>
      <c r="I329" s="14">
        <f t="shared" si="26"/>
        <v>0</v>
      </c>
      <c r="J329" s="14">
        <v>0</v>
      </c>
      <c r="K329" s="25">
        <f>IFERROR(VLOOKUP(B329,'[1]Result 1'!$A$2:$I$549,7,0),0)</f>
        <v>0</v>
      </c>
      <c r="L329" s="14">
        <f t="shared" si="27"/>
        <v>13496.75</v>
      </c>
      <c r="M329" s="14">
        <f t="shared" si="28"/>
        <v>0</v>
      </c>
      <c r="N329" s="15"/>
      <c r="O329" s="23">
        <f t="shared" si="25"/>
        <v>13496.75</v>
      </c>
      <c r="P329" s="1">
        <f>H329-F329</f>
        <v>-2653.8500000000004</v>
      </c>
    </row>
    <row r="330" spans="1:16" s="1" customFormat="1" ht="29.25" customHeight="1" x14ac:dyDescent="0.25">
      <c r="A330" s="18">
        <v>328</v>
      </c>
      <c r="B330" s="16" t="s">
        <v>240</v>
      </c>
      <c r="C330" s="20" t="s">
        <v>523</v>
      </c>
      <c r="D330" s="17" t="s">
        <v>257</v>
      </c>
      <c r="E330" s="20" t="s">
        <v>182</v>
      </c>
      <c r="F330" s="25">
        <f>IFERROR(VLOOKUP(B330,'[1]Result 1'!$A$2:$I$549,6,0),0)</f>
        <v>13475.02</v>
      </c>
      <c r="G330" s="25">
        <f>IFERROR(VLOOKUP(B330,'[2]Result 1'!$A$2:$E$549,2,0),0)</f>
        <v>0</v>
      </c>
      <c r="H330" s="14">
        <v>13475.02</v>
      </c>
      <c r="I330" s="14">
        <f t="shared" si="26"/>
        <v>0</v>
      </c>
      <c r="J330" s="14">
        <v>0</v>
      </c>
      <c r="K330" s="25">
        <f>IFERROR(VLOOKUP(B330,'[1]Result 1'!$A$2:$I$549,7,0),0)</f>
        <v>-13514.96</v>
      </c>
      <c r="L330" s="14">
        <f t="shared" si="27"/>
        <v>26989.98</v>
      </c>
      <c r="M330" s="14">
        <f t="shared" si="28"/>
        <v>13514.96</v>
      </c>
      <c r="N330" s="15"/>
      <c r="O330" s="23">
        <f t="shared" si="25"/>
        <v>26989.98</v>
      </c>
    </row>
    <row r="331" spans="1:16" s="1" customFormat="1" ht="29.25" customHeight="1" x14ac:dyDescent="0.25">
      <c r="A331" s="18">
        <v>329</v>
      </c>
      <c r="B331" s="16" t="s">
        <v>384</v>
      </c>
      <c r="C331" s="20" t="s">
        <v>594</v>
      </c>
      <c r="D331" s="17" t="s">
        <v>451</v>
      </c>
      <c r="E331" s="20" t="s">
        <v>182</v>
      </c>
      <c r="F331" s="25">
        <f>IFERROR(VLOOKUP(B331,'[1]Result 1'!$A$2:$I$549,6,0),0)</f>
        <v>13396.85</v>
      </c>
      <c r="G331" s="25">
        <f>IFERROR(VLOOKUP(B331,'[2]Result 1'!$A$2:$E$549,2,0),0)</f>
        <v>0</v>
      </c>
      <c r="H331" s="14">
        <v>13396.85</v>
      </c>
      <c r="I331" s="14">
        <f t="shared" si="26"/>
        <v>0</v>
      </c>
      <c r="J331" s="14">
        <v>0</v>
      </c>
      <c r="K331" s="25">
        <f>IFERROR(VLOOKUP(B331,'[1]Result 1'!$A$2:$I$549,7,0),0)</f>
        <v>0</v>
      </c>
      <c r="L331" s="14">
        <f t="shared" si="27"/>
        <v>13396.85</v>
      </c>
      <c r="M331" s="14">
        <f t="shared" si="28"/>
        <v>0</v>
      </c>
      <c r="N331" s="15"/>
      <c r="O331" s="23">
        <f t="shared" si="25"/>
        <v>13396.85</v>
      </c>
      <c r="P331" s="1">
        <f>H331-F331</f>
        <v>0</v>
      </c>
    </row>
    <row r="332" spans="1:16" s="1" customFormat="1" ht="29.25" customHeight="1" x14ac:dyDescent="0.25">
      <c r="A332" s="18">
        <v>330</v>
      </c>
      <c r="B332" s="16" t="s">
        <v>299</v>
      </c>
      <c r="C332" s="20" t="s">
        <v>707</v>
      </c>
      <c r="D332" s="17" t="s">
        <v>257</v>
      </c>
      <c r="E332" s="20" t="s">
        <v>210</v>
      </c>
      <c r="F332" s="25">
        <f>IFERROR(VLOOKUP(B332,'[1]Result 1'!$A$2:$I$549,6,0),0)</f>
        <v>13395.75</v>
      </c>
      <c r="G332" s="25">
        <f>IFERROR(VLOOKUP(B332,'[2]Result 1'!$A$2:$E$549,2,0),0)</f>
        <v>134048.45000000001</v>
      </c>
      <c r="H332" s="14">
        <v>13395.75</v>
      </c>
      <c r="I332" s="14">
        <f t="shared" si="26"/>
        <v>74241.890000000014</v>
      </c>
      <c r="J332" s="14">
        <v>59806.559999999998</v>
      </c>
      <c r="K332" s="25">
        <f>IFERROR(VLOOKUP(B332,'[1]Result 1'!$A$2:$I$549,7,0),0)</f>
        <v>0</v>
      </c>
      <c r="L332" s="14">
        <f t="shared" si="27"/>
        <v>87637.640000000014</v>
      </c>
      <c r="M332" s="14">
        <f t="shared" si="28"/>
        <v>0</v>
      </c>
      <c r="N332" s="15"/>
      <c r="O332" s="23">
        <f t="shared" si="25"/>
        <v>87637.640000000014</v>
      </c>
      <c r="P332" s="1">
        <f>H332-F332</f>
        <v>0</v>
      </c>
    </row>
    <row r="333" spans="1:16" s="1" customFormat="1" ht="29.25" customHeight="1" x14ac:dyDescent="0.25">
      <c r="A333" s="18">
        <v>331</v>
      </c>
      <c r="B333" s="16" t="s">
        <v>23</v>
      </c>
      <c r="C333" s="20" t="s">
        <v>720</v>
      </c>
      <c r="D333" s="17" t="s">
        <v>261</v>
      </c>
      <c r="E333" s="20" t="s">
        <v>190</v>
      </c>
      <c r="F333" s="25">
        <f>IFERROR(VLOOKUP(B333,'[1]Result 1'!$A$2:$I$549,6,0),0)</f>
        <v>13383.34</v>
      </c>
      <c r="G333" s="25">
        <f>IFERROR(VLOOKUP(B333,'[2]Result 1'!$A$2:$E$549,2,0),0)</f>
        <v>0</v>
      </c>
      <c r="H333" s="14">
        <v>13383.34</v>
      </c>
      <c r="I333" s="14">
        <f t="shared" si="26"/>
        <v>0</v>
      </c>
      <c r="J333" s="14">
        <v>0</v>
      </c>
      <c r="K333" s="25">
        <f>IFERROR(VLOOKUP(B333,'[1]Result 1'!$A$2:$I$549,7,0),0)</f>
        <v>0</v>
      </c>
      <c r="L333" s="14">
        <f t="shared" si="27"/>
        <v>13383.34</v>
      </c>
      <c r="M333" s="14">
        <f t="shared" si="28"/>
        <v>0</v>
      </c>
      <c r="N333" s="15"/>
      <c r="O333" s="23">
        <f t="shared" si="25"/>
        <v>13383.34</v>
      </c>
    </row>
    <row r="334" spans="1:16" s="1" customFormat="1" ht="29.25" customHeight="1" x14ac:dyDescent="0.25">
      <c r="A334" s="18">
        <v>332</v>
      </c>
      <c r="B334" s="16" t="s">
        <v>276</v>
      </c>
      <c r="C334" s="20" t="s">
        <v>720</v>
      </c>
      <c r="D334" s="17" t="s">
        <v>261</v>
      </c>
      <c r="E334" s="20" t="s">
        <v>190</v>
      </c>
      <c r="F334" s="25">
        <f>IFERROR(VLOOKUP(B334,'[1]Result 1'!$A$2:$I$549,6,0),0)</f>
        <v>13370.16</v>
      </c>
      <c r="G334" s="25">
        <f>IFERROR(VLOOKUP(B334,'[2]Result 1'!$A$2:$E$549,2,0),0)</f>
        <v>0</v>
      </c>
      <c r="H334" s="14">
        <v>13370.16</v>
      </c>
      <c r="I334" s="14">
        <f t="shared" si="26"/>
        <v>0</v>
      </c>
      <c r="J334" s="14">
        <v>0</v>
      </c>
      <c r="K334" s="25">
        <f>IFERROR(VLOOKUP(B334,'[1]Result 1'!$A$2:$I$549,7,0),0)</f>
        <v>-6783.88</v>
      </c>
      <c r="L334" s="14">
        <f t="shared" si="27"/>
        <v>20154.04</v>
      </c>
      <c r="M334" s="14">
        <f t="shared" si="28"/>
        <v>6783.880000000001</v>
      </c>
      <c r="N334" s="15"/>
      <c r="O334" s="23">
        <f t="shared" si="25"/>
        <v>20154.04</v>
      </c>
      <c r="P334" s="1">
        <f>H334-F334</f>
        <v>0</v>
      </c>
    </row>
    <row r="335" spans="1:16" s="1" customFormat="1" ht="29.25" customHeight="1" x14ac:dyDescent="0.25">
      <c r="A335" s="18">
        <v>333</v>
      </c>
      <c r="B335" s="16" t="s">
        <v>83</v>
      </c>
      <c r="C335" s="20" t="s">
        <v>893</v>
      </c>
      <c r="D335" s="17" t="s">
        <v>260</v>
      </c>
      <c r="E335" s="20" t="s">
        <v>193</v>
      </c>
      <c r="F335" s="25">
        <f>IFERROR(VLOOKUP(B335,'[1]Result 1'!$A$2:$I$549,6,0),0)</f>
        <v>26378.080000000002</v>
      </c>
      <c r="G335" s="25">
        <f>IFERROR(VLOOKUP(B335,'[2]Result 1'!$A$2:$E$549,2,0),0)</f>
        <v>56022.13</v>
      </c>
      <c r="H335" s="14">
        <v>13337.23</v>
      </c>
      <c r="I335" s="14">
        <f t="shared" si="26"/>
        <v>41754.58</v>
      </c>
      <c r="J335" s="14">
        <v>14267.55</v>
      </c>
      <c r="K335" s="25">
        <f>IFERROR(VLOOKUP(B335,'[1]Result 1'!$A$2:$I$549,7,0),0)</f>
        <v>0</v>
      </c>
      <c r="L335" s="14">
        <f t="shared" si="27"/>
        <v>55091.81</v>
      </c>
      <c r="M335" s="14">
        <f t="shared" si="28"/>
        <v>0</v>
      </c>
      <c r="N335" s="15"/>
      <c r="O335" s="23">
        <f t="shared" si="25"/>
        <v>55091.81</v>
      </c>
      <c r="P335" s="1">
        <f>H335-F335</f>
        <v>-13040.850000000002</v>
      </c>
    </row>
    <row r="336" spans="1:16" s="1" customFormat="1" ht="29.25" customHeight="1" x14ac:dyDescent="0.25">
      <c r="A336" s="18">
        <v>334</v>
      </c>
      <c r="B336" s="16" t="s">
        <v>283</v>
      </c>
      <c r="C336" s="20" t="s">
        <v>721</v>
      </c>
      <c r="D336" s="17" t="s">
        <v>257</v>
      </c>
      <c r="E336" s="20" t="s">
        <v>182</v>
      </c>
      <c r="F336" s="25">
        <f>IFERROR(VLOOKUP(B336,'[1]Result 1'!$A$2:$I$549,6,0),0)</f>
        <v>25756.27</v>
      </c>
      <c r="G336" s="25">
        <f>IFERROR(VLOOKUP(B336,'[2]Result 1'!$A$2:$E$549,2,0),0)</f>
        <v>0</v>
      </c>
      <c r="H336" s="14">
        <v>13316.09</v>
      </c>
      <c r="I336" s="14">
        <f t="shared" si="26"/>
        <v>0</v>
      </c>
      <c r="J336" s="14">
        <v>0</v>
      </c>
      <c r="K336" s="25">
        <f>IFERROR(VLOOKUP(B336,'[1]Result 1'!$A$2:$I$549,7,0),0)</f>
        <v>0</v>
      </c>
      <c r="L336" s="14">
        <f t="shared" si="27"/>
        <v>13316.09</v>
      </c>
      <c r="M336" s="14">
        <f t="shared" si="28"/>
        <v>0</v>
      </c>
      <c r="N336" s="15"/>
      <c r="O336" s="23">
        <f t="shared" si="25"/>
        <v>13316.09</v>
      </c>
    </row>
    <row r="337" spans="1:16" s="1" customFormat="1" ht="29.25" customHeight="1" x14ac:dyDescent="0.25">
      <c r="A337" s="18">
        <v>335</v>
      </c>
      <c r="B337" s="16" t="s">
        <v>326</v>
      </c>
      <c r="C337" s="20" t="s">
        <v>697</v>
      </c>
      <c r="D337" s="17" t="s">
        <v>265</v>
      </c>
      <c r="E337" s="20" t="s">
        <v>182</v>
      </c>
      <c r="F337" s="25">
        <f>IFERROR(VLOOKUP(B337,'[1]Result 1'!$A$2:$I$549,6,0),0)</f>
        <v>10379.99</v>
      </c>
      <c r="G337" s="25">
        <f>IFERROR(VLOOKUP(B337,'[2]Result 1'!$A$2:$E$549,2,0),0)</f>
        <v>0</v>
      </c>
      <c r="H337" s="14">
        <v>13184.43</v>
      </c>
      <c r="I337" s="14">
        <f t="shared" si="26"/>
        <v>0</v>
      </c>
      <c r="J337" s="14">
        <v>0</v>
      </c>
      <c r="K337" s="25">
        <f>IFERROR(VLOOKUP(B337,'[1]Result 1'!$A$2:$I$549,7,0),0)</f>
        <v>-10380</v>
      </c>
      <c r="L337" s="14">
        <f t="shared" si="27"/>
        <v>23564.43</v>
      </c>
      <c r="M337" s="14">
        <f t="shared" si="28"/>
        <v>13184.44</v>
      </c>
      <c r="N337" s="15"/>
      <c r="O337" s="23">
        <f t="shared" si="25"/>
        <v>23564.43</v>
      </c>
    </row>
    <row r="338" spans="1:16" s="1" customFormat="1" ht="29.25" customHeight="1" x14ac:dyDescent="0.25">
      <c r="A338" s="18">
        <v>336</v>
      </c>
      <c r="B338" s="16" t="s">
        <v>118</v>
      </c>
      <c r="C338" s="20" t="s">
        <v>748</v>
      </c>
      <c r="D338" s="17" t="s">
        <v>261</v>
      </c>
      <c r="E338" s="20" t="s">
        <v>217</v>
      </c>
      <c r="F338" s="25">
        <f>IFERROR(VLOOKUP(B338,'[1]Result 1'!$A$2:$I$549,6,0),0)</f>
        <v>12998.64</v>
      </c>
      <c r="G338" s="25">
        <f>IFERROR(VLOOKUP(B338,'[2]Result 1'!$A$2:$E$549,2,0),0)</f>
        <v>0</v>
      </c>
      <c r="H338" s="14">
        <v>12998.64</v>
      </c>
      <c r="I338" s="14">
        <f t="shared" si="26"/>
        <v>0</v>
      </c>
      <c r="J338" s="14">
        <v>0</v>
      </c>
      <c r="K338" s="25">
        <f>IFERROR(VLOOKUP(B338,'[1]Result 1'!$A$2:$I$549,7,0),0)</f>
        <v>-13660.1</v>
      </c>
      <c r="L338" s="14">
        <f t="shared" si="27"/>
        <v>26658.739999999998</v>
      </c>
      <c r="M338" s="14">
        <f t="shared" si="28"/>
        <v>13660.099999999999</v>
      </c>
      <c r="N338" s="15"/>
      <c r="O338" s="23">
        <f t="shared" ref="O338:O361" si="29">H338+I338-K338</f>
        <v>26658.739999999998</v>
      </c>
      <c r="P338" s="1">
        <f>H338-F338</f>
        <v>0</v>
      </c>
    </row>
    <row r="339" spans="1:16" s="1" customFormat="1" ht="29.25" customHeight="1" x14ac:dyDescent="0.25">
      <c r="A339" s="18">
        <v>337</v>
      </c>
      <c r="B339" s="16" t="s">
        <v>330</v>
      </c>
      <c r="C339" s="20" t="s">
        <v>713</v>
      </c>
      <c r="D339" s="17" t="s">
        <v>259</v>
      </c>
      <c r="E339" s="20" t="s">
        <v>182</v>
      </c>
      <c r="F339" s="25">
        <f>IFERROR(VLOOKUP(B339,'[1]Result 1'!$A$2:$I$549,6,0),0)</f>
        <v>24221.54</v>
      </c>
      <c r="G339" s="25">
        <f>IFERROR(VLOOKUP(B339,'[2]Result 1'!$A$2:$E$549,2,0),0)</f>
        <v>42569.46</v>
      </c>
      <c r="H339" s="14">
        <v>12868.01</v>
      </c>
      <c r="I339" s="14">
        <f t="shared" si="26"/>
        <v>30159.42</v>
      </c>
      <c r="J339" s="14">
        <v>12410.04</v>
      </c>
      <c r="K339" s="25">
        <f>IFERROR(VLOOKUP(B339,'[1]Result 1'!$A$2:$I$549,7,0),0)</f>
        <v>0</v>
      </c>
      <c r="L339" s="14">
        <f t="shared" si="27"/>
        <v>43027.43</v>
      </c>
      <c r="M339" s="14">
        <f t="shared" si="28"/>
        <v>0</v>
      </c>
      <c r="N339" s="15"/>
      <c r="O339" s="23">
        <f t="shared" si="29"/>
        <v>43027.43</v>
      </c>
      <c r="P339" s="1">
        <f>H339-F339</f>
        <v>-11353.53</v>
      </c>
    </row>
    <row r="340" spans="1:16" s="1" customFormat="1" ht="29.25" customHeight="1" x14ac:dyDescent="0.25">
      <c r="A340" s="18">
        <v>338</v>
      </c>
      <c r="B340" s="16" t="s">
        <v>86</v>
      </c>
      <c r="C340" s="20" t="s">
        <v>453</v>
      </c>
      <c r="D340" s="17" t="s">
        <v>261</v>
      </c>
      <c r="E340" s="20" t="s">
        <v>204</v>
      </c>
      <c r="F340" s="25">
        <f>IFERROR(VLOOKUP(B340,'[1]Result 1'!$A$2:$I$549,6,0),0)</f>
        <v>12825.15</v>
      </c>
      <c r="G340" s="25">
        <f>IFERROR(VLOOKUP(B340,'[2]Result 1'!$A$2:$E$549,2,0),0)</f>
        <v>0</v>
      </c>
      <c r="H340" s="14">
        <v>12825.15</v>
      </c>
      <c r="I340" s="14">
        <f t="shared" si="26"/>
        <v>0</v>
      </c>
      <c r="J340" s="14">
        <v>0</v>
      </c>
      <c r="K340" s="25">
        <f>IFERROR(VLOOKUP(B340,'[1]Result 1'!$A$2:$I$549,7,0),0)</f>
        <v>0</v>
      </c>
      <c r="L340" s="14">
        <f t="shared" si="27"/>
        <v>12825.15</v>
      </c>
      <c r="M340" s="14">
        <f t="shared" si="28"/>
        <v>0</v>
      </c>
      <c r="N340" s="15"/>
      <c r="O340" s="23">
        <f t="shared" si="29"/>
        <v>12825.15</v>
      </c>
      <c r="P340" s="1">
        <f>H340-F340</f>
        <v>0</v>
      </c>
    </row>
    <row r="341" spans="1:16" s="1" customFormat="1" ht="29.25" customHeight="1" x14ac:dyDescent="0.25">
      <c r="A341" s="18">
        <v>339</v>
      </c>
      <c r="B341" s="16" t="s">
        <v>165</v>
      </c>
      <c r="C341" s="20" t="s">
        <v>679</v>
      </c>
      <c r="D341" s="17" t="s">
        <v>265</v>
      </c>
      <c r="E341" s="20" t="s">
        <v>182</v>
      </c>
      <c r="F341" s="25">
        <f>IFERROR(VLOOKUP(B341,'[1]Result 1'!$A$2:$I$549,6,0),0)</f>
        <v>12652.03</v>
      </c>
      <c r="G341" s="25">
        <f>IFERROR(VLOOKUP(B341,'[2]Result 1'!$A$2:$E$549,2,0),0)</f>
        <v>47108.36</v>
      </c>
      <c r="H341" s="14">
        <v>12652.03</v>
      </c>
      <c r="I341" s="14">
        <f t="shared" si="26"/>
        <v>33658.130000000005</v>
      </c>
      <c r="J341" s="14">
        <v>13450.23</v>
      </c>
      <c r="K341" s="25">
        <f>IFERROR(VLOOKUP(B341,'[1]Result 1'!$A$2:$I$549,7,0),0)</f>
        <v>-12633.22</v>
      </c>
      <c r="L341" s="14">
        <f t="shared" si="27"/>
        <v>58943.380000000005</v>
      </c>
      <c r="M341" s="14">
        <f t="shared" si="28"/>
        <v>12633.220000000001</v>
      </c>
      <c r="N341" s="15"/>
      <c r="O341" s="23">
        <f t="shared" si="29"/>
        <v>58943.380000000005</v>
      </c>
    </row>
    <row r="342" spans="1:16" s="1" customFormat="1" ht="29.25" customHeight="1" x14ac:dyDescent="0.25">
      <c r="A342" s="18">
        <v>340</v>
      </c>
      <c r="B342" s="16" t="s">
        <v>25</v>
      </c>
      <c r="C342" s="20" t="s">
        <v>716</v>
      </c>
      <c r="D342" s="17" t="s">
        <v>265</v>
      </c>
      <c r="E342" s="20" t="s">
        <v>206</v>
      </c>
      <c r="F342" s="25">
        <f>IFERROR(VLOOKUP(B342,'[1]Result 1'!$A$2:$I$549,6,0),0)</f>
        <v>11849</v>
      </c>
      <c r="G342" s="25">
        <f>IFERROR(VLOOKUP(B342,'[2]Result 1'!$A$2:$E$549,2,0),0)</f>
        <v>0</v>
      </c>
      <c r="H342" s="14">
        <v>12627.1</v>
      </c>
      <c r="I342" s="14">
        <f t="shared" si="26"/>
        <v>0</v>
      </c>
      <c r="J342" s="14">
        <v>0</v>
      </c>
      <c r="K342" s="25">
        <f>IFERROR(VLOOKUP(B342,'[1]Result 1'!$A$2:$I$549,7,0),0)</f>
        <v>0</v>
      </c>
      <c r="L342" s="14">
        <f t="shared" si="27"/>
        <v>12627.1</v>
      </c>
      <c r="M342" s="14">
        <f t="shared" si="28"/>
        <v>778.10000000000036</v>
      </c>
      <c r="N342" s="15"/>
      <c r="O342" s="23">
        <f t="shared" si="29"/>
        <v>12627.1</v>
      </c>
      <c r="P342" s="1">
        <f>H342-F342</f>
        <v>778.10000000000036</v>
      </c>
    </row>
    <row r="343" spans="1:16" s="1" customFormat="1" ht="29.25" customHeight="1" x14ac:dyDescent="0.25">
      <c r="A343" s="18">
        <v>341</v>
      </c>
      <c r="B343" s="16" t="s">
        <v>354</v>
      </c>
      <c r="C343" s="20" t="s">
        <v>736</v>
      </c>
      <c r="D343" s="17" t="s">
        <v>375</v>
      </c>
      <c r="E343" s="20" t="s">
        <v>196</v>
      </c>
      <c r="F343" s="25">
        <f>IFERROR(VLOOKUP(B343,'[1]Result 1'!$A$2:$I$549,6,0),0)</f>
        <v>12596.93</v>
      </c>
      <c r="G343" s="25">
        <f>IFERROR(VLOOKUP(B343,'[2]Result 1'!$A$2:$E$549,2,0),0)</f>
        <v>48266.04</v>
      </c>
      <c r="H343" s="14">
        <v>12596.93</v>
      </c>
      <c r="I343" s="14">
        <f t="shared" si="26"/>
        <v>34865.58</v>
      </c>
      <c r="J343" s="14">
        <v>13400.46</v>
      </c>
      <c r="K343" s="25">
        <f>IFERROR(VLOOKUP(B343,'[1]Result 1'!$A$2:$I$549,7,0),0)</f>
        <v>0</v>
      </c>
      <c r="L343" s="14">
        <f t="shared" si="27"/>
        <v>47462.51</v>
      </c>
      <c r="M343" s="14">
        <f t="shared" si="28"/>
        <v>0</v>
      </c>
      <c r="N343" s="15"/>
      <c r="O343" s="23">
        <f t="shared" si="29"/>
        <v>47462.51</v>
      </c>
      <c r="P343" s="1">
        <f>H343-F343</f>
        <v>0</v>
      </c>
    </row>
    <row r="344" spans="1:16" s="1" customFormat="1" ht="29.25" customHeight="1" x14ac:dyDescent="0.25">
      <c r="A344" s="18">
        <v>342</v>
      </c>
      <c r="B344" s="16" t="s">
        <v>439</v>
      </c>
      <c r="C344" s="20" t="s">
        <v>678</v>
      </c>
      <c r="D344" s="17" t="s">
        <v>451</v>
      </c>
      <c r="E344" s="20" t="s">
        <v>182</v>
      </c>
      <c r="F344" s="25">
        <f>IFERROR(VLOOKUP(B344,'[1]Result 1'!$A$2:$I$549,6,0),0)</f>
        <v>12484.84</v>
      </c>
      <c r="G344" s="25">
        <f>IFERROR(VLOOKUP(B344,'[2]Result 1'!$A$2:$E$549,2,0),0)</f>
        <v>51426.239999999998</v>
      </c>
      <c r="H344" s="14">
        <v>12484.84</v>
      </c>
      <c r="I344" s="14">
        <f t="shared" si="26"/>
        <v>35241.119999999995</v>
      </c>
      <c r="J344" s="14">
        <v>16185.12</v>
      </c>
      <c r="K344" s="25">
        <f>IFERROR(VLOOKUP(B344,'[1]Result 1'!$A$2:$I$549,7,0),0)</f>
        <v>0</v>
      </c>
      <c r="L344" s="14">
        <f t="shared" si="27"/>
        <v>47725.959999999992</v>
      </c>
      <c r="M344" s="14">
        <f t="shared" si="28"/>
        <v>0</v>
      </c>
      <c r="N344" s="15"/>
      <c r="O344" s="23">
        <f t="shared" si="29"/>
        <v>47725.959999999992</v>
      </c>
    </row>
    <row r="345" spans="1:16" s="1" customFormat="1" ht="29.25" customHeight="1" x14ac:dyDescent="0.25">
      <c r="A345" s="18">
        <v>343</v>
      </c>
      <c r="B345" s="16" t="s">
        <v>467</v>
      </c>
      <c r="C345" s="20" t="s">
        <v>814</v>
      </c>
      <c r="D345" s="17" t="s">
        <v>266</v>
      </c>
      <c r="E345" s="20" t="s">
        <v>244</v>
      </c>
      <c r="F345" s="25">
        <f>IFERROR(VLOOKUP(B345,'[1]Result 1'!$A$2:$I$549,6,0),0)</f>
        <v>23170.560000000001</v>
      </c>
      <c r="G345" s="25">
        <f>IFERROR(VLOOKUP(B345,'[2]Result 1'!$A$2:$E$549,2,0),0)</f>
        <v>0</v>
      </c>
      <c r="H345" s="14">
        <v>12474.43</v>
      </c>
      <c r="I345" s="14">
        <f t="shared" si="26"/>
        <v>0</v>
      </c>
      <c r="J345" s="14">
        <v>0</v>
      </c>
      <c r="K345" s="25">
        <f>IFERROR(VLOOKUP(B345,'[1]Result 1'!$A$2:$I$549,7,0),0)</f>
        <v>-10696.13</v>
      </c>
      <c r="L345" s="14">
        <f t="shared" si="27"/>
        <v>23170.559999999998</v>
      </c>
      <c r="M345" s="14">
        <f t="shared" si="28"/>
        <v>0</v>
      </c>
      <c r="N345" s="15"/>
      <c r="O345" s="23">
        <f t="shared" si="29"/>
        <v>23170.559999999998</v>
      </c>
      <c r="P345" s="1">
        <f>H345-F345</f>
        <v>-10696.130000000001</v>
      </c>
    </row>
    <row r="346" spans="1:16" s="1" customFormat="1" ht="29.25" customHeight="1" x14ac:dyDescent="0.25">
      <c r="A346" s="18">
        <v>344</v>
      </c>
      <c r="B346" s="16" t="s">
        <v>2</v>
      </c>
      <c r="C346" s="20" t="s">
        <v>457</v>
      </c>
      <c r="D346" s="17" t="s">
        <v>259</v>
      </c>
      <c r="E346" s="20" t="s">
        <v>806</v>
      </c>
      <c r="F346" s="25">
        <f>IFERROR(VLOOKUP(B346,'[1]Result 1'!$A$2:$I$549,6,0),0)</f>
        <v>22967</v>
      </c>
      <c r="G346" s="25">
        <f>IFERROR(VLOOKUP(B346,'[2]Result 1'!$A$2:$E$549,2,0),0)</f>
        <v>55415.15</v>
      </c>
      <c r="H346" s="14">
        <v>12440.6</v>
      </c>
      <c r="I346" s="14">
        <f t="shared" si="26"/>
        <v>41335.440000000002</v>
      </c>
      <c r="J346" s="14">
        <v>14079.71</v>
      </c>
      <c r="K346" s="25">
        <f>IFERROR(VLOOKUP(B346,'[1]Result 1'!$A$2:$I$549,7,0),0)</f>
        <v>-10526.4</v>
      </c>
      <c r="L346" s="14">
        <f t="shared" si="27"/>
        <v>64302.44</v>
      </c>
      <c r="M346" s="14">
        <f t="shared" si="28"/>
        <v>0</v>
      </c>
      <c r="N346" s="15"/>
      <c r="O346" s="23">
        <f t="shared" si="29"/>
        <v>64302.44</v>
      </c>
      <c r="P346" s="1">
        <f>H346-F346</f>
        <v>-10526.4</v>
      </c>
    </row>
    <row r="347" spans="1:16" s="1" customFormat="1" ht="29.25" customHeight="1" x14ac:dyDescent="0.25">
      <c r="A347" s="18">
        <v>345</v>
      </c>
      <c r="B347" s="16" t="s">
        <v>444</v>
      </c>
      <c r="C347" s="20" t="s">
        <v>671</v>
      </c>
      <c r="D347" s="17" t="s">
        <v>451</v>
      </c>
      <c r="E347" s="20" t="s">
        <v>216</v>
      </c>
      <c r="F347" s="25">
        <f>IFERROR(VLOOKUP(B347,'[1]Result 1'!$A$2:$I$549,6,0),0)</f>
        <v>24336.04</v>
      </c>
      <c r="G347" s="25">
        <f>IFERROR(VLOOKUP(B347,'[2]Result 1'!$A$2:$E$549,2,0),0)</f>
        <v>0</v>
      </c>
      <c r="H347" s="14">
        <v>12421.54</v>
      </c>
      <c r="I347" s="14">
        <f t="shared" si="26"/>
        <v>0</v>
      </c>
      <c r="J347" s="14">
        <v>0</v>
      </c>
      <c r="K347" s="25">
        <f>IFERROR(VLOOKUP(B347,'[1]Result 1'!$A$2:$I$549,7,0),0)</f>
        <v>0</v>
      </c>
      <c r="L347" s="14">
        <f t="shared" si="27"/>
        <v>12421.54</v>
      </c>
      <c r="M347" s="14">
        <f t="shared" si="28"/>
        <v>0</v>
      </c>
      <c r="N347" s="15"/>
      <c r="O347" s="23">
        <f t="shared" si="29"/>
        <v>12421.54</v>
      </c>
      <c r="P347" s="1">
        <f>H347-F347</f>
        <v>-11914.5</v>
      </c>
    </row>
    <row r="348" spans="1:16" s="1" customFormat="1" ht="29.25" customHeight="1" x14ac:dyDescent="0.25">
      <c r="A348" s="18">
        <v>346</v>
      </c>
      <c r="B348" s="16" t="s">
        <v>278</v>
      </c>
      <c r="C348" s="20" t="s">
        <v>739</v>
      </c>
      <c r="D348" s="17" t="s">
        <v>261</v>
      </c>
      <c r="E348" s="20" t="s">
        <v>244</v>
      </c>
      <c r="F348" s="25">
        <f>IFERROR(VLOOKUP(B348,'[1]Result 1'!$A$2:$I$549,6,0),0)</f>
        <v>11582.64</v>
      </c>
      <c r="G348" s="25">
        <f>IFERROR(VLOOKUP(B348,'[2]Result 1'!$A$2:$E$549,2,0),0)</f>
        <v>37470.75</v>
      </c>
      <c r="H348" s="14">
        <v>12280.13</v>
      </c>
      <c r="I348" s="14">
        <f t="shared" si="26"/>
        <v>27244.05</v>
      </c>
      <c r="J348" s="14">
        <v>10226.700000000001</v>
      </c>
      <c r="K348" s="25">
        <f>IFERROR(VLOOKUP(B348,'[1]Result 1'!$A$2:$I$549,7,0),0)</f>
        <v>-11582.64</v>
      </c>
      <c r="L348" s="14">
        <f t="shared" si="27"/>
        <v>51106.82</v>
      </c>
      <c r="M348" s="14">
        <f t="shared" si="28"/>
        <v>12280.130000000001</v>
      </c>
      <c r="N348" s="15"/>
      <c r="O348" s="23">
        <f t="shared" si="29"/>
        <v>51106.82</v>
      </c>
    </row>
    <row r="349" spans="1:16" s="1" customFormat="1" ht="29.25" customHeight="1" x14ac:dyDescent="0.25">
      <c r="A349" s="18">
        <v>347</v>
      </c>
      <c r="B349" s="16" t="s">
        <v>368</v>
      </c>
      <c r="C349" s="20" t="s">
        <v>464</v>
      </c>
      <c r="D349" s="17" t="s">
        <v>375</v>
      </c>
      <c r="E349" s="20" t="s">
        <v>190</v>
      </c>
      <c r="F349" s="25">
        <f>IFERROR(VLOOKUP(B349,'[1]Result 1'!$A$2:$I$549,6,0),0)</f>
        <v>21829.59</v>
      </c>
      <c r="G349" s="25">
        <f>IFERROR(VLOOKUP(B349,'[2]Result 1'!$A$2:$E$549,2,0),0)</f>
        <v>32489.83</v>
      </c>
      <c r="H349" s="14">
        <v>12203.07</v>
      </c>
      <c r="I349" s="14">
        <f t="shared" si="26"/>
        <v>20212.990000000002</v>
      </c>
      <c r="J349" s="14">
        <v>12276.84</v>
      </c>
      <c r="K349" s="25">
        <f>IFERROR(VLOOKUP(B349,'[1]Result 1'!$A$2:$I$549,7,0),0)</f>
        <v>0</v>
      </c>
      <c r="L349" s="14">
        <f t="shared" si="27"/>
        <v>32416.06</v>
      </c>
      <c r="M349" s="14">
        <f t="shared" si="28"/>
        <v>0</v>
      </c>
      <c r="N349" s="15"/>
      <c r="O349" s="23">
        <f t="shared" si="29"/>
        <v>32416.06</v>
      </c>
      <c r="P349" s="1">
        <f>H349-F349</f>
        <v>-9626.52</v>
      </c>
    </row>
    <row r="350" spans="1:16" s="1" customFormat="1" ht="29.25" customHeight="1" x14ac:dyDescent="0.25">
      <c r="A350" s="18">
        <v>348</v>
      </c>
      <c r="B350" s="16" t="s">
        <v>854</v>
      </c>
      <c r="C350" s="20" t="s">
        <v>855</v>
      </c>
      <c r="D350" s="17"/>
      <c r="E350" s="20"/>
      <c r="F350" s="25">
        <f>IFERROR(VLOOKUP(B350,'[1]Result 1'!$A$2:$I$549,6,0),0)</f>
        <v>21857.919999999998</v>
      </c>
      <c r="G350" s="25">
        <f>IFERROR(VLOOKUP(B350,'[2]Result 1'!$A$2:$E$549,2,0),0)</f>
        <v>49752.79</v>
      </c>
      <c r="H350" s="14">
        <v>12145.12</v>
      </c>
      <c r="I350" s="14">
        <f t="shared" si="26"/>
        <v>38266.410000000003</v>
      </c>
      <c r="J350" s="14">
        <v>11486.38</v>
      </c>
      <c r="K350" s="25">
        <f>IFERROR(VLOOKUP(B350,'[1]Result 1'!$A$2:$I$549,7,0),0)</f>
        <v>-9712.7999999999993</v>
      </c>
      <c r="L350" s="14">
        <f t="shared" si="27"/>
        <v>60124.33</v>
      </c>
      <c r="M350" s="14">
        <f t="shared" si="28"/>
        <v>0</v>
      </c>
      <c r="N350" s="15"/>
      <c r="O350" s="23">
        <f t="shared" si="29"/>
        <v>60124.33</v>
      </c>
    </row>
    <row r="351" spans="1:16" s="1" customFormat="1" ht="29.25" customHeight="1" x14ac:dyDescent="0.25">
      <c r="A351" s="18">
        <v>349</v>
      </c>
      <c r="B351" s="16" t="s">
        <v>318</v>
      </c>
      <c r="C351" s="20" t="s">
        <v>750</v>
      </c>
      <c r="D351" s="17" t="s">
        <v>265</v>
      </c>
      <c r="E351" s="20" t="s">
        <v>182</v>
      </c>
      <c r="F351" s="25">
        <f>IFERROR(VLOOKUP(B351,'[1]Result 1'!$A$2:$I$549,6,0),0)</f>
        <v>12131.58</v>
      </c>
      <c r="G351" s="25">
        <f>IFERROR(VLOOKUP(B351,'[2]Result 1'!$A$2:$E$549,2,0),0)</f>
        <v>13549.73</v>
      </c>
      <c r="H351" s="14">
        <v>12131.58</v>
      </c>
      <c r="I351" s="14">
        <f t="shared" si="26"/>
        <v>9726.6299999999992</v>
      </c>
      <c r="J351" s="14">
        <v>3823.1</v>
      </c>
      <c r="K351" s="25">
        <f>IFERROR(VLOOKUP(B351,'[1]Result 1'!$A$2:$I$549,7,0),0)</f>
        <v>0</v>
      </c>
      <c r="L351" s="14">
        <f t="shared" si="27"/>
        <v>21858.21</v>
      </c>
      <c r="M351" s="14">
        <f t="shared" si="28"/>
        <v>0</v>
      </c>
      <c r="N351" s="15"/>
      <c r="O351" s="23">
        <f t="shared" si="29"/>
        <v>21858.21</v>
      </c>
    </row>
    <row r="352" spans="1:16" s="1" customFormat="1" ht="29.25" customHeight="1" x14ac:dyDescent="0.25">
      <c r="A352" s="18">
        <v>350</v>
      </c>
      <c r="B352" s="16" t="s">
        <v>431</v>
      </c>
      <c r="C352" s="20" t="s">
        <v>677</v>
      </c>
      <c r="D352" s="17" t="s">
        <v>451</v>
      </c>
      <c r="E352" s="20" t="s">
        <v>207</v>
      </c>
      <c r="F352" s="25">
        <f>IFERROR(VLOOKUP(B352,'[1]Result 1'!$A$2:$I$549,6,0),0)</f>
        <v>12092.42</v>
      </c>
      <c r="G352" s="25">
        <f>IFERROR(VLOOKUP(B352,'[2]Result 1'!$A$2:$E$549,2,0),0)</f>
        <v>0</v>
      </c>
      <c r="H352" s="14">
        <v>12092.42</v>
      </c>
      <c r="I352" s="14">
        <f t="shared" si="26"/>
        <v>0</v>
      </c>
      <c r="J352" s="14">
        <v>0</v>
      </c>
      <c r="K352" s="25">
        <f>IFERROR(VLOOKUP(B352,'[1]Result 1'!$A$2:$I$549,7,0),0)</f>
        <v>-9602.81</v>
      </c>
      <c r="L352" s="14">
        <f t="shared" si="27"/>
        <v>21695.23</v>
      </c>
      <c r="M352" s="14">
        <f t="shared" si="28"/>
        <v>9602.81</v>
      </c>
      <c r="N352" s="15"/>
      <c r="O352" s="23">
        <f t="shared" si="29"/>
        <v>21695.23</v>
      </c>
    </row>
    <row r="353" spans="1:16" s="1" customFormat="1" ht="29.25" customHeight="1" x14ac:dyDescent="0.25">
      <c r="A353" s="18">
        <v>351</v>
      </c>
      <c r="B353" s="16" t="s">
        <v>402</v>
      </c>
      <c r="C353" s="20" t="s">
        <v>715</v>
      </c>
      <c r="D353" s="17" t="s">
        <v>451</v>
      </c>
      <c r="E353" s="20" t="s">
        <v>213</v>
      </c>
      <c r="F353" s="25">
        <f>IFERROR(VLOOKUP(B353,'[1]Result 1'!$A$2:$I$549,6,0),0)</f>
        <v>12000.22</v>
      </c>
      <c r="G353" s="25">
        <f>IFERROR(VLOOKUP(B353,'[2]Result 1'!$A$2:$E$549,2,0),0)</f>
        <v>0</v>
      </c>
      <c r="H353" s="14">
        <v>12000.22</v>
      </c>
      <c r="I353" s="14">
        <f t="shared" si="26"/>
        <v>0</v>
      </c>
      <c r="J353" s="14">
        <v>0</v>
      </c>
      <c r="K353" s="25">
        <f>IFERROR(VLOOKUP(B353,'[1]Result 1'!$A$2:$I$549,7,0),0)</f>
        <v>-10617.1</v>
      </c>
      <c r="L353" s="14">
        <f t="shared" si="27"/>
        <v>22617.32</v>
      </c>
      <c r="M353" s="14">
        <f t="shared" si="28"/>
        <v>10617.1</v>
      </c>
      <c r="N353" s="15"/>
      <c r="O353" s="23">
        <f t="shared" si="29"/>
        <v>22617.32</v>
      </c>
      <c r="P353" s="1">
        <f>H353-F353</f>
        <v>0</v>
      </c>
    </row>
    <row r="354" spans="1:16" s="1" customFormat="1" ht="29.25" customHeight="1" x14ac:dyDescent="0.25">
      <c r="A354" s="18">
        <v>352</v>
      </c>
      <c r="B354" s="16" t="s">
        <v>282</v>
      </c>
      <c r="C354" s="20" t="s">
        <v>723</v>
      </c>
      <c r="D354" s="17" t="s">
        <v>257</v>
      </c>
      <c r="E354" s="20" t="s">
        <v>182</v>
      </c>
      <c r="F354" s="25">
        <f>IFERROR(VLOOKUP(B354,'[1]Result 1'!$A$2:$I$549,6,0),0)</f>
        <v>13300.55</v>
      </c>
      <c r="G354" s="25">
        <f>IFERROR(VLOOKUP(B354,'[2]Result 1'!$A$2:$E$549,2,0),0)</f>
        <v>43130.06</v>
      </c>
      <c r="H354" s="14">
        <v>11926.57</v>
      </c>
      <c r="I354" s="14">
        <f t="shared" si="26"/>
        <v>27322.049999999996</v>
      </c>
      <c r="J354" s="14">
        <v>15808.01</v>
      </c>
      <c r="K354" s="25">
        <f>IFERROR(VLOOKUP(B354,'[1]Result 1'!$A$2:$I$549,7,0),0)</f>
        <v>0</v>
      </c>
      <c r="L354" s="14">
        <f t="shared" si="27"/>
        <v>39248.619999999995</v>
      </c>
      <c r="M354" s="14">
        <f t="shared" si="28"/>
        <v>0</v>
      </c>
      <c r="N354" s="15"/>
      <c r="O354" s="23">
        <f t="shared" si="29"/>
        <v>39248.619999999995</v>
      </c>
    </row>
    <row r="355" spans="1:16" s="1" customFormat="1" ht="29.25" customHeight="1" x14ac:dyDescent="0.25">
      <c r="A355" s="18">
        <v>353</v>
      </c>
      <c r="B355" s="16" t="s">
        <v>18</v>
      </c>
      <c r="C355" s="20" t="s">
        <v>635</v>
      </c>
      <c r="D355" s="17" t="s">
        <v>257</v>
      </c>
      <c r="E355" s="20" t="s">
        <v>217</v>
      </c>
      <c r="F355" s="25">
        <f>IFERROR(VLOOKUP(B355,'[1]Result 1'!$A$2:$I$549,6,0),0)</f>
        <v>11917.35</v>
      </c>
      <c r="G355" s="25">
        <f>IFERROR(VLOOKUP(B355,'[2]Result 1'!$A$2:$E$549,2,0),0)</f>
        <v>0</v>
      </c>
      <c r="H355" s="14">
        <v>11917.35</v>
      </c>
      <c r="I355" s="14">
        <f t="shared" si="26"/>
        <v>0</v>
      </c>
      <c r="J355" s="14">
        <v>0</v>
      </c>
      <c r="K355" s="25">
        <f>IFERROR(VLOOKUP(B355,'[1]Result 1'!$A$2:$I$549,7,0),0)</f>
        <v>-13411.73</v>
      </c>
      <c r="L355" s="14">
        <f t="shared" si="27"/>
        <v>25329.08</v>
      </c>
      <c r="M355" s="14">
        <f t="shared" si="28"/>
        <v>13411.730000000001</v>
      </c>
      <c r="N355" s="15"/>
      <c r="O355" s="23">
        <f t="shared" si="29"/>
        <v>25329.08</v>
      </c>
      <c r="P355" s="1">
        <f>H355-F355</f>
        <v>0</v>
      </c>
    </row>
    <row r="356" spans="1:16" s="1" customFormat="1" ht="29.25" customHeight="1" x14ac:dyDescent="0.25">
      <c r="A356" s="18">
        <v>354</v>
      </c>
      <c r="B356" s="16" t="s">
        <v>235</v>
      </c>
      <c r="C356" s="20" t="s">
        <v>745</v>
      </c>
      <c r="D356" s="17" t="s">
        <v>265</v>
      </c>
      <c r="E356" s="20" t="s">
        <v>245</v>
      </c>
      <c r="F356" s="25">
        <f>IFERROR(VLOOKUP(B356,'[1]Result 1'!$A$2:$I$549,6,0),0)</f>
        <v>11908.45</v>
      </c>
      <c r="G356" s="25">
        <f>IFERROR(VLOOKUP(B356,'[2]Result 1'!$A$2:$E$549,2,0),0)</f>
        <v>0</v>
      </c>
      <c r="H356" s="14">
        <v>11908.45</v>
      </c>
      <c r="I356" s="14">
        <f t="shared" si="26"/>
        <v>0</v>
      </c>
      <c r="J356" s="14">
        <v>0</v>
      </c>
      <c r="K356" s="25">
        <f>IFERROR(VLOOKUP(B356,'[1]Result 1'!$A$2:$I$549,7,0),0)</f>
        <v>-12861.17</v>
      </c>
      <c r="L356" s="14">
        <f t="shared" si="27"/>
        <v>24769.620000000003</v>
      </c>
      <c r="M356" s="14">
        <f t="shared" si="28"/>
        <v>12861.170000000002</v>
      </c>
      <c r="N356" s="15"/>
      <c r="O356" s="23">
        <f t="shared" si="29"/>
        <v>24769.620000000003</v>
      </c>
      <c r="P356" s="1">
        <f>H356-F356</f>
        <v>0</v>
      </c>
    </row>
    <row r="357" spans="1:16" s="1" customFormat="1" ht="29.25" customHeight="1" x14ac:dyDescent="0.25">
      <c r="A357" s="18">
        <v>355</v>
      </c>
      <c r="B357" s="16" t="s">
        <v>20</v>
      </c>
      <c r="C357" s="20" t="s">
        <v>734</v>
      </c>
      <c r="D357" s="17" t="s">
        <v>265</v>
      </c>
      <c r="E357" s="20" t="s">
        <v>175</v>
      </c>
      <c r="F357" s="25">
        <f>IFERROR(VLOOKUP(B357,'[1]Result 1'!$A$2:$I$549,6,0),0)</f>
        <v>11864.13</v>
      </c>
      <c r="G357" s="25">
        <f>IFERROR(VLOOKUP(B357,'[2]Result 1'!$A$2:$E$549,2,0),0)</f>
        <v>0</v>
      </c>
      <c r="H357" s="14">
        <v>11864.13</v>
      </c>
      <c r="I357" s="14">
        <f t="shared" si="26"/>
        <v>0</v>
      </c>
      <c r="J357" s="14">
        <v>0</v>
      </c>
      <c r="K357" s="25">
        <f>IFERROR(VLOOKUP(B357,'[1]Result 1'!$A$2:$I$549,7,0),0)</f>
        <v>-14037.92</v>
      </c>
      <c r="L357" s="14">
        <f t="shared" si="27"/>
        <v>25902.05</v>
      </c>
      <c r="M357" s="14">
        <f t="shared" si="28"/>
        <v>14037.92</v>
      </c>
      <c r="N357" s="15"/>
      <c r="O357" s="23">
        <f t="shared" si="29"/>
        <v>25902.05</v>
      </c>
      <c r="P357" s="1">
        <f>H357-F357</f>
        <v>0</v>
      </c>
    </row>
    <row r="358" spans="1:16" s="1" customFormat="1" ht="29.25" customHeight="1" x14ac:dyDescent="0.25">
      <c r="A358" s="18">
        <v>356</v>
      </c>
      <c r="B358" s="16" t="s">
        <v>329</v>
      </c>
      <c r="C358" s="20" t="s">
        <v>708</v>
      </c>
      <c r="D358" s="17" t="s">
        <v>259</v>
      </c>
      <c r="E358" s="20" t="s">
        <v>182</v>
      </c>
      <c r="F358" s="25">
        <f>IFERROR(VLOOKUP(B358,'[1]Result 1'!$A$2:$I$549,6,0),0)</f>
        <v>11837.86</v>
      </c>
      <c r="G358" s="25">
        <f>IFERROR(VLOOKUP(B358,'[2]Result 1'!$A$2:$E$549,2,0),0)</f>
        <v>0</v>
      </c>
      <c r="H358" s="14">
        <v>11837.86</v>
      </c>
      <c r="I358" s="14">
        <f t="shared" si="26"/>
        <v>0</v>
      </c>
      <c r="J358" s="14">
        <v>0</v>
      </c>
      <c r="K358" s="25">
        <f>IFERROR(VLOOKUP(B358,'[1]Result 1'!$A$2:$I$549,7,0),0)</f>
        <v>0</v>
      </c>
      <c r="L358" s="14">
        <f t="shared" si="27"/>
        <v>11837.86</v>
      </c>
      <c r="M358" s="14">
        <f t="shared" si="28"/>
        <v>0</v>
      </c>
      <c r="N358" s="15"/>
      <c r="O358" s="23">
        <f t="shared" si="29"/>
        <v>11837.86</v>
      </c>
      <c r="P358" s="1">
        <f>H358-F358</f>
        <v>0</v>
      </c>
    </row>
    <row r="359" spans="1:16" s="1" customFormat="1" ht="29.25" customHeight="1" x14ac:dyDescent="0.25">
      <c r="A359" s="18">
        <v>357</v>
      </c>
      <c r="B359" s="16" t="s">
        <v>251</v>
      </c>
      <c r="C359" s="20" t="s">
        <v>732</v>
      </c>
      <c r="D359" s="17" t="s">
        <v>257</v>
      </c>
      <c r="E359" s="20" t="s">
        <v>206</v>
      </c>
      <c r="F359" s="25">
        <f>IFERROR(VLOOKUP(B359,'[1]Result 1'!$A$2:$I$549,6,0),0)</f>
        <v>11811.32</v>
      </c>
      <c r="G359" s="25">
        <f>IFERROR(VLOOKUP(B359,'[2]Result 1'!$A$2:$E$549,2,0),0)</f>
        <v>21478.46</v>
      </c>
      <c r="H359" s="14">
        <v>11811.32</v>
      </c>
      <c r="I359" s="14">
        <f t="shared" si="26"/>
        <v>10637.91</v>
      </c>
      <c r="J359" s="14">
        <v>10840.55</v>
      </c>
      <c r="K359" s="25">
        <f>IFERROR(VLOOKUP(B359,'[1]Result 1'!$A$2:$I$549,7,0),0)</f>
        <v>-11508.62</v>
      </c>
      <c r="L359" s="14">
        <f t="shared" si="27"/>
        <v>33957.85</v>
      </c>
      <c r="M359" s="14">
        <f t="shared" si="28"/>
        <v>11508.619999999999</v>
      </c>
      <c r="N359" s="15"/>
      <c r="O359" s="23">
        <f t="shared" si="29"/>
        <v>33957.85</v>
      </c>
    </row>
    <row r="360" spans="1:16" s="1" customFormat="1" ht="29.25" customHeight="1" x14ac:dyDescent="0.25">
      <c r="A360" s="18">
        <v>358</v>
      </c>
      <c r="B360" s="16" t="s">
        <v>391</v>
      </c>
      <c r="C360" s="20" t="s">
        <v>825</v>
      </c>
      <c r="D360" s="17" t="s">
        <v>451</v>
      </c>
      <c r="E360" s="20" t="s">
        <v>175</v>
      </c>
      <c r="F360" s="25">
        <f>IFERROR(VLOOKUP(B360,'[1]Result 1'!$A$2:$I$549,6,0),0)</f>
        <v>21145.93</v>
      </c>
      <c r="G360" s="25">
        <f>IFERROR(VLOOKUP(B360,'[2]Result 1'!$A$2:$E$549,2,0),0)</f>
        <v>0</v>
      </c>
      <c r="H360" s="14">
        <v>11780.23</v>
      </c>
      <c r="I360" s="14">
        <f t="shared" si="26"/>
        <v>0</v>
      </c>
      <c r="J360" s="14">
        <v>0</v>
      </c>
      <c r="K360" s="25">
        <f>IFERROR(VLOOKUP(B360,'[1]Result 1'!$A$2:$I$549,7,0),0)</f>
        <v>-9365.7000000000007</v>
      </c>
      <c r="L360" s="14">
        <f t="shared" si="27"/>
        <v>21145.93</v>
      </c>
      <c r="M360" s="14">
        <f t="shared" si="28"/>
        <v>0</v>
      </c>
      <c r="N360" s="15"/>
      <c r="O360" s="23">
        <f t="shared" si="29"/>
        <v>21145.93</v>
      </c>
      <c r="P360" s="1">
        <f>H360-F360</f>
        <v>-9365.7000000000007</v>
      </c>
    </row>
    <row r="361" spans="1:16" s="1" customFormat="1" ht="29.25" customHeight="1" x14ac:dyDescent="0.25">
      <c r="A361" s="18">
        <v>359</v>
      </c>
      <c r="B361" s="16" t="s">
        <v>427</v>
      </c>
      <c r="C361" s="20" t="s">
        <v>808</v>
      </c>
      <c r="D361" s="17" t="s">
        <v>451</v>
      </c>
      <c r="E361" s="20" t="s">
        <v>207</v>
      </c>
      <c r="F361" s="25">
        <f>IFERROR(VLOOKUP(B361,'[1]Result 1'!$A$2:$I$549,6,0),0)</f>
        <v>11760.48</v>
      </c>
      <c r="G361" s="25">
        <f>IFERROR(VLOOKUP(B361,'[2]Result 1'!$A$2:$E$549,2,0),0)</f>
        <v>0</v>
      </c>
      <c r="H361" s="14">
        <v>11760.48</v>
      </c>
      <c r="I361" s="14">
        <f t="shared" si="26"/>
        <v>0</v>
      </c>
      <c r="J361" s="14">
        <v>0</v>
      </c>
      <c r="K361" s="25">
        <f>IFERROR(VLOOKUP(B361,'[1]Result 1'!$A$2:$I$549,7,0),0)</f>
        <v>0</v>
      </c>
      <c r="L361" s="14">
        <f t="shared" si="27"/>
        <v>11760.48</v>
      </c>
      <c r="M361" s="14">
        <f t="shared" si="28"/>
        <v>0</v>
      </c>
      <c r="N361" s="15"/>
      <c r="O361" s="23">
        <f t="shared" si="29"/>
        <v>11760.48</v>
      </c>
      <c r="P361" s="1">
        <f>H361-F361</f>
        <v>0</v>
      </c>
    </row>
    <row r="362" spans="1:16" s="1" customFormat="1" ht="29.25" customHeight="1" x14ac:dyDescent="0.25">
      <c r="A362" s="18">
        <v>360</v>
      </c>
      <c r="B362" s="16" t="s">
        <v>270</v>
      </c>
      <c r="C362" s="20" t="s">
        <v>821</v>
      </c>
      <c r="D362" s="17" t="s">
        <v>266</v>
      </c>
      <c r="E362" s="20" t="s">
        <v>186</v>
      </c>
      <c r="F362" s="25">
        <f>IFERROR(VLOOKUP(B362,'[1]Result 1'!$A$2:$I$549,6,0),0)</f>
        <v>9897.8700000000008</v>
      </c>
      <c r="G362" s="25">
        <f>IFERROR(VLOOKUP(B362,'[2]Result 1'!$A$2:$E$549,2,0),0)</f>
        <v>0</v>
      </c>
      <c r="H362" s="14">
        <v>11755.21</v>
      </c>
      <c r="I362" s="14">
        <f t="shared" si="26"/>
        <v>0</v>
      </c>
      <c r="J362" s="14">
        <v>0</v>
      </c>
      <c r="K362" s="25">
        <f>IFERROR(VLOOKUP(B362,'[1]Result 1'!$A$2:$I$549,7,0),0)</f>
        <v>0</v>
      </c>
      <c r="L362" s="14">
        <f t="shared" si="27"/>
        <v>11755.21</v>
      </c>
      <c r="M362" s="14">
        <f t="shared" si="28"/>
        <v>1857.3399999999983</v>
      </c>
      <c r="N362" s="15"/>
      <c r="O362" s="23"/>
    </row>
    <row r="363" spans="1:16" s="1" customFormat="1" ht="29.25" customHeight="1" x14ac:dyDescent="0.25">
      <c r="A363" s="18">
        <v>361</v>
      </c>
      <c r="B363" s="16" t="s">
        <v>321</v>
      </c>
      <c r="C363" s="20" t="s">
        <v>455</v>
      </c>
      <c r="D363" s="17" t="s">
        <v>265</v>
      </c>
      <c r="E363" s="20" t="s">
        <v>193</v>
      </c>
      <c r="F363" s="25">
        <f>IFERROR(VLOOKUP(B363,'[1]Result 1'!$A$2:$I$549,6,0),0)</f>
        <v>11717.01</v>
      </c>
      <c r="G363" s="25">
        <f>IFERROR(VLOOKUP(B363,'[2]Result 1'!$A$2:$E$549,2,0),0)</f>
        <v>55977.08</v>
      </c>
      <c r="H363" s="14">
        <v>11717.01</v>
      </c>
      <c r="I363" s="14">
        <f t="shared" si="26"/>
        <v>45993.36</v>
      </c>
      <c r="J363" s="14">
        <v>9983.7199999999993</v>
      </c>
      <c r="K363" s="25">
        <f>IFERROR(VLOOKUP(B363,'[1]Result 1'!$A$2:$I$549,7,0),0)</f>
        <v>0</v>
      </c>
      <c r="L363" s="14">
        <f t="shared" si="27"/>
        <v>57710.37</v>
      </c>
      <c r="M363" s="14">
        <f t="shared" si="28"/>
        <v>0</v>
      </c>
      <c r="N363" s="15" t="s">
        <v>306</v>
      </c>
      <c r="O363" s="23">
        <f>H363+I363-K363</f>
        <v>57710.37</v>
      </c>
    </row>
    <row r="364" spans="1:16" s="1" customFormat="1" ht="29.25" customHeight="1" x14ac:dyDescent="0.25">
      <c r="A364" s="18">
        <v>362</v>
      </c>
      <c r="B364" s="16" t="s">
        <v>343</v>
      </c>
      <c r="C364" s="20" t="s">
        <v>586</v>
      </c>
      <c r="D364" s="17" t="s">
        <v>375</v>
      </c>
      <c r="E364" s="20" t="s">
        <v>255</v>
      </c>
      <c r="F364" s="25">
        <f>IFERROR(VLOOKUP(B364,'[1]Result 1'!$A$2:$I$549,6,0),0)</f>
        <v>11712.67</v>
      </c>
      <c r="G364" s="25">
        <f>IFERROR(VLOOKUP(B364,'[2]Result 1'!$A$2:$E$549,2,0),0)</f>
        <v>14341.74</v>
      </c>
      <c r="H364" s="14">
        <v>11712.67</v>
      </c>
      <c r="I364" s="14">
        <f t="shared" si="26"/>
        <v>0</v>
      </c>
      <c r="J364" s="14">
        <v>14341.74</v>
      </c>
      <c r="K364" s="25">
        <f>IFERROR(VLOOKUP(B364,'[1]Result 1'!$A$2:$I$549,7,0),0)</f>
        <v>0</v>
      </c>
      <c r="L364" s="14">
        <f t="shared" si="27"/>
        <v>11712.67</v>
      </c>
      <c r="M364" s="14">
        <f t="shared" si="28"/>
        <v>0</v>
      </c>
      <c r="N364" s="15"/>
      <c r="O364" s="23">
        <f>H364+I364-K364</f>
        <v>11712.67</v>
      </c>
      <c r="P364" s="1">
        <f>H364-F364</f>
        <v>0</v>
      </c>
    </row>
    <row r="365" spans="1:16" s="1" customFormat="1" ht="29.25" customHeight="1" x14ac:dyDescent="0.25">
      <c r="A365" s="18">
        <v>363</v>
      </c>
      <c r="B365" s="16" t="s">
        <v>280</v>
      </c>
      <c r="C365" s="20" t="s">
        <v>755</v>
      </c>
      <c r="D365" s="17" t="s">
        <v>261</v>
      </c>
      <c r="E365" s="20" t="s">
        <v>189</v>
      </c>
      <c r="F365" s="25">
        <f>IFERROR(VLOOKUP(B365,'[1]Result 1'!$A$2:$I$549,6,0),0)</f>
        <v>11709.89</v>
      </c>
      <c r="G365" s="25">
        <f>IFERROR(VLOOKUP(B365,'[2]Result 1'!$A$2:$E$549,2,0),0)</f>
        <v>18853.2</v>
      </c>
      <c r="H365" s="14">
        <v>11709.89</v>
      </c>
      <c r="I365" s="14">
        <f t="shared" si="26"/>
        <v>12640.41</v>
      </c>
      <c r="J365" s="14">
        <v>6212.79</v>
      </c>
      <c r="K365" s="25">
        <f>IFERROR(VLOOKUP(B365,'[1]Result 1'!$A$2:$I$549,7,0),0)</f>
        <v>0</v>
      </c>
      <c r="L365" s="14">
        <f t="shared" si="27"/>
        <v>24350.3</v>
      </c>
      <c r="M365" s="14">
        <f t="shared" si="28"/>
        <v>0</v>
      </c>
      <c r="N365" s="15"/>
      <c r="O365" s="23">
        <f>H365+I365-K365</f>
        <v>24350.3</v>
      </c>
    </row>
    <row r="366" spans="1:16" s="1" customFormat="1" ht="29.25" customHeight="1" x14ac:dyDescent="0.25">
      <c r="A366" s="18">
        <v>364</v>
      </c>
      <c r="B366" s="16" t="s">
        <v>869</v>
      </c>
      <c r="C366" s="20" t="s">
        <v>870</v>
      </c>
      <c r="D366" s="17"/>
      <c r="E366" s="20"/>
      <c r="F366" s="25">
        <f>IFERROR(VLOOKUP(B366,'[1]Result 1'!$A$2:$I$549,6,0),0)</f>
        <v>11697.25</v>
      </c>
      <c r="G366" s="25">
        <f>IFERROR(VLOOKUP(B366,'[2]Result 1'!$A$2:$E$549,2,0),0)</f>
        <v>0</v>
      </c>
      <c r="H366" s="14">
        <v>11697.25</v>
      </c>
      <c r="I366" s="14">
        <f t="shared" si="26"/>
        <v>0</v>
      </c>
      <c r="J366" s="14">
        <v>0</v>
      </c>
      <c r="K366" s="25">
        <f>IFERROR(VLOOKUP(B366,'[1]Result 1'!$A$2:$I$549,7,0),0)</f>
        <v>-6810.22</v>
      </c>
      <c r="L366" s="14">
        <f t="shared" si="27"/>
        <v>18507.47</v>
      </c>
      <c r="M366" s="14">
        <f t="shared" si="28"/>
        <v>6810.2200000000012</v>
      </c>
      <c r="N366" s="15"/>
      <c r="O366" s="23"/>
    </row>
    <row r="367" spans="1:16" s="1" customFormat="1" ht="29.25" customHeight="1" x14ac:dyDescent="0.25">
      <c r="A367" s="18">
        <v>365</v>
      </c>
      <c r="B367" s="16" t="s">
        <v>31</v>
      </c>
      <c r="C367" s="20" t="s">
        <v>740</v>
      </c>
      <c r="D367" s="17" t="s">
        <v>261</v>
      </c>
      <c r="E367" s="20" t="s">
        <v>219</v>
      </c>
      <c r="F367" s="25">
        <f>IFERROR(VLOOKUP(B367,'[1]Result 1'!$A$2:$I$549,6,0),0)</f>
        <v>21484.47</v>
      </c>
      <c r="G367" s="25">
        <f>IFERROR(VLOOKUP(B367,'[2]Result 1'!$A$2:$E$549,2,0),0)</f>
        <v>0</v>
      </c>
      <c r="H367" s="14">
        <v>11641.92</v>
      </c>
      <c r="I367" s="14">
        <f t="shared" si="26"/>
        <v>0</v>
      </c>
      <c r="J367" s="14">
        <v>0</v>
      </c>
      <c r="K367" s="25">
        <f>IFERROR(VLOOKUP(B367,'[1]Result 1'!$A$2:$I$549,7,0),0)</f>
        <v>0</v>
      </c>
      <c r="L367" s="14">
        <f t="shared" si="27"/>
        <v>11641.92</v>
      </c>
      <c r="M367" s="14">
        <f t="shared" si="28"/>
        <v>0</v>
      </c>
      <c r="N367" s="15"/>
      <c r="O367" s="23">
        <f t="shared" ref="O367:O378" si="30">H367+I367-K367</f>
        <v>11641.92</v>
      </c>
      <c r="P367" s="1">
        <f>H367-F367</f>
        <v>-9842.5500000000011</v>
      </c>
    </row>
    <row r="368" spans="1:16" s="1" customFormat="1" ht="29.25" customHeight="1" x14ac:dyDescent="0.25">
      <c r="A368" s="18">
        <v>366</v>
      </c>
      <c r="B368" s="16" t="s">
        <v>38</v>
      </c>
      <c r="C368" s="20" t="s">
        <v>771</v>
      </c>
      <c r="D368" s="17" t="s">
        <v>261</v>
      </c>
      <c r="E368" s="20" t="s">
        <v>207</v>
      </c>
      <c r="F368" s="25">
        <f>IFERROR(VLOOKUP(B368,'[1]Result 1'!$A$2:$I$549,6,0),0)</f>
        <v>20417.490000000002</v>
      </c>
      <c r="G368" s="25">
        <f>IFERROR(VLOOKUP(B368,'[2]Result 1'!$A$2:$E$549,2,0),0)</f>
        <v>0</v>
      </c>
      <c r="H368" s="14">
        <v>11605.04</v>
      </c>
      <c r="I368" s="14">
        <f t="shared" si="26"/>
        <v>0</v>
      </c>
      <c r="J368" s="14">
        <v>0</v>
      </c>
      <c r="K368" s="25">
        <f>IFERROR(VLOOKUP(B368,'[1]Result 1'!$A$2:$I$549,7,0),0)</f>
        <v>-8812.4500000000007</v>
      </c>
      <c r="L368" s="14">
        <f t="shared" si="27"/>
        <v>20417.490000000002</v>
      </c>
      <c r="M368" s="14">
        <f t="shared" si="28"/>
        <v>0</v>
      </c>
      <c r="N368" s="15"/>
      <c r="O368" s="23">
        <f t="shared" si="30"/>
        <v>20417.490000000002</v>
      </c>
      <c r="P368" s="1">
        <f>H368-F368</f>
        <v>-8812.4500000000007</v>
      </c>
    </row>
    <row r="369" spans="1:16" s="1" customFormat="1" ht="29.25" customHeight="1" x14ac:dyDescent="0.25">
      <c r="A369" s="18">
        <v>367</v>
      </c>
      <c r="B369" s="16" t="s">
        <v>269</v>
      </c>
      <c r="C369" s="20" t="s">
        <v>756</v>
      </c>
      <c r="D369" s="17" t="s">
        <v>266</v>
      </c>
      <c r="E369" s="20" t="s">
        <v>217</v>
      </c>
      <c r="F369" s="25">
        <f>IFERROR(VLOOKUP(B369,'[1]Result 1'!$A$2:$I$549,6,0),0)</f>
        <v>11578.69</v>
      </c>
      <c r="G369" s="25">
        <f>IFERROR(VLOOKUP(B369,'[2]Result 1'!$A$2:$E$549,2,0),0)</f>
        <v>0</v>
      </c>
      <c r="H369" s="14">
        <v>11578.69</v>
      </c>
      <c r="I369" s="14">
        <f t="shared" si="26"/>
        <v>0</v>
      </c>
      <c r="J369" s="14">
        <v>0</v>
      </c>
      <c r="K369" s="25">
        <f>IFERROR(VLOOKUP(B369,'[1]Result 1'!$A$2:$I$549,7,0),0)</f>
        <v>-11269.14</v>
      </c>
      <c r="L369" s="14">
        <f t="shared" si="27"/>
        <v>22847.83</v>
      </c>
      <c r="M369" s="14">
        <f t="shared" si="28"/>
        <v>11269.140000000001</v>
      </c>
      <c r="N369" s="15"/>
      <c r="O369" s="23">
        <f t="shared" si="30"/>
        <v>22847.83</v>
      </c>
    </row>
    <row r="370" spans="1:16" s="1" customFormat="1" ht="29.25" customHeight="1" x14ac:dyDescent="0.25">
      <c r="A370" s="18">
        <v>368</v>
      </c>
      <c r="B370" s="16" t="s">
        <v>327</v>
      </c>
      <c r="C370" s="20" t="s">
        <v>747</v>
      </c>
      <c r="D370" s="17" t="s">
        <v>265</v>
      </c>
      <c r="E370" s="20" t="s">
        <v>206</v>
      </c>
      <c r="F370" s="25">
        <f>IFERROR(VLOOKUP(B370,'[1]Result 1'!$A$2:$I$549,6,0),0)</f>
        <v>11578.69</v>
      </c>
      <c r="G370" s="25">
        <f>IFERROR(VLOOKUP(B370,'[2]Result 1'!$A$2:$E$549,2,0),0)</f>
        <v>0</v>
      </c>
      <c r="H370" s="14">
        <v>11578.69</v>
      </c>
      <c r="I370" s="14">
        <f t="shared" si="26"/>
        <v>0</v>
      </c>
      <c r="J370" s="14">
        <v>0</v>
      </c>
      <c r="K370" s="25">
        <f>IFERROR(VLOOKUP(B370,'[1]Result 1'!$A$2:$I$549,7,0),0)</f>
        <v>0</v>
      </c>
      <c r="L370" s="14">
        <f t="shared" si="27"/>
        <v>11578.69</v>
      </c>
      <c r="M370" s="14">
        <f t="shared" si="28"/>
        <v>0</v>
      </c>
      <c r="N370" s="15"/>
      <c r="O370" s="23">
        <f t="shared" si="30"/>
        <v>11578.69</v>
      </c>
    </row>
    <row r="371" spans="1:16" s="1" customFormat="1" ht="29.25" customHeight="1" x14ac:dyDescent="0.25">
      <c r="A371" s="18">
        <v>369</v>
      </c>
      <c r="B371" s="16">
        <v>3343037</v>
      </c>
      <c r="C371" s="20" t="s">
        <v>741</v>
      </c>
      <c r="D371" s="17" t="s">
        <v>451</v>
      </c>
      <c r="E371" s="20" t="s">
        <v>215</v>
      </c>
      <c r="F371" s="25">
        <f>IFERROR(VLOOKUP(B371,'[1]Result 1'!$A$2:$I$549,6,0),0)</f>
        <v>0</v>
      </c>
      <c r="G371" s="25">
        <f>IFERROR(VLOOKUP(B371,'[2]Result 1'!$A$2:$E$549,2,0),0)</f>
        <v>0</v>
      </c>
      <c r="H371" s="14">
        <v>11578.64</v>
      </c>
      <c r="I371" s="14">
        <f t="shared" si="26"/>
        <v>0</v>
      </c>
      <c r="J371" s="14">
        <v>0</v>
      </c>
      <c r="K371" s="25">
        <f>IFERROR(VLOOKUP(B371,'[1]Result 1'!$A$2:$I$549,7,0),0)</f>
        <v>0</v>
      </c>
      <c r="L371" s="14">
        <f t="shared" si="27"/>
        <v>11578.64</v>
      </c>
      <c r="M371" s="14">
        <f t="shared" si="28"/>
        <v>11578.64</v>
      </c>
      <c r="N371" s="15"/>
      <c r="O371" s="23">
        <f t="shared" si="30"/>
        <v>11578.64</v>
      </c>
      <c r="P371" s="1">
        <f>H371-F371</f>
        <v>11578.64</v>
      </c>
    </row>
    <row r="372" spans="1:16" s="1" customFormat="1" ht="29.25" customHeight="1" x14ac:dyDescent="0.25">
      <c r="A372" s="18">
        <v>370</v>
      </c>
      <c r="B372" s="16">
        <v>4369613</v>
      </c>
      <c r="C372" s="20" t="s">
        <v>882</v>
      </c>
      <c r="D372" s="17" t="s">
        <v>257</v>
      </c>
      <c r="E372" s="20"/>
      <c r="F372" s="25">
        <f>IFERROR(VLOOKUP(B372,'[1]Result 1'!$A$2:$I$549,6,0),0)</f>
        <v>0</v>
      </c>
      <c r="G372" s="25">
        <f>IFERROR(VLOOKUP(B372,'[2]Result 1'!$A$2:$E$549,2,0),0)</f>
        <v>0</v>
      </c>
      <c r="H372" s="14">
        <v>11570.16</v>
      </c>
      <c r="I372" s="14">
        <f t="shared" si="26"/>
        <v>0</v>
      </c>
      <c r="J372" s="14">
        <v>0</v>
      </c>
      <c r="K372" s="25">
        <f>IFERROR(VLOOKUP(B372,'[1]Result 1'!$A$2:$I$549,7,0),0)</f>
        <v>0</v>
      </c>
      <c r="L372" s="14">
        <f t="shared" si="27"/>
        <v>11570.16</v>
      </c>
      <c r="M372" s="14">
        <f t="shared" si="28"/>
        <v>11570.16</v>
      </c>
      <c r="N372" s="15"/>
      <c r="O372" s="23">
        <f t="shared" si="30"/>
        <v>11570.16</v>
      </c>
    </row>
    <row r="373" spans="1:16" s="1" customFormat="1" ht="29.25" customHeight="1" x14ac:dyDescent="0.25">
      <c r="A373" s="18">
        <v>371</v>
      </c>
      <c r="B373" s="16" t="s">
        <v>396</v>
      </c>
      <c r="C373" s="20" t="s">
        <v>735</v>
      </c>
      <c r="D373" s="17" t="s">
        <v>451</v>
      </c>
      <c r="E373" s="20" t="s">
        <v>181</v>
      </c>
      <c r="F373" s="25">
        <f>IFERROR(VLOOKUP(B373,'[1]Result 1'!$A$2:$I$549,6,0),0)</f>
        <v>11563.07</v>
      </c>
      <c r="G373" s="25">
        <f>IFERROR(VLOOKUP(B373,'[2]Result 1'!$A$2:$E$549,2,0),0)</f>
        <v>50980.3</v>
      </c>
      <c r="H373" s="14">
        <v>11563.07</v>
      </c>
      <c r="I373" s="14">
        <f t="shared" si="26"/>
        <v>38632.720000000001</v>
      </c>
      <c r="J373" s="14">
        <v>12347.58</v>
      </c>
      <c r="K373" s="25">
        <f>IFERROR(VLOOKUP(B373,'[1]Result 1'!$A$2:$I$549,7,0),0)</f>
        <v>0</v>
      </c>
      <c r="L373" s="14">
        <f t="shared" si="27"/>
        <v>50195.79</v>
      </c>
      <c r="M373" s="14">
        <f t="shared" si="28"/>
        <v>0</v>
      </c>
      <c r="N373" s="15"/>
      <c r="O373" s="23">
        <f t="shared" si="30"/>
        <v>50195.79</v>
      </c>
    </row>
    <row r="374" spans="1:16" s="1" customFormat="1" ht="29.25" customHeight="1" x14ac:dyDescent="0.25">
      <c r="A374" s="18">
        <v>372</v>
      </c>
      <c r="B374" s="16" t="s">
        <v>296</v>
      </c>
      <c r="C374" s="20" t="s">
        <v>729</v>
      </c>
      <c r="D374" s="17" t="s">
        <v>257</v>
      </c>
      <c r="E374" s="20" t="s">
        <v>181</v>
      </c>
      <c r="F374" s="25">
        <f>IFERROR(VLOOKUP(B374,'[1]Result 1'!$A$2:$I$549,6,0),0)</f>
        <v>11531.27</v>
      </c>
      <c r="G374" s="25">
        <f>IFERROR(VLOOKUP(B374,'[2]Result 1'!$A$2:$E$549,2,0),0)</f>
        <v>9887.34</v>
      </c>
      <c r="H374" s="14">
        <v>11531.27</v>
      </c>
      <c r="I374" s="14">
        <f t="shared" si="26"/>
        <v>0</v>
      </c>
      <c r="J374" s="14">
        <v>9887.34</v>
      </c>
      <c r="K374" s="25">
        <f>IFERROR(VLOOKUP(B374,'[1]Result 1'!$A$2:$I$549,7,0),0)</f>
        <v>0</v>
      </c>
      <c r="L374" s="14">
        <f t="shared" si="27"/>
        <v>11531.27</v>
      </c>
      <c r="M374" s="14">
        <f t="shared" si="28"/>
        <v>0</v>
      </c>
      <c r="N374" s="15"/>
      <c r="O374" s="23">
        <f t="shared" si="30"/>
        <v>11531.27</v>
      </c>
    </row>
    <row r="375" spans="1:16" s="1" customFormat="1" ht="29.25" customHeight="1" x14ac:dyDescent="0.25">
      <c r="A375" s="18">
        <v>373</v>
      </c>
      <c r="B375" s="16" t="s">
        <v>272</v>
      </c>
      <c r="C375" s="20" t="s">
        <v>746</v>
      </c>
      <c r="D375" s="17" t="s">
        <v>260</v>
      </c>
      <c r="E375" s="20" t="s">
        <v>200</v>
      </c>
      <c r="F375" s="25">
        <f>IFERROR(VLOOKUP(B375,'[1]Result 1'!$A$2:$I$549,6,0),0)</f>
        <v>9057.43</v>
      </c>
      <c r="G375" s="25">
        <f>IFERROR(VLOOKUP(B375,'[2]Result 1'!$A$2:$E$549,2,0),0)</f>
        <v>0</v>
      </c>
      <c r="H375" s="14">
        <v>11488.86</v>
      </c>
      <c r="I375" s="14">
        <f t="shared" si="26"/>
        <v>0</v>
      </c>
      <c r="J375" s="14">
        <v>0</v>
      </c>
      <c r="K375" s="25">
        <f>IFERROR(VLOOKUP(B375,'[1]Result 1'!$A$2:$I$549,7,0),0)</f>
        <v>-9057.43</v>
      </c>
      <c r="L375" s="14">
        <f t="shared" si="27"/>
        <v>20546.29</v>
      </c>
      <c r="M375" s="14">
        <f t="shared" si="28"/>
        <v>11488.86</v>
      </c>
      <c r="N375" s="15"/>
      <c r="O375" s="23">
        <f t="shared" si="30"/>
        <v>20546.29</v>
      </c>
      <c r="P375" s="1">
        <f>H375-F375</f>
        <v>2431.4300000000003</v>
      </c>
    </row>
    <row r="376" spans="1:16" s="1" customFormat="1" ht="29.25" customHeight="1" x14ac:dyDescent="0.25">
      <c r="A376" s="18">
        <v>374</v>
      </c>
      <c r="B376" s="16" t="s">
        <v>124</v>
      </c>
      <c r="C376" s="20" t="s">
        <v>758</v>
      </c>
      <c r="D376" s="17" t="s">
        <v>266</v>
      </c>
      <c r="E376" s="20" t="s">
        <v>175</v>
      </c>
      <c r="F376" s="25">
        <f>IFERROR(VLOOKUP(B376,'[1]Result 1'!$A$2:$I$549,6,0),0)</f>
        <v>22915.81</v>
      </c>
      <c r="G376" s="25">
        <f>IFERROR(VLOOKUP(B376,'[2]Result 1'!$A$2:$E$549,2,0),0)</f>
        <v>0</v>
      </c>
      <c r="H376" s="14">
        <v>11487.35</v>
      </c>
      <c r="I376" s="14">
        <f t="shared" si="26"/>
        <v>0</v>
      </c>
      <c r="J376" s="14">
        <v>0</v>
      </c>
      <c r="K376" s="25">
        <f>IFERROR(VLOOKUP(B376,'[1]Result 1'!$A$2:$I$549,7,0),0)</f>
        <v>0</v>
      </c>
      <c r="L376" s="14">
        <f t="shared" si="27"/>
        <v>11487.35</v>
      </c>
      <c r="M376" s="14">
        <f t="shared" si="28"/>
        <v>0</v>
      </c>
      <c r="N376" s="15"/>
      <c r="O376" s="23">
        <f t="shared" si="30"/>
        <v>11487.35</v>
      </c>
    </row>
    <row r="377" spans="1:16" s="1" customFormat="1" ht="29.25" customHeight="1" x14ac:dyDescent="0.25">
      <c r="A377" s="18">
        <v>375</v>
      </c>
      <c r="B377" s="16" t="s">
        <v>250</v>
      </c>
      <c r="C377" s="20" t="s">
        <v>460</v>
      </c>
      <c r="D377" s="17" t="s">
        <v>375</v>
      </c>
      <c r="E377" s="20" t="s">
        <v>200</v>
      </c>
      <c r="F377" s="25">
        <f>IFERROR(VLOOKUP(B377,'[1]Result 1'!$A$2:$I$549,6,0),0)</f>
        <v>11481.48</v>
      </c>
      <c r="G377" s="25">
        <f>IFERROR(VLOOKUP(B377,'[2]Result 1'!$A$2:$E$549,2,0),0)</f>
        <v>0</v>
      </c>
      <c r="H377" s="14">
        <v>11481.48</v>
      </c>
      <c r="I377" s="14">
        <f t="shared" si="26"/>
        <v>0</v>
      </c>
      <c r="J377" s="14">
        <v>0</v>
      </c>
      <c r="K377" s="25">
        <f>IFERROR(VLOOKUP(B377,'[1]Result 1'!$A$2:$I$549,7,0),0)</f>
        <v>-10383.68</v>
      </c>
      <c r="L377" s="14">
        <f t="shared" si="27"/>
        <v>21865.16</v>
      </c>
      <c r="M377" s="14">
        <f t="shared" si="28"/>
        <v>10383.68</v>
      </c>
      <c r="N377" s="15"/>
      <c r="O377" s="23">
        <f t="shared" si="30"/>
        <v>21865.16</v>
      </c>
    </row>
    <row r="378" spans="1:16" s="1" customFormat="1" ht="29.25" customHeight="1" x14ac:dyDescent="0.25">
      <c r="A378" s="18">
        <v>376</v>
      </c>
      <c r="B378" s="16" t="s">
        <v>161</v>
      </c>
      <c r="C378" s="20" t="s">
        <v>788</v>
      </c>
      <c r="D378" s="17" t="s">
        <v>266</v>
      </c>
      <c r="E378" s="20" t="s">
        <v>191</v>
      </c>
      <c r="F378" s="25">
        <f>IFERROR(VLOOKUP(B378,'[1]Result 1'!$A$2:$I$549,6,0),0)</f>
        <v>12737.98</v>
      </c>
      <c r="G378" s="25">
        <f>IFERROR(VLOOKUP(B378,'[2]Result 1'!$A$2:$E$549,2,0),0)</f>
        <v>0</v>
      </c>
      <c r="H378" s="14">
        <v>11480.8</v>
      </c>
      <c r="I378" s="14">
        <f t="shared" si="26"/>
        <v>0</v>
      </c>
      <c r="J378" s="14">
        <v>0</v>
      </c>
      <c r="K378" s="25">
        <f>IFERROR(VLOOKUP(B378,'[1]Result 1'!$A$2:$I$549,7,0),0)</f>
        <v>-12738</v>
      </c>
      <c r="L378" s="14">
        <f t="shared" si="27"/>
        <v>24218.799999999999</v>
      </c>
      <c r="M378" s="14">
        <f t="shared" si="28"/>
        <v>11480.82</v>
      </c>
      <c r="N378" s="15"/>
      <c r="O378" s="23">
        <f t="shared" si="30"/>
        <v>24218.799999999999</v>
      </c>
    </row>
    <row r="379" spans="1:16" s="1" customFormat="1" ht="29.25" customHeight="1" x14ac:dyDescent="0.25">
      <c r="A379" s="18">
        <v>377</v>
      </c>
      <c r="B379" s="16" t="s">
        <v>852</v>
      </c>
      <c r="C379" s="20" t="s">
        <v>898</v>
      </c>
      <c r="D379" s="17"/>
      <c r="E379" s="20"/>
      <c r="F379" s="25">
        <f>IFERROR(VLOOKUP(B379,'[1]Result 1'!$A$2:$I$549,6,0),0)</f>
        <v>11460.14</v>
      </c>
      <c r="G379" s="25">
        <f>IFERROR(VLOOKUP(B379,'[2]Result 1'!$A$2:$E$549,2,0),0)</f>
        <v>41297.660000000003</v>
      </c>
      <c r="H379" s="14">
        <v>11460.14</v>
      </c>
      <c r="I379" s="14">
        <f t="shared" si="26"/>
        <v>31884.870000000003</v>
      </c>
      <c r="J379" s="14">
        <v>9412.7900000000009</v>
      </c>
      <c r="K379" s="25">
        <f>IFERROR(VLOOKUP(B379,'[1]Result 1'!$A$2:$I$549,7,0),0)</f>
        <v>0</v>
      </c>
      <c r="L379" s="14">
        <f t="shared" si="27"/>
        <v>43345.01</v>
      </c>
      <c r="M379" s="14">
        <f t="shared" si="28"/>
        <v>0</v>
      </c>
      <c r="N379" s="15"/>
      <c r="O379" s="23"/>
    </row>
    <row r="380" spans="1:16" s="1" customFormat="1" ht="29.25" customHeight="1" x14ac:dyDescent="0.25">
      <c r="A380" s="18">
        <v>378</v>
      </c>
      <c r="B380" s="16" t="s">
        <v>448</v>
      </c>
      <c r="C380" s="20" t="s">
        <v>742</v>
      </c>
      <c r="D380" s="17" t="s">
        <v>451</v>
      </c>
      <c r="E380" s="20" t="s">
        <v>202</v>
      </c>
      <c r="F380" s="25">
        <f>IFERROR(VLOOKUP(B380,'[1]Result 1'!$A$2:$I$549,6,0),0)</f>
        <v>11428.85</v>
      </c>
      <c r="G380" s="25">
        <f>IFERROR(VLOOKUP(B380,'[2]Result 1'!$A$2:$E$549,2,0),0)</f>
        <v>0</v>
      </c>
      <c r="H380" s="14">
        <v>11428.85</v>
      </c>
      <c r="I380" s="14">
        <f t="shared" si="26"/>
        <v>0</v>
      </c>
      <c r="J380" s="14">
        <v>0</v>
      </c>
      <c r="K380" s="25">
        <f>IFERROR(VLOOKUP(B380,'[1]Result 1'!$A$2:$I$549,7,0),0)</f>
        <v>-11533.58</v>
      </c>
      <c r="L380" s="14">
        <f t="shared" si="27"/>
        <v>22962.43</v>
      </c>
      <c r="M380" s="14">
        <f t="shared" si="28"/>
        <v>11533.58</v>
      </c>
      <c r="N380" s="15"/>
      <c r="O380" s="23">
        <f>H380+I380-K380</f>
        <v>22962.43</v>
      </c>
    </row>
    <row r="381" spans="1:16" s="1" customFormat="1" ht="29.25" customHeight="1" x14ac:dyDescent="0.25">
      <c r="A381" s="18">
        <v>379</v>
      </c>
      <c r="B381" s="16" t="s">
        <v>860</v>
      </c>
      <c r="C381" s="20" t="s">
        <v>876</v>
      </c>
      <c r="D381" s="17" t="s">
        <v>206</v>
      </c>
      <c r="E381" s="20" t="s">
        <v>261</v>
      </c>
      <c r="F381" s="25">
        <f>IFERROR(VLOOKUP(B381,'[1]Result 1'!$A$2:$I$549,6,0),0)</f>
        <v>11418.49</v>
      </c>
      <c r="G381" s="25">
        <f>IFERROR(VLOOKUP(B381,'[2]Result 1'!$A$2:$E$549,2,0),0)</f>
        <v>12430.74</v>
      </c>
      <c r="H381" s="14">
        <v>11418.49</v>
      </c>
      <c r="I381" s="14">
        <f t="shared" si="26"/>
        <v>6457.15</v>
      </c>
      <c r="J381" s="14">
        <v>5973.59</v>
      </c>
      <c r="K381" s="25">
        <f>IFERROR(VLOOKUP(B381,'[1]Result 1'!$A$2:$I$549,7,0),0)</f>
        <v>0</v>
      </c>
      <c r="L381" s="14">
        <f t="shared" si="27"/>
        <v>17875.64</v>
      </c>
      <c r="M381" s="14">
        <f t="shared" si="28"/>
        <v>0</v>
      </c>
      <c r="N381" s="15" t="s">
        <v>910</v>
      </c>
      <c r="O381" s="23"/>
    </row>
    <row r="382" spans="1:16" s="1" customFormat="1" ht="29.25" customHeight="1" x14ac:dyDescent="0.25">
      <c r="A382" s="18">
        <v>380</v>
      </c>
      <c r="B382" s="16" t="s">
        <v>156</v>
      </c>
      <c r="C382" s="20" t="s">
        <v>722</v>
      </c>
      <c r="D382" s="17" t="s">
        <v>260</v>
      </c>
      <c r="E382" s="20" t="s">
        <v>175</v>
      </c>
      <c r="F382" s="25">
        <f>IFERROR(VLOOKUP(B382,'[1]Result 1'!$A$2:$I$549,6,0),0)</f>
        <v>11392.96</v>
      </c>
      <c r="G382" s="25">
        <f>IFERROR(VLOOKUP(B382,'[2]Result 1'!$A$2:$E$549,2,0),0)</f>
        <v>0</v>
      </c>
      <c r="H382" s="14">
        <v>11392.96</v>
      </c>
      <c r="I382" s="14">
        <f t="shared" si="26"/>
        <v>0</v>
      </c>
      <c r="J382" s="14">
        <v>0</v>
      </c>
      <c r="K382" s="25">
        <f>IFERROR(VLOOKUP(B382,'[1]Result 1'!$A$2:$I$549,7,0),0)</f>
        <v>0</v>
      </c>
      <c r="L382" s="14">
        <f t="shared" si="27"/>
        <v>11392.96</v>
      </c>
      <c r="M382" s="14">
        <f t="shared" si="28"/>
        <v>0</v>
      </c>
      <c r="N382" s="15"/>
      <c r="O382" s="23">
        <f>H382+I382-K382</f>
        <v>11392.96</v>
      </c>
    </row>
    <row r="383" spans="1:16" s="1" customFormat="1" ht="29.25" customHeight="1" x14ac:dyDescent="0.25">
      <c r="A383" s="18">
        <v>381</v>
      </c>
      <c r="B383" s="16" t="s">
        <v>79</v>
      </c>
      <c r="C383" s="20" t="s">
        <v>725</v>
      </c>
      <c r="D383" s="17" t="s">
        <v>266</v>
      </c>
      <c r="E383" s="20" t="s">
        <v>217</v>
      </c>
      <c r="F383" s="25">
        <f>IFERROR(VLOOKUP(B383,'[1]Result 1'!$A$2:$I$549,6,0),0)</f>
        <v>23577.54</v>
      </c>
      <c r="G383" s="25">
        <f>IFERROR(VLOOKUP(B383,'[2]Result 1'!$A$2:$E$549,2,0),0)</f>
        <v>50438.43</v>
      </c>
      <c r="H383" s="14">
        <v>11362.96</v>
      </c>
      <c r="I383" s="14">
        <f t="shared" si="26"/>
        <v>35932.47</v>
      </c>
      <c r="J383" s="14">
        <v>14505.96</v>
      </c>
      <c r="K383" s="25">
        <f>IFERROR(VLOOKUP(B383,'[1]Result 1'!$A$2:$I$549,7,0),0)</f>
        <v>0</v>
      </c>
      <c r="L383" s="14">
        <f t="shared" si="27"/>
        <v>47295.43</v>
      </c>
      <c r="M383" s="14">
        <f t="shared" si="28"/>
        <v>0</v>
      </c>
      <c r="N383" s="15"/>
      <c r="O383" s="23">
        <f>H383+I383-K383</f>
        <v>47295.43</v>
      </c>
    </row>
    <row r="384" spans="1:16" s="1" customFormat="1" ht="29.25" customHeight="1" x14ac:dyDescent="0.25">
      <c r="A384" s="18">
        <v>382</v>
      </c>
      <c r="B384" s="16" t="s">
        <v>168</v>
      </c>
      <c r="C384" s="20" t="s">
        <v>759</v>
      </c>
      <c r="D384" s="17" t="s">
        <v>266</v>
      </c>
      <c r="E384" s="20" t="s">
        <v>182</v>
      </c>
      <c r="F384" s="25">
        <f>IFERROR(VLOOKUP(B384,'[1]Result 1'!$A$2:$I$549,6,0),0)</f>
        <v>11361.35</v>
      </c>
      <c r="G384" s="25">
        <f>IFERROR(VLOOKUP(B384,'[2]Result 1'!$A$2:$E$549,2,0),0)</f>
        <v>39627.5</v>
      </c>
      <c r="H384" s="14">
        <v>11361.35</v>
      </c>
      <c r="I384" s="14">
        <f t="shared" si="26"/>
        <v>25917.040000000001</v>
      </c>
      <c r="J384" s="14">
        <v>13710.46</v>
      </c>
      <c r="K384" s="25">
        <f>IFERROR(VLOOKUP(B384,'[1]Result 1'!$A$2:$I$549,7,0),0)</f>
        <v>0</v>
      </c>
      <c r="L384" s="14">
        <f t="shared" si="27"/>
        <v>37278.39</v>
      </c>
      <c r="M384" s="14">
        <f t="shared" si="28"/>
        <v>0</v>
      </c>
      <c r="N384" s="15"/>
      <c r="O384" s="23">
        <f>H384+I384-K384</f>
        <v>37278.39</v>
      </c>
    </row>
    <row r="385" spans="1:16" s="1" customFormat="1" ht="29.25" customHeight="1" x14ac:dyDescent="0.25">
      <c r="A385" s="18">
        <v>383</v>
      </c>
      <c r="B385" s="16" t="s">
        <v>884</v>
      </c>
      <c r="C385" s="20" t="s">
        <v>878</v>
      </c>
      <c r="D385" s="17" t="s">
        <v>885</v>
      </c>
      <c r="E385" s="20"/>
      <c r="F385" s="25">
        <f>IFERROR(VLOOKUP(B385,'[1]Result 1'!$A$2:$I$549,6,0),0)</f>
        <v>9827.52</v>
      </c>
      <c r="G385" s="25">
        <f>IFERROR(VLOOKUP(B385,'[2]Result 1'!$A$2:$E$549,2,0),0)</f>
        <v>0</v>
      </c>
      <c r="H385" s="14">
        <v>11328.57</v>
      </c>
      <c r="I385" s="14">
        <f t="shared" si="26"/>
        <v>0</v>
      </c>
      <c r="J385" s="14">
        <v>0</v>
      </c>
      <c r="K385" s="25">
        <f>IFERROR(VLOOKUP(B385,'[1]Result 1'!$A$2:$I$549,7,0),0)</f>
        <v>-9827.52</v>
      </c>
      <c r="L385" s="14">
        <f t="shared" si="27"/>
        <v>21156.09</v>
      </c>
      <c r="M385" s="14">
        <f t="shared" si="28"/>
        <v>11328.57</v>
      </c>
      <c r="N385" s="15"/>
      <c r="O385" s="23">
        <f>H385+I385-K385</f>
        <v>21156.09</v>
      </c>
    </row>
    <row r="386" spans="1:16" s="1" customFormat="1" ht="29.25" customHeight="1" x14ac:dyDescent="0.25">
      <c r="A386" s="18">
        <v>384</v>
      </c>
      <c r="B386" s="16" t="s">
        <v>394</v>
      </c>
      <c r="C386" s="20" t="s">
        <v>822</v>
      </c>
      <c r="D386" s="17" t="s">
        <v>451</v>
      </c>
      <c r="E386" s="20" t="s">
        <v>190</v>
      </c>
      <c r="F386" s="25">
        <f>IFERROR(VLOOKUP(B386,'[1]Result 1'!$A$2:$I$549,6,0),0)</f>
        <v>8022.1</v>
      </c>
      <c r="G386" s="25">
        <f>IFERROR(VLOOKUP(B386,'[2]Result 1'!$A$2:$E$549,2,0),0)</f>
        <v>17711.849999999999</v>
      </c>
      <c r="H386" s="14">
        <v>11278.36</v>
      </c>
      <c r="I386" s="14">
        <f t="shared" si="26"/>
        <v>6208.239999999998</v>
      </c>
      <c r="J386" s="14">
        <v>11503.61</v>
      </c>
      <c r="K386" s="25">
        <f>IFERROR(VLOOKUP(B386,'[1]Result 1'!$A$2:$I$549,7,0),0)</f>
        <v>0</v>
      </c>
      <c r="L386" s="14">
        <f t="shared" si="27"/>
        <v>17486.599999999999</v>
      </c>
      <c r="M386" s="14">
        <f t="shared" si="28"/>
        <v>3256.26</v>
      </c>
      <c r="N386" s="15"/>
      <c r="O386" s="23">
        <f>H386+I386-K386</f>
        <v>17486.599999999999</v>
      </c>
    </row>
    <row r="387" spans="1:16" s="1" customFormat="1" ht="29.25" customHeight="1" x14ac:dyDescent="0.25">
      <c r="A387" s="18">
        <v>385</v>
      </c>
      <c r="B387" s="16" t="s">
        <v>298</v>
      </c>
      <c r="C387" s="20" t="s">
        <v>834</v>
      </c>
      <c r="D387" s="17"/>
      <c r="E387" s="20"/>
      <c r="F387" s="25">
        <f>IFERROR(VLOOKUP(B387,'[1]Result 1'!$A$2:$I$549,6,0),0)</f>
        <v>12086.76</v>
      </c>
      <c r="G387" s="25">
        <f>IFERROR(VLOOKUP(B387,'[2]Result 1'!$A$2:$E$549,2,0),0)</f>
        <v>0</v>
      </c>
      <c r="H387" s="14">
        <v>11254.65</v>
      </c>
      <c r="I387" s="14">
        <f t="shared" ref="I387:I436" si="31">G387-J387</f>
        <v>0</v>
      </c>
      <c r="J387" s="14">
        <v>0</v>
      </c>
      <c r="K387" s="25">
        <f>IFERROR(VLOOKUP(B387,'[1]Result 1'!$A$2:$I$549,7,0),0)</f>
        <v>0</v>
      </c>
      <c r="L387" s="14">
        <f t="shared" ref="L387:L441" si="32">IF((H387+I387-K387)&lt;0,0,H387+I387-K387)</f>
        <v>11254.65</v>
      </c>
      <c r="M387" s="14">
        <f t="shared" ref="M387:M450" si="33">IF((L387-F387-I387)&lt;0,0,L387-F387-I387)</f>
        <v>0</v>
      </c>
      <c r="N387" s="15"/>
      <c r="O387" s="23"/>
    </row>
    <row r="388" spans="1:16" s="1" customFormat="1" ht="29.25" customHeight="1" x14ac:dyDescent="0.25">
      <c r="A388" s="18">
        <v>386</v>
      </c>
      <c r="B388" s="16" t="s">
        <v>252</v>
      </c>
      <c r="C388" s="20" t="s">
        <v>830</v>
      </c>
      <c r="D388" s="17" t="s">
        <v>265</v>
      </c>
      <c r="E388" s="20" t="s">
        <v>190</v>
      </c>
      <c r="F388" s="25">
        <f>IFERROR(VLOOKUP(B388,'[1]Result 1'!$A$2:$I$549,6,0),0)</f>
        <v>11199.92</v>
      </c>
      <c r="G388" s="25">
        <f>IFERROR(VLOOKUP(B388,'[2]Result 1'!$A$2:$E$549,2,0),0)</f>
        <v>0</v>
      </c>
      <c r="H388" s="14">
        <v>11199.92</v>
      </c>
      <c r="I388" s="14">
        <f t="shared" si="31"/>
        <v>0</v>
      </c>
      <c r="J388" s="14">
        <v>0</v>
      </c>
      <c r="K388" s="25">
        <f>IFERROR(VLOOKUP(B388,'[1]Result 1'!$A$2:$I$549,7,0),0)</f>
        <v>0</v>
      </c>
      <c r="L388" s="14">
        <f t="shared" si="32"/>
        <v>11199.92</v>
      </c>
      <c r="M388" s="14">
        <f t="shared" si="33"/>
        <v>0</v>
      </c>
      <c r="N388" s="15"/>
      <c r="O388" s="23">
        <f>H388+I388-K388</f>
        <v>11199.92</v>
      </c>
    </row>
    <row r="389" spans="1:16" s="1" customFormat="1" ht="29.25" customHeight="1" x14ac:dyDescent="0.25">
      <c r="A389" s="18">
        <v>387</v>
      </c>
      <c r="B389" s="16" t="s">
        <v>428</v>
      </c>
      <c r="C389" s="20" t="s">
        <v>760</v>
      </c>
      <c r="D389" s="17" t="s">
        <v>451</v>
      </c>
      <c r="E389" s="20" t="s">
        <v>176</v>
      </c>
      <c r="F389" s="25">
        <f>IFERROR(VLOOKUP(B389,'[1]Result 1'!$A$2:$I$549,6,0),0)</f>
        <v>11743.29</v>
      </c>
      <c r="G389" s="25">
        <f>IFERROR(VLOOKUP(B389,'[2]Result 1'!$A$2:$E$549,2,0),0)</f>
        <v>0</v>
      </c>
      <c r="H389" s="14">
        <v>11152.86</v>
      </c>
      <c r="I389" s="14">
        <f t="shared" si="31"/>
        <v>0</v>
      </c>
      <c r="J389" s="14">
        <v>0</v>
      </c>
      <c r="K389" s="25">
        <f>IFERROR(VLOOKUP(B389,'[1]Result 1'!$A$2:$I$549,7,0),0)</f>
        <v>0</v>
      </c>
      <c r="L389" s="14">
        <f t="shared" si="32"/>
        <v>11152.86</v>
      </c>
      <c r="M389" s="14">
        <f t="shared" si="33"/>
        <v>0</v>
      </c>
      <c r="N389" s="15"/>
      <c r="O389" s="23">
        <f>H389+I389-K389</f>
        <v>11152.86</v>
      </c>
    </row>
    <row r="390" spans="1:16" s="1" customFormat="1" ht="29.25" customHeight="1" x14ac:dyDescent="0.25">
      <c r="A390" s="18">
        <v>388</v>
      </c>
      <c r="B390" s="16" t="s">
        <v>279</v>
      </c>
      <c r="C390" s="20" t="s">
        <v>835</v>
      </c>
      <c r="D390" s="17"/>
      <c r="E390" s="20"/>
      <c r="F390" s="25">
        <f>IFERROR(VLOOKUP(B390,'[1]Result 1'!$A$2:$I$549,6,0),0)</f>
        <v>11106.46</v>
      </c>
      <c r="G390" s="25">
        <f>IFERROR(VLOOKUP(B390,'[2]Result 1'!$A$2:$E$549,2,0),0)</f>
        <v>24700.22</v>
      </c>
      <c r="H390" s="14">
        <v>11106.46</v>
      </c>
      <c r="I390" s="14">
        <f t="shared" si="31"/>
        <v>15640.62</v>
      </c>
      <c r="J390" s="14">
        <v>9059.6</v>
      </c>
      <c r="K390" s="25">
        <f>IFERROR(VLOOKUP(B390,'[1]Result 1'!$A$2:$I$549,7,0),0)</f>
        <v>0</v>
      </c>
      <c r="L390" s="14">
        <f t="shared" si="32"/>
        <v>26747.08</v>
      </c>
      <c r="M390" s="14">
        <f t="shared" si="33"/>
        <v>1.8189894035458565E-12</v>
      </c>
      <c r="N390" s="15"/>
      <c r="O390" s="23"/>
    </row>
    <row r="391" spans="1:16" s="1" customFormat="1" ht="29.25" customHeight="1" x14ac:dyDescent="0.25">
      <c r="A391" s="18">
        <v>389</v>
      </c>
      <c r="B391" s="16" t="s">
        <v>234</v>
      </c>
      <c r="C391" s="20" t="s">
        <v>754</v>
      </c>
      <c r="D391" s="17" t="s">
        <v>261</v>
      </c>
      <c r="E391" s="20" t="s">
        <v>191</v>
      </c>
      <c r="F391" s="25">
        <f>IFERROR(VLOOKUP(B391,'[1]Result 1'!$A$2:$I$549,6,0),0)</f>
        <v>11090.26</v>
      </c>
      <c r="G391" s="25">
        <f>IFERROR(VLOOKUP(B391,'[2]Result 1'!$A$2:$E$549,2,0),0)</f>
        <v>0</v>
      </c>
      <c r="H391" s="14">
        <v>11090.26</v>
      </c>
      <c r="I391" s="14">
        <f t="shared" si="31"/>
        <v>0</v>
      </c>
      <c r="J391" s="14">
        <v>0</v>
      </c>
      <c r="K391" s="25">
        <f>IFERROR(VLOOKUP(B391,'[1]Result 1'!$A$2:$I$549,7,0),0)</f>
        <v>0</v>
      </c>
      <c r="L391" s="14">
        <f t="shared" si="32"/>
        <v>11090.26</v>
      </c>
      <c r="M391" s="14">
        <f t="shared" si="33"/>
        <v>0</v>
      </c>
      <c r="N391" s="15"/>
      <c r="O391" s="23">
        <f t="shared" ref="O391:O400" si="34">H391+I391-K391</f>
        <v>11090.26</v>
      </c>
    </row>
    <row r="392" spans="1:16" s="1" customFormat="1" ht="29.25" customHeight="1" x14ac:dyDescent="0.25">
      <c r="A392" s="18">
        <v>390</v>
      </c>
      <c r="B392" s="16" t="s">
        <v>144</v>
      </c>
      <c r="C392" s="20" t="s">
        <v>779</v>
      </c>
      <c r="D392" s="17" t="s">
        <v>257</v>
      </c>
      <c r="E392" s="20" t="s">
        <v>182</v>
      </c>
      <c r="F392" s="25">
        <f>IFERROR(VLOOKUP(B392,'[1]Result 1'!$A$2:$I$549,6,0),0)</f>
        <v>11067.45</v>
      </c>
      <c r="G392" s="25">
        <f>IFERROR(VLOOKUP(B392,'[2]Result 1'!$A$2:$E$549,2,0),0)</f>
        <v>0</v>
      </c>
      <c r="H392" s="14">
        <v>11067.45</v>
      </c>
      <c r="I392" s="14">
        <f t="shared" si="31"/>
        <v>0</v>
      </c>
      <c r="J392" s="14">
        <v>0</v>
      </c>
      <c r="K392" s="25">
        <f>IFERROR(VLOOKUP(B392,'[1]Result 1'!$A$2:$I$549,7,0),0)</f>
        <v>-11088.79</v>
      </c>
      <c r="L392" s="14">
        <f t="shared" si="32"/>
        <v>22156.240000000002</v>
      </c>
      <c r="M392" s="14">
        <f t="shared" si="33"/>
        <v>11088.79</v>
      </c>
      <c r="N392" s="15"/>
      <c r="O392" s="23">
        <f t="shared" si="34"/>
        <v>22156.240000000002</v>
      </c>
      <c r="P392" s="1">
        <f>H392-F392</f>
        <v>0</v>
      </c>
    </row>
    <row r="393" spans="1:16" s="1" customFormat="1" ht="29.25" customHeight="1" x14ac:dyDescent="0.25">
      <c r="A393" s="18">
        <v>391</v>
      </c>
      <c r="B393" s="16" t="s">
        <v>856</v>
      </c>
      <c r="C393" s="20" t="s">
        <v>857</v>
      </c>
      <c r="D393" s="17"/>
      <c r="E393" s="20"/>
      <c r="F393" s="25">
        <f>IFERROR(VLOOKUP(B393,'[1]Result 1'!$A$2:$I$549,6,0),0)</f>
        <v>11015.57</v>
      </c>
      <c r="G393" s="25">
        <f>IFERROR(VLOOKUP(B393,'[2]Result 1'!$A$2:$E$549,2,0),0)</f>
        <v>4817.38</v>
      </c>
      <c r="H393" s="14">
        <v>11015.57</v>
      </c>
      <c r="I393" s="14">
        <f t="shared" si="31"/>
        <v>1735</v>
      </c>
      <c r="J393" s="14">
        <v>3082.38</v>
      </c>
      <c r="K393" s="25">
        <f>IFERROR(VLOOKUP(B393,'[1]Result 1'!$A$2:$I$549,7,0),0)</f>
        <v>0</v>
      </c>
      <c r="L393" s="14">
        <f t="shared" si="32"/>
        <v>12750.57</v>
      </c>
      <c r="M393" s="14">
        <f t="shared" si="33"/>
        <v>0</v>
      </c>
      <c r="N393" s="15"/>
      <c r="O393" s="23">
        <f t="shared" si="34"/>
        <v>12750.57</v>
      </c>
    </row>
    <row r="394" spans="1:16" s="1" customFormat="1" ht="29.25" customHeight="1" x14ac:dyDescent="0.25">
      <c r="A394" s="18">
        <v>392</v>
      </c>
      <c r="B394" s="16">
        <v>5502636</v>
      </c>
      <c r="C394" s="20" t="s">
        <v>879</v>
      </c>
      <c r="D394" s="17" t="s">
        <v>886</v>
      </c>
      <c r="E394" s="20"/>
      <c r="F394" s="25">
        <f>IFERROR(VLOOKUP(B394,'[1]Result 1'!$A$2:$I$549,6,0),0)</f>
        <v>0</v>
      </c>
      <c r="G394" s="25">
        <f>IFERROR(VLOOKUP(B394,'[2]Result 1'!$A$2:$E$549,2,0),0)</f>
        <v>0</v>
      </c>
      <c r="H394" s="14">
        <v>11007.06</v>
      </c>
      <c r="I394" s="14">
        <f t="shared" si="31"/>
        <v>0</v>
      </c>
      <c r="J394" s="14">
        <v>0</v>
      </c>
      <c r="K394" s="25">
        <f>IFERROR(VLOOKUP(B394,'[1]Result 1'!$A$2:$I$549,7,0),0)</f>
        <v>0</v>
      </c>
      <c r="L394" s="14">
        <f t="shared" si="32"/>
        <v>11007.06</v>
      </c>
      <c r="M394" s="14">
        <f t="shared" si="33"/>
        <v>11007.06</v>
      </c>
      <c r="N394" s="15"/>
      <c r="O394" s="23">
        <f t="shared" si="34"/>
        <v>11007.06</v>
      </c>
    </row>
    <row r="395" spans="1:16" s="1" customFormat="1" ht="29.25" customHeight="1" x14ac:dyDescent="0.25">
      <c r="A395" s="18">
        <v>393</v>
      </c>
      <c r="B395" s="16">
        <v>4818754</v>
      </c>
      <c r="C395" s="20" t="s">
        <v>718</v>
      </c>
      <c r="D395" s="17" t="s">
        <v>257</v>
      </c>
      <c r="E395" s="20" t="s">
        <v>198</v>
      </c>
      <c r="F395" s="25">
        <f>IFERROR(VLOOKUP(B395,'[1]Result 1'!$A$2:$I$549,6,0),0)</f>
        <v>0</v>
      </c>
      <c r="G395" s="25">
        <f>IFERROR(VLOOKUP(B395,'[2]Result 1'!$A$2:$E$549,2,0),0)</f>
        <v>0</v>
      </c>
      <c r="H395" s="14">
        <v>38341.550000000003</v>
      </c>
      <c r="I395" s="14">
        <f t="shared" si="31"/>
        <v>-12053.76</v>
      </c>
      <c r="J395" s="14">
        <v>12053.76</v>
      </c>
      <c r="K395" s="25">
        <f>IFERROR(VLOOKUP(B395,'[1]Result 1'!$A$2:$I$549,7,0),0)</f>
        <v>0</v>
      </c>
      <c r="L395" s="14">
        <f t="shared" si="32"/>
        <v>26287.79</v>
      </c>
      <c r="M395" s="14">
        <f t="shared" si="33"/>
        <v>38341.550000000003</v>
      </c>
      <c r="N395" s="15" t="s">
        <v>913</v>
      </c>
      <c r="O395" s="23">
        <f t="shared" si="34"/>
        <v>26287.79</v>
      </c>
      <c r="P395" s="1">
        <f>H395-F395</f>
        <v>38341.550000000003</v>
      </c>
    </row>
    <row r="396" spans="1:16" s="1" customFormat="1" ht="29.25" customHeight="1" x14ac:dyDescent="0.25">
      <c r="A396" s="18">
        <v>394</v>
      </c>
      <c r="B396" s="16" t="s">
        <v>322</v>
      </c>
      <c r="C396" s="20" t="s">
        <v>743</v>
      </c>
      <c r="D396" s="17" t="s">
        <v>265</v>
      </c>
      <c r="E396" s="20" t="s">
        <v>220</v>
      </c>
      <c r="F396" s="25">
        <f>IFERROR(VLOOKUP(B396,'[1]Result 1'!$A$2:$I$549,6,0),0)</f>
        <v>10952.18</v>
      </c>
      <c r="G396" s="25">
        <f>IFERROR(VLOOKUP(B396,'[2]Result 1'!$A$2:$E$549,2,0),0)</f>
        <v>41722.120000000003</v>
      </c>
      <c r="H396" s="14">
        <v>10952.18</v>
      </c>
      <c r="I396" s="14">
        <f t="shared" si="31"/>
        <v>29793.960000000003</v>
      </c>
      <c r="J396" s="14">
        <v>11928.16</v>
      </c>
      <c r="K396" s="25">
        <f>IFERROR(VLOOKUP(B396,'[1]Result 1'!$A$2:$I$549,7,0),0)</f>
        <v>0</v>
      </c>
      <c r="L396" s="14">
        <f t="shared" si="32"/>
        <v>40746.14</v>
      </c>
      <c r="M396" s="14">
        <f t="shared" si="33"/>
        <v>0</v>
      </c>
      <c r="N396" s="15"/>
      <c r="O396" s="23">
        <f t="shared" si="34"/>
        <v>40746.14</v>
      </c>
      <c r="P396" s="1">
        <f>H396-F396</f>
        <v>0</v>
      </c>
    </row>
    <row r="397" spans="1:16" s="1" customFormat="1" ht="29.25" customHeight="1" x14ac:dyDescent="0.25">
      <c r="A397" s="18">
        <v>395</v>
      </c>
      <c r="B397" s="16" t="s">
        <v>341</v>
      </c>
      <c r="C397" s="20" t="s">
        <v>708</v>
      </c>
      <c r="D397" s="17" t="s">
        <v>259</v>
      </c>
      <c r="E397" s="20" t="s">
        <v>182</v>
      </c>
      <c r="F397" s="25">
        <f>IFERROR(VLOOKUP(B397,'[1]Result 1'!$A$2:$I$549,6,0),0)</f>
        <v>10827.86</v>
      </c>
      <c r="G397" s="25">
        <f>IFERROR(VLOOKUP(B397,'[2]Result 1'!$A$2:$E$549,2,0),0)</f>
        <v>54208.09</v>
      </c>
      <c r="H397" s="14">
        <v>10827.86</v>
      </c>
      <c r="I397" s="14">
        <f t="shared" si="31"/>
        <v>41461.979999999996</v>
      </c>
      <c r="J397" s="14">
        <v>12746.11</v>
      </c>
      <c r="K397" s="25">
        <f>IFERROR(VLOOKUP(B397,'[1]Result 1'!$A$2:$I$549,7,0),0)</f>
        <v>0</v>
      </c>
      <c r="L397" s="14">
        <f t="shared" si="32"/>
        <v>52289.84</v>
      </c>
      <c r="M397" s="14">
        <f t="shared" si="33"/>
        <v>0</v>
      </c>
      <c r="N397" s="15"/>
      <c r="O397" s="23">
        <f t="shared" si="34"/>
        <v>52289.84</v>
      </c>
      <c r="P397" s="1">
        <f>H397-F397</f>
        <v>0</v>
      </c>
    </row>
    <row r="398" spans="1:16" s="1" customFormat="1" ht="29.25" customHeight="1" x14ac:dyDescent="0.25">
      <c r="A398" s="18">
        <v>396</v>
      </c>
      <c r="B398" s="16" t="s">
        <v>277</v>
      </c>
      <c r="C398" s="20" t="s">
        <v>772</v>
      </c>
      <c r="D398" s="17" t="s">
        <v>261</v>
      </c>
      <c r="E398" s="20" t="s">
        <v>191</v>
      </c>
      <c r="F398" s="25">
        <f>IFERROR(VLOOKUP(B398,'[1]Result 1'!$A$2:$I$549,6,0),0)</f>
        <v>10816.22</v>
      </c>
      <c r="G398" s="25">
        <f>IFERROR(VLOOKUP(B398,'[2]Result 1'!$A$2:$E$549,2,0),0)</f>
        <v>0</v>
      </c>
      <c r="H398" s="14">
        <v>10816.22</v>
      </c>
      <c r="I398" s="14">
        <f t="shared" si="31"/>
        <v>0</v>
      </c>
      <c r="J398" s="14">
        <v>0</v>
      </c>
      <c r="K398" s="25">
        <f>IFERROR(VLOOKUP(B398,'[1]Result 1'!$A$2:$I$549,7,0),0)</f>
        <v>0</v>
      </c>
      <c r="L398" s="14">
        <f t="shared" si="32"/>
        <v>10816.22</v>
      </c>
      <c r="M398" s="14">
        <f t="shared" si="33"/>
        <v>0</v>
      </c>
      <c r="N398" s="15"/>
      <c r="O398" s="23">
        <f t="shared" si="34"/>
        <v>10816.22</v>
      </c>
    </row>
    <row r="399" spans="1:16" s="1" customFormat="1" ht="29.25" customHeight="1" x14ac:dyDescent="0.25">
      <c r="A399" s="18">
        <v>397</v>
      </c>
      <c r="B399" s="16" t="s">
        <v>355</v>
      </c>
      <c r="C399" s="20" t="s">
        <v>818</v>
      </c>
      <c r="D399" s="17" t="s">
        <v>375</v>
      </c>
      <c r="E399" s="20" t="s">
        <v>182</v>
      </c>
      <c r="F399" s="25">
        <f>IFERROR(VLOOKUP(B399,'[1]Result 1'!$A$2:$I$549,6,0),0)</f>
        <v>10748.82</v>
      </c>
      <c r="G399" s="25">
        <f>IFERROR(VLOOKUP(B399,'[2]Result 1'!$A$2:$E$549,2,0),0)</f>
        <v>8348.4599999999991</v>
      </c>
      <c r="H399" s="14">
        <v>10748.82</v>
      </c>
      <c r="I399" s="14">
        <f t="shared" si="31"/>
        <v>3810.5099999999993</v>
      </c>
      <c r="J399" s="14">
        <v>4537.95</v>
      </c>
      <c r="K399" s="25">
        <f>IFERROR(VLOOKUP(B399,'[1]Result 1'!$A$2:$I$549,7,0),0)</f>
        <v>0</v>
      </c>
      <c r="L399" s="14">
        <f t="shared" si="32"/>
        <v>14559.329999999998</v>
      </c>
      <c r="M399" s="14">
        <f t="shared" si="33"/>
        <v>0</v>
      </c>
      <c r="N399" s="15"/>
      <c r="O399" s="23">
        <f t="shared" si="34"/>
        <v>14559.329999999998</v>
      </c>
      <c r="P399" s="1">
        <f>H399-F399</f>
        <v>0</v>
      </c>
    </row>
    <row r="400" spans="1:16" s="1" customFormat="1" ht="29.25" customHeight="1" x14ac:dyDescent="0.25">
      <c r="A400" s="18">
        <v>398</v>
      </c>
      <c r="B400" s="16" t="s">
        <v>51</v>
      </c>
      <c r="C400" s="20" t="s">
        <v>459</v>
      </c>
      <c r="D400" s="17" t="s">
        <v>375</v>
      </c>
      <c r="E400" s="20" t="s">
        <v>182</v>
      </c>
      <c r="F400" s="25">
        <f>IFERROR(VLOOKUP(B400,'[1]Result 1'!$A$2:$I$549,6,0),0)</f>
        <v>10669.79</v>
      </c>
      <c r="G400" s="25">
        <f>IFERROR(VLOOKUP(B400,'[2]Result 1'!$A$2:$E$549,2,0),0)</f>
        <v>0</v>
      </c>
      <c r="H400" s="14">
        <v>10669.79</v>
      </c>
      <c r="I400" s="14">
        <f t="shared" si="31"/>
        <v>0</v>
      </c>
      <c r="J400" s="14">
        <v>0</v>
      </c>
      <c r="K400" s="25">
        <f>IFERROR(VLOOKUP(B400,'[1]Result 1'!$A$2:$I$549,7,0),0)</f>
        <v>-10037.5</v>
      </c>
      <c r="L400" s="14">
        <f t="shared" si="32"/>
        <v>20707.29</v>
      </c>
      <c r="M400" s="14">
        <f t="shared" si="33"/>
        <v>10037.5</v>
      </c>
      <c r="N400" s="15"/>
      <c r="O400" s="23">
        <f t="shared" si="34"/>
        <v>20707.29</v>
      </c>
    </row>
    <row r="401" spans="1:16" s="1" customFormat="1" ht="29.25" customHeight="1" x14ac:dyDescent="0.25">
      <c r="A401" s="18">
        <v>399</v>
      </c>
      <c r="B401" s="16" t="s">
        <v>861</v>
      </c>
      <c r="C401" s="20" t="s">
        <v>862</v>
      </c>
      <c r="D401" s="17"/>
      <c r="E401" s="20"/>
      <c r="F401" s="25">
        <f>IFERROR(VLOOKUP(B401,'[1]Result 1'!$A$2:$I$549,6,0),0)</f>
        <v>10655.21</v>
      </c>
      <c r="G401" s="25">
        <f>IFERROR(VLOOKUP(B401,'[2]Result 1'!$A$2:$E$549,2,0),0)</f>
        <v>0</v>
      </c>
      <c r="H401" s="14">
        <v>10655.21</v>
      </c>
      <c r="I401" s="14">
        <f t="shared" si="31"/>
        <v>0</v>
      </c>
      <c r="J401" s="14">
        <v>0</v>
      </c>
      <c r="K401" s="25">
        <f>IFERROR(VLOOKUP(B401,'[1]Result 1'!$A$2:$I$549,7,0),0)</f>
        <v>0</v>
      </c>
      <c r="L401" s="14">
        <f t="shared" si="32"/>
        <v>10655.21</v>
      </c>
      <c r="M401" s="14">
        <f t="shared" si="33"/>
        <v>0</v>
      </c>
      <c r="N401" s="15"/>
      <c r="O401" s="23"/>
    </row>
    <row r="402" spans="1:16" s="1" customFormat="1" ht="29.25" customHeight="1" x14ac:dyDescent="0.25">
      <c r="A402" s="18">
        <v>400</v>
      </c>
      <c r="B402" s="16">
        <v>6384398</v>
      </c>
      <c r="C402" s="20" t="s">
        <v>738</v>
      </c>
      <c r="D402" s="17" t="s">
        <v>260</v>
      </c>
      <c r="E402" s="20" t="s">
        <v>207</v>
      </c>
      <c r="F402" s="25">
        <f>IFERROR(VLOOKUP(B402,'[1]Result 1'!$A$2:$I$549,6,0),0)</f>
        <v>0</v>
      </c>
      <c r="G402" s="25">
        <f>IFERROR(VLOOKUP(B402,'[2]Result 1'!$A$2:$E$549,2,0),0)</f>
        <v>0</v>
      </c>
      <c r="H402" s="14">
        <v>10636.86</v>
      </c>
      <c r="I402" s="14">
        <f t="shared" si="31"/>
        <v>-11801.8</v>
      </c>
      <c r="J402" s="14">
        <v>11801.8</v>
      </c>
      <c r="K402" s="25">
        <f>IFERROR(VLOOKUP(B402,'[1]Result 1'!$A$2:$I$549,7,0),0)</f>
        <v>0</v>
      </c>
      <c r="L402" s="14">
        <f t="shared" si="32"/>
        <v>0</v>
      </c>
      <c r="M402" s="14">
        <f t="shared" si="33"/>
        <v>11801.8</v>
      </c>
      <c r="N402" s="15"/>
      <c r="O402" s="23">
        <f>H402+I402-K402</f>
        <v>-1164.9399999999987</v>
      </c>
      <c r="P402" s="1">
        <f>H402-F402</f>
        <v>10636.86</v>
      </c>
    </row>
    <row r="403" spans="1:16" s="1" customFormat="1" ht="29.25" customHeight="1" x14ac:dyDescent="0.25">
      <c r="A403" s="18">
        <v>401</v>
      </c>
      <c r="B403" s="16" t="s">
        <v>437</v>
      </c>
      <c r="C403" s="20" t="s">
        <v>826</v>
      </c>
      <c r="D403" s="17" t="s">
        <v>451</v>
      </c>
      <c r="E403" s="20" t="s">
        <v>218</v>
      </c>
      <c r="F403" s="25">
        <f>IFERROR(VLOOKUP(B403,'[1]Result 1'!$A$2:$I$549,6,0),0)</f>
        <v>20244.93</v>
      </c>
      <c r="G403" s="25">
        <f>IFERROR(VLOOKUP(B403,'[2]Result 1'!$A$2:$E$549,2,0),0)</f>
        <v>0</v>
      </c>
      <c r="H403" s="14">
        <v>10630.27</v>
      </c>
      <c r="I403" s="14">
        <f t="shared" si="31"/>
        <v>0</v>
      </c>
      <c r="J403" s="14">
        <v>0</v>
      </c>
      <c r="K403" s="25">
        <f>IFERROR(VLOOKUP(B403,'[1]Result 1'!$A$2:$I$549,7,0),0)</f>
        <v>0</v>
      </c>
      <c r="L403" s="14">
        <f t="shared" si="32"/>
        <v>10630.27</v>
      </c>
      <c r="M403" s="14">
        <f t="shared" si="33"/>
        <v>0</v>
      </c>
      <c r="N403" s="15"/>
      <c r="O403" s="23">
        <f>H403+I403-K403</f>
        <v>10630.27</v>
      </c>
    </row>
    <row r="404" spans="1:16" s="1" customFormat="1" ht="29.25" customHeight="1" x14ac:dyDescent="0.25">
      <c r="A404" s="18">
        <v>402</v>
      </c>
      <c r="B404" s="16" t="s">
        <v>4</v>
      </c>
      <c r="C404" s="20" t="s">
        <v>845</v>
      </c>
      <c r="D404" s="17"/>
      <c r="E404" s="20"/>
      <c r="F404" s="25">
        <f>IFERROR(VLOOKUP(B404,'[1]Result 1'!$A$2:$I$549,6,0),0)</f>
        <v>10629.66</v>
      </c>
      <c r="G404" s="25">
        <f>IFERROR(VLOOKUP(B404,'[2]Result 1'!$A$2:$E$549,2,0),0)</f>
        <v>0</v>
      </c>
      <c r="H404" s="14">
        <v>10629.66</v>
      </c>
      <c r="I404" s="14">
        <f t="shared" si="31"/>
        <v>0</v>
      </c>
      <c r="J404" s="14">
        <v>0</v>
      </c>
      <c r="K404" s="25">
        <f>IFERROR(VLOOKUP(B404,'[1]Result 1'!$A$2:$I$549,7,0),0)</f>
        <v>0</v>
      </c>
      <c r="L404" s="14">
        <f t="shared" si="32"/>
        <v>10629.66</v>
      </c>
      <c r="M404" s="14">
        <f t="shared" si="33"/>
        <v>0</v>
      </c>
      <c r="N404" s="15"/>
      <c r="O404" s="23"/>
    </row>
    <row r="405" spans="1:16" s="1" customFormat="1" ht="29.25" customHeight="1" x14ac:dyDescent="0.25">
      <c r="A405" s="18">
        <v>403</v>
      </c>
      <c r="B405" s="16" t="s">
        <v>853</v>
      </c>
      <c r="C405" s="20" t="s">
        <v>900</v>
      </c>
      <c r="D405" s="17"/>
      <c r="E405" s="20"/>
      <c r="F405" s="25">
        <f>IFERROR(VLOOKUP(B405,'[1]Result 1'!$A$2:$I$549,6,0),0)</f>
        <v>9084.14</v>
      </c>
      <c r="G405" s="25">
        <f>IFERROR(VLOOKUP(B405,'[2]Result 1'!$A$2:$E$549,2,0),0)</f>
        <v>30137.65</v>
      </c>
      <c r="H405" s="14">
        <v>6493.59</v>
      </c>
      <c r="I405" s="14">
        <f t="shared" si="31"/>
        <v>20833.61</v>
      </c>
      <c r="J405" s="14">
        <v>9304.0400000000009</v>
      </c>
      <c r="K405" s="25">
        <f>IFERROR(VLOOKUP(B405,'[1]Result 1'!$A$2:$I$549,7,0),0)</f>
        <v>0</v>
      </c>
      <c r="L405" s="14">
        <f t="shared" si="32"/>
        <v>27327.200000000001</v>
      </c>
      <c r="M405" s="14">
        <f t="shared" si="33"/>
        <v>0</v>
      </c>
      <c r="N405" s="15"/>
      <c r="O405" s="23">
        <f>H405+I405-K405</f>
        <v>27327.200000000001</v>
      </c>
    </row>
    <row r="406" spans="1:16" s="1" customFormat="1" ht="29.25" customHeight="1" x14ac:dyDescent="0.25">
      <c r="A406" s="18">
        <v>404</v>
      </c>
      <c r="B406" s="16" t="s">
        <v>850</v>
      </c>
      <c r="C406" s="20" t="s">
        <v>851</v>
      </c>
      <c r="D406" s="17"/>
      <c r="E406" s="20"/>
      <c r="F406" s="25">
        <f>IFERROR(VLOOKUP(B406,'[1]Result 1'!$A$2:$I$549,6,0),0)</f>
        <v>10581.19</v>
      </c>
      <c r="G406" s="25">
        <f>IFERROR(VLOOKUP(B406,'[2]Result 1'!$A$2:$E$549,2,0),0)</f>
        <v>0</v>
      </c>
      <c r="H406" s="14">
        <v>10581.19</v>
      </c>
      <c r="I406" s="14">
        <f t="shared" si="31"/>
        <v>0</v>
      </c>
      <c r="J406" s="14">
        <v>0</v>
      </c>
      <c r="K406" s="25">
        <f>IFERROR(VLOOKUP(B406,'[1]Result 1'!$A$2:$I$549,7,0),0)</f>
        <v>0</v>
      </c>
      <c r="L406" s="14">
        <f t="shared" si="32"/>
        <v>10581.19</v>
      </c>
      <c r="M406" s="14">
        <f t="shared" si="33"/>
        <v>0</v>
      </c>
      <c r="N406" s="15"/>
      <c r="O406" s="23"/>
    </row>
    <row r="407" spans="1:16" s="1" customFormat="1" ht="29.25" customHeight="1" x14ac:dyDescent="0.25">
      <c r="A407" s="18">
        <v>405</v>
      </c>
      <c r="B407" s="16" t="s">
        <v>471</v>
      </c>
      <c r="C407" s="20" t="s">
        <v>820</v>
      </c>
      <c r="D407" s="17" t="s">
        <v>259</v>
      </c>
      <c r="E407" s="20" t="s">
        <v>258</v>
      </c>
      <c r="F407" s="25">
        <f>IFERROR(VLOOKUP(B407,'[1]Result 1'!$A$2:$I$549,6,0),0)</f>
        <v>10580.12</v>
      </c>
      <c r="G407" s="25">
        <f>IFERROR(VLOOKUP(B407,'[2]Result 1'!$A$2:$E$549,2,0),0)</f>
        <v>0</v>
      </c>
      <c r="H407" s="14">
        <v>10580.12</v>
      </c>
      <c r="I407" s="14">
        <f t="shared" si="31"/>
        <v>0</v>
      </c>
      <c r="J407" s="14">
        <v>0</v>
      </c>
      <c r="K407" s="25">
        <f>IFERROR(VLOOKUP(B407,'[1]Result 1'!$A$2:$I$549,7,0),0)</f>
        <v>0</v>
      </c>
      <c r="L407" s="14">
        <f t="shared" si="32"/>
        <v>10580.12</v>
      </c>
      <c r="M407" s="14">
        <f t="shared" si="33"/>
        <v>0</v>
      </c>
      <c r="N407" s="15"/>
      <c r="O407" s="23">
        <f t="shared" ref="O407:O434" si="35">H407+I407-K407</f>
        <v>10580.12</v>
      </c>
    </row>
    <row r="408" spans="1:16" s="1" customFormat="1" ht="29.25" customHeight="1" x14ac:dyDescent="0.25">
      <c r="A408" s="18">
        <v>406</v>
      </c>
      <c r="B408" s="16" t="s">
        <v>864</v>
      </c>
      <c r="C408" s="20" t="s">
        <v>865</v>
      </c>
      <c r="D408" s="17"/>
      <c r="E408" s="20"/>
      <c r="F408" s="25">
        <f>IFERROR(VLOOKUP(B408,'[1]Result 1'!$A$2:$I$549,6,0),0)</f>
        <v>20035.490000000002</v>
      </c>
      <c r="G408" s="25">
        <f>IFERROR(VLOOKUP(B408,'[2]Result 1'!$A$2:$E$549,2,0),0)</f>
        <v>0</v>
      </c>
      <c r="H408" s="14">
        <v>10570.99</v>
      </c>
      <c r="I408" s="14">
        <f t="shared" si="31"/>
        <v>0</v>
      </c>
      <c r="J408" s="14">
        <v>0</v>
      </c>
      <c r="K408" s="25">
        <f>IFERROR(VLOOKUP(B408,'[1]Result 1'!$A$2:$I$549,7,0),0)</f>
        <v>-9464.5</v>
      </c>
      <c r="L408" s="14">
        <f t="shared" si="32"/>
        <v>20035.489999999998</v>
      </c>
      <c r="M408" s="14">
        <f t="shared" si="33"/>
        <v>0</v>
      </c>
      <c r="N408" s="15"/>
      <c r="O408" s="23">
        <f t="shared" si="35"/>
        <v>20035.489999999998</v>
      </c>
    </row>
    <row r="409" spans="1:16" s="1" customFormat="1" ht="29.25" customHeight="1" x14ac:dyDescent="0.25">
      <c r="A409" s="18">
        <v>407</v>
      </c>
      <c r="B409" s="16" t="s">
        <v>842</v>
      </c>
      <c r="C409" s="20" t="s">
        <v>847</v>
      </c>
      <c r="D409" s="17" t="s">
        <v>265</v>
      </c>
      <c r="E409" s="20" t="s">
        <v>206</v>
      </c>
      <c r="F409" s="25">
        <f>IFERROR(VLOOKUP(B409,'[1]Result 1'!$A$2:$I$549,6,0),0)</f>
        <v>10564.41</v>
      </c>
      <c r="G409" s="25">
        <f>IFERROR(VLOOKUP(B409,'[2]Result 1'!$A$2:$E$549,2,0),0)</f>
        <v>20920.95</v>
      </c>
      <c r="H409" s="14">
        <v>10564.41</v>
      </c>
      <c r="I409" s="14">
        <f t="shared" si="31"/>
        <v>0</v>
      </c>
      <c r="J409" s="14">
        <v>20920.95</v>
      </c>
      <c r="K409" s="25">
        <f>IFERROR(VLOOKUP(B409,'[1]Result 1'!$A$2:$I$549,7,0),0)</f>
        <v>0</v>
      </c>
      <c r="L409" s="14">
        <f t="shared" si="32"/>
        <v>10564.41</v>
      </c>
      <c r="M409" s="14">
        <f t="shared" si="33"/>
        <v>0</v>
      </c>
      <c r="N409" s="15"/>
      <c r="O409" s="23">
        <f t="shared" si="35"/>
        <v>10564.41</v>
      </c>
      <c r="P409" s="1">
        <f>H409-F409</f>
        <v>0</v>
      </c>
    </row>
    <row r="410" spans="1:16" s="1" customFormat="1" ht="29.25" customHeight="1" x14ac:dyDescent="0.25">
      <c r="A410" s="18">
        <v>408</v>
      </c>
      <c r="B410" s="16" t="s">
        <v>411</v>
      </c>
      <c r="C410" s="20" t="s">
        <v>461</v>
      </c>
      <c r="D410" s="17" t="s">
        <v>451</v>
      </c>
      <c r="E410" s="20" t="s">
        <v>811</v>
      </c>
      <c r="F410" s="25">
        <f>IFERROR(VLOOKUP(B410,'[1]Result 1'!$A$2:$I$549,6,0),0)</f>
        <v>10551.23</v>
      </c>
      <c r="G410" s="25">
        <f>IFERROR(VLOOKUP(B410,'[2]Result 1'!$A$2:$E$549,2,0),0)</f>
        <v>0</v>
      </c>
      <c r="H410" s="14">
        <v>10551.23</v>
      </c>
      <c r="I410" s="14">
        <f t="shared" si="31"/>
        <v>0</v>
      </c>
      <c r="J410" s="14">
        <v>0</v>
      </c>
      <c r="K410" s="25">
        <f>IFERROR(VLOOKUP(B410,'[1]Result 1'!$A$2:$I$549,7,0),0)</f>
        <v>0</v>
      </c>
      <c r="L410" s="14">
        <f t="shared" si="32"/>
        <v>10551.23</v>
      </c>
      <c r="M410" s="14">
        <f t="shared" si="33"/>
        <v>0</v>
      </c>
      <c r="N410" s="15"/>
      <c r="O410" s="23">
        <f t="shared" si="35"/>
        <v>10551.23</v>
      </c>
    </row>
    <row r="411" spans="1:16" s="1" customFormat="1" ht="29.25" customHeight="1" x14ac:dyDescent="0.25">
      <c r="A411" s="18">
        <v>409</v>
      </c>
      <c r="B411" s="16" t="s">
        <v>397</v>
      </c>
      <c r="C411" s="20" t="s">
        <v>682</v>
      </c>
      <c r="D411" s="17" t="s">
        <v>451</v>
      </c>
      <c r="E411" s="20" t="s">
        <v>221</v>
      </c>
      <c r="F411" s="25">
        <f>IFERROR(VLOOKUP(B411,'[1]Result 1'!$A$2:$I$549,6,0),0)</f>
        <v>10534.43</v>
      </c>
      <c r="G411" s="25">
        <f>IFERROR(VLOOKUP(B411,'[2]Result 1'!$A$2:$E$549,2,0),0)</f>
        <v>0</v>
      </c>
      <c r="H411" s="14">
        <v>10534.43</v>
      </c>
      <c r="I411" s="14">
        <f t="shared" si="31"/>
        <v>0</v>
      </c>
      <c r="J411" s="14">
        <v>0</v>
      </c>
      <c r="K411" s="25">
        <f>IFERROR(VLOOKUP(B411,'[1]Result 1'!$A$2:$I$549,7,0),0)</f>
        <v>-15038.87</v>
      </c>
      <c r="L411" s="14">
        <f t="shared" si="32"/>
        <v>25573.300000000003</v>
      </c>
      <c r="M411" s="14">
        <f t="shared" si="33"/>
        <v>15038.870000000003</v>
      </c>
      <c r="N411" s="15"/>
      <c r="O411" s="23">
        <f t="shared" si="35"/>
        <v>25573.300000000003</v>
      </c>
    </row>
    <row r="412" spans="1:16" s="1" customFormat="1" ht="29.25" customHeight="1" x14ac:dyDescent="0.25">
      <c r="A412" s="18">
        <v>410</v>
      </c>
      <c r="B412" s="16">
        <v>7466182</v>
      </c>
      <c r="C412" s="20" t="s">
        <v>858</v>
      </c>
      <c r="D412" s="17" t="s">
        <v>887</v>
      </c>
      <c r="E412" s="20"/>
      <c r="F412" s="25">
        <f>IFERROR(VLOOKUP(B412,'[1]Result 1'!$A$2:$I$549,6,0),0)</f>
        <v>0</v>
      </c>
      <c r="G412" s="25">
        <f>IFERROR(VLOOKUP(B412,'[2]Result 1'!$A$2:$E$549,2,0),0)</f>
        <v>0</v>
      </c>
      <c r="H412" s="14">
        <v>10485.370000000001</v>
      </c>
      <c r="I412" s="14">
        <f t="shared" si="31"/>
        <v>-11247.17</v>
      </c>
      <c r="J412" s="14">
        <v>11247.17</v>
      </c>
      <c r="K412" s="25">
        <f>IFERROR(VLOOKUP(B412,'[1]Result 1'!$A$2:$I$549,7,0),0)</f>
        <v>0</v>
      </c>
      <c r="L412" s="14">
        <f t="shared" si="32"/>
        <v>0</v>
      </c>
      <c r="M412" s="14">
        <f t="shared" si="33"/>
        <v>11247.17</v>
      </c>
      <c r="N412" s="15"/>
      <c r="O412" s="23">
        <f t="shared" si="35"/>
        <v>-761.79999999999927</v>
      </c>
    </row>
    <row r="413" spans="1:16" s="1" customFormat="1" ht="29.25" customHeight="1" x14ac:dyDescent="0.25">
      <c r="A413" s="18">
        <v>411</v>
      </c>
      <c r="B413" s="16" t="s">
        <v>360</v>
      </c>
      <c r="C413" s="20" t="s">
        <v>809</v>
      </c>
      <c r="D413" s="17" t="s">
        <v>375</v>
      </c>
      <c r="E413" s="20" t="s">
        <v>810</v>
      </c>
      <c r="F413" s="25">
        <f>IFERROR(VLOOKUP(B413,'[1]Result 1'!$A$2:$I$549,6,0),0)</f>
        <v>10472.200000000001</v>
      </c>
      <c r="G413" s="25">
        <f>IFERROR(VLOOKUP(B413,'[2]Result 1'!$A$2:$E$549,2,0),0)</f>
        <v>0</v>
      </c>
      <c r="H413" s="14">
        <v>10472.200000000001</v>
      </c>
      <c r="I413" s="14">
        <f t="shared" si="31"/>
        <v>0</v>
      </c>
      <c r="J413" s="14">
        <v>0</v>
      </c>
      <c r="K413" s="25">
        <f>IFERROR(VLOOKUP(B413,'[1]Result 1'!$A$2:$I$549,7,0),0)</f>
        <v>0</v>
      </c>
      <c r="L413" s="14">
        <f t="shared" si="32"/>
        <v>10472.200000000001</v>
      </c>
      <c r="M413" s="14">
        <f t="shared" si="33"/>
        <v>0</v>
      </c>
      <c r="N413" s="15"/>
      <c r="O413" s="23">
        <f t="shared" si="35"/>
        <v>10472.200000000001</v>
      </c>
    </row>
    <row r="414" spans="1:16" s="1" customFormat="1" ht="29.25" customHeight="1" x14ac:dyDescent="0.25">
      <c r="A414" s="18">
        <v>412</v>
      </c>
      <c r="B414" s="16" t="s">
        <v>73</v>
      </c>
      <c r="C414" s="20" t="s">
        <v>456</v>
      </c>
      <c r="D414" s="17" t="s">
        <v>261</v>
      </c>
      <c r="E414" s="20" t="s">
        <v>207</v>
      </c>
      <c r="F414" s="25">
        <f>IFERROR(VLOOKUP(B414,'[1]Result 1'!$A$2:$I$549,6,0),0)</f>
        <v>20042.07</v>
      </c>
      <c r="G414" s="25">
        <f>IFERROR(VLOOKUP(B414,'[2]Result 1'!$A$2:$E$549,2,0),0)</f>
        <v>42726.44</v>
      </c>
      <c r="H414" s="14">
        <v>10422.14</v>
      </c>
      <c r="I414" s="14">
        <f t="shared" si="31"/>
        <v>31983.33</v>
      </c>
      <c r="J414" s="14">
        <v>10743.11</v>
      </c>
      <c r="K414" s="25">
        <f>IFERROR(VLOOKUP(B414,'[1]Result 1'!$A$2:$I$549,7,0),0)</f>
        <v>-9619.93</v>
      </c>
      <c r="L414" s="14">
        <f t="shared" si="32"/>
        <v>52025.4</v>
      </c>
      <c r="M414" s="14">
        <f t="shared" si="33"/>
        <v>0</v>
      </c>
      <c r="N414" s="15"/>
      <c r="O414" s="23">
        <f t="shared" si="35"/>
        <v>52025.4</v>
      </c>
      <c r="P414" s="1">
        <f>H414-F414</f>
        <v>-9619.93</v>
      </c>
    </row>
    <row r="415" spans="1:16" s="1" customFormat="1" ht="29.25" customHeight="1" x14ac:dyDescent="0.25">
      <c r="A415" s="18">
        <v>413</v>
      </c>
      <c r="B415" s="16" t="s">
        <v>324</v>
      </c>
      <c r="C415" s="20" t="s">
        <v>815</v>
      </c>
      <c r="D415" s="17" t="s">
        <v>265</v>
      </c>
      <c r="E415" s="20" t="s">
        <v>244</v>
      </c>
      <c r="F415" s="25">
        <f>IFERROR(VLOOKUP(B415,'[1]Result 1'!$A$2:$I$549,6,0),0)</f>
        <v>8971.84</v>
      </c>
      <c r="G415" s="25">
        <f>IFERROR(VLOOKUP(B415,'[2]Result 1'!$A$2:$E$549,2,0),0)</f>
        <v>33092.1</v>
      </c>
      <c r="H415" s="14">
        <v>10397.11</v>
      </c>
      <c r="I415" s="14">
        <f t="shared" si="31"/>
        <v>24041</v>
      </c>
      <c r="J415" s="14">
        <v>9051.1</v>
      </c>
      <c r="K415" s="25">
        <f>IFERROR(VLOOKUP(B415,'[1]Result 1'!$A$2:$I$549,7,0),0)</f>
        <v>0</v>
      </c>
      <c r="L415" s="14">
        <f t="shared" si="32"/>
        <v>34438.11</v>
      </c>
      <c r="M415" s="14">
        <f t="shared" si="33"/>
        <v>1425.2700000000004</v>
      </c>
      <c r="N415" s="15"/>
      <c r="O415" s="23">
        <f t="shared" si="35"/>
        <v>34438.11</v>
      </c>
    </row>
    <row r="416" spans="1:16" s="1" customFormat="1" ht="29.25" customHeight="1" x14ac:dyDescent="0.25">
      <c r="A416" s="18">
        <v>414</v>
      </c>
      <c r="B416" s="16" t="s">
        <v>274</v>
      </c>
      <c r="C416" s="20" t="s">
        <v>828</v>
      </c>
      <c r="D416" s="17" t="s">
        <v>260</v>
      </c>
      <c r="E416" s="20" t="s">
        <v>200</v>
      </c>
      <c r="F416" s="25">
        <f>IFERROR(VLOOKUP(B416,'[1]Result 1'!$A$2:$I$549,6,0),0)</f>
        <v>18826.900000000001</v>
      </c>
      <c r="G416" s="25">
        <f>IFERROR(VLOOKUP(B416,'[2]Result 1'!$A$2:$E$549,2,0),0)</f>
        <v>0</v>
      </c>
      <c r="H416" s="14">
        <v>10375.23</v>
      </c>
      <c r="I416" s="14">
        <f t="shared" si="31"/>
        <v>0</v>
      </c>
      <c r="J416" s="14">
        <v>0</v>
      </c>
      <c r="K416" s="25">
        <f>IFERROR(VLOOKUP(B416,'[1]Result 1'!$A$2:$I$549,7,0),0)</f>
        <v>0</v>
      </c>
      <c r="L416" s="14">
        <f t="shared" si="32"/>
        <v>10375.23</v>
      </c>
      <c r="M416" s="14">
        <f t="shared" si="33"/>
        <v>0</v>
      </c>
      <c r="N416" s="15"/>
      <c r="O416" s="23">
        <f t="shared" si="35"/>
        <v>10375.23</v>
      </c>
    </row>
    <row r="417" spans="1:16" s="1" customFormat="1" ht="29.25" customHeight="1" x14ac:dyDescent="0.25">
      <c r="A417" s="18">
        <v>415</v>
      </c>
      <c r="B417" s="16" t="s">
        <v>351</v>
      </c>
      <c r="C417" s="20" t="s">
        <v>816</v>
      </c>
      <c r="D417" s="17" t="s">
        <v>375</v>
      </c>
      <c r="E417" s="20" t="s">
        <v>215</v>
      </c>
      <c r="F417" s="25">
        <f>IFERROR(VLOOKUP(B417,'[1]Result 1'!$A$2:$I$549,6,0),0)</f>
        <v>10375.23</v>
      </c>
      <c r="G417" s="25">
        <f>IFERROR(VLOOKUP(B417,'[2]Result 1'!$A$2:$E$549,2,0),0)</f>
        <v>0</v>
      </c>
      <c r="H417" s="14">
        <v>10375.23</v>
      </c>
      <c r="I417" s="14">
        <f t="shared" si="31"/>
        <v>0</v>
      </c>
      <c r="J417" s="14">
        <v>0</v>
      </c>
      <c r="K417" s="25">
        <f>IFERROR(VLOOKUP(B417,'[1]Result 1'!$A$2:$I$549,7,0),0)</f>
        <v>0</v>
      </c>
      <c r="L417" s="14">
        <f t="shared" si="32"/>
        <v>10375.23</v>
      </c>
      <c r="M417" s="14">
        <f t="shared" si="33"/>
        <v>0</v>
      </c>
      <c r="N417" s="15"/>
      <c r="O417" s="23">
        <f t="shared" si="35"/>
        <v>10375.23</v>
      </c>
    </row>
    <row r="418" spans="1:16" s="1" customFormat="1" ht="29.25" customHeight="1" x14ac:dyDescent="0.25">
      <c r="A418" s="18">
        <v>416</v>
      </c>
      <c r="B418" s="16" t="s">
        <v>311</v>
      </c>
      <c r="C418" s="20" t="s">
        <v>824</v>
      </c>
      <c r="D418" s="17" t="s">
        <v>265</v>
      </c>
      <c r="E418" s="20" t="s">
        <v>182</v>
      </c>
      <c r="F418" s="25">
        <f>IFERROR(VLOOKUP(B418,'[1]Result 1'!$A$2:$I$549,6,0),0)</f>
        <v>10320.969999999999</v>
      </c>
      <c r="G418" s="25">
        <f>IFERROR(VLOOKUP(B418,'[2]Result 1'!$A$2:$E$549,2,0),0)</f>
        <v>0</v>
      </c>
      <c r="H418" s="14">
        <v>10320.969999999999</v>
      </c>
      <c r="I418" s="14">
        <f t="shared" si="31"/>
        <v>0</v>
      </c>
      <c r="J418" s="14">
        <v>0</v>
      </c>
      <c r="K418" s="25">
        <f>IFERROR(VLOOKUP(B418,'[1]Result 1'!$A$2:$I$549,7,0),0)</f>
        <v>0</v>
      </c>
      <c r="L418" s="14">
        <f t="shared" si="32"/>
        <v>10320.969999999999</v>
      </c>
      <c r="M418" s="14">
        <f t="shared" si="33"/>
        <v>0</v>
      </c>
      <c r="N418" s="15"/>
      <c r="O418" s="23">
        <f t="shared" si="35"/>
        <v>10320.969999999999</v>
      </c>
      <c r="P418" s="1">
        <f>H418-F418</f>
        <v>0</v>
      </c>
    </row>
    <row r="419" spans="1:16" s="1" customFormat="1" ht="29.25" customHeight="1" x14ac:dyDescent="0.25">
      <c r="A419" s="18">
        <v>417</v>
      </c>
      <c r="B419" s="16" t="s">
        <v>67</v>
      </c>
      <c r="C419" s="20" t="s">
        <v>730</v>
      </c>
      <c r="D419" s="17" t="s">
        <v>261</v>
      </c>
      <c r="E419" s="20" t="s">
        <v>182</v>
      </c>
      <c r="F419" s="25">
        <f>IFERROR(VLOOKUP(B419,'[1]Result 1'!$A$2:$I$549,6,0),0)</f>
        <v>8899.39</v>
      </c>
      <c r="G419" s="25">
        <f>IFERROR(VLOOKUP(B419,'[2]Result 1'!$A$2:$E$549,2,0),0)</f>
        <v>41100.120000000003</v>
      </c>
      <c r="H419" s="14">
        <v>10306.219999999999</v>
      </c>
      <c r="I419" s="14">
        <f t="shared" si="31"/>
        <v>28887.820000000003</v>
      </c>
      <c r="J419" s="14">
        <v>12212.3</v>
      </c>
      <c r="K419" s="25">
        <f>IFERROR(VLOOKUP(B419,'[1]Result 1'!$A$2:$I$549,7,0),0)</f>
        <v>0</v>
      </c>
      <c r="L419" s="14">
        <f t="shared" si="32"/>
        <v>39194.04</v>
      </c>
      <c r="M419" s="14">
        <f t="shared" si="33"/>
        <v>1406.8299999999981</v>
      </c>
      <c r="N419" s="15"/>
      <c r="O419" s="23">
        <f t="shared" si="35"/>
        <v>39194.04</v>
      </c>
      <c r="P419" s="1">
        <f>H419-F419</f>
        <v>1406.83</v>
      </c>
    </row>
    <row r="420" spans="1:16" s="1" customFormat="1" ht="29.25" customHeight="1" x14ac:dyDescent="0.25">
      <c r="A420" s="18">
        <v>418</v>
      </c>
      <c r="B420" s="16">
        <v>5524603</v>
      </c>
      <c r="C420" s="20" t="s">
        <v>899</v>
      </c>
      <c r="D420" s="17"/>
      <c r="E420" s="20"/>
      <c r="F420" s="25">
        <f>IFERROR(VLOOKUP(B420,'[1]Result 1'!$A$2:$I$549,6,0),0)</f>
        <v>0</v>
      </c>
      <c r="G420" s="25">
        <f>IFERROR(VLOOKUP(B420,'[2]Result 1'!$A$2:$E$549,2,0),0)</f>
        <v>0</v>
      </c>
      <c r="H420" s="14">
        <v>10302.27</v>
      </c>
      <c r="I420" s="14">
        <f t="shared" si="31"/>
        <v>0</v>
      </c>
      <c r="J420" s="14">
        <v>0</v>
      </c>
      <c r="K420" s="25">
        <f>IFERROR(VLOOKUP(B420,'[1]Result 1'!$A$2:$I$549,7,0),0)</f>
        <v>0</v>
      </c>
      <c r="L420" s="14">
        <f t="shared" si="32"/>
        <v>10302.27</v>
      </c>
      <c r="M420" s="14">
        <f t="shared" si="33"/>
        <v>10302.27</v>
      </c>
      <c r="N420" s="15"/>
      <c r="O420" s="23">
        <f t="shared" si="35"/>
        <v>10302.27</v>
      </c>
      <c r="P420" s="1">
        <f>H420-F420</f>
        <v>10302.27</v>
      </c>
    </row>
    <row r="421" spans="1:16" s="1" customFormat="1" ht="29.25" customHeight="1" x14ac:dyDescent="0.25">
      <c r="A421" s="18">
        <v>419</v>
      </c>
      <c r="B421" s="16">
        <v>4944154</v>
      </c>
      <c r="C421" s="20" t="s">
        <v>647</v>
      </c>
      <c r="D421" s="17" t="s">
        <v>259</v>
      </c>
      <c r="E421" s="20" t="s">
        <v>182</v>
      </c>
      <c r="F421" s="25">
        <f>IFERROR(VLOOKUP(B421,'[1]Result 1'!$A$2:$I$549,6,0),0)</f>
        <v>0</v>
      </c>
      <c r="G421" s="25">
        <f>IFERROR(VLOOKUP(B421,'[2]Result 1'!$A$2:$E$549,2,0),0)</f>
        <v>0</v>
      </c>
      <c r="H421" s="14">
        <v>10280.780000000001</v>
      </c>
      <c r="I421" s="14">
        <f t="shared" si="31"/>
        <v>0</v>
      </c>
      <c r="J421" s="14">
        <v>0</v>
      </c>
      <c r="K421" s="25">
        <f>IFERROR(VLOOKUP(B421,'[1]Result 1'!$A$2:$I$549,7,0),0)</f>
        <v>0</v>
      </c>
      <c r="L421" s="14">
        <f t="shared" si="32"/>
        <v>10280.780000000001</v>
      </c>
      <c r="M421" s="14">
        <f t="shared" si="33"/>
        <v>10280.780000000001</v>
      </c>
      <c r="N421" s="15"/>
      <c r="O421" s="23">
        <f t="shared" si="35"/>
        <v>10280.780000000001</v>
      </c>
    </row>
    <row r="422" spans="1:16" s="1" customFormat="1" ht="29.25" customHeight="1" x14ac:dyDescent="0.25">
      <c r="A422" s="18">
        <v>420</v>
      </c>
      <c r="B422" s="16">
        <v>6238911</v>
      </c>
      <c r="C422" s="20" t="s">
        <v>873</v>
      </c>
      <c r="D422" s="17" t="s">
        <v>260</v>
      </c>
      <c r="E422" s="20" t="s">
        <v>221</v>
      </c>
      <c r="F422" s="25">
        <f>IFERROR(VLOOKUP(B422,'[1]Result 1'!$A$2:$I$549,6,0),0)</f>
        <v>0</v>
      </c>
      <c r="G422" s="25">
        <f>IFERROR(VLOOKUP(B422,'[2]Result 1'!$A$2:$E$549,2,0),0)</f>
        <v>0</v>
      </c>
      <c r="H422" s="14">
        <v>10270.66</v>
      </c>
      <c r="I422" s="14">
        <f t="shared" si="31"/>
        <v>-2774.8</v>
      </c>
      <c r="J422" s="14">
        <v>2774.8</v>
      </c>
      <c r="K422" s="25">
        <f>IFERROR(VLOOKUP(B422,'[1]Result 1'!$A$2:$I$549,7,0),0)</f>
        <v>0</v>
      </c>
      <c r="L422" s="14">
        <f t="shared" si="32"/>
        <v>7495.86</v>
      </c>
      <c r="M422" s="14">
        <f t="shared" si="33"/>
        <v>10270.66</v>
      </c>
      <c r="N422" s="15" t="s">
        <v>923</v>
      </c>
      <c r="O422" s="23">
        <f t="shared" si="35"/>
        <v>7495.86</v>
      </c>
      <c r="P422" s="1">
        <f>H422-F422</f>
        <v>10270.66</v>
      </c>
    </row>
    <row r="423" spans="1:16" s="1" customFormat="1" ht="29.25" customHeight="1" x14ac:dyDescent="0.25">
      <c r="A423" s="18">
        <v>421</v>
      </c>
      <c r="B423" s="16">
        <v>3362676</v>
      </c>
      <c r="C423" s="20" t="s">
        <v>872</v>
      </c>
      <c r="D423" s="17" t="s">
        <v>451</v>
      </c>
      <c r="E423" s="20" t="s">
        <v>182</v>
      </c>
      <c r="F423" s="25">
        <f>IFERROR(VLOOKUP(B423,'[1]Result 1'!$A$2:$I$549,6,0),0)</f>
        <v>0</v>
      </c>
      <c r="G423" s="25">
        <f>IFERROR(VLOOKUP(B423,'[2]Result 1'!$A$2:$E$549,2,0),0)</f>
        <v>0</v>
      </c>
      <c r="H423" s="14">
        <v>10261.040000000001</v>
      </c>
      <c r="I423" s="14">
        <f t="shared" si="31"/>
        <v>0</v>
      </c>
      <c r="J423" s="14">
        <v>0</v>
      </c>
      <c r="K423" s="25">
        <f>IFERROR(VLOOKUP(B423,'[1]Result 1'!$A$2:$I$549,7,0),0)</f>
        <v>0</v>
      </c>
      <c r="L423" s="14">
        <f t="shared" si="32"/>
        <v>10261.040000000001</v>
      </c>
      <c r="M423" s="14">
        <f t="shared" si="33"/>
        <v>10261.040000000001</v>
      </c>
      <c r="N423" s="15" t="s">
        <v>922</v>
      </c>
      <c r="O423" s="23">
        <f t="shared" si="35"/>
        <v>10261.040000000001</v>
      </c>
    </row>
    <row r="424" spans="1:16" s="1" customFormat="1" ht="29.25" customHeight="1" x14ac:dyDescent="0.25">
      <c r="A424" s="18">
        <v>422</v>
      </c>
      <c r="B424" s="16" t="s">
        <v>133</v>
      </c>
      <c r="C424" s="20" t="s">
        <v>744</v>
      </c>
      <c r="D424" s="17" t="s">
        <v>261</v>
      </c>
      <c r="E424" s="20" t="s">
        <v>207</v>
      </c>
      <c r="F424" s="25">
        <f>IFERROR(VLOOKUP(B424,'[1]Result 1'!$A$2:$I$549,6,0),0)</f>
        <v>10239.370000000001</v>
      </c>
      <c r="G424" s="25">
        <f>IFERROR(VLOOKUP(B424,'[2]Result 1'!$A$2:$E$549,2,0),0)</f>
        <v>49024.39</v>
      </c>
      <c r="H424" s="14">
        <v>10239.370000000001</v>
      </c>
      <c r="I424" s="14">
        <f t="shared" si="31"/>
        <v>35597.18</v>
      </c>
      <c r="J424" s="14">
        <v>13427.21</v>
      </c>
      <c r="K424" s="25">
        <f>IFERROR(VLOOKUP(B424,'[1]Result 1'!$A$2:$I$549,7,0),0)</f>
        <v>0</v>
      </c>
      <c r="L424" s="14">
        <f t="shared" si="32"/>
        <v>45836.55</v>
      </c>
      <c r="M424" s="14">
        <f t="shared" si="33"/>
        <v>0</v>
      </c>
      <c r="N424" s="15"/>
      <c r="O424" s="23">
        <f t="shared" si="35"/>
        <v>45836.55</v>
      </c>
      <c r="P424" s="1">
        <f>H424-F424</f>
        <v>0</v>
      </c>
    </row>
    <row r="425" spans="1:16" s="1" customFormat="1" ht="29.25" customHeight="1" x14ac:dyDescent="0.25">
      <c r="A425" s="18">
        <v>423</v>
      </c>
      <c r="B425" s="16" t="s">
        <v>273</v>
      </c>
      <c r="C425" s="20" t="s">
        <v>827</v>
      </c>
      <c r="D425" s="17" t="s">
        <v>260</v>
      </c>
      <c r="E425" s="20" t="s">
        <v>190</v>
      </c>
      <c r="F425" s="25">
        <f>IFERROR(VLOOKUP(B425,'[1]Result 1'!$A$2:$I$549,6,0),0)</f>
        <v>7471.49</v>
      </c>
      <c r="G425" s="25">
        <f>IFERROR(VLOOKUP(B425,'[2]Result 1'!$A$2:$E$549,2,0),0)</f>
        <v>0</v>
      </c>
      <c r="H425" s="14">
        <v>10224.549999999999</v>
      </c>
      <c r="I425" s="14">
        <f t="shared" si="31"/>
        <v>0</v>
      </c>
      <c r="J425" s="14">
        <v>0</v>
      </c>
      <c r="K425" s="25">
        <f>IFERROR(VLOOKUP(B425,'[1]Result 1'!$A$2:$I$549,7,0),0)</f>
        <v>0</v>
      </c>
      <c r="L425" s="14">
        <f t="shared" si="32"/>
        <v>10224.549999999999</v>
      </c>
      <c r="M425" s="14">
        <f t="shared" si="33"/>
        <v>2753.0599999999995</v>
      </c>
      <c r="N425" s="15"/>
      <c r="O425" s="23">
        <f t="shared" si="35"/>
        <v>10224.549999999999</v>
      </c>
    </row>
    <row r="426" spans="1:16" s="1" customFormat="1" ht="29.25" customHeight="1" x14ac:dyDescent="0.25">
      <c r="A426" s="18">
        <v>424</v>
      </c>
      <c r="B426" s="16">
        <v>5539713</v>
      </c>
      <c r="C426" s="20" t="s">
        <v>823</v>
      </c>
      <c r="D426" s="17" t="s">
        <v>265</v>
      </c>
      <c r="E426" s="20" t="s">
        <v>187</v>
      </c>
      <c r="F426" s="25">
        <f>IFERROR(VLOOKUP(B426,'[1]Result 1'!$A$2:$I$549,6,0),0)</f>
        <v>0</v>
      </c>
      <c r="G426" s="25">
        <f>IFERROR(VLOOKUP(B426,'[2]Result 1'!$A$2:$E$549,2,0),0)</f>
        <v>0</v>
      </c>
      <c r="H426" s="14">
        <v>10195.57</v>
      </c>
      <c r="I426" s="14">
        <f t="shared" si="31"/>
        <v>0</v>
      </c>
      <c r="J426" s="14">
        <v>0</v>
      </c>
      <c r="K426" s="25">
        <f>IFERROR(VLOOKUP(B426,'[1]Result 1'!$A$2:$I$549,7,0),0)</f>
        <v>0</v>
      </c>
      <c r="L426" s="14">
        <f t="shared" si="32"/>
        <v>10195.57</v>
      </c>
      <c r="M426" s="14">
        <f t="shared" si="33"/>
        <v>10195.57</v>
      </c>
      <c r="N426" s="15" t="s">
        <v>919</v>
      </c>
      <c r="O426" s="23">
        <f t="shared" si="35"/>
        <v>10195.57</v>
      </c>
      <c r="P426" s="1">
        <f>H426-F426</f>
        <v>10195.57</v>
      </c>
    </row>
    <row r="427" spans="1:16" s="1" customFormat="1" ht="29.25" customHeight="1" x14ac:dyDescent="0.25">
      <c r="A427" s="18">
        <v>425</v>
      </c>
      <c r="B427" s="16" t="s">
        <v>438</v>
      </c>
      <c r="C427" s="20" t="s">
        <v>458</v>
      </c>
      <c r="D427" s="17" t="s">
        <v>451</v>
      </c>
      <c r="E427" s="20" t="s">
        <v>200</v>
      </c>
      <c r="F427" s="25">
        <f>IFERROR(VLOOKUP(B427,'[1]Result 1'!$A$2:$I$549,6,0),0)</f>
        <v>10158.459999999999</v>
      </c>
      <c r="G427" s="25">
        <f>IFERROR(VLOOKUP(B427,'[2]Result 1'!$A$2:$E$549,2,0),0)</f>
        <v>36129.78</v>
      </c>
      <c r="H427" s="14">
        <v>10158.459999999999</v>
      </c>
      <c r="I427" s="14">
        <f t="shared" si="31"/>
        <v>23790.87</v>
      </c>
      <c r="J427" s="14">
        <v>12338.91</v>
      </c>
      <c r="K427" s="25">
        <f>IFERROR(VLOOKUP(B427,'[1]Result 1'!$A$2:$I$549,7,0),0)</f>
        <v>0</v>
      </c>
      <c r="L427" s="14">
        <f t="shared" si="32"/>
        <v>33949.33</v>
      </c>
      <c r="M427" s="14">
        <f t="shared" si="33"/>
        <v>3.637978807091713E-12</v>
      </c>
      <c r="N427" s="15"/>
      <c r="O427" s="23">
        <f t="shared" si="35"/>
        <v>33949.33</v>
      </c>
    </row>
    <row r="428" spans="1:16" s="1" customFormat="1" ht="29.25" customHeight="1" x14ac:dyDescent="0.25">
      <c r="A428" s="18">
        <v>426</v>
      </c>
      <c r="B428" s="16" t="s">
        <v>310</v>
      </c>
      <c r="C428" s="20" t="s">
        <v>752</v>
      </c>
      <c r="D428" s="17" t="s">
        <v>265</v>
      </c>
      <c r="E428" s="20" t="s">
        <v>206</v>
      </c>
      <c r="F428" s="25">
        <f>IFERROR(VLOOKUP(B428,'[1]Result 1'!$A$2:$I$549,6,0),0)</f>
        <v>10144.73</v>
      </c>
      <c r="G428" s="25">
        <f>IFERROR(VLOOKUP(B428,'[2]Result 1'!$A$2:$E$549,2,0),0)</f>
        <v>10610.38</v>
      </c>
      <c r="H428" s="14">
        <v>10144.73</v>
      </c>
      <c r="I428" s="14">
        <f t="shared" si="31"/>
        <v>0</v>
      </c>
      <c r="J428" s="14">
        <v>10610.38</v>
      </c>
      <c r="K428" s="25">
        <f>IFERROR(VLOOKUP(B428,'[1]Result 1'!$A$2:$I$549,7,0),0)</f>
        <v>0</v>
      </c>
      <c r="L428" s="14">
        <f t="shared" si="32"/>
        <v>10144.73</v>
      </c>
      <c r="M428" s="14">
        <f t="shared" si="33"/>
        <v>0</v>
      </c>
      <c r="N428" s="15" t="s">
        <v>306</v>
      </c>
      <c r="O428" s="23">
        <f t="shared" si="35"/>
        <v>10144.73</v>
      </c>
    </row>
    <row r="429" spans="1:16" s="1" customFormat="1" ht="29.25" customHeight="1" x14ac:dyDescent="0.25">
      <c r="A429" s="18">
        <v>427</v>
      </c>
      <c r="B429" s="16" t="s">
        <v>236</v>
      </c>
      <c r="C429" s="20" t="s">
        <v>817</v>
      </c>
      <c r="D429" s="17" t="s">
        <v>257</v>
      </c>
      <c r="E429" s="20" t="s">
        <v>182</v>
      </c>
      <c r="F429" s="25">
        <f>IFERROR(VLOOKUP(B429,'[1]Result 1'!$A$2:$I$549,6,0),0)</f>
        <v>10106</v>
      </c>
      <c r="G429" s="25">
        <f>IFERROR(VLOOKUP(B429,'[2]Result 1'!$A$2:$E$549,2,0),0)</f>
        <v>0</v>
      </c>
      <c r="H429" s="14">
        <v>10106</v>
      </c>
      <c r="I429" s="14">
        <f t="shared" si="31"/>
        <v>0</v>
      </c>
      <c r="J429" s="14">
        <v>0</v>
      </c>
      <c r="K429" s="25">
        <f>IFERROR(VLOOKUP(B429,'[1]Result 1'!$A$2:$I$549,7,0),0)</f>
        <v>-8494.99</v>
      </c>
      <c r="L429" s="14">
        <f t="shared" si="32"/>
        <v>18600.989999999998</v>
      </c>
      <c r="M429" s="14">
        <f t="shared" si="33"/>
        <v>8494.989999999998</v>
      </c>
      <c r="N429" s="15"/>
      <c r="O429" s="23">
        <f t="shared" si="35"/>
        <v>18600.989999999998</v>
      </c>
    </row>
    <row r="430" spans="1:16" s="1" customFormat="1" ht="29.25" customHeight="1" x14ac:dyDescent="0.25">
      <c r="A430" s="18">
        <v>428</v>
      </c>
      <c r="B430" s="16" t="s">
        <v>105</v>
      </c>
      <c r="C430" s="20" t="s">
        <v>757</v>
      </c>
      <c r="D430" s="17" t="s">
        <v>259</v>
      </c>
      <c r="E430" s="20" t="s">
        <v>178</v>
      </c>
      <c r="F430" s="25">
        <f>IFERROR(VLOOKUP(B430,'[1]Result 1'!$A$2:$I$549,6,0),0)</f>
        <v>10105.08</v>
      </c>
      <c r="G430" s="25">
        <f>IFERROR(VLOOKUP(B430,'[2]Result 1'!$A$2:$E$549,2,0),0)</f>
        <v>0</v>
      </c>
      <c r="H430" s="14">
        <v>10105.08</v>
      </c>
      <c r="I430" s="14">
        <f t="shared" si="31"/>
        <v>0</v>
      </c>
      <c r="J430" s="14">
        <v>0</v>
      </c>
      <c r="K430" s="25">
        <f>IFERROR(VLOOKUP(B430,'[1]Result 1'!$A$2:$I$549,7,0),0)</f>
        <v>-11015</v>
      </c>
      <c r="L430" s="14">
        <f t="shared" si="32"/>
        <v>21120.080000000002</v>
      </c>
      <c r="M430" s="14">
        <f t="shared" si="33"/>
        <v>11015.000000000002</v>
      </c>
      <c r="N430" s="15"/>
      <c r="O430" s="23">
        <f t="shared" si="35"/>
        <v>21120.080000000002</v>
      </c>
      <c r="P430" s="1">
        <f>H430-F430</f>
        <v>0</v>
      </c>
    </row>
    <row r="431" spans="1:16" s="1" customFormat="1" ht="29.25" customHeight="1" x14ac:dyDescent="0.25">
      <c r="A431" s="18">
        <v>429</v>
      </c>
      <c r="B431" s="16" t="s">
        <v>433</v>
      </c>
      <c r="C431" s="20" t="s">
        <v>833</v>
      </c>
      <c r="D431" s="17"/>
      <c r="E431" s="20"/>
      <c r="F431" s="25">
        <f>IFERROR(VLOOKUP(B431,'[1]Result 1'!$A$2:$I$549,6,0),0)</f>
        <v>10090.19</v>
      </c>
      <c r="G431" s="25">
        <f>IFERROR(VLOOKUP(B431,'[2]Result 1'!$A$2:$E$549,2,0),0)</f>
        <v>26100.03</v>
      </c>
      <c r="H431" s="14">
        <v>10090.19</v>
      </c>
      <c r="I431" s="14">
        <f t="shared" si="31"/>
        <v>17706.04</v>
      </c>
      <c r="J431" s="14">
        <v>8393.99</v>
      </c>
      <c r="K431" s="25">
        <f>IFERROR(VLOOKUP(B431,'[1]Result 1'!$A$2:$I$549,7,0),0)</f>
        <v>0</v>
      </c>
      <c r="L431" s="14">
        <f t="shared" si="32"/>
        <v>27796.230000000003</v>
      </c>
      <c r="M431" s="14">
        <f t="shared" si="33"/>
        <v>0</v>
      </c>
      <c r="N431" s="15"/>
      <c r="O431" s="23">
        <f t="shared" si="35"/>
        <v>27796.230000000003</v>
      </c>
    </row>
    <row r="432" spans="1:16" s="1" customFormat="1" ht="29.25" customHeight="1" x14ac:dyDescent="0.25">
      <c r="A432" s="18">
        <v>430</v>
      </c>
      <c r="B432" s="16">
        <v>7421168</v>
      </c>
      <c r="C432" s="20" t="s">
        <v>883</v>
      </c>
      <c r="D432" s="17" t="s">
        <v>885</v>
      </c>
      <c r="E432" s="20"/>
      <c r="F432" s="25">
        <f>IFERROR(VLOOKUP(B432,'[1]Result 1'!$A$2:$I$549,6,0),0)</f>
        <v>0</v>
      </c>
      <c r="G432" s="25">
        <f>IFERROR(VLOOKUP(B432,'[2]Result 1'!$A$2:$E$549,2,0),0)</f>
        <v>0</v>
      </c>
      <c r="H432" s="14">
        <v>9064.41</v>
      </c>
      <c r="I432" s="14">
        <f t="shared" si="31"/>
        <v>0</v>
      </c>
      <c r="J432" s="14">
        <v>0</v>
      </c>
      <c r="K432" s="25">
        <f>IFERROR(VLOOKUP(B432,'[1]Result 1'!$A$2:$I$549,7,0),0)</f>
        <v>0</v>
      </c>
      <c r="L432" s="14">
        <f t="shared" si="32"/>
        <v>9064.41</v>
      </c>
      <c r="M432" s="14">
        <f t="shared" si="33"/>
        <v>9064.41</v>
      </c>
      <c r="N432" s="15"/>
      <c r="O432" s="23">
        <f t="shared" si="35"/>
        <v>9064.41</v>
      </c>
    </row>
    <row r="433" spans="1:16" s="1" customFormat="1" ht="29.25" customHeight="1" x14ac:dyDescent="0.25">
      <c r="A433" s="18">
        <v>431</v>
      </c>
      <c r="B433" s="16" t="s">
        <v>349</v>
      </c>
      <c r="C433" s="20" t="s">
        <v>693</v>
      </c>
      <c r="D433" s="17" t="s">
        <v>375</v>
      </c>
      <c r="E433" s="20" t="s">
        <v>182</v>
      </c>
      <c r="F433" s="25">
        <f>IFERROR(VLOOKUP(B433,'[1]Result 1'!$A$2:$I$549,6,0),0)</f>
        <v>3878.98</v>
      </c>
      <c r="G433" s="25">
        <f>IFERROR(VLOOKUP(B433,'[2]Result 1'!$A$2:$E$549,2,0),0)</f>
        <v>0</v>
      </c>
      <c r="H433" s="14">
        <v>8094.98</v>
      </c>
      <c r="I433" s="14">
        <f t="shared" si="31"/>
        <v>0</v>
      </c>
      <c r="J433" s="14">
        <v>0</v>
      </c>
      <c r="K433" s="25">
        <f>IFERROR(VLOOKUP(B433,'[1]Result 1'!$A$2:$I$549,7,0),0)</f>
        <v>0</v>
      </c>
      <c r="L433" s="14">
        <f t="shared" si="32"/>
        <v>8094.98</v>
      </c>
      <c r="M433" s="14">
        <f t="shared" si="33"/>
        <v>4216</v>
      </c>
      <c r="N433" s="15" t="s">
        <v>911</v>
      </c>
      <c r="O433" s="23">
        <f t="shared" si="35"/>
        <v>8094.98</v>
      </c>
      <c r="P433" s="1">
        <f>H433-F433</f>
        <v>4216</v>
      </c>
    </row>
    <row r="434" spans="1:16" s="1" customFormat="1" ht="29.25" customHeight="1" x14ac:dyDescent="0.25">
      <c r="A434" s="18">
        <v>432</v>
      </c>
      <c r="B434" s="16">
        <v>3554530</v>
      </c>
      <c r="C434" s="20" t="s">
        <v>863</v>
      </c>
      <c r="D434" s="17"/>
      <c r="E434" s="20"/>
      <c r="F434" s="25">
        <f>IFERROR(VLOOKUP(B434,'[1]Result 1'!$A$2:$I$549,6,0),0)</f>
        <v>0</v>
      </c>
      <c r="G434" s="25">
        <f>IFERROR(VLOOKUP(B434,'[2]Result 1'!$A$2:$E$549,2,0),0)</f>
        <v>0</v>
      </c>
      <c r="H434" s="14">
        <v>7516.27</v>
      </c>
      <c r="I434" s="14">
        <f t="shared" si="31"/>
        <v>0</v>
      </c>
      <c r="J434" s="14">
        <v>0</v>
      </c>
      <c r="K434" s="25">
        <f>IFERROR(VLOOKUP(B434,'[1]Result 1'!$A$2:$I$549,7,0),0)</f>
        <v>0</v>
      </c>
      <c r="L434" s="14">
        <f t="shared" si="32"/>
        <v>7516.27</v>
      </c>
      <c r="M434" s="14">
        <f t="shared" si="33"/>
        <v>7516.27</v>
      </c>
      <c r="N434" s="15"/>
      <c r="O434" s="23">
        <f t="shared" si="35"/>
        <v>7516.27</v>
      </c>
    </row>
    <row r="435" spans="1:16" s="1" customFormat="1" ht="29.25" customHeight="1" x14ac:dyDescent="0.25">
      <c r="A435" s="18">
        <v>433</v>
      </c>
      <c r="B435" s="16" t="s">
        <v>901</v>
      </c>
      <c r="C435" s="20" t="s">
        <v>902</v>
      </c>
      <c r="D435" s="17" t="s">
        <v>266</v>
      </c>
      <c r="E435" s="20"/>
      <c r="F435" s="25">
        <f>IFERROR(VLOOKUP(B435,'[1]Result 1'!$A$2:$I$549,6,0),0)</f>
        <v>5898.02</v>
      </c>
      <c r="G435" s="25">
        <f>IFERROR(VLOOKUP(B435,'[2]Result 1'!$A$2:$E$549,2,0),0)</f>
        <v>6634.49</v>
      </c>
      <c r="H435" s="14">
        <v>10555.72</v>
      </c>
      <c r="I435" s="14">
        <f t="shared" si="31"/>
        <v>6634.49</v>
      </c>
      <c r="J435" s="14">
        <v>0</v>
      </c>
      <c r="K435" s="25">
        <f>IFERROR(VLOOKUP(B435,'[1]Result 1'!$A$2:$I$549,7,0),0)</f>
        <v>0</v>
      </c>
      <c r="L435" s="14">
        <f t="shared" si="32"/>
        <v>17190.21</v>
      </c>
      <c r="M435" s="14">
        <f t="shared" si="33"/>
        <v>4657.6999999999989</v>
      </c>
      <c r="N435" s="15"/>
      <c r="O435" s="23"/>
    </row>
    <row r="436" spans="1:16" s="1" customFormat="1" ht="29.25" customHeight="1" x14ac:dyDescent="0.25">
      <c r="A436" s="18">
        <v>434</v>
      </c>
      <c r="B436" s="16">
        <v>4963828</v>
      </c>
      <c r="C436" s="20" t="s">
        <v>881</v>
      </c>
      <c r="D436" s="17" t="s">
        <v>265</v>
      </c>
      <c r="E436" s="20"/>
      <c r="F436" s="25">
        <f>IFERROR(VLOOKUP(B436,'[1]Result 1'!$A$2:$I$549,6,0),0)</f>
        <v>0</v>
      </c>
      <c r="G436" s="25">
        <f>IFERROR(VLOOKUP(B436,'[2]Result 1'!$A$2:$E$549,2,0),0)</f>
        <v>0</v>
      </c>
      <c r="H436" s="14">
        <v>6401.87</v>
      </c>
      <c r="I436" s="14">
        <f t="shared" si="31"/>
        <v>0</v>
      </c>
      <c r="J436" s="14">
        <v>0</v>
      </c>
      <c r="K436" s="25">
        <f>IFERROR(VLOOKUP(B436,'[1]Result 1'!$A$2:$I$549,7,0),0)</f>
        <v>0</v>
      </c>
      <c r="L436" s="14">
        <f t="shared" si="32"/>
        <v>6401.87</v>
      </c>
      <c r="M436" s="14">
        <f t="shared" si="33"/>
        <v>6401.87</v>
      </c>
      <c r="N436" s="15"/>
      <c r="O436" s="23">
        <f>H436+I436-K436</f>
        <v>6401.87</v>
      </c>
    </row>
    <row r="437" spans="1:16" s="1" customFormat="1" ht="29.25" customHeight="1" x14ac:dyDescent="0.25">
      <c r="A437" s="18">
        <v>435</v>
      </c>
      <c r="B437" s="16" t="s">
        <v>866</v>
      </c>
      <c r="C437" s="20" t="s">
        <v>867</v>
      </c>
      <c r="D437" s="17"/>
      <c r="E437" s="20"/>
      <c r="F437" s="25">
        <f>IFERROR(VLOOKUP(B437,'[1]Result 1'!$A$2:$I$549,6,0),0)</f>
        <v>20403.68</v>
      </c>
      <c r="G437" s="25">
        <f>IFERROR(VLOOKUP(B437,'[2]Result 1'!$A$2:$E$549,2,0),0)</f>
        <v>0</v>
      </c>
      <c r="H437" s="14">
        <v>5100.92</v>
      </c>
      <c r="I437" s="14">
        <v>0</v>
      </c>
      <c r="J437" s="14">
        <v>0</v>
      </c>
      <c r="K437" s="25">
        <f>IFERROR(VLOOKUP(B437,'[1]Result 1'!$A$2:$I$549,7,0),0)</f>
        <v>-2482.8000000000002</v>
      </c>
      <c r="L437" s="14">
        <f t="shared" si="32"/>
        <v>7583.72</v>
      </c>
      <c r="M437" s="14">
        <f t="shared" si="33"/>
        <v>0</v>
      </c>
      <c r="N437" s="15"/>
      <c r="O437" s="23"/>
    </row>
    <row r="438" spans="1:16" s="1" customFormat="1" ht="29.25" customHeight="1" x14ac:dyDescent="0.25">
      <c r="A438" s="18">
        <v>436</v>
      </c>
      <c r="B438" s="16">
        <v>3344376</v>
      </c>
      <c r="C438" s="20" t="s">
        <v>880</v>
      </c>
      <c r="D438" s="17" t="s">
        <v>266</v>
      </c>
      <c r="E438" s="20"/>
      <c r="F438" s="25">
        <f>IFERROR(VLOOKUP(B438,'[1]Result 1'!$A$2:$I$549,6,0),0)</f>
        <v>0</v>
      </c>
      <c r="G438" s="25">
        <f>IFERROR(VLOOKUP(B438,'[2]Result 1'!$A$2:$E$549,2,0),0)</f>
        <v>0</v>
      </c>
      <c r="H438" s="14">
        <v>4546.1899999999996</v>
      </c>
      <c r="I438" s="14">
        <f>G438-J438</f>
        <v>-2871.39</v>
      </c>
      <c r="J438" s="14">
        <v>2871.39</v>
      </c>
      <c r="K438" s="25">
        <f>IFERROR(VLOOKUP(B438,'[1]Result 1'!$A$2:$I$549,7,0),0)</f>
        <v>0</v>
      </c>
      <c r="L438" s="14">
        <f t="shared" si="32"/>
        <v>1674.7999999999997</v>
      </c>
      <c r="M438" s="14">
        <f t="shared" si="33"/>
        <v>4546.1899999999996</v>
      </c>
      <c r="N438" s="15"/>
      <c r="O438" s="23">
        <f>H438+I438-K438</f>
        <v>1674.7999999999997</v>
      </c>
    </row>
    <row r="439" spans="1:16" s="1" customFormat="1" ht="29.25" customHeight="1" x14ac:dyDescent="0.25">
      <c r="A439" s="18">
        <v>437</v>
      </c>
      <c r="B439" s="16" t="s">
        <v>859</v>
      </c>
      <c r="C439" s="20" t="s">
        <v>894</v>
      </c>
      <c r="D439" s="17"/>
      <c r="E439" s="20" t="s">
        <v>451</v>
      </c>
      <c r="F439" s="25">
        <f>IFERROR(VLOOKUP(B439,'[1]Result 1'!$A$2:$I$549,6,0),0)</f>
        <v>4447.74</v>
      </c>
      <c r="G439" s="25">
        <f>IFERROR(VLOOKUP(B439,'[2]Result 1'!$A$2:$E$549,2,0),0)</f>
        <v>27913.52</v>
      </c>
      <c r="H439" s="14">
        <v>4445.74</v>
      </c>
      <c r="I439" s="14">
        <f>G439-J439</f>
        <v>19259.14</v>
      </c>
      <c r="J439" s="14">
        <v>8654.3799999999992</v>
      </c>
      <c r="K439" s="25">
        <f>IFERROR(VLOOKUP(B439,'[1]Result 1'!$A$2:$I$549,7,0),0)</f>
        <v>0</v>
      </c>
      <c r="L439" s="14">
        <f t="shared" si="32"/>
        <v>23704.879999999997</v>
      </c>
      <c r="M439" s="14">
        <f t="shared" si="33"/>
        <v>0</v>
      </c>
      <c r="N439" s="15" t="s">
        <v>912</v>
      </c>
      <c r="O439" s="23"/>
    </row>
    <row r="440" spans="1:16" s="1" customFormat="1" ht="29.25" customHeight="1" x14ac:dyDescent="0.25">
      <c r="A440" s="18">
        <v>438</v>
      </c>
      <c r="B440" s="16" t="s">
        <v>889</v>
      </c>
      <c r="C440" s="20" t="s">
        <v>890</v>
      </c>
      <c r="D440" s="17"/>
      <c r="E440" s="20" t="s">
        <v>888</v>
      </c>
      <c r="F440" s="25">
        <f>IFERROR(VLOOKUP(B440,'[1]Result 1'!$A$2:$I$549,6,0),0)</f>
        <v>10105.6</v>
      </c>
      <c r="G440" s="25">
        <f>IFERROR(VLOOKUP(B440,'[2]Result 1'!$A$2:$E$549,2,0),0)</f>
        <v>223.71</v>
      </c>
      <c r="H440" s="14">
        <v>1713.04</v>
      </c>
      <c r="I440" s="14">
        <f>G440-J440</f>
        <v>0</v>
      </c>
      <c r="J440" s="14">
        <v>223.71</v>
      </c>
      <c r="K440" s="25">
        <f>IFERROR(VLOOKUP(B440,'[1]Result 1'!$A$2:$I$549,7,0),0)</f>
        <v>0</v>
      </c>
      <c r="L440" s="14">
        <f t="shared" si="32"/>
        <v>1713.04</v>
      </c>
      <c r="M440" s="14">
        <f t="shared" si="33"/>
        <v>0</v>
      </c>
      <c r="N440" s="15"/>
      <c r="O440" s="23"/>
    </row>
    <row r="441" spans="1:16" s="1" customFormat="1" ht="29.25" customHeight="1" x14ac:dyDescent="0.25">
      <c r="A441" s="18">
        <v>439</v>
      </c>
      <c r="B441" s="16" t="s">
        <v>248</v>
      </c>
      <c r="C441" s="20" t="s">
        <v>574</v>
      </c>
      <c r="D441" s="17" t="s">
        <v>260</v>
      </c>
      <c r="E441" s="20" t="s">
        <v>206</v>
      </c>
      <c r="F441" s="25">
        <f>IFERROR(VLOOKUP(B441,'[1]Result 1'!$A$2:$I$549,6,0),0)</f>
        <v>48257.14</v>
      </c>
      <c r="G441" s="25">
        <f>IFERROR(VLOOKUP(B441,'[2]Result 1'!$A$2:$E$549,2,0),0)</f>
        <v>34138.300000000003</v>
      </c>
      <c r="H441" s="14">
        <v>1356.97</v>
      </c>
      <c r="I441" s="14">
        <f>G441-J441</f>
        <v>8268.7300000000032</v>
      </c>
      <c r="J441" s="14">
        <v>25869.57</v>
      </c>
      <c r="K441" s="25">
        <f>IFERROR(VLOOKUP(B441,'[1]Result 1'!$A$2:$I$549,7,0),0)</f>
        <v>0</v>
      </c>
      <c r="L441" s="14">
        <f t="shared" si="32"/>
        <v>9625.7000000000025</v>
      </c>
      <c r="M441" s="14">
        <f t="shared" si="33"/>
        <v>0</v>
      </c>
      <c r="N441" s="15" t="s">
        <v>877</v>
      </c>
      <c r="O441" s="23">
        <f>H441+I441-K441</f>
        <v>9625.7000000000025</v>
      </c>
    </row>
    <row r="442" spans="1:16" x14ac:dyDescent="0.25">
      <c r="A442" s="2"/>
      <c r="B442" s="2"/>
      <c r="C442" s="2"/>
      <c r="D442" s="2"/>
      <c r="E442" s="2"/>
      <c r="H442" s="2"/>
      <c r="K442" s="2"/>
    </row>
    <row r="443" spans="1:16" x14ac:dyDescent="0.25">
      <c r="A443" s="2"/>
      <c r="B443" s="2"/>
      <c r="C443" s="2"/>
      <c r="D443" s="2"/>
      <c r="E443" s="2"/>
      <c r="H443" s="2"/>
      <c r="K443" s="2"/>
    </row>
    <row r="444" spans="1:16" x14ac:dyDescent="0.25">
      <c r="A444" s="2"/>
      <c r="B444" s="2"/>
      <c r="C444" s="2"/>
      <c r="D444" s="2"/>
      <c r="E444" s="2"/>
      <c r="H444" s="2"/>
      <c r="K444" s="2"/>
    </row>
    <row r="445" spans="1:16" x14ac:dyDescent="0.25">
      <c r="A445" s="2"/>
      <c r="B445" s="2"/>
      <c r="C445" s="2"/>
      <c r="D445" s="2"/>
      <c r="E445" s="2"/>
      <c r="H445" s="2"/>
      <c r="K445" s="2"/>
    </row>
    <row r="446" spans="1:16" x14ac:dyDescent="0.25">
      <c r="A446" s="2"/>
      <c r="B446" s="2"/>
      <c r="C446" s="2"/>
      <c r="D446" s="2"/>
      <c r="E446" s="2"/>
      <c r="H446" s="2"/>
      <c r="K446" s="2"/>
    </row>
    <row r="447" spans="1:16" x14ac:dyDescent="0.25">
      <c r="A447" s="2"/>
      <c r="B447" s="2"/>
      <c r="C447" s="2"/>
      <c r="D447" s="2"/>
      <c r="E447" s="2"/>
      <c r="H447" s="2"/>
      <c r="K447" s="2"/>
    </row>
    <row r="448" spans="1:16" x14ac:dyDescent="0.25">
      <c r="A448" s="2"/>
      <c r="B448" s="2"/>
      <c r="C448" s="2"/>
      <c r="D448" s="2"/>
      <c r="E448" s="2"/>
      <c r="H448" s="2"/>
      <c r="K448" s="2"/>
    </row>
    <row r="449" spans="1:11" x14ac:dyDescent="0.25">
      <c r="A449" s="2"/>
      <c r="B449" s="2"/>
      <c r="C449" s="2"/>
      <c r="D449" s="2"/>
      <c r="E449" s="2"/>
      <c r="H449" s="2"/>
      <c r="K449" s="2"/>
    </row>
    <row r="450" spans="1:11" x14ac:dyDescent="0.25">
      <c r="A450" s="2"/>
      <c r="B450" s="2"/>
      <c r="C450" s="2"/>
      <c r="D450" s="2"/>
      <c r="E450" s="2"/>
      <c r="H450" s="2"/>
      <c r="K450" s="2"/>
    </row>
    <row r="451" spans="1:11" x14ac:dyDescent="0.25">
      <c r="A451" s="2"/>
      <c r="B451" s="2"/>
      <c r="C451" s="2"/>
      <c r="D451" s="2"/>
      <c r="E451" s="2"/>
      <c r="H451" s="2"/>
      <c r="K451" s="2"/>
    </row>
    <row r="452" spans="1:11" x14ac:dyDescent="0.25">
      <c r="A452" s="2"/>
      <c r="B452" s="2"/>
      <c r="C452" s="2"/>
      <c r="D452" s="2"/>
      <c r="E452" s="2"/>
      <c r="H452" s="2"/>
      <c r="K452" s="2"/>
    </row>
    <row r="453" spans="1:11" x14ac:dyDescent="0.25">
      <c r="A453" s="2"/>
      <c r="B453" s="2"/>
      <c r="C453" s="2"/>
      <c r="D453" s="2"/>
      <c r="E453" s="2"/>
      <c r="H453" s="2"/>
      <c r="K453" s="2"/>
    </row>
    <row r="454" spans="1:11" x14ac:dyDescent="0.25">
      <c r="A454" s="2"/>
      <c r="B454" s="2"/>
      <c r="C454" s="2"/>
      <c r="D454" s="2"/>
      <c r="E454" s="2"/>
      <c r="H454" s="2"/>
      <c r="K454" s="2"/>
    </row>
    <row r="455" spans="1:11" x14ac:dyDescent="0.25">
      <c r="A455" s="2"/>
      <c r="B455" s="2"/>
      <c r="C455" s="2"/>
      <c r="D455" s="2"/>
      <c r="E455" s="2"/>
      <c r="H455" s="2"/>
      <c r="K455" s="2"/>
    </row>
    <row r="456" spans="1:11" x14ac:dyDescent="0.25">
      <c r="A456" s="2"/>
      <c r="B456" s="2"/>
      <c r="C456" s="2"/>
      <c r="D456" s="2"/>
      <c r="E456" s="2"/>
      <c r="H456" s="2"/>
      <c r="K456" s="2"/>
    </row>
    <row r="457" spans="1:11" x14ac:dyDescent="0.25">
      <c r="A457" s="2"/>
      <c r="B457" s="2"/>
      <c r="C457" s="2"/>
      <c r="D457" s="2"/>
      <c r="E457" s="2"/>
      <c r="H457" s="2"/>
      <c r="K457" s="2"/>
    </row>
    <row r="458" spans="1:11" x14ac:dyDescent="0.25">
      <c r="A458" s="2"/>
      <c r="B458" s="2"/>
      <c r="C458" s="2"/>
      <c r="D458" s="2"/>
      <c r="E458" s="2"/>
      <c r="H458" s="2"/>
      <c r="K458" s="2"/>
    </row>
    <row r="459" spans="1:11" x14ac:dyDescent="0.25">
      <c r="A459" s="2"/>
      <c r="B459" s="2"/>
      <c r="C459" s="2"/>
      <c r="D459" s="2"/>
      <c r="E459" s="2"/>
      <c r="H459" s="2"/>
      <c r="K459" s="2"/>
    </row>
    <row r="1729" spans="8:8" x14ac:dyDescent="0.25">
      <c r="H1729" s="2"/>
    </row>
    <row r="1730" spans="8:8" x14ac:dyDescent="0.25">
      <c r="H1730" s="2"/>
    </row>
    <row r="1731" spans="8:8" x14ac:dyDescent="0.25">
      <c r="H1731" s="2"/>
    </row>
    <row r="1732" spans="8:8" x14ac:dyDescent="0.25">
      <c r="H1732" s="2"/>
    </row>
    <row r="1733" spans="8:8" x14ac:dyDescent="0.25">
      <c r="H1733" s="2"/>
    </row>
    <row r="1734" spans="8:8" x14ac:dyDescent="0.25">
      <c r="H1734" s="2"/>
    </row>
    <row r="1735" spans="8:8" x14ac:dyDescent="0.25">
      <c r="H1735" s="2"/>
    </row>
    <row r="1736" spans="8:8" x14ac:dyDescent="0.25">
      <c r="H1736" s="2"/>
    </row>
    <row r="1737" spans="8:8" x14ac:dyDescent="0.25">
      <c r="H1737" s="2"/>
    </row>
    <row r="1738" spans="8:8" x14ac:dyDescent="0.25">
      <c r="H1738" s="2"/>
    </row>
    <row r="1739" spans="8:8" x14ac:dyDescent="0.25">
      <c r="H1739" s="2"/>
    </row>
    <row r="1740" spans="8:8" x14ac:dyDescent="0.25">
      <c r="H1740" s="2"/>
    </row>
    <row r="1741" spans="8:8" x14ac:dyDescent="0.25">
      <c r="H1741" s="2"/>
    </row>
    <row r="1742" spans="8:8" x14ac:dyDescent="0.25">
      <c r="H1742" s="2"/>
    </row>
    <row r="1743" spans="8:8" x14ac:dyDescent="0.25">
      <c r="H1743" s="2"/>
    </row>
    <row r="1744" spans="8:8" x14ac:dyDescent="0.25">
      <c r="H1744" s="2"/>
    </row>
    <row r="1745" spans="8:8" x14ac:dyDescent="0.25">
      <c r="H1745" s="2"/>
    </row>
    <row r="1746" spans="8:8" x14ac:dyDescent="0.25">
      <c r="H1746" s="2"/>
    </row>
    <row r="1747" spans="8:8" x14ac:dyDescent="0.25">
      <c r="H1747" s="2"/>
    </row>
    <row r="1748" spans="8:8" x14ac:dyDescent="0.25">
      <c r="H1748" s="2"/>
    </row>
    <row r="1749" spans="8:8" x14ac:dyDescent="0.25">
      <c r="H1749" s="2"/>
    </row>
    <row r="1750" spans="8:8" x14ac:dyDescent="0.25">
      <c r="H1750" s="2"/>
    </row>
    <row r="1751" spans="8:8" x14ac:dyDescent="0.25">
      <c r="H1751" s="2"/>
    </row>
    <row r="1752" spans="8:8" x14ac:dyDescent="0.25">
      <c r="H1752" s="2"/>
    </row>
    <row r="1753" spans="8:8" x14ac:dyDescent="0.25">
      <c r="H1753" s="2"/>
    </row>
    <row r="1754" spans="8:8" x14ac:dyDescent="0.25">
      <c r="H1754" s="2"/>
    </row>
    <row r="1755" spans="8:8" x14ac:dyDescent="0.25">
      <c r="H1755" s="2"/>
    </row>
    <row r="1756" spans="8:8" x14ac:dyDescent="0.25">
      <c r="H1756" s="2"/>
    </row>
    <row r="1757" spans="8:8" x14ac:dyDescent="0.25">
      <c r="H1757" s="2"/>
    </row>
    <row r="1758" spans="8:8" x14ac:dyDescent="0.25">
      <c r="H1758" s="2"/>
    </row>
    <row r="1759" spans="8:8" x14ac:dyDescent="0.25">
      <c r="H1759" s="2"/>
    </row>
    <row r="1760" spans="8:8" x14ac:dyDescent="0.25">
      <c r="H1760" s="2"/>
    </row>
    <row r="1761" spans="8:8" x14ac:dyDescent="0.25">
      <c r="H1761" s="2"/>
    </row>
    <row r="1762" spans="8:8" x14ac:dyDescent="0.25">
      <c r="H1762" s="2"/>
    </row>
    <row r="1763" spans="8:8" x14ac:dyDescent="0.25">
      <c r="H1763" s="2"/>
    </row>
    <row r="1764" spans="8:8" x14ac:dyDescent="0.25">
      <c r="H1764" s="2"/>
    </row>
    <row r="1765" spans="8:8" x14ac:dyDescent="0.25">
      <c r="H1765" s="2"/>
    </row>
    <row r="1766" spans="8:8" x14ac:dyDescent="0.25">
      <c r="H1766" s="2"/>
    </row>
    <row r="1767" spans="8:8" x14ac:dyDescent="0.25">
      <c r="H1767" s="2"/>
    </row>
    <row r="1768" spans="8:8" x14ac:dyDescent="0.25">
      <c r="H1768" s="2"/>
    </row>
  </sheetData>
  <autoFilter ref="A2:AA441" xr:uid="{BB013E96-A103-470F-9946-C9CE43930D94}">
    <sortState xmlns:xlrd2="http://schemas.microsoft.com/office/spreadsheetml/2017/richdata2" ref="A3:S441">
      <sortCondition descending="1" ref="F2:F441"/>
    </sortState>
  </autoFilter>
  <sortState xmlns:xlrd2="http://schemas.microsoft.com/office/spreadsheetml/2017/richdata2" ref="A3:N265">
    <sortCondition descending="1" ref="L2:L265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DC3B-F083-481C-9E7A-0ACB5F15C92E}">
  <dimension ref="A1:C439"/>
  <sheetViews>
    <sheetView topLeftCell="A417" workbookViewId="0">
      <selection activeCell="C440" sqref="A1:XFD1048576"/>
    </sheetView>
  </sheetViews>
  <sheetFormatPr defaultRowHeight="15" x14ac:dyDescent="0.25"/>
  <cols>
    <col min="1" max="1" width="9.140625" style="26"/>
  </cols>
  <sheetData>
    <row r="1" spans="2:3" x14ac:dyDescent="0.25">
      <c r="B1" s="27"/>
      <c r="C1" s="27"/>
    </row>
    <row r="2" spans="2:3" x14ac:dyDescent="0.25">
      <c r="B2" s="27"/>
      <c r="C2" s="27"/>
    </row>
    <row r="3" spans="2:3" x14ac:dyDescent="0.25">
      <c r="B3" s="27"/>
      <c r="C3" s="27"/>
    </row>
    <row r="4" spans="2:3" x14ac:dyDescent="0.25">
      <c r="B4" s="27"/>
      <c r="C4" s="27"/>
    </row>
    <row r="5" spans="2:3" x14ac:dyDescent="0.25">
      <c r="B5" s="27"/>
      <c r="C5" s="27"/>
    </row>
    <row r="6" spans="2:3" x14ac:dyDescent="0.25">
      <c r="B6" s="27"/>
      <c r="C6" s="27"/>
    </row>
    <row r="7" spans="2:3" x14ac:dyDescent="0.25">
      <c r="B7" s="27"/>
      <c r="C7" s="27"/>
    </row>
    <row r="8" spans="2:3" x14ac:dyDescent="0.25">
      <c r="B8" s="27"/>
      <c r="C8" s="27"/>
    </row>
    <row r="9" spans="2:3" x14ac:dyDescent="0.25">
      <c r="B9" s="27"/>
      <c r="C9" s="27"/>
    </row>
    <row r="10" spans="2:3" x14ac:dyDescent="0.25">
      <c r="B10" s="27"/>
      <c r="C10" s="27"/>
    </row>
    <row r="11" spans="2:3" x14ac:dyDescent="0.25">
      <c r="B11" s="27"/>
      <c r="C11" s="27"/>
    </row>
    <row r="12" spans="2:3" x14ac:dyDescent="0.25">
      <c r="B12" s="27"/>
      <c r="C12" s="27"/>
    </row>
    <row r="13" spans="2:3" x14ac:dyDescent="0.25">
      <c r="B13" s="27"/>
      <c r="C13" s="27"/>
    </row>
    <row r="14" spans="2:3" x14ac:dyDescent="0.25">
      <c r="B14" s="27"/>
      <c r="C14" s="27"/>
    </row>
    <row r="15" spans="2:3" x14ac:dyDescent="0.25">
      <c r="B15" s="27"/>
      <c r="C15" s="27"/>
    </row>
    <row r="16" spans="2:3" x14ac:dyDescent="0.25">
      <c r="B16" s="27"/>
      <c r="C16" s="27"/>
    </row>
    <row r="17" spans="2:3" x14ac:dyDescent="0.25">
      <c r="B17" s="27"/>
      <c r="C17" s="27"/>
    </row>
    <row r="18" spans="2:3" x14ac:dyDescent="0.25">
      <c r="B18" s="27"/>
      <c r="C18" s="27"/>
    </row>
    <row r="19" spans="2:3" x14ac:dyDescent="0.25">
      <c r="B19" s="27"/>
      <c r="C19" s="27"/>
    </row>
    <row r="20" spans="2:3" x14ac:dyDescent="0.25">
      <c r="B20" s="27"/>
      <c r="C20" s="27"/>
    </row>
    <row r="21" spans="2:3" x14ac:dyDescent="0.25">
      <c r="B21" s="27"/>
      <c r="C21" s="27"/>
    </row>
    <row r="22" spans="2:3" x14ac:dyDescent="0.25">
      <c r="B22" s="27"/>
      <c r="C22" s="27"/>
    </row>
    <row r="23" spans="2:3" x14ac:dyDescent="0.25">
      <c r="B23" s="27"/>
      <c r="C23" s="27"/>
    </row>
    <row r="24" spans="2:3" x14ac:dyDescent="0.25">
      <c r="B24" s="27"/>
      <c r="C24" s="27"/>
    </row>
    <row r="25" spans="2:3" x14ac:dyDescent="0.25">
      <c r="B25" s="27"/>
      <c r="C25" s="27"/>
    </row>
    <row r="26" spans="2:3" x14ac:dyDescent="0.25">
      <c r="B26" s="27"/>
      <c r="C26" s="27"/>
    </row>
    <row r="27" spans="2:3" x14ac:dyDescent="0.25">
      <c r="B27" s="27"/>
      <c r="C27" s="27"/>
    </row>
    <row r="28" spans="2:3" x14ac:dyDescent="0.25">
      <c r="B28" s="27"/>
      <c r="C28" s="27"/>
    </row>
    <row r="29" spans="2:3" x14ac:dyDescent="0.25">
      <c r="B29" s="27"/>
      <c r="C29" s="27"/>
    </row>
    <row r="30" spans="2:3" x14ac:dyDescent="0.25">
      <c r="B30" s="27"/>
      <c r="C30" s="27"/>
    </row>
    <row r="31" spans="2:3" x14ac:dyDescent="0.25">
      <c r="B31" s="27"/>
      <c r="C31" s="27"/>
    </row>
    <row r="32" spans="2:3" x14ac:dyDescent="0.25">
      <c r="B32" s="27"/>
      <c r="C32" s="27"/>
    </row>
    <row r="33" spans="2:3" x14ac:dyDescent="0.25">
      <c r="B33" s="27"/>
      <c r="C33" s="27"/>
    </row>
    <row r="34" spans="2:3" x14ac:dyDescent="0.25">
      <c r="B34" s="27"/>
      <c r="C34" s="27"/>
    </row>
    <row r="35" spans="2:3" x14ac:dyDescent="0.25">
      <c r="B35" s="27"/>
      <c r="C35" s="27"/>
    </row>
    <row r="36" spans="2:3" x14ac:dyDescent="0.25">
      <c r="B36" s="27"/>
      <c r="C36" s="27"/>
    </row>
    <row r="37" spans="2:3" x14ac:dyDescent="0.25">
      <c r="B37" s="27"/>
      <c r="C37" s="27"/>
    </row>
    <row r="38" spans="2:3" x14ac:dyDescent="0.25">
      <c r="B38" s="27"/>
      <c r="C38" s="27"/>
    </row>
    <row r="39" spans="2:3" x14ac:dyDescent="0.25">
      <c r="B39" s="27"/>
      <c r="C39" s="27"/>
    </row>
    <row r="40" spans="2:3" x14ac:dyDescent="0.25">
      <c r="B40" s="27"/>
      <c r="C40" s="27"/>
    </row>
    <row r="41" spans="2:3" x14ac:dyDescent="0.25">
      <c r="B41" s="27"/>
      <c r="C41" s="27"/>
    </row>
    <row r="42" spans="2:3" x14ac:dyDescent="0.25">
      <c r="B42" s="27"/>
      <c r="C42" s="27"/>
    </row>
    <row r="43" spans="2:3" x14ac:dyDescent="0.25">
      <c r="B43" s="27"/>
      <c r="C43" s="27"/>
    </row>
    <row r="44" spans="2:3" x14ac:dyDescent="0.25">
      <c r="B44" s="27"/>
      <c r="C44" s="27"/>
    </row>
    <row r="45" spans="2:3" x14ac:dyDescent="0.25">
      <c r="B45" s="27"/>
      <c r="C45" s="27"/>
    </row>
    <row r="46" spans="2:3" x14ac:dyDescent="0.25">
      <c r="B46" s="27"/>
      <c r="C46" s="27"/>
    </row>
    <row r="47" spans="2:3" x14ac:dyDescent="0.25">
      <c r="B47" s="27"/>
      <c r="C47" s="27"/>
    </row>
    <row r="48" spans="2:3" x14ac:dyDescent="0.25">
      <c r="B48" s="27"/>
      <c r="C48" s="27"/>
    </row>
    <row r="49" spans="2:3" x14ac:dyDescent="0.25">
      <c r="B49" s="27"/>
      <c r="C49" s="27"/>
    </row>
    <row r="50" spans="2:3" x14ac:dyDescent="0.25">
      <c r="B50" s="27"/>
      <c r="C50" s="27"/>
    </row>
    <row r="51" spans="2:3" x14ac:dyDescent="0.25">
      <c r="B51" s="27"/>
      <c r="C51" s="27"/>
    </row>
    <row r="52" spans="2:3" x14ac:dyDescent="0.25">
      <c r="B52" s="27"/>
      <c r="C52" s="27"/>
    </row>
    <row r="53" spans="2:3" x14ac:dyDescent="0.25">
      <c r="B53" s="27"/>
      <c r="C53" s="27"/>
    </row>
    <row r="54" spans="2:3" x14ac:dyDescent="0.25">
      <c r="B54" s="27"/>
      <c r="C54" s="27"/>
    </row>
    <row r="55" spans="2:3" x14ac:dyDescent="0.25">
      <c r="B55" s="27"/>
      <c r="C55" s="27"/>
    </row>
    <row r="56" spans="2:3" x14ac:dyDescent="0.25">
      <c r="B56" s="27"/>
      <c r="C56" s="27"/>
    </row>
    <row r="57" spans="2:3" x14ac:dyDescent="0.25">
      <c r="B57" s="27"/>
      <c r="C57" s="27"/>
    </row>
    <row r="58" spans="2:3" x14ac:dyDescent="0.25">
      <c r="B58" s="27"/>
      <c r="C58" s="27"/>
    </row>
    <row r="59" spans="2:3" x14ac:dyDescent="0.25">
      <c r="B59" s="27"/>
      <c r="C59" s="27"/>
    </row>
    <row r="60" spans="2:3" x14ac:dyDescent="0.25">
      <c r="B60" s="27"/>
      <c r="C60" s="27"/>
    </row>
    <row r="61" spans="2:3" x14ac:dyDescent="0.25">
      <c r="B61" s="27"/>
      <c r="C61" s="27"/>
    </row>
    <row r="62" spans="2:3" x14ac:dyDescent="0.25">
      <c r="B62" s="27"/>
      <c r="C62" s="27"/>
    </row>
    <row r="63" spans="2:3" x14ac:dyDescent="0.25">
      <c r="B63" s="27"/>
      <c r="C63" s="27"/>
    </row>
    <row r="64" spans="2:3" x14ac:dyDescent="0.25">
      <c r="B64" s="27"/>
      <c r="C64" s="27"/>
    </row>
    <row r="65" spans="2:3" x14ac:dyDescent="0.25">
      <c r="B65" s="27"/>
      <c r="C65" s="27"/>
    </row>
    <row r="66" spans="2:3" x14ac:dyDescent="0.25">
      <c r="B66" s="27"/>
      <c r="C66" s="27"/>
    </row>
    <row r="67" spans="2:3" x14ac:dyDescent="0.25">
      <c r="B67" s="27"/>
      <c r="C67" s="27"/>
    </row>
    <row r="68" spans="2:3" x14ac:dyDescent="0.25">
      <c r="B68" s="27"/>
      <c r="C68" s="27"/>
    </row>
    <row r="69" spans="2:3" x14ac:dyDescent="0.25">
      <c r="B69" s="27"/>
      <c r="C69" s="27"/>
    </row>
    <row r="70" spans="2:3" x14ac:dyDescent="0.25">
      <c r="B70" s="27"/>
      <c r="C70" s="27"/>
    </row>
    <row r="71" spans="2:3" x14ac:dyDescent="0.25">
      <c r="B71" s="27"/>
      <c r="C71" s="27"/>
    </row>
    <row r="72" spans="2:3" x14ac:dyDescent="0.25">
      <c r="B72" s="27"/>
      <c r="C72" s="27"/>
    </row>
    <row r="73" spans="2:3" x14ac:dyDescent="0.25">
      <c r="B73" s="27"/>
      <c r="C73" s="27"/>
    </row>
    <row r="74" spans="2:3" x14ac:dyDescent="0.25">
      <c r="B74" s="27"/>
      <c r="C74" s="27"/>
    </row>
    <row r="75" spans="2:3" x14ac:dyDescent="0.25">
      <c r="B75" s="27"/>
      <c r="C75" s="27"/>
    </row>
    <row r="76" spans="2:3" x14ac:dyDescent="0.25">
      <c r="B76" s="27"/>
      <c r="C76" s="27"/>
    </row>
    <row r="77" spans="2:3" x14ac:dyDescent="0.25">
      <c r="B77" s="27"/>
      <c r="C77" s="27"/>
    </row>
    <row r="78" spans="2:3" x14ac:dyDescent="0.25">
      <c r="B78" s="27"/>
      <c r="C78" s="27"/>
    </row>
    <row r="79" spans="2:3" x14ac:dyDescent="0.25">
      <c r="B79" s="27"/>
      <c r="C79" s="27"/>
    </row>
    <row r="80" spans="2:3" x14ac:dyDescent="0.25">
      <c r="B80" s="27"/>
      <c r="C80" s="27"/>
    </row>
    <row r="81" spans="2:3" x14ac:dyDescent="0.25">
      <c r="B81" s="27"/>
      <c r="C81" s="27"/>
    </row>
    <row r="82" spans="2:3" x14ac:dyDescent="0.25">
      <c r="B82" s="27"/>
      <c r="C82" s="27"/>
    </row>
    <row r="83" spans="2:3" x14ac:dyDescent="0.25">
      <c r="B83" s="27"/>
      <c r="C83" s="27"/>
    </row>
    <row r="84" spans="2:3" x14ac:dyDescent="0.25">
      <c r="B84" s="27"/>
      <c r="C84" s="27"/>
    </row>
    <row r="85" spans="2:3" x14ac:dyDescent="0.25">
      <c r="B85" s="27"/>
      <c r="C85" s="27"/>
    </row>
    <row r="86" spans="2:3" x14ac:dyDescent="0.25">
      <c r="B86" s="27"/>
      <c r="C86" s="27"/>
    </row>
    <row r="87" spans="2:3" x14ac:dyDescent="0.25">
      <c r="B87" s="27"/>
      <c r="C87" s="27"/>
    </row>
    <row r="88" spans="2:3" x14ac:dyDescent="0.25">
      <c r="B88" s="27"/>
      <c r="C88" s="27"/>
    </row>
    <row r="89" spans="2:3" x14ac:dyDescent="0.25">
      <c r="B89" s="27"/>
      <c r="C89" s="27"/>
    </row>
    <row r="90" spans="2:3" x14ac:dyDescent="0.25">
      <c r="B90" s="27"/>
      <c r="C90" s="27"/>
    </row>
    <row r="91" spans="2:3" x14ac:dyDescent="0.25">
      <c r="B91" s="27"/>
      <c r="C91" s="27"/>
    </row>
    <row r="92" spans="2:3" x14ac:dyDescent="0.25">
      <c r="B92" s="27"/>
      <c r="C92" s="27"/>
    </row>
    <row r="93" spans="2:3" x14ac:dyDescent="0.25">
      <c r="B93" s="27"/>
      <c r="C93" s="27"/>
    </row>
    <row r="94" spans="2:3" x14ac:dyDescent="0.25">
      <c r="B94" s="27"/>
      <c r="C94" s="27"/>
    </row>
    <row r="95" spans="2:3" x14ac:dyDescent="0.25">
      <c r="B95" s="27"/>
      <c r="C95" s="27"/>
    </row>
    <row r="96" spans="2:3" x14ac:dyDescent="0.25">
      <c r="B96" s="27"/>
      <c r="C96" s="27"/>
    </row>
    <row r="97" spans="2:3" x14ac:dyDescent="0.25">
      <c r="B97" s="27"/>
      <c r="C97" s="27"/>
    </row>
    <row r="98" spans="2:3" x14ac:dyDescent="0.25">
      <c r="B98" s="27"/>
      <c r="C98" s="27"/>
    </row>
    <row r="99" spans="2:3" x14ac:dyDescent="0.25">
      <c r="B99" s="27"/>
      <c r="C99" s="27"/>
    </row>
    <row r="100" spans="2:3" x14ac:dyDescent="0.25">
      <c r="B100" s="27"/>
      <c r="C100" s="27"/>
    </row>
    <row r="101" spans="2:3" x14ac:dyDescent="0.25">
      <c r="B101" s="27"/>
      <c r="C101" s="27"/>
    </row>
    <row r="102" spans="2:3" x14ac:dyDescent="0.25">
      <c r="B102" s="27"/>
      <c r="C102" s="27"/>
    </row>
    <row r="103" spans="2:3" x14ac:dyDescent="0.25">
      <c r="B103" s="27"/>
      <c r="C103" s="27"/>
    </row>
    <row r="104" spans="2:3" x14ac:dyDescent="0.25">
      <c r="B104" s="27"/>
      <c r="C104" s="27"/>
    </row>
    <row r="105" spans="2:3" x14ac:dyDescent="0.25">
      <c r="B105" s="27"/>
      <c r="C105" s="27"/>
    </row>
    <row r="106" spans="2:3" x14ac:dyDescent="0.25">
      <c r="B106" s="27"/>
      <c r="C106" s="27"/>
    </row>
    <row r="107" spans="2:3" x14ac:dyDescent="0.25">
      <c r="B107" s="27"/>
      <c r="C107" s="27"/>
    </row>
    <row r="108" spans="2:3" x14ac:dyDescent="0.25">
      <c r="B108" s="27"/>
      <c r="C108" s="27"/>
    </row>
    <row r="109" spans="2:3" x14ac:dyDescent="0.25">
      <c r="B109" s="27"/>
      <c r="C109" s="27"/>
    </row>
    <row r="110" spans="2:3" x14ac:dyDescent="0.25">
      <c r="B110" s="27"/>
      <c r="C110" s="27"/>
    </row>
    <row r="111" spans="2:3" x14ac:dyDescent="0.25">
      <c r="B111" s="27"/>
      <c r="C111" s="27"/>
    </row>
    <row r="112" spans="2:3" x14ac:dyDescent="0.25">
      <c r="B112" s="27"/>
      <c r="C112" s="27"/>
    </row>
    <row r="113" spans="2:3" x14ac:dyDescent="0.25">
      <c r="B113" s="27"/>
      <c r="C113" s="27"/>
    </row>
    <row r="114" spans="2:3" x14ac:dyDescent="0.25">
      <c r="B114" s="27"/>
      <c r="C114" s="27"/>
    </row>
    <row r="115" spans="2:3" x14ac:dyDescent="0.25">
      <c r="B115" s="27"/>
      <c r="C115" s="27"/>
    </row>
    <row r="116" spans="2:3" x14ac:dyDescent="0.25">
      <c r="B116" s="27"/>
      <c r="C116" s="27"/>
    </row>
    <row r="117" spans="2:3" x14ac:dyDescent="0.25">
      <c r="B117" s="27"/>
      <c r="C117" s="27"/>
    </row>
    <row r="118" spans="2:3" x14ac:dyDescent="0.25">
      <c r="B118" s="27"/>
      <c r="C118" s="27"/>
    </row>
    <row r="119" spans="2:3" x14ac:dyDescent="0.25">
      <c r="B119" s="27"/>
      <c r="C119" s="27"/>
    </row>
    <row r="120" spans="2:3" x14ac:dyDescent="0.25">
      <c r="B120" s="27"/>
      <c r="C120" s="27"/>
    </row>
    <row r="121" spans="2:3" x14ac:dyDescent="0.25">
      <c r="B121" s="27"/>
      <c r="C121" s="27"/>
    </row>
    <row r="122" spans="2:3" x14ac:dyDescent="0.25">
      <c r="B122" s="27"/>
      <c r="C122" s="27"/>
    </row>
    <row r="123" spans="2:3" x14ac:dyDescent="0.25">
      <c r="B123" s="27"/>
      <c r="C123" s="27"/>
    </row>
    <row r="124" spans="2:3" x14ac:dyDescent="0.25">
      <c r="B124" s="27"/>
      <c r="C124" s="27"/>
    </row>
    <row r="125" spans="2:3" x14ac:dyDescent="0.25">
      <c r="B125" s="27"/>
      <c r="C125" s="27"/>
    </row>
    <row r="126" spans="2:3" x14ac:dyDescent="0.25">
      <c r="B126" s="27"/>
      <c r="C126" s="27"/>
    </row>
    <row r="127" spans="2:3" x14ac:dyDescent="0.25">
      <c r="B127" s="27"/>
      <c r="C127" s="27"/>
    </row>
    <row r="128" spans="2:3" x14ac:dyDescent="0.25">
      <c r="B128" s="27"/>
      <c r="C128" s="27"/>
    </row>
    <row r="129" spans="2:3" x14ac:dyDescent="0.25">
      <c r="B129" s="27"/>
      <c r="C129" s="27"/>
    </row>
    <row r="130" spans="2:3" x14ac:dyDescent="0.25">
      <c r="B130" s="27"/>
      <c r="C130" s="27"/>
    </row>
    <row r="131" spans="2:3" x14ac:dyDescent="0.25">
      <c r="B131" s="27"/>
      <c r="C131" s="27"/>
    </row>
    <row r="132" spans="2:3" x14ac:dyDescent="0.25">
      <c r="B132" s="27"/>
      <c r="C132" s="27"/>
    </row>
    <row r="133" spans="2:3" x14ac:dyDescent="0.25">
      <c r="B133" s="27"/>
      <c r="C133" s="27"/>
    </row>
    <row r="134" spans="2:3" x14ac:dyDescent="0.25">
      <c r="B134" s="27"/>
      <c r="C134" s="27"/>
    </row>
    <row r="135" spans="2:3" x14ac:dyDescent="0.25">
      <c r="B135" s="27"/>
      <c r="C135" s="27"/>
    </row>
    <row r="136" spans="2:3" x14ac:dyDescent="0.25">
      <c r="B136" s="27"/>
      <c r="C136" s="27"/>
    </row>
    <row r="137" spans="2:3" x14ac:dyDescent="0.25">
      <c r="B137" s="27"/>
      <c r="C137" s="27"/>
    </row>
    <row r="138" spans="2:3" x14ac:dyDescent="0.25">
      <c r="B138" s="27"/>
      <c r="C138" s="27"/>
    </row>
    <row r="139" spans="2:3" x14ac:dyDescent="0.25">
      <c r="B139" s="27"/>
      <c r="C139" s="27"/>
    </row>
    <row r="140" spans="2:3" x14ac:dyDescent="0.25">
      <c r="B140" s="27"/>
      <c r="C140" s="27"/>
    </row>
    <row r="141" spans="2:3" x14ac:dyDescent="0.25">
      <c r="B141" s="27"/>
      <c r="C141" s="27"/>
    </row>
    <row r="142" spans="2:3" x14ac:dyDescent="0.25">
      <c r="B142" s="27"/>
      <c r="C142" s="27"/>
    </row>
    <row r="143" spans="2:3" x14ac:dyDescent="0.25">
      <c r="B143" s="27"/>
      <c r="C143" s="27"/>
    </row>
    <row r="144" spans="2:3" x14ac:dyDescent="0.25">
      <c r="B144" s="27"/>
      <c r="C144" s="27"/>
    </row>
    <row r="145" spans="2:3" x14ac:dyDescent="0.25">
      <c r="B145" s="27"/>
      <c r="C145" s="27"/>
    </row>
    <row r="146" spans="2:3" x14ac:dyDescent="0.25">
      <c r="B146" s="27"/>
      <c r="C146" s="27"/>
    </row>
    <row r="147" spans="2:3" x14ac:dyDescent="0.25">
      <c r="B147" s="27"/>
      <c r="C147" s="27"/>
    </row>
    <row r="148" spans="2:3" x14ac:dyDescent="0.25">
      <c r="B148" s="27"/>
      <c r="C148" s="27"/>
    </row>
    <row r="149" spans="2:3" x14ac:dyDescent="0.25">
      <c r="B149" s="27"/>
      <c r="C149" s="27"/>
    </row>
    <row r="150" spans="2:3" x14ac:dyDescent="0.25">
      <c r="B150" s="27"/>
      <c r="C150" s="27"/>
    </row>
    <row r="151" spans="2:3" x14ac:dyDescent="0.25">
      <c r="B151" s="27"/>
      <c r="C151" s="27"/>
    </row>
    <row r="152" spans="2:3" x14ac:dyDescent="0.25">
      <c r="B152" s="27"/>
      <c r="C152" s="27"/>
    </row>
    <row r="153" spans="2:3" x14ac:dyDescent="0.25">
      <c r="B153" s="27"/>
      <c r="C153" s="27"/>
    </row>
    <row r="154" spans="2:3" x14ac:dyDescent="0.25">
      <c r="B154" s="27"/>
      <c r="C154" s="27"/>
    </row>
    <row r="155" spans="2:3" x14ac:dyDescent="0.25">
      <c r="B155" s="27"/>
      <c r="C155" s="27"/>
    </row>
    <row r="156" spans="2:3" x14ac:dyDescent="0.25">
      <c r="B156" s="27"/>
      <c r="C156" s="27"/>
    </row>
    <row r="157" spans="2:3" x14ac:dyDescent="0.25">
      <c r="B157" s="27"/>
      <c r="C157" s="27"/>
    </row>
    <row r="158" spans="2:3" x14ac:dyDescent="0.25">
      <c r="B158" s="27"/>
      <c r="C158" s="27"/>
    </row>
    <row r="159" spans="2:3" x14ac:dyDescent="0.25">
      <c r="B159" s="27"/>
      <c r="C159" s="27"/>
    </row>
    <row r="160" spans="2:3" x14ac:dyDescent="0.25">
      <c r="B160" s="27"/>
      <c r="C160" s="27"/>
    </row>
    <row r="161" spans="2:3" x14ac:dyDescent="0.25">
      <c r="B161" s="27"/>
      <c r="C161" s="27"/>
    </row>
    <row r="162" spans="2:3" x14ac:dyDescent="0.25">
      <c r="B162" s="27"/>
      <c r="C162" s="27"/>
    </row>
    <row r="163" spans="2:3" x14ac:dyDescent="0.25">
      <c r="B163" s="27"/>
      <c r="C163" s="27"/>
    </row>
    <row r="164" spans="2:3" x14ac:dyDescent="0.25">
      <c r="B164" s="27"/>
      <c r="C164" s="27"/>
    </row>
    <row r="165" spans="2:3" x14ac:dyDescent="0.25">
      <c r="B165" s="27"/>
      <c r="C165" s="27"/>
    </row>
    <row r="166" spans="2:3" x14ac:dyDescent="0.25">
      <c r="B166" s="27"/>
      <c r="C166" s="27"/>
    </row>
    <row r="167" spans="2:3" x14ac:dyDescent="0.25">
      <c r="B167" s="27"/>
      <c r="C167" s="27"/>
    </row>
    <row r="168" spans="2:3" x14ac:dyDescent="0.25">
      <c r="B168" s="27"/>
      <c r="C168" s="27"/>
    </row>
    <row r="169" spans="2:3" x14ac:dyDescent="0.25">
      <c r="B169" s="27"/>
      <c r="C169" s="27"/>
    </row>
    <row r="170" spans="2:3" x14ac:dyDescent="0.25">
      <c r="B170" s="27"/>
      <c r="C170" s="27"/>
    </row>
    <row r="171" spans="2:3" x14ac:dyDescent="0.25">
      <c r="B171" s="27"/>
      <c r="C171" s="27"/>
    </row>
    <row r="172" spans="2:3" x14ac:dyDescent="0.25">
      <c r="B172" s="27"/>
      <c r="C172" s="27"/>
    </row>
    <row r="173" spans="2:3" x14ac:dyDescent="0.25">
      <c r="B173" s="27"/>
      <c r="C173" s="27"/>
    </row>
    <row r="174" spans="2:3" x14ac:dyDescent="0.25">
      <c r="B174" s="27"/>
      <c r="C174" s="27"/>
    </row>
    <row r="175" spans="2:3" x14ac:dyDescent="0.25">
      <c r="B175" s="27"/>
      <c r="C175" s="27"/>
    </row>
    <row r="176" spans="2:3" x14ac:dyDescent="0.25">
      <c r="B176" s="27"/>
      <c r="C176" s="27"/>
    </row>
    <row r="177" spans="2:3" x14ac:dyDescent="0.25">
      <c r="B177" s="27"/>
      <c r="C177" s="27"/>
    </row>
    <row r="178" spans="2:3" x14ac:dyDescent="0.25">
      <c r="B178" s="27"/>
      <c r="C178" s="27"/>
    </row>
    <row r="179" spans="2:3" x14ac:dyDescent="0.25">
      <c r="B179" s="27"/>
      <c r="C179" s="27"/>
    </row>
    <row r="180" spans="2:3" x14ac:dyDescent="0.25">
      <c r="B180" s="27"/>
      <c r="C180" s="27"/>
    </row>
    <row r="181" spans="2:3" x14ac:dyDescent="0.25">
      <c r="B181" s="27"/>
      <c r="C181" s="27"/>
    </row>
    <row r="182" spans="2:3" x14ac:dyDescent="0.25">
      <c r="B182" s="27"/>
      <c r="C182" s="27"/>
    </row>
    <row r="183" spans="2:3" x14ac:dyDescent="0.25">
      <c r="B183" s="27"/>
      <c r="C183" s="27"/>
    </row>
    <row r="184" spans="2:3" x14ac:dyDescent="0.25">
      <c r="B184" s="27"/>
      <c r="C184" s="27"/>
    </row>
    <row r="185" spans="2:3" x14ac:dyDescent="0.25">
      <c r="B185" s="27"/>
      <c r="C185" s="27"/>
    </row>
    <row r="186" spans="2:3" x14ac:dyDescent="0.25">
      <c r="B186" s="27"/>
      <c r="C186" s="27"/>
    </row>
    <row r="187" spans="2:3" x14ac:dyDescent="0.25">
      <c r="B187" s="27"/>
      <c r="C187" s="27"/>
    </row>
    <row r="188" spans="2:3" x14ac:dyDescent="0.25">
      <c r="B188" s="27"/>
      <c r="C188" s="27"/>
    </row>
    <row r="189" spans="2:3" x14ac:dyDescent="0.25">
      <c r="B189" s="27"/>
      <c r="C189" s="27"/>
    </row>
    <row r="190" spans="2:3" x14ac:dyDescent="0.25">
      <c r="B190" s="27"/>
      <c r="C190" s="27"/>
    </row>
    <row r="191" spans="2:3" x14ac:dyDescent="0.25">
      <c r="B191" s="27"/>
      <c r="C191" s="27"/>
    </row>
    <row r="192" spans="2:3" x14ac:dyDescent="0.25">
      <c r="B192" s="27"/>
      <c r="C192" s="27"/>
    </row>
    <row r="193" spans="2:3" x14ac:dyDescent="0.25">
      <c r="B193" s="27"/>
      <c r="C193" s="27"/>
    </row>
    <row r="194" spans="2:3" x14ac:dyDescent="0.25">
      <c r="B194" s="27"/>
      <c r="C194" s="27"/>
    </row>
    <row r="195" spans="2:3" x14ac:dyDescent="0.25">
      <c r="B195" s="27"/>
      <c r="C195" s="27"/>
    </row>
    <row r="196" spans="2:3" x14ac:dyDescent="0.25">
      <c r="B196" s="27"/>
      <c r="C196" s="27"/>
    </row>
    <row r="197" spans="2:3" x14ac:dyDescent="0.25">
      <c r="B197" s="27"/>
      <c r="C197" s="27"/>
    </row>
    <row r="198" spans="2:3" x14ac:dyDescent="0.25">
      <c r="B198" s="27"/>
      <c r="C198" s="27"/>
    </row>
    <row r="199" spans="2:3" x14ac:dyDescent="0.25">
      <c r="B199" s="27"/>
      <c r="C199" s="27"/>
    </row>
    <row r="200" spans="2:3" x14ac:dyDescent="0.25">
      <c r="B200" s="27"/>
      <c r="C200" s="27"/>
    </row>
    <row r="201" spans="2:3" x14ac:dyDescent="0.25">
      <c r="B201" s="27"/>
      <c r="C201" s="27"/>
    </row>
    <row r="202" spans="2:3" x14ac:dyDescent="0.25">
      <c r="B202" s="27"/>
      <c r="C202" s="27"/>
    </row>
    <row r="203" spans="2:3" x14ac:dyDescent="0.25">
      <c r="B203" s="27"/>
      <c r="C203" s="27"/>
    </row>
    <row r="204" spans="2:3" x14ac:dyDescent="0.25">
      <c r="B204" s="27"/>
      <c r="C204" s="27"/>
    </row>
    <row r="205" spans="2:3" x14ac:dyDescent="0.25">
      <c r="B205" s="27"/>
      <c r="C205" s="27"/>
    </row>
    <row r="206" spans="2:3" x14ac:dyDescent="0.25">
      <c r="B206" s="27"/>
      <c r="C206" s="27"/>
    </row>
    <row r="207" spans="2:3" x14ac:dyDescent="0.25">
      <c r="B207" s="27"/>
      <c r="C207" s="27"/>
    </row>
    <row r="208" spans="2:3" x14ac:dyDescent="0.25">
      <c r="B208" s="27"/>
      <c r="C208" s="27"/>
    </row>
    <row r="209" spans="2:3" x14ac:dyDescent="0.25">
      <c r="B209" s="27"/>
      <c r="C209" s="27"/>
    </row>
    <row r="210" spans="2:3" x14ac:dyDescent="0.25">
      <c r="B210" s="27"/>
      <c r="C210" s="27"/>
    </row>
    <row r="211" spans="2:3" x14ac:dyDescent="0.25">
      <c r="B211" s="27"/>
      <c r="C211" s="27"/>
    </row>
    <row r="212" spans="2:3" x14ac:dyDescent="0.25">
      <c r="B212" s="27"/>
      <c r="C212" s="27"/>
    </row>
    <row r="213" spans="2:3" x14ac:dyDescent="0.25">
      <c r="B213" s="27"/>
      <c r="C213" s="27"/>
    </row>
    <row r="214" spans="2:3" x14ac:dyDescent="0.25">
      <c r="B214" s="27"/>
      <c r="C214" s="27"/>
    </row>
    <row r="215" spans="2:3" x14ac:dyDescent="0.25">
      <c r="B215" s="27"/>
      <c r="C215" s="27"/>
    </row>
    <row r="216" spans="2:3" x14ac:dyDescent="0.25">
      <c r="B216" s="27"/>
      <c r="C216" s="27"/>
    </row>
    <row r="217" spans="2:3" x14ac:dyDescent="0.25">
      <c r="B217" s="27"/>
      <c r="C217" s="27"/>
    </row>
    <row r="218" spans="2:3" x14ac:dyDescent="0.25">
      <c r="B218" s="27"/>
      <c r="C218" s="27"/>
    </row>
    <row r="219" spans="2:3" x14ac:dyDescent="0.25">
      <c r="B219" s="27"/>
      <c r="C219" s="27"/>
    </row>
    <row r="220" spans="2:3" x14ac:dyDescent="0.25">
      <c r="B220" s="27"/>
      <c r="C220" s="27"/>
    </row>
    <row r="221" spans="2:3" x14ac:dyDescent="0.25">
      <c r="B221" s="27"/>
      <c r="C221" s="27"/>
    </row>
    <row r="222" spans="2:3" x14ac:dyDescent="0.25">
      <c r="B222" s="27"/>
      <c r="C222" s="27"/>
    </row>
    <row r="223" spans="2:3" x14ac:dyDescent="0.25">
      <c r="B223" s="27"/>
      <c r="C223" s="27"/>
    </row>
    <row r="224" spans="2:3" x14ac:dyDescent="0.25">
      <c r="B224" s="27"/>
      <c r="C224" s="27"/>
    </row>
    <row r="225" spans="2:3" x14ac:dyDescent="0.25">
      <c r="B225" s="27"/>
      <c r="C225" s="27"/>
    </row>
    <row r="226" spans="2:3" x14ac:dyDescent="0.25">
      <c r="B226" s="27"/>
      <c r="C226" s="27"/>
    </row>
    <row r="227" spans="2:3" x14ac:dyDescent="0.25">
      <c r="B227" s="27"/>
      <c r="C227" s="27"/>
    </row>
    <row r="228" spans="2:3" x14ac:dyDescent="0.25">
      <c r="B228" s="27"/>
      <c r="C228" s="27"/>
    </row>
    <row r="229" spans="2:3" x14ac:dyDescent="0.25">
      <c r="B229" s="27"/>
      <c r="C229" s="27"/>
    </row>
    <row r="230" spans="2:3" x14ac:dyDescent="0.25">
      <c r="B230" s="27"/>
      <c r="C230" s="27"/>
    </row>
    <row r="231" spans="2:3" x14ac:dyDescent="0.25">
      <c r="B231" s="27"/>
      <c r="C231" s="27"/>
    </row>
    <row r="232" spans="2:3" x14ac:dyDescent="0.25">
      <c r="B232" s="27"/>
      <c r="C232" s="27"/>
    </row>
    <row r="233" spans="2:3" x14ac:dyDescent="0.25">
      <c r="B233" s="27"/>
      <c r="C233" s="27"/>
    </row>
    <row r="234" spans="2:3" x14ac:dyDescent="0.25">
      <c r="B234" s="27"/>
      <c r="C234" s="27"/>
    </row>
    <row r="235" spans="2:3" x14ac:dyDescent="0.25">
      <c r="B235" s="27"/>
      <c r="C235" s="27"/>
    </row>
    <row r="236" spans="2:3" x14ac:dyDescent="0.25">
      <c r="B236" s="27"/>
      <c r="C236" s="27"/>
    </row>
    <row r="237" spans="2:3" x14ac:dyDescent="0.25">
      <c r="B237" s="27"/>
      <c r="C237" s="27"/>
    </row>
    <row r="238" spans="2:3" x14ac:dyDescent="0.25">
      <c r="B238" s="27"/>
      <c r="C238" s="27"/>
    </row>
    <row r="239" spans="2:3" x14ac:dyDescent="0.25">
      <c r="B239" s="27"/>
      <c r="C239" s="27"/>
    </row>
    <row r="240" spans="2:3" x14ac:dyDescent="0.25">
      <c r="B240" s="27"/>
      <c r="C240" s="27"/>
    </row>
    <row r="241" spans="2:3" x14ac:dyDescent="0.25">
      <c r="B241" s="27"/>
      <c r="C241" s="27"/>
    </row>
    <row r="242" spans="2:3" x14ac:dyDescent="0.25">
      <c r="B242" s="27"/>
      <c r="C242" s="27"/>
    </row>
    <row r="243" spans="2:3" x14ac:dyDescent="0.25">
      <c r="B243" s="27"/>
      <c r="C243" s="27"/>
    </row>
    <row r="244" spans="2:3" x14ac:dyDescent="0.25">
      <c r="B244" s="27"/>
      <c r="C244" s="27"/>
    </row>
    <row r="245" spans="2:3" x14ac:dyDescent="0.25">
      <c r="B245" s="27"/>
      <c r="C245" s="27"/>
    </row>
    <row r="246" spans="2:3" x14ac:dyDescent="0.25">
      <c r="B246" s="27"/>
      <c r="C246" s="27"/>
    </row>
    <row r="247" spans="2:3" x14ac:dyDescent="0.25">
      <c r="B247" s="27"/>
      <c r="C247" s="27"/>
    </row>
    <row r="248" spans="2:3" x14ac:dyDescent="0.25">
      <c r="B248" s="27"/>
      <c r="C248" s="27"/>
    </row>
    <row r="249" spans="2:3" x14ac:dyDescent="0.25">
      <c r="B249" s="27"/>
      <c r="C249" s="27"/>
    </row>
    <row r="250" spans="2:3" x14ac:dyDescent="0.25">
      <c r="B250" s="27"/>
      <c r="C250" s="27"/>
    </row>
    <row r="251" spans="2:3" x14ac:dyDescent="0.25">
      <c r="B251" s="27"/>
      <c r="C251" s="27"/>
    </row>
    <row r="252" spans="2:3" x14ac:dyDescent="0.25">
      <c r="B252" s="27"/>
      <c r="C252" s="27"/>
    </row>
    <row r="253" spans="2:3" x14ac:dyDescent="0.25">
      <c r="B253" s="27"/>
      <c r="C253" s="27"/>
    </row>
    <row r="254" spans="2:3" x14ac:dyDescent="0.25">
      <c r="B254" s="27"/>
      <c r="C254" s="27"/>
    </row>
    <row r="255" spans="2:3" x14ac:dyDescent="0.25">
      <c r="B255" s="27"/>
      <c r="C255" s="27"/>
    </row>
    <row r="256" spans="2:3" x14ac:dyDescent="0.25">
      <c r="B256" s="27"/>
      <c r="C256" s="27"/>
    </row>
    <row r="257" spans="2:3" x14ac:dyDescent="0.25">
      <c r="B257" s="27"/>
      <c r="C257" s="27"/>
    </row>
    <row r="258" spans="2:3" x14ac:dyDescent="0.25">
      <c r="B258" s="27"/>
      <c r="C258" s="27"/>
    </row>
    <row r="259" spans="2:3" x14ac:dyDescent="0.25">
      <c r="B259" s="27"/>
      <c r="C259" s="27"/>
    </row>
    <row r="260" spans="2:3" x14ac:dyDescent="0.25">
      <c r="B260" s="27"/>
      <c r="C260" s="27"/>
    </row>
    <row r="261" spans="2:3" x14ac:dyDescent="0.25">
      <c r="B261" s="27"/>
      <c r="C261" s="27"/>
    </row>
    <row r="262" spans="2:3" x14ac:dyDescent="0.25">
      <c r="B262" s="27"/>
      <c r="C262" s="27"/>
    </row>
    <row r="263" spans="2:3" x14ac:dyDescent="0.25">
      <c r="B263" s="27"/>
      <c r="C263" s="27"/>
    </row>
    <row r="264" spans="2:3" x14ac:dyDescent="0.25">
      <c r="B264" s="27"/>
      <c r="C264" s="27"/>
    </row>
    <row r="265" spans="2:3" x14ac:dyDescent="0.25">
      <c r="B265" s="27"/>
      <c r="C265" s="27"/>
    </row>
    <row r="266" spans="2:3" x14ac:dyDescent="0.25">
      <c r="B266" s="27"/>
      <c r="C266" s="27"/>
    </row>
    <row r="267" spans="2:3" x14ac:dyDescent="0.25">
      <c r="B267" s="27"/>
      <c r="C267" s="27"/>
    </row>
    <row r="268" spans="2:3" x14ac:dyDescent="0.25">
      <c r="B268" s="27"/>
      <c r="C268" s="27"/>
    </row>
    <row r="269" spans="2:3" x14ac:dyDescent="0.25">
      <c r="B269" s="27"/>
      <c r="C269" s="27"/>
    </row>
    <row r="270" spans="2:3" x14ac:dyDescent="0.25">
      <c r="B270" s="27"/>
      <c r="C270" s="27"/>
    </row>
    <row r="271" spans="2:3" x14ac:dyDescent="0.25">
      <c r="B271" s="27"/>
      <c r="C271" s="27"/>
    </row>
    <row r="272" spans="2:3" x14ac:dyDescent="0.25">
      <c r="B272" s="27"/>
      <c r="C272" s="27"/>
    </row>
    <row r="273" spans="2:3" x14ac:dyDescent="0.25">
      <c r="B273" s="27"/>
      <c r="C273" s="27"/>
    </row>
    <row r="274" spans="2:3" x14ac:dyDescent="0.25">
      <c r="B274" s="27"/>
      <c r="C274" s="27"/>
    </row>
    <row r="275" spans="2:3" x14ac:dyDescent="0.25">
      <c r="B275" s="27"/>
      <c r="C275" s="27"/>
    </row>
    <row r="276" spans="2:3" x14ac:dyDescent="0.25">
      <c r="B276" s="27"/>
      <c r="C276" s="27"/>
    </row>
    <row r="277" spans="2:3" x14ac:dyDescent="0.25">
      <c r="B277" s="27"/>
      <c r="C277" s="27"/>
    </row>
    <row r="278" spans="2:3" x14ac:dyDescent="0.25">
      <c r="B278" s="27"/>
      <c r="C278" s="27"/>
    </row>
    <row r="279" spans="2:3" x14ac:dyDescent="0.25">
      <c r="B279" s="27"/>
      <c r="C279" s="27"/>
    </row>
    <row r="280" spans="2:3" x14ac:dyDescent="0.25">
      <c r="B280" s="27"/>
      <c r="C280" s="27"/>
    </row>
    <row r="281" spans="2:3" x14ac:dyDescent="0.25">
      <c r="B281" s="27"/>
      <c r="C281" s="27"/>
    </row>
    <row r="282" spans="2:3" x14ac:dyDescent="0.25">
      <c r="B282" s="27"/>
      <c r="C282" s="27"/>
    </row>
    <row r="283" spans="2:3" x14ac:dyDescent="0.25">
      <c r="B283" s="27"/>
      <c r="C283" s="27"/>
    </row>
    <row r="284" spans="2:3" x14ac:dyDescent="0.25">
      <c r="B284" s="27"/>
      <c r="C284" s="27"/>
    </row>
    <row r="285" spans="2:3" x14ac:dyDescent="0.25">
      <c r="B285" s="27"/>
      <c r="C285" s="27"/>
    </row>
    <row r="286" spans="2:3" x14ac:dyDescent="0.25">
      <c r="B286" s="27"/>
      <c r="C286" s="27"/>
    </row>
    <row r="287" spans="2:3" x14ac:dyDescent="0.25">
      <c r="B287" s="27"/>
      <c r="C287" s="27"/>
    </row>
    <row r="288" spans="2:3" x14ac:dyDescent="0.25">
      <c r="B288" s="27"/>
      <c r="C288" s="27"/>
    </row>
    <row r="289" spans="2:3" x14ac:dyDescent="0.25">
      <c r="B289" s="27"/>
      <c r="C289" s="27"/>
    </row>
    <row r="290" spans="2:3" x14ac:dyDescent="0.25">
      <c r="B290" s="27"/>
      <c r="C290" s="27"/>
    </row>
    <row r="291" spans="2:3" x14ac:dyDescent="0.25">
      <c r="B291" s="27"/>
      <c r="C291" s="27"/>
    </row>
    <row r="292" spans="2:3" x14ac:dyDescent="0.25">
      <c r="B292" s="27"/>
      <c r="C292" s="27"/>
    </row>
    <row r="293" spans="2:3" x14ac:dyDescent="0.25">
      <c r="B293" s="27"/>
      <c r="C293" s="27"/>
    </row>
    <row r="294" spans="2:3" x14ac:dyDescent="0.25">
      <c r="B294" s="27"/>
      <c r="C294" s="27"/>
    </row>
    <row r="295" spans="2:3" x14ac:dyDescent="0.25">
      <c r="B295" s="27"/>
      <c r="C295" s="27"/>
    </row>
    <row r="296" spans="2:3" x14ac:dyDescent="0.25">
      <c r="B296" s="27"/>
      <c r="C296" s="27"/>
    </row>
    <row r="297" spans="2:3" x14ac:dyDescent="0.25">
      <c r="B297" s="27"/>
      <c r="C297" s="27"/>
    </row>
    <row r="298" spans="2:3" x14ac:dyDescent="0.25">
      <c r="B298" s="27"/>
      <c r="C298" s="27"/>
    </row>
    <row r="299" spans="2:3" x14ac:dyDescent="0.25">
      <c r="B299" s="27"/>
      <c r="C299" s="27"/>
    </row>
    <row r="300" spans="2:3" x14ac:dyDescent="0.25">
      <c r="B300" s="27"/>
      <c r="C300" s="27"/>
    </row>
    <row r="301" spans="2:3" x14ac:dyDescent="0.25">
      <c r="B301" s="27"/>
      <c r="C301" s="27"/>
    </row>
    <row r="302" spans="2:3" x14ac:dyDescent="0.25">
      <c r="B302" s="27"/>
      <c r="C302" s="27"/>
    </row>
    <row r="303" spans="2:3" x14ac:dyDescent="0.25">
      <c r="B303" s="27"/>
      <c r="C303" s="27"/>
    </row>
    <row r="304" spans="2:3" x14ac:dyDescent="0.25">
      <c r="B304" s="27"/>
      <c r="C304" s="27"/>
    </row>
    <row r="305" spans="2:3" x14ac:dyDescent="0.25">
      <c r="B305" s="27"/>
      <c r="C305" s="27"/>
    </row>
    <row r="306" spans="2:3" x14ac:dyDescent="0.25">
      <c r="B306" s="27"/>
      <c r="C306" s="27"/>
    </row>
    <row r="307" spans="2:3" x14ac:dyDescent="0.25">
      <c r="B307" s="27"/>
      <c r="C307" s="27"/>
    </row>
    <row r="308" spans="2:3" x14ac:dyDescent="0.25">
      <c r="B308" s="27"/>
      <c r="C308" s="27"/>
    </row>
    <row r="309" spans="2:3" x14ac:dyDescent="0.25">
      <c r="B309" s="27"/>
      <c r="C309" s="27"/>
    </row>
    <row r="310" spans="2:3" x14ac:dyDescent="0.25">
      <c r="B310" s="27"/>
      <c r="C310" s="27"/>
    </row>
    <row r="311" spans="2:3" x14ac:dyDescent="0.25">
      <c r="B311" s="27"/>
      <c r="C311" s="27"/>
    </row>
    <row r="312" spans="2:3" x14ac:dyDescent="0.25">
      <c r="B312" s="27"/>
      <c r="C312" s="27"/>
    </row>
    <row r="313" spans="2:3" x14ac:dyDescent="0.25">
      <c r="B313" s="27"/>
      <c r="C313" s="27"/>
    </row>
    <row r="314" spans="2:3" x14ac:dyDescent="0.25">
      <c r="B314" s="27"/>
      <c r="C314" s="27"/>
    </row>
    <row r="315" spans="2:3" x14ac:dyDescent="0.25">
      <c r="B315" s="27"/>
      <c r="C315" s="27"/>
    </row>
    <row r="316" spans="2:3" x14ac:dyDescent="0.25">
      <c r="B316" s="27"/>
      <c r="C316" s="27"/>
    </row>
    <row r="317" spans="2:3" x14ac:dyDescent="0.25">
      <c r="B317" s="27"/>
      <c r="C317" s="27"/>
    </row>
    <row r="318" spans="2:3" x14ac:dyDescent="0.25">
      <c r="B318" s="27"/>
      <c r="C318" s="27"/>
    </row>
    <row r="319" spans="2:3" x14ac:dyDescent="0.25">
      <c r="B319" s="27"/>
      <c r="C319" s="27"/>
    </row>
    <row r="320" spans="2:3" x14ac:dyDescent="0.25">
      <c r="B320" s="27"/>
      <c r="C320" s="27"/>
    </row>
    <row r="321" spans="2:3" x14ac:dyDescent="0.25">
      <c r="B321" s="27"/>
      <c r="C321" s="27"/>
    </row>
    <row r="322" spans="2:3" x14ac:dyDescent="0.25">
      <c r="B322" s="27"/>
      <c r="C322" s="27"/>
    </row>
    <row r="323" spans="2:3" x14ac:dyDescent="0.25">
      <c r="B323" s="27"/>
      <c r="C323" s="27"/>
    </row>
    <row r="324" spans="2:3" x14ac:dyDescent="0.25">
      <c r="B324" s="27"/>
      <c r="C324" s="27"/>
    </row>
    <row r="325" spans="2:3" x14ac:dyDescent="0.25">
      <c r="B325" s="27"/>
      <c r="C325" s="27"/>
    </row>
    <row r="326" spans="2:3" x14ac:dyDescent="0.25">
      <c r="B326" s="27"/>
      <c r="C326" s="27"/>
    </row>
    <row r="327" spans="2:3" x14ac:dyDescent="0.25">
      <c r="B327" s="27"/>
      <c r="C327" s="27"/>
    </row>
    <row r="328" spans="2:3" x14ac:dyDescent="0.25">
      <c r="B328" s="27"/>
      <c r="C328" s="27"/>
    </row>
    <row r="329" spans="2:3" x14ac:dyDescent="0.25">
      <c r="B329" s="27"/>
      <c r="C329" s="27"/>
    </row>
    <row r="330" spans="2:3" x14ac:dyDescent="0.25">
      <c r="B330" s="27"/>
      <c r="C330" s="27"/>
    </row>
    <row r="331" spans="2:3" x14ac:dyDescent="0.25">
      <c r="B331" s="27"/>
      <c r="C331" s="27"/>
    </row>
    <row r="332" spans="2:3" x14ac:dyDescent="0.25">
      <c r="B332" s="27"/>
      <c r="C332" s="27"/>
    </row>
    <row r="333" spans="2:3" x14ac:dyDescent="0.25">
      <c r="B333" s="27"/>
      <c r="C333" s="27"/>
    </row>
    <row r="334" spans="2:3" x14ac:dyDescent="0.25">
      <c r="B334" s="27"/>
      <c r="C334" s="27"/>
    </row>
    <row r="335" spans="2:3" x14ac:dyDescent="0.25">
      <c r="B335" s="27"/>
      <c r="C335" s="27"/>
    </row>
    <row r="336" spans="2:3" x14ac:dyDescent="0.25">
      <c r="B336" s="27"/>
      <c r="C336" s="27"/>
    </row>
    <row r="337" spans="2:3" x14ac:dyDescent="0.25">
      <c r="B337" s="27"/>
      <c r="C337" s="27"/>
    </row>
    <row r="338" spans="2:3" x14ac:dyDescent="0.25">
      <c r="B338" s="27"/>
      <c r="C338" s="27"/>
    </row>
    <row r="339" spans="2:3" x14ac:dyDescent="0.25">
      <c r="B339" s="27"/>
      <c r="C339" s="27"/>
    </row>
    <row r="340" spans="2:3" x14ac:dyDescent="0.25">
      <c r="B340" s="27"/>
      <c r="C340" s="27"/>
    </row>
    <row r="341" spans="2:3" x14ac:dyDescent="0.25">
      <c r="B341" s="27"/>
      <c r="C341" s="27"/>
    </row>
    <row r="342" spans="2:3" x14ac:dyDescent="0.25">
      <c r="B342" s="27"/>
      <c r="C342" s="27"/>
    </row>
    <row r="343" spans="2:3" x14ac:dyDescent="0.25">
      <c r="B343" s="27"/>
      <c r="C343" s="27"/>
    </row>
    <row r="344" spans="2:3" x14ac:dyDescent="0.25">
      <c r="B344" s="27"/>
      <c r="C344" s="27"/>
    </row>
    <row r="345" spans="2:3" x14ac:dyDescent="0.25">
      <c r="B345" s="27"/>
      <c r="C345" s="27"/>
    </row>
    <row r="346" spans="2:3" x14ac:dyDescent="0.25">
      <c r="B346" s="27"/>
      <c r="C346" s="27"/>
    </row>
    <row r="347" spans="2:3" x14ac:dyDescent="0.25">
      <c r="B347" s="27"/>
      <c r="C347" s="27"/>
    </row>
    <row r="348" spans="2:3" x14ac:dyDescent="0.25">
      <c r="B348" s="27"/>
      <c r="C348" s="27"/>
    </row>
    <row r="349" spans="2:3" x14ac:dyDescent="0.25">
      <c r="B349" s="27"/>
      <c r="C349" s="27"/>
    </row>
    <row r="350" spans="2:3" x14ac:dyDescent="0.25">
      <c r="B350" s="27"/>
      <c r="C350" s="27"/>
    </row>
    <row r="351" spans="2:3" x14ac:dyDescent="0.25">
      <c r="B351" s="27"/>
      <c r="C351" s="27"/>
    </row>
    <row r="352" spans="2:3" x14ac:dyDescent="0.25">
      <c r="B352" s="27"/>
      <c r="C352" s="27"/>
    </row>
    <row r="353" spans="2:3" x14ac:dyDescent="0.25">
      <c r="B353" s="27"/>
      <c r="C353" s="27"/>
    </row>
    <row r="354" spans="2:3" x14ac:dyDescent="0.25">
      <c r="B354" s="27"/>
      <c r="C354" s="27"/>
    </row>
    <row r="355" spans="2:3" x14ac:dyDescent="0.25">
      <c r="B355" s="27"/>
      <c r="C355" s="27"/>
    </row>
    <row r="356" spans="2:3" x14ac:dyDescent="0.25">
      <c r="B356" s="27"/>
      <c r="C356" s="27"/>
    </row>
    <row r="357" spans="2:3" x14ac:dyDescent="0.25">
      <c r="B357" s="27"/>
      <c r="C357" s="27"/>
    </row>
    <row r="358" spans="2:3" x14ac:dyDescent="0.25">
      <c r="B358" s="27"/>
      <c r="C358" s="27"/>
    </row>
    <row r="359" spans="2:3" x14ac:dyDescent="0.25">
      <c r="B359" s="27"/>
      <c r="C359" s="27"/>
    </row>
    <row r="360" spans="2:3" x14ac:dyDescent="0.25">
      <c r="B360" s="27"/>
      <c r="C360" s="27"/>
    </row>
    <row r="361" spans="2:3" x14ac:dyDescent="0.25">
      <c r="B361" s="27"/>
      <c r="C361" s="27"/>
    </row>
    <row r="362" spans="2:3" x14ac:dyDescent="0.25">
      <c r="B362" s="27"/>
      <c r="C362" s="27"/>
    </row>
    <row r="363" spans="2:3" x14ac:dyDescent="0.25">
      <c r="B363" s="27"/>
      <c r="C363" s="27"/>
    </row>
    <row r="364" spans="2:3" x14ac:dyDescent="0.25">
      <c r="B364" s="27"/>
      <c r="C364" s="27"/>
    </row>
    <row r="365" spans="2:3" x14ac:dyDescent="0.25">
      <c r="B365" s="27"/>
      <c r="C365" s="27"/>
    </row>
    <row r="366" spans="2:3" x14ac:dyDescent="0.25">
      <c r="B366" s="27"/>
      <c r="C366" s="27"/>
    </row>
    <row r="367" spans="2:3" x14ac:dyDescent="0.25">
      <c r="B367" s="27"/>
      <c r="C367" s="27"/>
    </row>
    <row r="368" spans="2:3" x14ac:dyDescent="0.25">
      <c r="B368" s="27"/>
      <c r="C368" s="27"/>
    </row>
    <row r="369" spans="2:3" x14ac:dyDescent="0.25">
      <c r="B369" s="27"/>
      <c r="C369" s="27"/>
    </row>
    <row r="370" spans="2:3" x14ac:dyDescent="0.25">
      <c r="B370" s="27"/>
      <c r="C370" s="27"/>
    </row>
    <row r="371" spans="2:3" x14ac:dyDescent="0.25">
      <c r="B371" s="27"/>
      <c r="C371" s="27"/>
    </row>
    <row r="372" spans="2:3" x14ac:dyDescent="0.25">
      <c r="B372" s="27"/>
      <c r="C372" s="27"/>
    </row>
    <row r="373" spans="2:3" x14ac:dyDescent="0.25">
      <c r="B373" s="27"/>
      <c r="C373" s="27"/>
    </row>
    <row r="374" spans="2:3" x14ac:dyDescent="0.25">
      <c r="B374" s="27"/>
      <c r="C374" s="27"/>
    </row>
    <row r="375" spans="2:3" x14ac:dyDescent="0.25">
      <c r="B375" s="27"/>
      <c r="C375" s="27"/>
    </row>
    <row r="376" spans="2:3" x14ac:dyDescent="0.25">
      <c r="B376" s="27"/>
      <c r="C376" s="27"/>
    </row>
    <row r="377" spans="2:3" x14ac:dyDescent="0.25">
      <c r="B377" s="27"/>
      <c r="C377" s="27"/>
    </row>
    <row r="378" spans="2:3" x14ac:dyDescent="0.25">
      <c r="B378" s="27"/>
      <c r="C378" s="27"/>
    </row>
    <row r="379" spans="2:3" x14ac:dyDescent="0.25">
      <c r="B379" s="27"/>
      <c r="C379" s="27"/>
    </row>
    <row r="380" spans="2:3" x14ac:dyDescent="0.25">
      <c r="B380" s="27"/>
      <c r="C380" s="27"/>
    </row>
    <row r="381" spans="2:3" x14ac:dyDescent="0.25">
      <c r="B381" s="27"/>
      <c r="C381" s="27"/>
    </row>
    <row r="382" spans="2:3" x14ac:dyDescent="0.25">
      <c r="B382" s="27"/>
      <c r="C382" s="27"/>
    </row>
    <row r="383" spans="2:3" x14ac:dyDescent="0.25">
      <c r="B383" s="27"/>
      <c r="C383" s="27"/>
    </row>
    <row r="384" spans="2:3" x14ac:dyDescent="0.25">
      <c r="B384" s="27"/>
      <c r="C384" s="27"/>
    </row>
    <row r="385" spans="2:3" x14ac:dyDescent="0.25">
      <c r="B385" s="27"/>
      <c r="C385" s="27"/>
    </row>
    <row r="386" spans="2:3" x14ac:dyDescent="0.25">
      <c r="B386" s="27"/>
      <c r="C386" s="27"/>
    </row>
    <row r="387" spans="2:3" x14ac:dyDescent="0.25">
      <c r="B387" s="27"/>
      <c r="C387" s="27"/>
    </row>
    <row r="388" spans="2:3" x14ac:dyDescent="0.25">
      <c r="B388" s="27"/>
      <c r="C388" s="27"/>
    </row>
    <row r="389" spans="2:3" x14ac:dyDescent="0.25">
      <c r="B389" s="27"/>
      <c r="C389" s="27"/>
    </row>
    <row r="390" spans="2:3" x14ac:dyDescent="0.25">
      <c r="B390" s="27"/>
      <c r="C390" s="27"/>
    </row>
    <row r="391" spans="2:3" x14ac:dyDescent="0.25">
      <c r="B391" s="27"/>
      <c r="C391" s="27"/>
    </row>
    <row r="392" spans="2:3" x14ac:dyDescent="0.25">
      <c r="B392" s="27"/>
      <c r="C392" s="27"/>
    </row>
    <row r="393" spans="2:3" x14ac:dyDescent="0.25">
      <c r="B393" s="27"/>
      <c r="C393" s="27"/>
    </row>
    <row r="394" spans="2:3" x14ac:dyDescent="0.25">
      <c r="B394" s="27"/>
      <c r="C394" s="27"/>
    </row>
    <row r="395" spans="2:3" x14ac:dyDescent="0.25">
      <c r="B395" s="27"/>
      <c r="C395" s="27"/>
    </row>
    <row r="396" spans="2:3" x14ac:dyDescent="0.25">
      <c r="B396" s="27"/>
      <c r="C396" s="27"/>
    </row>
    <row r="397" spans="2:3" x14ac:dyDescent="0.25">
      <c r="B397" s="27"/>
      <c r="C397" s="27"/>
    </row>
    <row r="398" spans="2:3" x14ac:dyDescent="0.25">
      <c r="B398" s="27"/>
      <c r="C398" s="27"/>
    </row>
    <row r="399" spans="2:3" x14ac:dyDescent="0.25">
      <c r="B399" s="27"/>
      <c r="C399" s="27"/>
    </row>
    <row r="400" spans="2:3" x14ac:dyDescent="0.25">
      <c r="B400" s="27"/>
      <c r="C400" s="27"/>
    </row>
    <row r="401" spans="2:3" x14ac:dyDescent="0.25">
      <c r="B401" s="27"/>
      <c r="C401" s="27"/>
    </row>
    <row r="402" spans="2:3" x14ac:dyDescent="0.25">
      <c r="B402" s="27"/>
      <c r="C402" s="27"/>
    </row>
    <row r="403" spans="2:3" x14ac:dyDescent="0.25">
      <c r="B403" s="27"/>
      <c r="C403" s="27"/>
    </row>
    <row r="404" spans="2:3" x14ac:dyDescent="0.25">
      <c r="B404" s="27"/>
      <c r="C404" s="27"/>
    </row>
    <row r="405" spans="2:3" x14ac:dyDescent="0.25">
      <c r="B405" s="27"/>
      <c r="C405" s="27"/>
    </row>
    <row r="406" spans="2:3" x14ac:dyDescent="0.25">
      <c r="B406" s="27"/>
      <c r="C406" s="27"/>
    </row>
    <row r="407" spans="2:3" x14ac:dyDescent="0.25">
      <c r="B407" s="27"/>
      <c r="C407" s="27"/>
    </row>
    <row r="408" spans="2:3" x14ac:dyDescent="0.25">
      <c r="B408" s="27"/>
      <c r="C408" s="27"/>
    </row>
    <row r="409" spans="2:3" x14ac:dyDescent="0.25">
      <c r="B409" s="27"/>
      <c r="C409" s="27"/>
    </row>
    <row r="410" spans="2:3" x14ac:dyDescent="0.25">
      <c r="B410" s="27"/>
      <c r="C410" s="27"/>
    </row>
    <row r="411" spans="2:3" x14ac:dyDescent="0.25">
      <c r="B411" s="27"/>
      <c r="C411" s="27"/>
    </row>
    <row r="412" spans="2:3" x14ac:dyDescent="0.25">
      <c r="B412" s="27"/>
      <c r="C412" s="27"/>
    </row>
    <row r="413" spans="2:3" x14ac:dyDescent="0.25">
      <c r="B413" s="27"/>
      <c r="C413" s="27"/>
    </row>
    <row r="414" spans="2:3" x14ac:dyDescent="0.25">
      <c r="B414" s="27"/>
      <c r="C414" s="27"/>
    </row>
    <row r="415" spans="2:3" x14ac:dyDescent="0.25">
      <c r="B415" s="27"/>
      <c r="C415" s="27"/>
    </row>
    <row r="416" spans="2:3" x14ac:dyDescent="0.25">
      <c r="B416" s="27"/>
      <c r="C416" s="27"/>
    </row>
    <row r="417" spans="2:3" x14ac:dyDescent="0.25">
      <c r="B417" s="27"/>
      <c r="C417" s="27"/>
    </row>
    <row r="418" spans="2:3" x14ac:dyDescent="0.25">
      <c r="B418" s="27"/>
      <c r="C418" s="27"/>
    </row>
    <row r="419" spans="2:3" x14ac:dyDescent="0.25">
      <c r="B419" s="27"/>
      <c r="C419" s="27"/>
    </row>
    <row r="420" spans="2:3" x14ac:dyDescent="0.25">
      <c r="B420" s="27"/>
      <c r="C420" s="27"/>
    </row>
    <row r="421" spans="2:3" x14ac:dyDescent="0.25">
      <c r="B421" s="27"/>
      <c r="C421" s="27"/>
    </row>
    <row r="422" spans="2:3" x14ac:dyDescent="0.25">
      <c r="B422" s="27"/>
      <c r="C422" s="27"/>
    </row>
    <row r="423" spans="2:3" x14ac:dyDescent="0.25">
      <c r="B423" s="27"/>
      <c r="C423" s="27"/>
    </row>
    <row r="424" spans="2:3" x14ac:dyDescent="0.25">
      <c r="B424" s="27"/>
      <c r="C424" s="27"/>
    </row>
    <row r="425" spans="2:3" x14ac:dyDescent="0.25">
      <c r="B425" s="27"/>
      <c r="C425" s="27"/>
    </row>
    <row r="426" spans="2:3" x14ac:dyDescent="0.25">
      <c r="B426" s="27"/>
      <c r="C426" s="27"/>
    </row>
    <row r="427" spans="2:3" x14ac:dyDescent="0.25">
      <c r="B427" s="27"/>
      <c r="C427" s="27"/>
    </row>
    <row r="428" spans="2:3" x14ac:dyDescent="0.25">
      <c r="B428" s="27"/>
      <c r="C428" s="27"/>
    </row>
    <row r="429" spans="2:3" x14ac:dyDescent="0.25">
      <c r="B429" s="27"/>
      <c r="C429" s="27"/>
    </row>
    <row r="430" spans="2:3" x14ac:dyDescent="0.25">
      <c r="B430" s="27"/>
      <c r="C430" s="27"/>
    </row>
    <row r="431" spans="2:3" x14ac:dyDescent="0.25">
      <c r="B431" s="27"/>
      <c r="C431" s="27"/>
    </row>
    <row r="432" spans="2:3" x14ac:dyDescent="0.25">
      <c r="B432" s="27"/>
      <c r="C432" s="27"/>
    </row>
    <row r="433" spans="2:3" x14ac:dyDescent="0.25">
      <c r="B433" s="27"/>
      <c r="C433" s="27"/>
    </row>
    <row r="434" spans="2:3" x14ac:dyDescent="0.25">
      <c r="B434" s="27"/>
      <c r="C434" s="27"/>
    </row>
    <row r="435" spans="2:3" x14ac:dyDescent="0.25">
      <c r="B435" s="27"/>
      <c r="C435" s="27"/>
    </row>
    <row r="436" spans="2:3" x14ac:dyDescent="0.25">
      <c r="B436" s="27"/>
      <c r="C436" s="27"/>
    </row>
    <row r="437" spans="2:3" x14ac:dyDescent="0.25">
      <c r="B437" s="27"/>
      <c r="C437" s="27"/>
    </row>
    <row r="438" spans="2:3" x14ac:dyDescent="0.25">
      <c r="B438" s="27"/>
      <c r="C438" s="27"/>
    </row>
    <row r="439" spans="2:3" x14ac:dyDescent="0.25">
      <c r="B439" s="27"/>
      <c r="C439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текущий  долг &gt;10000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irma.pakeliani</dc:creator>
  <cp:lastModifiedBy>Lasha Khvichia</cp:lastModifiedBy>
  <dcterms:created xsi:type="dcterms:W3CDTF">2022-07-12T05:07:31Z</dcterms:created>
  <dcterms:modified xsi:type="dcterms:W3CDTF">2023-11-08T14:03:00Z</dcterms:modified>
</cp:coreProperties>
</file>