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Studia\PW\AAL\Projekt\AAL_Python\Data_files\"/>
    </mc:Choice>
  </mc:AlternateContent>
  <xr:revisionPtr revIDLastSave="0" documentId="13_ncr:1_{2A4E0934-4CFB-407D-B1FB-E26DE88AD6FE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Sheet1" sheetId="1" r:id="rId1"/>
    <sheet name="Tabelki" sheetId="3" r:id="rId2"/>
    <sheet name="Wykresy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6" i="1" l="1"/>
  <c r="K107" i="1"/>
  <c r="K108" i="1"/>
  <c r="K109" i="1"/>
  <c r="K110" i="1"/>
  <c r="K111" i="1"/>
  <c r="K112" i="1"/>
  <c r="K113" i="1"/>
  <c r="K114" i="1"/>
  <c r="K115" i="1"/>
  <c r="J106" i="1"/>
  <c r="J107" i="1"/>
  <c r="J108" i="1"/>
  <c r="J109" i="1"/>
  <c r="J110" i="1"/>
  <c r="J111" i="1"/>
  <c r="J112" i="1"/>
  <c r="J113" i="1"/>
  <c r="J114" i="1"/>
  <c r="J115" i="1"/>
  <c r="J105" i="1"/>
  <c r="I106" i="1"/>
  <c r="I107" i="1"/>
  <c r="I108" i="1"/>
  <c r="I109" i="1"/>
  <c r="I110" i="1"/>
  <c r="I111" i="1"/>
  <c r="I112" i="1"/>
  <c r="I113" i="1"/>
  <c r="I114" i="1"/>
  <c r="I115" i="1"/>
  <c r="I105" i="1"/>
  <c r="O105" i="1"/>
  <c r="O106" i="1"/>
  <c r="O107" i="1"/>
  <c r="O108" i="1"/>
  <c r="O109" i="1"/>
  <c r="O110" i="1"/>
  <c r="O111" i="1"/>
  <c r="O112" i="1"/>
  <c r="O113" i="1"/>
  <c r="O114" i="1"/>
  <c r="O104" i="1"/>
  <c r="I5" i="3"/>
  <c r="X2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4" i="3"/>
  <c r="N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5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V2" i="1"/>
  <c r="U3" i="1"/>
  <c r="V3" i="1"/>
  <c r="U4" i="1"/>
  <c r="V4" i="1"/>
  <c r="U5" i="1"/>
  <c r="V5" i="1"/>
  <c r="U6" i="1"/>
  <c r="V6" i="1"/>
  <c r="U7" i="1"/>
  <c r="J4" i="1" s="1"/>
  <c r="V7" i="1"/>
  <c r="O16" i="1" s="1"/>
  <c r="U8" i="1"/>
  <c r="J6" i="1" s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J18" i="1" s="1"/>
  <c r="V19" i="1"/>
  <c r="U20" i="1"/>
  <c r="V20" i="1"/>
  <c r="U21" i="1"/>
  <c r="V21" i="1"/>
  <c r="U22" i="1"/>
  <c r="V22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8" i="1"/>
  <c r="J9" i="1"/>
  <c r="J13" i="1"/>
  <c r="J14" i="1"/>
  <c r="J15" i="1"/>
  <c r="J19" i="1"/>
  <c r="J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M2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J12" i="1" l="1"/>
  <c r="J23" i="1"/>
  <c r="J11" i="1"/>
  <c r="J3" i="1"/>
  <c r="J22" i="1"/>
  <c r="J10" i="1"/>
  <c r="J20" i="1"/>
  <c r="J8" i="1"/>
  <c r="J7" i="1"/>
  <c r="J17" i="1"/>
  <c r="J5" i="1"/>
  <c r="J16" i="1"/>
  <c r="O4" i="1"/>
  <c r="O15" i="1"/>
  <c r="O14" i="1"/>
  <c r="O13" i="1"/>
  <c r="O3" i="1"/>
  <c r="O12" i="1"/>
  <c r="O23" i="1"/>
  <c r="O11" i="1"/>
  <c r="O22" i="1"/>
  <c r="O10" i="1"/>
  <c r="O21" i="1"/>
  <c r="O9" i="1"/>
  <c r="O20" i="1"/>
  <c r="O8" i="1"/>
  <c r="O19" i="1"/>
  <c r="O7" i="1"/>
  <c r="O18" i="1"/>
  <c r="O6" i="1"/>
  <c r="O17" i="1"/>
  <c r="O5" i="1"/>
</calcChain>
</file>

<file path=xl/sharedStrings.xml><?xml version="1.0" encoding="utf-8"?>
<sst xmlns="http://schemas.openxmlformats.org/spreadsheetml/2006/main" count="74" uniqueCount="23">
  <si>
    <t>X</t>
  </si>
  <si>
    <t>Y</t>
  </si>
  <si>
    <t>Odleglosc</t>
  </si>
  <si>
    <t>Czas</t>
  </si>
  <si>
    <t>N</t>
  </si>
  <si>
    <t>Test 1</t>
  </si>
  <si>
    <t>Test2</t>
  </si>
  <si>
    <t>Test3</t>
  </si>
  <si>
    <t>Test4</t>
  </si>
  <si>
    <t>n</t>
  </si>
  <si>
    <t>t(n)[ms]</t>
  </si>
  <si>
    <t>q(n)</t>
  </si>
  <si>
    <t>Algorytm z asymptotą O(n logn)</t>
  </si>
  <si>
    <t>Algorytm z asymptotą O(n)</t>
  </si>
  <si>
    <t>T(nlogn)</t>
  </si>
  <si>
    <t>T(n)</t>
  </si>
  <si>
    <t>T(n^2)</t>
  </si>
  <si>
    <t>Algorytm z asymptotą O(T(n))</t>
  </si>
  <si>
    <t>Algorytm z asymptotą O(T(n*ln(n)))</t>
  </si>
  <si>
    <t>Algorytm z asymptotą O(T(n^2))</t>
  </si>
  <si>
    <t>t(n) [ms]</t>
  </si>
  <si>
    <t>-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</si>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</sst>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2" fillId="2" borderId="5" xfId="1" applyBorder="1"/>
    <xf numFmtId="0" fontId="2" fillId="2" borderId="1" xfId="1" applyBorder="1"/>
    <xf numFmtId="0" fontId="2" fillId="2" borderId="6" xfId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167" fontId="0" fillId="0" borderId="8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167" fontId="0" fillId="0" borderId="11" xfId="0" applyNumberFormat="1" applyBorder="1"/>
    <xf numFmtId="167" fontId="0" fillId="0" borderId="8" xfId="0" applyNumberFormat="1" applyBorder="1" applyAlignment="1">
      <alignment horizontal="center"/>
    </xf>
  </cellXfs>
  <cellStyles count="2">
    <cellStyle name="Dane wyjściowe" xfId="1" builtinId="21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Czas</c:v>
                </c:pt>
              </c:strCache>
            </c:strRef>
          </c:tx>
          <c:marker>
            <c:symbol val="none"/>
          </c:marker>
          <c:cat>
            <c:numRef>
              <c:f>Sheet1!$F$3:$F$23</c:f>
              <c:numCache>
                <c:formatCode>General</c:formatCode>
                <c:ptCount val="21"/>
                <c:pt idx="0">
                  <c:v>1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Sheet1!$E$3:$E$23</c:f>
              <c:numCache>
                <c:formatCode>General</c:formatCode>
                <c:ptCount val="21"/>
                <c:pt idx="0">
                  <c:v>0</c:v>
                </c:pt>
                <c:pt idx="1">
                  <c:v>0.60109496116638184</c:v>
                </c:pt>
                <c:pt idx="2">
                  <c:v>1.330951452255249</c:v>
                </c:pt>
                <c:pt idx="3">
                  <c:v>2.1564218997955318</c:v>
                </c:pt>
                <c:pt idx="4">
                  <c:v>3.0515997409820561</c:v>
                </c:pt>
                <c:pt idx="5">
                  <c:v>4.0547711849212646</c:v>
                </c:pt>
                <c:pt idx="6">
                  <c:v>4.8281407356262207</c:v>
                </c:pt>
                <c:pt idx="7">
                  <c:v>5.755479097366333</c:v>
                </c:pt>
                <c:pt idx="8">
                  <c:v>6.8038301467895508</c:v>
                </c:pt>
                <c:pt idx="9">
                  <c:v>7.8880538940429688</c:v>
                </c:pt>
                <c:pt idx="10">
                  <c:v>9.0382876396179199</c:v>
                </c:pt>
                <c:pt idx="11">
                  <c:v>10.22535228729248</c:v>
                </c:pt>
                <c:pt idx="12">
                  <c:v>11.480328321456909</c:v>
                </c:pt>
                <c:pt idx="13">
                  <c:v>12.589943170547491</c:v>
                </c:pt>
                <c:pt idx="14">
                  <c:v>13.884268760681151</c:v>
                </c:pt>
                <c:pt idx="15">
                  <c:v>15.238821506500241</c:v>
                </c:pt>
                <c:pt idx="16">
                  <c:v>16.634190082550049</c:v>
                </c:pt>
                <c:pt idx="17">
                  <c:v>18.07443284988403</c:v>
                </c:pt>
                <c:pt idx="18">
                  <c:v>19.450582504272461</c:v>
                </c:pt>
                <c:pt idx="19">
                  <c:v>21.099982976913449</c:v>
                </c:pt>
                <c:pt idx="20">
                  <c:v>22.857920408248901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F-47BC-A0B1-5A7E5B9F4D53}"/>
            </c:ext>
          </c:extLst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Sheet1!$F$3:$F$23</c:f>
              <c:numCache>
                <c:formatCode>General</c:formatCode>
                <c:ptCount val="21"/>
                <c:pt idx="0">
                  <c:v>1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Sheet1!$E$3:$E$23</c:f>
              <c:numCache>
                <c:formatCode>General</c:formatCode>
                <c:ptCount val="21"/>
                <c:pt idx="0">
                  <c:v>0</c:v>
                </c:pt>
                <c:pt idx="1">
                  <c:v>0.60109496116638184</c:v>
                </c:pt>
                <c:pt idx="2">
                  <c:v>1.330951452255249</c:v>
                </c:pt>
                <c:pt idx="3">
                  <c:v>2.1564218997955318</c:v>
                </c:pt>
                <c:pt idx="4">
                  <c:v>3.0515997409820561</c:v>
                </c:pt>
                <c:pt idx="5">
                  <c:v>4.0547711849212646</c:v>
                </c:pt>
                <c:pt idx="6">
                  <c:v>4.8281407356262207</c:v>
                </c:pt>
                <c:pt idx="7">
                  <c:v>5.755479097366333</c:v>
                </c:pt>
                <c:pt idx="8">
                  <c:v>6.8038301467895508</c:v>
                </c:pt>
                <c:pt idx="9">
                  <c:v>7.8880538940429688</c:v>
                </c:pt>
                <c:pt idx="10">
                  <c:v>9.0382876396179199</c:v>
                </c:pt>
                <c:pt idx="11">
                  <c:v>10.22535228729248</c:v>
                </c:pt>
                <c:pt idx="12">
                  <c:v>11.480328321456909</c:v>
                </c:pt>
                <c:pt idx="13">
                  <c:v>12.589943170547491</c:v>
                </c:pt>
                <c:pt idx="14">
                  <c:v>13.884268760681151</c:v>
                </c:pt>
                <c:pt idx="15">
                  <c:v>15.238821506500241</c:v>
                </c:pt>
                <c:pt idx="16">
                  <c:v>16.634190082550049</c:v>
                </c:pt>
                <c:pt idx="17">
                  <c:v>18.07443284988403</c:v>
                </c:pt>
                <c:pt idx="18">
                  <c:v>19.450582504272461</c:v>
                </c:pt>
                <c:pt idx="19">
                  <c:v>21.099982976913449</c:v>
                </c:pt>
                <c:pt idx="20">
                  <c:v>22.857920408248901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F-47BC-A0B1-5A7E5B9F4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980496"/>
        <c:axId val="612569184"/>
      </c:lineChart>
      <c:catAx>
        <c:axId val="998980496"/>
        <c:scaling>
          <c:orientation val="minMax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2569184"/>
        <c:crosses val="autoZero"/>
        <c:auto val="1"/>
        <c:lblAlgn val="ctr"/>
        <c:lblOffset val="100"/>
        <c:noMultiLvlLbl val="0"/>
      </c:catAx>
      <c:valAx>
        <c:axId val="6125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9804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2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Sheet1!$F$28:$F$48</c:f>
              <c:numCache>
                <c:formatCode>General</c:formatCode>
                <c:ptCount val="21"/>
                <c:pt idx="0">
                  <c:v>1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Sheet1!$E$28:$E$48</c:f>
              <c:numCache>
                <c:formatCode>General</c:formatCode>
                <c:ptCount val="21"/>
                <c:pt idx="0">
                  <c:v>0</c:v>
                </c:pt>
                <c:pt idx="1">
                  <c:v>0.60941672325134277</c:v>
                </c:pt>
                <c:pt idx="2">
                  <c:v>1.3282158374786379</c:v>
                </c:pt>
                <c:pt idx="3">
                  <c:v>2.1720197200775151</c:v>
                </c:pt>
                <c:pt idx="4">
                  <c:v>3.0939607620239258</c:v>
                </c:pt>
                <c:pt idx="5">
                  <c:v>4.0002825260162354</c:v>
                </c:pt>
                <c:pt idx="6">
                  <c:v>4.8909652233123779</c:v>
                </c:pt>
                <c:pt idx="7">
                  <c:v>5.7972753047943124</c:v>
                </c:pt>
                <c:pt idx="8">
                  <c:v>6.8442208766937256</c:v>
                </c:pt>
                <c:pt idx="9">
                  <c:v>7.8911654949188232</c:v>
                </c:pt>
                <c:pt idx="10">
                  <c:v>8.9849915504455566</c:v>
                </c:pt>
                <c:pt idx="11">
                  <c:v>10.20437455177307</c:v>
                </c:pt>
                <c:pt idx="12">
                  <c:v>11.453912019729611</c:v>
                </c:pt>
                <c:pt idx="13">
                  <c:v>12.657118082046511</c:v>
                </c:pt>
                <c:pt idx="14">
                  <c:v>13.954080581665041</c:v>
                </c:pt>
                <c:pt idx="15">
                  <c:v>15.28229832649231</c:v>
                </c:pt>
                <c:pt idx="16">
                  <c:v>16.715624332427979</c:v>
                </c:pt>
                <c:pt idx="17">
                  <c:v>18.063737869262699</c:v>
                </c:pt>
                <c:pt idx="18">
                  <c:v>19.54821515083313</c:v>
                </c:pt>
                <c:pt idx="19">
                  <c:v>21.189456462860111</c:v>
                </c:pt>
                <c:pt idx="20">
                  <c:v>22.767185211181641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A-4A5B-BE49-EF3D9F9BF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980496"/>
        <c:axId val="612569184"/>
      </c:lineChart>
      <c:catAx>
        <c:axId val="9989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2569184"/>
        <c:crosses val="autoZero"/>
        <c:auto val="1"/>
        <c:lblAlgn val="ctr"/>
        <c:lblOffset val="100"/>
        <c:noMultiLvlLbl val="0"/>
      </c:catAx>
      <c:valAx>
        <c:axId val="6125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9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4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Sheet1!$E$78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Sheet1!$F$79:$F$99</c:f>
              <c:numCache>
                <c:formatCode>General</c:formatCode>
                <c:ptCount val="21"/>
                <c:pt idx="0">
                  <c:v>1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Sheet1!$E$79:$E$99</c:f>
              <c:numCache>
                <c:formatCode>General</c:formatCode>
                <c:ptCount val="21"/>
                <c:pt idx="0">
                  <c:v>0</c:v>
                </c:pt>
                <c:pt idx="1">
                  <c:v>0.60941696166992188</c:v>
                </c:pt>
                <c:pt idx="2">
                  <c:v>1.3907148838043211</c:v>
                </c:pt>
                <c:pt idx="3">
                  <c:v>2.2189104557037349</c:v>
                </c:pt>
                <c:pt idx="4">
                  <c:v>3.078330278396606</c:v>
                </c:pt>
                <c:pt idx="5">
                  <c:v>4.0784072875976563</c:v>
                </c:pt>
                <c:pt idx="6">
                  <c:v>4.9065864086151123</c:v>
                </c:pt>
                <c:pt idx="7">
                  <c:v>5.8754036426544189</c:v>
                </c:pt>
                <c:pt idx="8">
                  <c:v>6.9223494529724121</c:v>
                </c:pt>
                <c:pt idx="9">
                  <c:v>8.0476202964782715</c:v>
                </c:pt>
                <c:pt idx="10">
                  <c:v>9.2037582397460938</c:v>
                </c:pt>
                <c:pt idx="11">
                  <c:v>10.3757107257843</c:v>
                </c:pt>
                <c:pt idx="12">
                  <c:v>11.41891694068909</c:v>
                </c:pt>
                <c:pt idx="13">
                  <c:v>12.766497373580931</c:v>
                </c:pt>
                <c:pt idx="14">
                  <c:v>14.032211780548099</c:v>
                </c:pt>
                <c:pt idx="15">
                  <c:v>15.28229904174805</c:v>
                </c:pt>
                <c:pt idx="16">
                  <c:v>16.719894886016849</c:v>
                </c:pt>
                <c:pt idx="17">
                  <c:v>18.188746452331539</c:v>
                </c:pt>
                <c:pt idx="18">
                  <c:v>19.57947659492493</c:v>
                </c:pt>
                <c:pt idx="19">
                  <c:v>21.217253684997559</c:v>
                </c:pt>
                <c:pt idx="20">
                  <c:v>22.782810211181641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8-4977-A5C1-850A14138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980496"/>
        <c:axId val="612569184"/>
      </c:lineChart>
      <c:catAx>
        <c:axId val="9989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2569184"/>
        <c:crosses val="autoZero"/>
        <c:auto val="1"/>
        <c:lblAlgn val="ctr"/>
        <c:lblOffset val="100"/>
        <c:noMultiLvlLbl val="0"/>
      </c:catAx>
      <c:valAx>
        <c:axId val="6125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9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3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Sheet1!$E$52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Sheet1!$F$53:$F$73</c:f>
              <c:numCache>
                <c:formatCode>General</c:formatCode>
                <c:ptCount val="21"/>
                <c:pt idx="0">
                  <c:v>1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cat>
          <c:val>
            <c:numRef>
              <c:f>Sheet1!$E$53:$E$73</c:f>
              <c:numCache>
                <c:formatCode>General</c:formatCode>
                <c:ptCount val="21"/>
                <c:pt idx="0">
                  <c:v>0</c:v>
                </c:pt>
                <c:pt idx="1">
                  <c:v>0.60957074165344238</c:v>
                </c:pt>
                <c:pt idx="2">
                  <c:v>1.3436324596405029</c:v>
                </c:pt>
                <c:pt idx="3">
                  <c:v>2.203271865844727</c:v>
                </c:pt>
                <c:pt idx="4">
                  <c:v>3.1095800399780269</c:v>
                </c:pt>
                <c:pt idx="5">
                  <c:v>4.0002734661102286</c:v>
                </c:pt>
                <c:pt idx="6">
                  <c:v>4.906585693359375</c:v>
                </c:pt>
                <c:pt idx="7">
                  <c:v>5.8597786426544189</c:v>
                </c:pt>
                <c:pt idx="8">
                  <c:v>6.8910999298095703</c:v>
                </c:pt>
                <c:pt idx="9">
                  <c:v>8.0630438327789307</c:v>
                </c:pt>
                <c:pt idx="10">
                  <c:v>9.18813157081604</c:v>
                </c:pt>
                <c:pt idx="11">
                  <c:v>10.313208341598511</c:v>
                </c:pt>
                <c:pt idx="12">
                  <c:v>11.516414642333981</c:v>
                </c:pt>
                <c:pt idx="13">
                  <c:v>12.797751426696779</c:v>
                </c:pt>
                <c:pt idx="14">
                  <c:v>14.06346368789673</c:v>
                </c:pt>
                <c:pt idx="15">
                  <c:v>15.469809532165529</c:v>
                </c:pt>
                <c:pt idx="16">
                  <c:v>16.766774415969849</c:v>
                </c:pt>
                <c:pt idx="17">
                  <c:v>18.188745737075809</c:v>
                </c:pt>
                <c:pt idx="18">
                  <c:v>19.657596111297611</c:v>
                </c:pt>
                <c:pt idx="19">
                  <c:v>21.220202207565311</c:v>
                </c:pt>
                <c:pt idx="20">
                  <c:v>22.90782713890076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6-4DA4-A706-9C62EE744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980496"/>
        <c:axId val="612569184"/>
      </c:lineChart>
      <c:catAx>
        <c:axId val="9989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2569184"/>
        <c:crosses val="autoZero"/>
        <c:auto val="1"/>
        <c:lblAlgn val="ctr"/>
        <c:lblOffset val="100"/>
        <c:noMultiLvlLbl val="0"/>
      </c:catAx>
      <c:valAx>
        <c:axId val="6125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89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</c:numCache>
            </c:numRef>
          </c:cat>
          <c:val>
            <c:numRef>
              <c:f>[1]Sheet1!$D$2:$D$12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6.9223489761352539</c:v>
                </c:pt>
                <c:pt idx="2">
                  <c:v>15.001025438308719</c:v>
                </c:pt>
                <c:pt idx="3">
                  <c:v>23.14220929145813</c:v>
                </c:pt>
                <c:pt idx="4">
                  <c:v>32.299074649810791</c:v>
                </c:pt>
                <c:pt idx="5">
                  <c:v>40.752777099609382</c:v>
                </c:pt>
                <c:pt idx="6">
                  <c:v>50.597201347351067</c:v>
                </c:pt>
                <c:pt idx="7">
                  <c:v>60.988555431365967</c:v>
                </c:pt>
                <c:pt idx="8">
                  <c:v>72.788765907287598</c:v>
                </c:pt>
                <c:pt idx="9">
                  <c:v>83.271319389343262</c:v>
                </c:pt>
                <c:pt idx="10">
                  <c:v>95.273196935653687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6-499D-8CD5-5460A27535F9}"/>
            </c:ext>
          </c:extLst>
        </c:ser>
        <c:ser>
          <c:idx val="1"/>
          <c:order val="1"/>
          <c:tx>
            <c:strRef>
              <c:f>[1]Sheet1!$D$16:$D$26</c:f>
              <c:strCache>
                <c:ptCount val="11"/>
                <c:pt idx="0">
                  <c:v>0</c:v>
                </c:pt>
                <c:pt idx="1">
                  <c:v>1151292,546</c:v>
                </c:pt>
                <c:pt idx="2">
                  <c:v>2441214,529</c:v>
                </c:pt>
                <c:pt idx="3">
                  <c:v>3783461,326</c:v>
                </c:pt>
                <c:pt idx="4">
                  <c:v>5159687,93</c:v>
                </c:pt>
                <c:pt idx="5">
                  <c:v>6561181,689</c:v>
                </c:pt>
                <c:pt idx="6">
                  <c:v>7982810,961</c:v>
                </c:pt>
                <c:pt idx="7">
                  <c:v>9421184,93</c:v>
                </c:pt>
                <c:pt idx="8">
                  <c:v>10873893,61</c:v>
                </c:pt>
                <c:pt idx="9">
                  <c:v>12339135,04</c:v>
                </c:pt>
                <c:pt idx="10">
                  <c:v>13815510,56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F36-499D-8CD5-5460A275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057920"/>
        <c:axId val="435833008"/>
      </c:lineChart>
      <c:catAx>
        <c:axId val="3010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problemu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5833008"/>
        <c:crosses val="autoZero"/>
        <c:auto val="1"/>
        <c:lblAlgn val="ctr"/>
        <c:lblOffset val="100"/>
        <c:noMultiLvlLbl val="0"/>
      </c:catAx>
      <c:valAx>
        <c:axId val="4358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10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533400</xdr:colOff>
      <xdr:row>25</xdr:row>
      <xdr:rowOff>128587</xdr:rowOff>
    </xdr:from>
    <xdr:ext cx="65" cy="172227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21D07B0-E498-40CD-8DFC-BCB97CD92699}"/>
            </a:ext>
          </a:extLst>
        </xdr:cNvPr>
        <xdr:cNvSpPr txBox="1"/>
      </xdr:nvSpPr>
      <xdr:spPr>
        <a:xfrm>
          <a:off x="11506200" y="4891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302078</xdr:colOff>
      <xdr:row>21</xdr:row>
      <xdr:rowOff>166688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21F6E4-C43D-4052-AED4-7AC75230C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25</xdr:row>
      <xdr:rowOff>9525</xdr:rowOff>
    </xdr:from>
    <xdr:to>
      <xdr:col>15</xdr:col>
      <xdr:colOff>311604</xdr:colOff>
      <xdr:row>45</xdr:row>
      <xdr:rowOff>176213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06DF686-D8EA-435B-970D-4B719341F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15</xdr:col>
      <xdr:colOff>302078</xdr:colOff>
      <xdr:row>93</xdr:row>
      <xdr:rowOff>166688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3632ECC-8467-4BCD-BF13-6F8A03629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302079</xdr:colOff>
      <xdr:row>69</xdr:row>
      <xdr:rowOff>166688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C46C2D6-95AB-479D-B63B-F578BD2D3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15</xdr:col>
      <xdr:colOff>276225</xdr:colOff>
      <xdr:row>116</xdr:row>
      <xdr:rowOff>161925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BC55FDA-EA3C-401A-9B67-62A197EC3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elka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Czas</v>
          </cell>
        </row>
        <row r="2">
          <cell r="D2">
            <v>0</v>
          </cell>
          <cell r="E2">
            <v>1</v>
          </cell>
        </row>
        <row r="3">
          <cell r="D3">
            <v>6.9223489761352539</v>
          </cell>
          <cell r="E3">
            <v>100000</v>
          </cell>
        </row>
        <row r="4">
          <cell r="D4">
            <v>15.001025438308719</v>
          </cell>
          <cell r="E4">
            <v>200000</v>
          </cell>
        </row>
        <row r="5">
          <cell r="D5">
            <v>23.14220929145813</v>
          </cell>
          <cell r="E5">
            <v>300000</v>
          </cell>
        </row>
        <row r="6">
          <cell r="D6">
            <v>32.299074649810791</v>
          </cell>
          <cell r="E6">
            <v>400000</v>
          </cell>
        </row>
        <row r="7">
          <cell r="D7">
            <v>40.752777099609382</v>
          </cell>
          <cell r="E7">
            <v>500000</v>
          </cell>
        </row>
        <row r="8">
          <cell r="D8">
            <v>50.597201347351067</v>
          </cell>
          <cell r="E8">
            <v>600000</v>
          </cell>
        </row>
        <row r="9">
          <cell r="D9">
            <v>60.988555431365967</v>
          </cell>
          <cell r="E9">
            <v>700000</v>
          </cell>
        </row>
        <row r="10">
          <cell r="D10">
            <v>72.788765907287598</v>
          </cell>
          <cell r="E10">
            <v>800000</v>
          </cell>
        </row>
        <row r="11">
          <cell r="D11">
            <v>83.271319389343262</v>
          </cell>
          <cell r="E11">
            <v>900000</v>
          </cell>
        </row>
        <row r="12">
          <cell r="D12">
            <v>95.273196935653687</v>
          </cell>
          <cell r="E12">
            <v>1000000</v>
          </cell>
        </row>
        <row r="16">
          <cell r="D16">
            <v>0</v>
          </cell>
        </row>
        <row r="17">
          <cell r="D17">
            <v>1151292.546497023</v>
          </cell>
        </row>
        <row r="18">
          <cell r="D18">
            <v>2441214.5291060349</v>
          </cell>
        </row>
        <row r="19">
          <cell r="D19">
            <v>3783461.3260915014</v>
          </cell>
        </row>
        <row r="20">
          <cell r="D20">
            <v>5159687.9304360477</v>
          </cell>
        </row>
        <row r="21">
          <cell r="D21">
            <v>6561181.6887021642</v>
          </cell>
        </row>
        <row r="22">
          <cell r="D22">
            <v>7982810.9605189702</v>
          </cell>
        </row>
        <row r="23">
          <cell r="D23">
            <v>9421184.9298178796</v>
          </cell>
        </row>
        <row r="24">
          <cell r="D24">
            <v>10873893.605320051</v>
          </cell>
        </row>
        <row r="25">
          <cell r="D25">
            <v>12339135.038075803</v>
          </cell>
        </row>
        <row r="26">
          <cell r="D26">
            <v>13815510.557964273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16"/>
  <sheetViews>
    <sheetView topLeftCell="A79" zoomScaleNormal="100" workbookViewId="0">
      <selection activeCell="I104" sqref="I104:K115"/>
    </sheetView>
  </sheetViews>
  <sheetFormatPr defaultRowHeight="15" x14ac:dyDescent="0.25"/>
  <sheetData>
    <row r="1" spans="2:22" x14ac:dyDescent="0.25">
      <c r="B1" s="1" t="s">
        <v>5</v>
      </c>
      <c r="H1" s="1"/>
      <c r="I1" t="s">
        <v>12</v>
      </c>
      <c r="M1" s="1"/>
      <c r="N1" t="s">
        <v>13</v>
      </c>
      <c r="U1" t="s">
        <v>14</v>
      </c>
      <c r="V1" t="s">
        <v>15</v>
      </c>
    </row>
    <row r="2" spans="2:2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9</v>
      </c>
      <c r="I2" t="s">
        <v>10</v>
      </c>
      <c r="J2" t="s">
        <v>11</v>
      </c>
      <c r="M2" t="s">
        <v>9</v>
      </c>
      <c r="N2" t="s">
        <v>10</v>
      </c>
      <c r="O2" t="s">
        <v>11</v>
      </c>
      <c r="U2">
        <v>1</v>
      </c>
      <c r="V2">
        <f>F3</f>
        <v>1</v>
      </c>
    </row>
    <row r="3" spans="2:22" x14ac:dyDescent="0.25">
      <c r="B3">
        <v>-4283</v>
      </c>
      <c r="C3">
        <v>1398</v>
      </c>
      <c r="D3">
        <v>4505.3848892186779</v>
      </c>
      <c r="E3">
        <v>0</v>
      </c>
      <c r="F3">
        <v>1</v>
      </c>
      <c r="H3">
        <f>F3</f>
        <v>1</v>
      </c>
      <c r="I3">
        <v>1</v>
      </c>
      <c r="J3">
        <f>(I3*MEDIAN($U$2:$U$22)/(U2*MEDIAN($I$3:$I$23)))</f>
        <v>127.37949846279645</v>
      </c>
      <c r="M3">
        <f>F3</f>
        <v>1</v>
      </c>
      <c r="N3">
        <f>E3*1000</f>
        <v>0</v>
      </c>
      <c r="O3">
        <f>(N3*MEDIAN($V$2:$V$22)/(V2*MEDIAN($N$3:$N$23)))</f>
        <v>0</v>
      </c>
      <c r="U3">
        <f t="shared" ref="U3:U21" si="0">F4*(LN(F4))</f>
        <v>92103.403719761831</v>
      </c>
      <c r="V3">
        <f t="shared" ref="V3:V22" si="1">F4</f>
        <v>10000</v>
      </c>
    </row>
    <row r="4" spans="2:22" x14ac:dyDescent="0.25">
      <c r="B4">
        <v>25678881</v>
      </c>
      <c r="C4">
        <v>-346897</v>
      </c>
      <c r="D4">
        <v>25681224.01562608</v>
      </c>
      <c r="E4">
        <v>0.60109496116638184</v>
      </c>
      <c r="F4">
        <v>10000</v>
      </c>
      <c r="H4">
        <f t="shared" ref="H4:H23" si="2">F4</f>
        <v>10000</v>
      </c>
      <c r="I4">
        <f t="shared" ref="I4:I23" si="3">E4*1000</f>
        <v>601.09496116638184</v>
      </c>
      <c r="J4">
        <f t="shared" ref="J4:J23" si="4">(I4*MEDIAN($U$2:$U$22)/(U3*MEDIAN($I$3:$I$23)))</f>
        <v>0.83131753648165629</v>
      </c>
      <c r="M4">
        <f t="shared" ref="M4:M22" si="5">F4</f>
        <v>10000</v>
      </c>
      <c r="N4">
        <f t="shared" ref="N4:N23" si="6">E4*1000</f>
        <v>601.09496116638184</v>
      </c>
      <c r="O4">
        <f t="shared" ref="O4:O23" si="7">(N4*MEDIAN($V$2:$V$22)/(V3*MEDIAN($N$3:$N$23)))</f>
        <v>0.66505402918532497</v>
      </c>
      <c r="U4">
        <f t="shared" si="0"/>
        <v>198069.75105072255</v>
      </c>
      <c r="V4">
        <f t="shared" si="1"/>
        <v>20000</v>
      </c>
    </row>
    <row r="5" spans="2:22" x14ac:dyDescent="0.25">
      <c r="B5">
        <v>76046522</v>
      </c>
      <c r="C5">
        <v>-741762</v>
      </c>
      <c r="D5">
        <v>76050139.507834747</v>
      </c>
      <c r="E5">
        <v>1.330951452255249</v>
      </c>
      <c r="F5">
        <v>20000</v>
      </c>
      <c r="H5">
        <f t="shared" si="2"/>
        <v>20000</v>
      </c>
      <c r="I5">
        <f t="shared" si="3"/>
        <v>1330.951452255249</v>
      </c>
      <c r="J5">
        <f t="shared" si="4"/>
        <v>0.85594053391418001</v>
      </c>
      <c r="M5">
        <f t="shared" si="5"/>
        <v>20000</v>
      </c>
      <c r="N5">
        <f t="shared" si="6"/>
        <v>1330.951452255249</v>
      </c>
      <c r="O5">
        <f t="shared" si="7"/>
        <v>0.73628518217390626</v>
      </c>
      <c r="U5">
        <f t="shared" si="0"/>
        <v>309268.57981932879</v>
      </c>
      <c r="V5">
        <f t="shared" si="1"/>
        <v>30000</v>
      </c>
    </row>
    <row r="6" spans="2:22" x14ac:dyDescent="0.25">
      <c r="B6">
        <v>151468362</v>
      </c>
      <c r="C6">
        <v>8815</v>
      </c>
      <c r="D6">
        <v>151468362.25650319</v>
      </c>
      <c r="E6">
        <v>2.1564218997955318</v>
      </c>
      <c r="F6">
        <v>30000</v>
      </c>
      <c r="H6">
        <f t="shared" si="2"/>
        <v>30000</v>
      </c>
      <c r="I6">
        <f t="shared" si="3"/>
        <v>2156.4218997955318</v>
      </c>
      <c r="J6">
        <f t="shared" si="4"/>
        <v>0.88817279864192089</v>
      </c>
      <c r="M6">
        <f t="shared" si="5"/>
        <v>30000</v>
      </c>
      <c r="N6">
        <f t="shared" si="6"/>
        <v>2156.4218997955318</v>
      </c>
      <c r="O6">
        <f t="shared" si="7"/>
        <v>0.79529146293271802</v>
      </c>
      <c r="U6">
        <f t="shared" si="0"/>
        <v>423865.38932384289</v>
      </c>
      <c r="V6">
        <f t="shared" si="1"/>
        <v>40000</v>
      </c>
    </row>
    <row r="7" spans="2:22" x14ac:dyDescent="0.25">
      <c r="B7">
        <v>251032215</v>
      </c>
      <c r="C7">
        <v>-286828</v>
      </c>
      <c r="D7">
        <v>251032378.863978</v>
      </c>
      <c r="E7">
        <v>3.0515997409820561</v>
      </c>
      <c r="F7">
        <v>40000</v>
      </c>
      <c r="H7">
        <f t="shared" si="2"/>
        <v>40000</v>
      </c>
      <c r="I7">
        <f t="shared" si="3"/>
        <v>3051.5997409820561</v>
      </c>
      <c r="J7">
        <f t="shared" si="4"/>
        <v>0.9170629504229455</v>
      </c>
      <c r="M7">
        <f t="shared" si="5"/>
        <v>40000</v>
      </c>
      <c r="N7">
        <f t="shared" si="6"/>
        <v>3051.5997409820561</v>
      </c>
      <c r="O7">
        <f t="shared" si="7"/>
        <v>0.84407574273412311</v>
      </c>
      <c r="U7">
        <f t="shared" si="0"/>
        <v>540988.91422051413</v>
      </c>
      <c r="V7">
        <f t="shared" si="1"/>
        <v>50000</v>
      </c>
    </row>
    <row r="8" spans="2:22" x14ac:dyDescent="0.25">
      <c r="B8">
        <v>375545919</v>
      </c>
      <c r="C8">
        <v>-4380940</v>
      </c>
      <c r="D8">
        <v>375571471.11147588</v>
      </c>
      <c r="E8">
        <v>4.0547711849212646</v>
      </c>
      <c r="F8">
        <v>50000</v>
      </c>
      <c r="H8">
        <f t="shared" si="2"/>
        <v>50000</v>
      </c>
      <c r="I8">
        <f t="shared" si="3"/>
        <v>4054.7711849212646</v>
      </c>
      <c r="J8">
        <f t="shared" si="4"/>
        <v>0.95472329716933835</v>
      </c>
      <c r="M8">
        <f t="shared" si="5"/>
        <v>50000</v>
      </c>
      <c r="N8">
        <f t="shared" si="6"/>
        <v>4054.7711849212646</v>
      </c>
      <c r="O8">
        <f t="shared" si="7"/>
        <v>0.89724322716790061</v>
      </c>
      <c r="U8">
        <f t="shared" si="0"/>
        <v>660125.99047225434</v>
      </c>
      <c r="V8">
        <f t="shared" si="1"/>
        <v>60000</v>
      </c>
    </row>
    <row r="9" spans="2:22" x14ac:dyDescent="0.25">
      <c r="B9">
        <v>525587412</v>
      </c>
      <c r="C9">
        <v>-3446048</v>
      </c>
      <c r="D9">
        <v>525598708.99734533</v>
      </c>
      <c r="E9">
        <v>4.8281407356262207</v>
      </c>
      <c r="F9">
        <v>60000</v>
      </c>
      <c r="H9">
        <f t="shared" si="2"/>
        <v>60000</v>
      </c>
      <c r="I9">
        <f t="shared" si="3"/>
        <v>4828.1407356262207</v>
      </c>
      <c r="J9">
        <f t="shared" si="4"/>
        <v>0.93164964611056977</v>
      </c>
      <c r="M9">
        <f t="shared" si="5"/>
        <v>60000</v>
      </c>
      <c r="N9">
        <f t="shared" si="6"/>
        <v>4828.1407356262207</v>
      </c>
      <c r="O9">
        <f t="shared" si="7"/>
        <v>0.89031258429653959</v>
      </c>
      <c r="U9">
        <f t="shared" si="0"/>
        <v>780937.53647220472</v>
      </c>
      <c r="V9">
        <f t="shared" si="1"/>
        <v>70000</v>
      </c>
    </row>
    <row r="10" spans="2:22" x14ac:dyDescent="0.25">
      <c r="B10">
        <v>701280430</v>
      </c>
      <c r="C10">
        <v>-3165267</v>
      </c>
      <c r="D10">
        <v>701287573.26518071</v>
      </c>
      <c r="E10">
        <v>5.755479097366333</v>
      </c>
      <c r="F10">
        <v>70000</v>
      </c>
      <c r="H10">
        <f t="shared" si="2"/>
        <v>70000</v>
      </c>
      <c r="I10">
        <f t="shared" si="3"/>
        <v>5755.479097366333</v>
      </c>
      <c r="J10">
        <f t="shared" si="4"/>
        <v>0.93878192121160209</v>
      </c>
      <c r="M10">
        <f t="shared" si="5"/>
        <v>70000</v>
      </c>
      <c r="N10">
        <f t="shared" si="6"/>
        <v>5755.479097366333</v>
      </c>
      <c r="O10">
        <f t="shared" si="7"/>
        <v>0.90969808929263019</v>
      </c>
      <c r="U10">
        <f t="shared" si="0"/>
        <v>903182.55309248145</v>
      </c>
      <c r="V10">
        <f t="shared" si="1"/>
        <v>80000</v>
      </c>
    </row>
    <row r="11" spans="2:22" x14ac:dyDescent="0.25">
      <c r="B11">
        <v>901195118</v>
      </c>
      <c r="C11">
        <v>-3523977</v>
      </c>
      <c r="D11">
        <v>901202007.9432416</v>
      </c>
      <c r="E11">
        <v>6.8038301467895508</v>
      </c>
      <c r="F11">
        <v>80000</v>
      </c>
      <c r="H11">
        <f t="shared" si="2"/>
        <v>80000</v>
      </c>
      <c r="I11">
        <f t="shared" si="3"/>
        <v>6803.8301467895508</v>
      </c>
      <c r="J11">
        <f t="shared" si="4"/>
        <v>0.95957175961454277</v>
      </c>
      <c r="M11">
        <f t="shared" si="5"/>
        <v>80000</v>
      </c>
      <c r="N11">
        <f t="shared" si="6"/>
        <v>6803.8301467895508</v>
      </c>
      <c r="O11">
        <f t="shared" si="7"/>
        <v>0.94097333727326093</v>
      </c>
      <c r="U11">
        <f t="shared" si="0"/>
        <v>1026680.8454381161</v>
      </c>
      <c r="V11">
        <f t="shared" si="1"/>
        <v>90000</v>
      </c>
    </row>
    <row r="12" spans="2:22" x14ac:dyDescent="0.25">
      <c r="B12">
        <v>1125913311</v>
      </c>
      <c r="C12">
        <v>-4260106</v>
      </c>
      <c r="D12">
        <v>1125921370.42962</v>
      </c>
      <c r="E12">
        <v>7.8880538940429688</v>
      </c>
      <c r="F12">
        <v>90000</v>
      </c>
      <c r="H12">
        <f t="shared" si="2"/>
        <v>90000</v>
      </c>
      <c r="I12">
        <f t="shared" si="3"/>
        <v>7888.0538940429688</v>
      </c>
      <c r="J12">
        <f t="shared" si="4"/>
        <v>0.97866474604572262</v>
      </c>
      <c r="M12">
        <f t="shared" si="5"/>
        <v>90000</v>
      </c>
      <c r="N12">
        <f t="shared" si="6"/>
        <v>7888.0538940429688</v>
      </c>
      <c r="O12">
        <f t="shared" si="7"/>
        <v>0.96970849746987209</v>
      </c>
      <c r="U12">
        <f t="shared" si="0"/>
        <v>1151292.546497023</v>
      </c>
      <c r="V12">
        <f t="shared" si="1"/>
        <v>100000</v>
      </c>
    </row>
    <row r="13" spans="2:22" x14ac:dyDescent="0.25">
      <c r="B13">
        <v>1374517774</v>
      </c>
      <c r="C13">
        <v>-4723043</v>
      </c>
      <c r="D13">
        <v>1374525888.5074141</v>
      </c>
      <c r="E13">
        <v>9.0382876396179199</v>
      </c>
      <c r="F13">
        <v>100000</v>
      </c>
      <c r="H13">
        <f t="shared" si="2"/>
        <v>100000</v>
      </c>
      <c r="I13">
        <f t="shared" si="3"/>
        <v>9038.2876396179199</v>
      </c>
      <c r="J13">
        <f t="shared" si="4"/>
        <v>1</v>
      </c>
      <c r="M13">
        <f t="shared" si="5"/>
        <v>100000</v>
      </c>
      <c r="N13">
        <f t="shared" si="6"/>
        <v>9038.2876396179199</v>
      </c>
      <c r="O13">
        <f t="shared" si="7"/>
        <v>1</v>
      </c>
      <c r="U13">
        <f t="shared" si="0"/>
        <v>1276905.9209252007</v>
      </c>
      <c r="V13">
        <f t="shared" si="1"/>
        <v>110000</v>
      </c>
    </row>
    <row r="14" spans="2:22" x14ac:dyDescent="0.25">
      <c r="B14">
        <v>1649571422</v>
      </c>
      <c r="C14">
        <v>-4743437</v>
      </c>
      <c r="D14">
        <v>1649578241.9981401</v>
      </c>
      <c r="E14">
        <v>10.22535228729248</v>
      </c>
      <c r="F14">
        <v>110000</v>
      </c>
      <c r="H14">
        <f t="shared" si="2"/>
        <v>110000</v>
      </c>
      <c r="I14">
        <f t="shared" si="3"/>
        <v>10225.35228729248</v>
      </c>
      <c r="J14">
        <f t="shared" si="4"/>
        <v>1.0200440178215944</v>
      </c>
      <c r="M14">
        <f t="shared" si="5"/>
        <v>110000</v>
      </c>
      <c r="N14">
        <f t="shared" si="6"/>
        <v>10225.35228729248</v>
      </c>
      <c r="O14">
        <f t="shared" si="7"/>
        <v>1.0284884899970381</v>
      </c>
      <c r="U14">
        <f t="shared" si="0"/>
        <v>1403429.642611702</v>
      </c>
      <c r="V14">
        <f t="shared" si="1"/>
        <v>120000</v>
      </c>
    </row>
    <row r="15" spans="2:22" x14ac:dyDescent="0.25">
      <c r="B15">
        <v>1949096914</v>
      </c>
      <c r="C15">
        <v>-7469353</v>
      </c>
      <c r="D15">
        <v>1949111226.0203531</v>
      </c>
      <c r="E15">
        <v>11.480328321456909</v>
      </c>
      <c r="F15">
        <v>120000</v>
      </c>
      <c r="H15">
        <f t="shared" si="2"/>
        <v>120000</v>
      </c>
      <c r="I15">
        <f t="shared" si="3"/>
        <v>11480.328321456909</v>
      </c>
      <c r="J15">
        <f t="shared" si="4"/>
        <v>1.0419891524124101</v>
      </c>
      <c r="M15">
        <f t="shared" si="5"/>
        <v>120000</v>
      </c>
      <c r="N15">
        <f t="shared" si="6"/>
        <v>11480.328321456909</v>
      </c>
      <c r="O15">
        <f t="shared" si="7"/>
        <v>1.0584903523036346</v>
      </c>
      <c r="U15">
        <f t="shared" si="0"/>
        <v>1530787.6648269035</v>
      </c>
      <c r="V15">
        <f t="shared" si="1"/>
        <v>130000</v>
      </c>
    </row>
    <row r="16" spans="2:22" x14ac:dyDescent="0.25">
      <c r="B16">
        <v>2274274369</v>
      </c>
      <c r="C16">
        <v>-7062239</v>
      </c>
      <c r="D16">
        <v>2274285334.0577221</v>
      </c>
      <c r="E16">
        <v>12.589943170547491</v>
      </c>
      <c r="F16">
        <v>130000</v>
      </c>
      <c r="H16">
        <f t="shared" si="2"/>
        <v>130000</v>
      </c>
      <c r="I16">
        <f t="shared" si="3"/>
        <v>12589.943170547491</v>
      </c>
      <c r="J16">
        <f t="shared" si="4"/>
        <v>1.0476310226348668</v>
      </c>
      <c r="M16">
        <f t="shared" si="5"/>
        <v>130000</v>
      </c>
      <c r="N16">
        <f t="shared" si="6"/>
        <v>12589.943170547491</v>
      </c>
      <c r="O16">
        <f t="shared" si="7"/>
        <v>1.071505140774798</v>
      </c>
      <c r="U16">
        <f t="shared" si="0"/>
        <v>1658915.6782228018</v>
      </c>
      <c r="V16">
        <f t="shared" si="1"/>
        <v>140000</v>
      </c>
    </row>
    <row r="17" spans="2:22" x14ac:dyDescent="0.25">
      <c r="B17">
        <v>2622437259</v>
      </c>
      <c r="C17">
        <v>-7325136</v>
      </c>
      <c r="D17">
        <v>2622447489.4664431</v>
      </c>
      <c r="E17">
        <v>13.884268760681151</v>
      </c>
      <c r="F17">
        <v>140000</v>
      </c>
      <c r="H17">
        <f t="shared" si="2"/>
        <v>140000</v>
      </c>
      <c r="I17">
        <f t="shared" si="3"/>
        <v>13884.268760681151</v>
      </c>
      <c r="J17">
        <f t="shared" si="4"/>
        <v>1.0661007153497455</v>
      </c>
      <c r="M17">
        <f t="shared" si="5"/>
        <v>140000</v>
      </c>
      <c r="N17">
        <f t="shared" si="6"/>
        <v>13884.268760681151</v>
      </c>
      <c r="O17">
        <f t="shared" si="7"/>
        <v>1.0972581560235899</v>
      </c>
      <c r="U17">
        <f t="shared" si="0"/>
        <v>1787758.5859617589</v>
      </c>
      <c r="V17">
        <f t="shared" si="1"/>
        <v>150000</v>
      </c>
    </row>
    <row r="18" spans="2:22" x14ac:dyDescent="0.25">
      <c r="B18">
        <v>2997240510</v>
      </c>
      <c r="C18">
        <v>-12364341</v>
      </c>
      <c r="D18">
        <v>2997266012.8379369</v>
      </c>
      <c r="E18">
        <v>15.238821506500241</v>
      </c>
      <c r="F18">
        <v>150000</v>
      </c>
      <c r="H18">
        <f t="shared" si="2"/>
        <v>150000</v>
      </c>
      <c r="I18">
        <f t="shared" si="3"/>
        <v>15238.821506500241</v>
      </c>
      <c r="J18">
        <f t="shared" si="4"/>
        <v>1.0857805163988725</v>
      </c>
      <c r="M18">
        <f t="shared" si="5"/>
        <v>150000</v>
      </c>
      <c r="N18">
        <f t="shared" si="6"/>
        <v>15238.821506500241</v>
      </c>
      <c r="O18">
        <f t="shared" si="7"/>
        <v>1.1240198080370334</v>
      </c>
      <c r="U18">
        <f t="shared" si="0"/>
        <v>1917268.6550745543</v>
      </c>
      <c r="V18">
        <f t="shared" si="1"/>
        <v>160000</v>
      </c>
    </row>
    <row r="19" spans="2:22" x14ac:dyDescent="0.25">
      <c r="B19">
        <v>3396883253</v>
      </c>
      <c r="C19">
        <v>-12124043</v>
      </c>
      <c r="D19">
        <v>3396904889.2970982</v>
      </c>
      <c r="E19">
        <v>16.634190082550049</v>
      </c>
      <c r="F19">
        <v>160000</v>
      </c>
      <c r="H19">
        <f t="shared" si="2"/>
        <v>160000</v>
      </c>
      <c r="I19">
        <f t="shared" si="3"/>
        <v>16634.190082550049</v>
      </c>
      <c r="J19">
        <f t="shared" si="4"/>
        <v>1.1051423515645253</v>
      </c>
      <c r="M19">
        <f t="shared" si="5"/>
        <v>160000</v>
      </c>
      <c r="N19">
        <f t="shared" si="6"/>
        <v>16634.190082550049</v>
      </c>
      <c r="O19">
        <f t="shared" si="7"/>
        <v>1.150258679091261</v>
      </c>
      <c r="U19">
        <f t="shared" si="0"/>
        <v>2047404.1317255078</v>
      </c>
      <c r="V19">
        <f t="shared" si="1"/>
        <v>170000</v>
      </c>
    </row>
    <row r="20" spans="2:22" x14ac:dyDescent="0.25">
      <c r="B20">
        <v>3821862671</v>
      </c>
      <c r="C20">
        <v>-10115613</v>
      </c>
      <c r="D20">
        <v>3821876057.8555679</v>
      </c>
      <c r="E20">
        <v>18.07443284988403</v>
      </c>
      <c r="F20">
        <v>170000</v>
      </c>
      <c r="H20">
        <f t="shared" si="2"/>
        <v>170000</v>
      </c>
      <c r="I20">
        <f t="shared" si="3"/>
        <v>18074.43284988403</v>
      </c>
      <c r="J20">
        <f t="shared" si="4"/>
        <v>1.1245030503466757</v>
      </c>
      <c r="M20">
        <f t="shared" si="5"/>
        <v>170000</v>
      </c>
      <c r="N20">
        <f t="shared" si="6"/>
        <v>18074.43284988403</v>
      </c>
      <c r="O20">
        <f t="shared" si="7"/>
        <v>1.1763311533544694</v>
      </c>
      <c r="U20">
        <f t="shared" si="0"/>
        <v>2178128.1833770224</v>
      </c>
      <c r="V20">
        <f t="shared" si="1"/>
        <v>180000</v>
      </c>
    </row>
    <row r="21" spans="2:22" x14ac:dyDescent="0.25">
      <c r="B21">
        <v>4268727219</v>
      </c>
      <c r="C21">
        <v>-11654403</v>
      </c>
      <c r="D21">
        <v>4268743128.292069</v>
      </c>
      <c r="E21">
        <v>19.450582504272461</v>
      </c>
      <c r="F21">
        <v>180000</v>
      </c>
      <c r="H21">
        <f t="shared" si="2"/>
        <v>180000</v>
      </c>
      <c r="I21">
        <f t="shared" si="3"/>
        <v>19450.582504272461</v>
      </c>
      <c r="J21">
        <f t="shared" si="4"/>
        <v>1.1374929460589092</v>
      </c>
      <c r="M21">
        <f t="shared" si="5"/>
        <v>180000</v>
      </c>
      <c r="N21">
        <f t="shared" si="6"/>
        <v>19450.582504272461</v>
      </c>
      <c r="O21">
        <f t="shared" si="7"/>
        <v>1.1955670808344685</v>
      </c>
      <c r="U21">
        <f t="shared" si="0"/>
        <v>2309408.0767170987</v>
      </c>
      <c r="V21">
        <f t="shared" si="1"/>
        <v>190000</v>
      </c>
    </row>
    <row r="22" spans="2:22" x14ac:dyDescent="0.25">
      <c r="B22">
        <v>4742914744</v>
      </c>
      <c r="C22">
        <v>-8097259</v>
      </c>
      <c r="D22">
        <v>4742921655.9475126</v>
      </c>
      <c r="E22">
        <v>21.099982976913449</v>
      </c>
      <c r="F22">
        <v>190000</v>
      </c>
      <c r="H22">
        <f t="shared" si="2"/>
        <v>190000</v>
      </c>
      <c r="I22">
        <f t="shared" si="3"/>
        <v>21099.982976913449</v>
      </c>
      <c r="J22">
        <f t="shared" si="4"/>
        <v>1.1638069842526235</v>
      </c>
      <c r="M22">
        <f t="shared" si="5"/>
        <v>190000</v>
      </c>
      <c r="N22">
        <f t="shared" si="6"/>
        <v>21099.982976913449</v>
      </c>
      <c r="O22">
        <f t="shared" si="7"/>
        <v>1.2286900617875176</v>
      </c>
      <c r="U22">
        <f>F23*(LN(F23))</f>
        <v>2441214.5291060349</v>
      </c>
      <c r="V22">
        <f t="shared" si="1"/>
        <v>200000</v>
      </c>
    </row>
    <row r="23" spans="2:22" x14ac:dyDescent="0.25">
      <c r="B23">
        <v>5244414433</v>
      </c>
      <c r="C23">
        <v>-6490760</v>
      </c>
      <c r="D23">
        <v>5244418449.6495028</v>
      </c>
      <c r="E23">
        <v>22.857920408248901</v>
      </c>
      <c r="F23">
        <v>200000</v>
      </c>
      <c r="H23">
        <f t="shared" si="2"/>
        <v>200000</v>
      </c>
      <c r="I23">
        <f t="shared" si="3"/>
        <v>22857.920408248901</v>
      </c>
      <c r="J23">
        <f t="shared" si="4"/>
        <v>1.192697488397914</v>
      </c>
      <c r="M23">
        <f>F23</f>
        <v>200000</v>
      </c>
      <c r="N23">
        <f t="shared" si="6"/>
        <v>22857.920408248901</v>
      </c>
      <c r="O23">
        <f t="shared" si="7"/>
        <v>1.264505032350087</v>
      </c>
    </row>
    <row r="26" spans="2:22" x14ac:dyDescent="0.25">
      <c r="B26" s="1" t="s">
        <v>6</v>
      </c>
      <c r="H26" s="1"/>
      <c r="I26" t="s">
        <v>12</v>
      </c>
      <c r="M26" s="1"/>
      <c r="N26" t="s">
        <v>13</v>
      </c>
    </row>
    <row r="27" spans="2:22" x14ac:dyDescent="0.25">
      <c r="B27" t="s">
        <v>0</v>
      </c>
      <c r="C27" t="s">
        <v>1</v>
      </c>
      <c r="D27" t="s">
        <v>2</v>
      </c>
      <c r="E27" t="s">
        <v>3</v>
      </c>
      <c r="F27" t="s">
        <v>4</v>
      </c>
      <c r="H27" t="s">
        <v>9</v>
      </c>
      <c r="I27" t="s">
        <v>10</v>
      </c>
      <c r="J27" t="s">
        <v>11</v>
      </c>
      <c r="M27" t="s">
        <v>9</v>
      </c>
      <c r="N27" t="s">
        <v>10</v>
      </c>
      <c r="O27" t="s">
        <v>11</v>
      </c>
    </row>
    <row r="28" spans="2:22" x14ac:dyDescent="0.25">
      <c r="B28">
        <v>1312</v>
      </c>
      <c r="C28">
        <v>4393</v>
      </c>
      <c r="D28">
        <v>4584.734779679191</v>
      </c>
      <c r="E28">
        <v>0</v>
      </c>
      <c r="F28">
        <v>1</v>
      </c>
      <c r="H28">
        <f>F28</f>
        <v>1</v>
      </c>
      <c r="I28">
        <f>E28*1000</f>
        <v>0</v>
      </c>
    </row>
    <row r="29" spans="2:22" x14ac:dyDescent="0.25">
      <c r="B29">
        <v>25060236</v>
      </c>
      <c r="C29">
        <v>51644</v>
      </c>
      <c r="D29">
        <v>25060289.213782672</v>
      </c>
      <c r="E29">
        <v>0.60941672325134277</v>
      </c>
      <c r="F29">
        <v>10000</v>
      </c>
      <c r="H29">
        <f t="shared" ref="H29:H48" si="8">F29</f>
        <v>10000</v>
      </c>
      <c r="I29">
        <f t="shared" ref="I29:I48" si="9">E29*1000</f>
        <v>609.41672325134277</v>
      </c>
    </row>
    <row r="30" spans="2:22" x14ac:dyDescent="0.25">
      <c r="B30">
        <v>74564898</v>
      </c>
      <c r="C30">
        <v>1589977</v>
      </c>
      <c r="D30">
        <v>74581847.929713652</v>
      </c>
      <c r="E30">
        <v>1.3282158374786379</v>
      </c>
      <c r="F30">
        <v>20000</v>
      </c>
      <c r="H30">
        <f t="shared" si="8"/>
        <v>20000</v>
      </c>
      <c r="I30">
        <f t="shared" si="9"/>
        <v>1328.2158374786379</v>
      </c>
    </row>
    <row r="31" spans="2:22" x14ac:dyDescent="0.25">
      <c r="B31">
        <v>148823918</v>
      </c>
      <c r="C31">
        <v>2658522</v>
      </c>
      <c r="D31">
        <v>148847661.41291979</v>
      </c>
      <c r="E31">
        <v>2.1720197200775151</v>
      </c>
      <c r="F31">
        <v>30000</v>
      </c>
      <c r="H31">
        <f t="shared" si="8"/>
        <v>30000</v>
      </c>
      <c r="I31">
        <f t="shared" si="9"/>
        <v>2172.0197200775151</v>
      </c>
    </row>
    <row r="32" spans="2:22" x14ac:dyDescent="0.25">
      <c r="B32">
        <v>249281093</v>
      </c>
      <c r="C32">
        <v>310156</v>
      </c>
      <c r="D32">
        <v>249281285.94826159</v>
      </c>
      <c r="E32">
        <v>3.0939607620239258</v>
      </c>
      <c r="F32">
        <v>40000</v>
      </c>
      <c r="H32">
        <f t="shared" si="8"/>
        <v>40000</v>
      </c>
      <c r="I32">
        <f t="shared" si="9"/>
        <v>3093.9607620239258</v>
      </c>
    </row>
    <row r="33" spans="2:9" x14ac:dyDescent="0.25">
      <c r="B33">
        <v>373705097</v>
      </c>
      <c r="C33">
        <v>811134</v>
      </c>
      <c r="D33">
        <v>373705977.28982788</v>
      </c>
      <c r="E33">
        <v>4.0002825260162354</v>
      </c>
      <c r="F33">
        <v>50000</v>
      </c>
      <c r="H33">
        <f t="shared" si="8"/>
        <v>50000</v>
      </c>
      <c r="I33">
        <f t="shared" si="9"/>
        <v>4000.2825260162354</v>
      </c>
    </row>
    <row r="34" spans="2:9" x14ac:dyDescent="0.25">
      <c r="B34">
        <v>523496922</v>
      </c>
      <c r="C34">
        <v>1148430</v>
      </c>
      <c r="D34">
        <v>523498181.69210392</v>
      </c>
      <c r="E34">
        <v>4.8909652233123779</v>
      </c>
      <c r="F34">
        <v>60000</v>
      </c>
      <c r="H34">
        <f t="shared" si="8"/>
        <v>60000</v>
      </c>
      <c r="I34">
        <f t="shared" si="9"/>
        <v>4890.9652233123779</v>
      </c>
    </row>
    <row r="35" spans="2:9" x14ac:dyDescent="0.25">
      <c r="B35">
        <v>698442861</v>
      </c>
      <c r="C35">
        <v>4263464</v>
      </c>
      <c r="D35">
        <v>698455873.48603821</v>
      </c>
      <c r="E35">
        <v>5.7972753047943124</v>
      </c>
      <c r="F35">
        <v>70000</v>
      </c>
      <c r="H35">
        <f t="shared" si="8"/>
        <v>70000</v>
      </c>
      <c r="I35">
        <f t="shared" si="9"/>
        <v>5797.2753047943124</v>
      </c>
    </row>
    <row r="36" spans="2:9" x14ac:dyDescent="0.25">
      <c r="B36">
        <v>897388417</v>
      </c>
      <c r="C36">
        <v>4680826</v>
      </c>
      <c r="D36">
        <v>897400624.63640404</v>
      </c>
      <c r="E36">
        <v>6.8442208766937256</v>
      </c>
      <c r="F36">
        <v>80000</v>
      </c>
      <c r="H36">
        <f t="shared" si="8"/>
        <v>80000</v>
      </c>
      <c r="I36">
        <f t="shared" si="9"/>
        <v>6844.2208766937256</v>
      </c>
    </row>
    <row r="37" spans="2:9" x14ac:dyDescent="0.25">
      <c r="B37">
        <v>1123525405</v>
      </c>
      <c r="C37">
        <v>2559644</v>
      </c>
      <c r="D37">
        <v>1123528320.7190731</v>
      </c>
      <c r="E37">
        <v>7.8911654949188232</v>
      </c>
      <c r="F37">
        <v>90000</v>
      </c>
      <c r="H37">
        <f t="shared" si="8"/>
        <v>90000</v>
      </c>
      <c r="I37">
        <f t="shared" si="9"/>
        <v>7891.1654949188232</v>
      </c>
    </row>
    <row r="38" spans="2:9" x14ac:dyDescent="0.25">
      <c r="B38">
        <v>1372274450</v>
      </c>
      <c r="C38">
        <v>1659037</v>
      </c>
      <c r="D38">
        <v>1372275452.8616221</v>
      </c>
      <c r="E38">
        <v>8.9849915504455566</v>
      </c>
      <c r="F38">
        <v>100000</v>
      </c>
      <c r="H38">
        <f t="shared" si="8"/>
        <v>100000</v>
      </c>
      <c r="I38">
        <f t="shared" si="9"/>
        <v>8984.9915504455566</v>
      </c>
    </row>
    <row r="39" spans="2:9" x14ac:dyDescent="0.25">
      <c r="B39">
        <v>1646537997</v>
      </c>
      <c r="C39">
        <v>2748064</v>
      </c>
      <c r="D39">
        <v>1646540290.251204</v>
      </c>
      <c r="E39">
        <v>10.20437455177307</v>
      </c>
      <c r="F39">
        <v>110000</v>
      </c>
      <c r="H39">
        <f t="shared" si="8"/>
        <v>110000</v>
      </c>
      <c r="I39">
        <f t="shared" si="9"/>
        <v>10204.374551773069</v>
      </c>
    </row>
    <row r="40" spans="2:9" x14ac:dyDescent="0.25">
      <c r="B40">
        <v>1947456012</v>
      </c>
      <c r="C40">
        <v>4197000</v>
      </c>
      <c r="D40">
        <v>1947460534.5125589</v>
      </c>
      <c r="E40">
        <v>11.453912019729611</v>
      </c>
      <c r="F40">
        <v>120000</v>
      </c>
      <c r="H40">
        <f t="shared" si="8"/>
        <v>120000</v>
      </c>
      <c r="I40">
        <f t="shared" si="9"/>
        <v>11453.912019729611</v>
      </c>
    </row>
    <row r="41" spans="2:9" x14ac:dyDescent="0.25">
      <c r="B41">
        <v>2271187646</v>
      </c>
      <c r="C41">
        <v>8702287</v>
      </c>
      <c r="D41">
        <v>2271204317.7887039</v>
      </c>
      <c r="E41">
        <v>12.657118082046511</v>
      </c>
      <c r="F41">
        <v>130000</v>
      </c>
      <c r="H41">
        <f t="shared" si="8"/>
        <v>130000</v>
      </c>
      <c r="I41">
        <f t="shared" si="9"/>
        <v>12657.118082046511</v>
      </c>
    </row>
    <row r="42" spans="2:9" x14ac:dyDescent="0.25">
      <c r="B42">
        <v>2621395131</v>
      </c>
      <c r="C42">
        <v>12070110</v>
      </c>
      <c r="D42">
        <v>2621422919.0243068</v>
      </c>
      <c r="E42">
        <v>13.954080581665041</v>
      </c>
      <c r="F42">
        <v>140000</v>
      </c>
      <c r="H42">
        <f t="shared" si="8"/>
        <v>140000</v>
      </c>
      <c r="I42">
        <f t="shared" si="9"/>
        <v>13954.080581665041</v>
      </c>
    </row>
    <row r="43" spans="2:9" x14ac:dyDescent="0.25">
      <c r="B43">
        <v>2997850785</v>
      </c>
      <c r="C43">
        <v>12598567</v>
      </c>
      <c r="D43">
        <v>2997877257.8302078</v>
      </c>
      <c r="E43">
        <v>15.28229832649231</v>
      </c>
      <c r="F43">
        <v>150000</v>
      </c>
      <c r="H43">
        <f t="shared" si="8"/>
        <v>150000</v>
      </c>
      <c r="I43">
        <f t="shared" si="9"/>
        <v>15282.29832649231</v>
      </c>
    </row>
    <row r="44" spans="2:9" x14ac:dyDescent="0.25">
      <c r="B44">
        <v>3397068517</v>
      </c>
      <c r="C44">
        <v>13467797</v>
      </c>
      <c r="D44">
        <v>3397095213.6713228</v>
      </c>
      <c r="E44">
        <v>16.715624332427979</v>
      </c>
      <c r="F44">
        <v>160000</v>
      </c>
      <c r="H44">
        <f t="shared" si="8"/>
        <v>160000</v>
      </c>
      <c r="I44">
        <f t="shared" si="9"/>
        <v>16715.624332427979</v>
      </c>
    </row>
    <row r="45" spans="2:9" x14ac:dyDescent="0.25">
      <c r="B45">
        <v>3825473751</v>
      </c>
      <c r="C45">
        <v>14499121</v>
      </c>
      <c r="D45">
        <v>3825501227.8262019</v>
      </c>
      <c r="E45">
        <v>18.063737869262699</v>
      </c>
      <c r="F45">
        <v>170000</v>
      </c>
      <c r="H45">
        <f t="shared" si="8"/>
        <v>170000</v>
      </c>
      <c r="I45">
        <f t="shared" si="9"/>
        <v>18063.737869262699</v>
      </c>
    </row>
    <row r="46" spans="2:9" x14ac:dyDescent="0.25">
      <c r="B46">
        <v>4275195822</v>
      </c>
      <c r="C46">
        <v>14747317</v>
      </c>
      <c r="D46">
        <v>4275221257.4093699</v>
      </c>
      <c r="E46">
        <v>19.54821515083313</v>
      </c>
      <c r="F46">
        <v>180000</v>
      </c>
      <c r="H46">
        <f t="shared" si="8"/>
        <v>180000</v>
      </c>
      <c r="I46">
        <f t="shared" si="9"/>
        <v>19548.21515083313</v>
      </c>
    </row>
    <row r="47" spans="2:9" x14ac:dyDescent="0.25">
      <c r="B47">
        <v>4750372406</v>
      </c>
      <c r="C47">
        <v>15841425</v>
      </c>
      <c r="D47">
        <v>4750398819.7236929</v>
      </c>
      <c r="E47">
        <v>21.189456462860111</v>
      </c>
      <c r="F47">
        <v>190000</v>
      </c>
      <c r="H47">
        <f t="shared" si="8"/>
        <v>190000</v>
      </c>
      <c r="I47">
        <f t="shared" si="9"/>
        <v>21189.456462860111</v>
      </c>
    </row>
    <row r="48" spans="2:9" x14ac:dyDescent="0.25">
      <c r="B48">
        <v>5247983302</v>
      </c>
      <c r="C48">
        <v>9866295</v>
      </c>
      <c r="D48">
        <v>5247992576.3903141</v>
      </c>
      <c r="E48">
        <v>22.767185211181641</v>
      </c>
      <c r="F48">
        <v>200000</v>
      </c>
      <c r="H48">
        <f t="shared" si="8"/>
        <v>200000</v>
      </c>
      <c r="I48">
        <f t="shared" si="9"/>
        <v>22767.185211181641</v>
      </c>
    </row>
    <row r="51" spans="2:6" x14ac:dyDescent="0.25">
      <c r="B51" s="1" t="s">
        <v>7</v>
      </c>
    </row>
    <row r="52" spans="2:6" x14ac:dyDescent="0.25">
      <c r="B52" t="s">
        <v>0</v>
      </c>
      <c r="C52" t="s">
        <v>1</v>
      </c>
      <c r="D52" t="s">
        <v>2</v>
      </c>
      <c r="E52" t="s">
        <v>3</v>
      </c>
      <c r="F52" t="s">
        <v>4</v>
      </c>
    </row>
    <row r="53" spans="2:6" x14ac:dyDescent="0.25">
      <c r="B53">
        <v>3102</v>
      </c>
      <c r="C53">
        <v>-1771</v>
      </c>
      <c r="D53">
        <v>3571.9525472771888</v>
      </c>
      <c r="E53">
        <v>0</v>
      </c>
      <c r="F53">
        <v>1</v>
      </c>
    </row>
    <row r="54" spans="2:6" x14ac:dyDescent="0.25">
      <c r="B54">
        <v>25829556</v>
      </c>
      <c r="C54">
        <v>-755677</v>
      </c>
      <c r="D54">
        <v>25840607.788623411</v>
      </c>
      <c r="E54">
        <v>0.60957074165344238</v>
      </c>
      <c r="F54">
        <v>10000</v>
      </c>
    </row>
    <row r="55" spans="2:6" x14ac:dyDescent="0.25">
      <c r="B55">
        <v>75569785</v>
      </c>
      <c r="C55">
        <v>108797</v>
      </c>
      <c r="D55">
        <v>75569863.316889986</v>
      </c>
      <c r="E55">
        <v>1.3436324596405029</v>
      </c>
      <c r="F55">
        <v>20000</v>
      </c>
    </row>
    <row r="56" spans="2:6" x14ac:dyDescent="0.25">
      <c r="B56">
        <v>151077639</v>
      </c>
      <c r="C56">
        <v>-484805</v>
      </c>
      <c r="D56">
        <v>151078416.86257619</v>
      </c>
      <c r="E56">
        <v>2.203271865844727</v>
      </c>
      <c r="F56">
        <v>30000</v>
      </c>
    </row>
    <row r="57" spans="2:6" x14ac:dyDescent="0.25">
      <c r="B57">
        <v>251005847</v>
      </c>
      <c r="C57">
        <v>1912971</v>
      </c>
      <c r="D57">
        <v>251013136.4814086</v>
      </c>
      <c r="E57">
        <v>3.1095800399780269</v>
      </c>
      <c r="F57">
        <v>40000</v>
      </c>
    </row>
    <row r="58" spans="2:6" x14ac:dyDescent="0.25">
      <c r="B58">
        <v>375241653</v>
      </c>
      <c r="C58">
        <v>1472055</v>
      </c>
      <c r="D58">
        <v>375244540.38945782</v>
      </c>
      <c r="E58">
        <v>4.0002734661102286</v>
      </c>
      <c r="F58">
        <v>50000</v>
      </c>
    </row>
    <row r="59" spans="2:6" x14ac:dyDescent="0.25">
      <c r="B59">
        <v>524875189</v>
      </c>
      <c r="C59">
        <v>-239637</v>
      </c>
      <c r="D59">
        <v>524875243.70432782</v>
      </c>
      <c r="E59">
        <v>4.906585693359375</v>
      </c>
      <c r="F59">
        <v>60000</v>
      </c>
    </row>
    <row r="60" spans="2:6" x14ac:dyDescent="0.25">
      <c r="B60">
        <v>700518894</v>
      </c>
      <c r="C60">
        <v>-3602696</v>
      </c>
      <c r="D60">
        <v>700528158.08463526</v>
      </c>
      <c r="E60">
        <v>5.8597786426544189</v>
      </c>
      <c r="F60">
        <v>70000</v>
      </c>
    </row>
    <row r="61" spans="2:6" x14ac:dyDescent="0.25">
      <c r="B61">
        <v>899959290</v>
      </c>
      <c r="C61">
        <v>-1200695</v>
      </c>
      <c r="D61">
        <v>899960090.96280885</v>
      </c>
      <c r="E61">
        <v>6.8910999298095703</v>
      </c>
      <c r="F61">
        <v>80000</v>
      </c>
    </row>
    <row r="62" spans="2:6" x14ac:dyDescent="0.25">
      <c r="B62">
        <v>1125856902</v>
      </c>
      <c r="C62">
        <v>-4330220</v>
      </c>
      <c r="D62">
        <v>1125865229.3175621</v>
      </c>
      <c r="E62">
        <v>8.0630438327789307</v>
      </c>
      <c r="F62">
        <v>90000</v>
      </c>
    </row>
    <row r="63" spans="2:6" x14ac:dyDescent="0.25">
      <c r="B63">
        <v>1375688282</v>
      </c>
      <c r="C63">
        <v>-1006569</v>
      </c>
      <c r="D63">
        <v>1375688650.2451279</v>
      </c>
      <c r="E63">
        <v>9.18813157081604</v>
      </c>
      <c r="F63">
        <v>100000</v>
      </c>
    </row>
    <row r="64" spans="2:6" x14ac:dyDescent="0.25">
      <c r="B64">
        <v>1650398595</v>
      </c>
      <c r="C64">
        <v>934066</v>
      </c>
      <c r="D64">
        <v>1650398859.3237901</v>
      </c>
      <c r="E64">
        <v>10.313208341598511</v>
      </c>
      <c r="F64">
        <v>110000</v>
      </c>
    </row>
    <row r="65" spans="2:6" x14ac:dyDescent="0.25">
      <c r="B65">
        <v>1949800186</v>
      </c>
      <c r="C65">
        <v>-297587</v>
      </c>
      <c r="D65">
        <v>1949800208.709512</v>
      </c>
      <c r="E65">
        <v>11.516414642333981</v>
      </c>
      <c r="F65">
        <v>120000</v>
      </c>
    </row>
    <row r="66" spans="2:6" x14ac:dyDescent="0.25">
      <c r="B66">
        <v>2275352803</v>
      </c>
      <c r="C66">
        <v>-2561057</v>
      </c>
      <c r="D66">
        <v>2275354244.3173361</v>
      </c>
      <c r="E66">
        <v>12.797751426696779</v>
      </c>
      <c r="F66">
        <v>130000</v>
      </c>
    </row>
    <row r="67" spans="2:6" x14ac:dyDescent="0.25">
      <c r="B67">
        <v>2623520088</v>
      </c>
      <c r="C67">
        <v>111537</v>
      </c>
      <c r="D67">
        <v>2623520090.3709559</v>
      </c>
      <c r="E67">
        <v>14.06346368789673</v>
      </c>
      <c r="F67">
        <v>140000</v>
      </c>
    </row>
    <row r="68" spans="2:6" x14ac:dyDescent="0.25">
      <c r="B68">
        <v>2997872664</v>
      </c>
      <c r="C68">
        <v>165594</v>
      </c>
      <c r="D68">
        <v>2997872668.573472</v>
      </c>
      <c r="E68">
        <v>15.469809532165529</v>
      </c>
      <c r="F68">
        <v>150000</v>
      </c>
    </row>
    <row r="69" spans="2:6" x14ac:dyDescent="0.25">
      <c r="B69">
        <v>3397250508</v>
      </c>
      <c r="C69">
        <v>6455018</v>
      </c>
      <c r="D69">
        <v>3397256640.4915071</v>
      </c>
      <c r="E69">
        <v>16.766774415969849</v>
      </c>
      <c r="F69">
        <v>160000</v>
      </c>
    </row>
    <row r="70" spans="2:6" x14ac:dyDescent="0.25">
      <c r="B70">
        <v>3819694270</v>
      </c>
      <c r="C70">
        <v>4086349</v>
      </c>
      <c r="D70">
        <v>3819696455.808888</v>
      </c>
      <c r="E70">
        <v>18.188745737075809</v>
      </c>
      <c r="F70">
        <v>170000</v>
      </c>
    </row>
    <row r="71" spans="2:6" x14ac:dyDescent="0.25">
      <c r="B71">
        <v>4269729707</v>
      </c>
      <c r="C71">
        <v>-1584830</v>
      </c>
      <c r="D71">
        <v>4269730001.1270552</v>
      </c>
      <c r="E71">
        <v>19.657596111297611</v>
      </c>
      <c r="F71">
        <v>180000</v>
      </c>
    </row>
    <row r="72" spans="2:6" x14ac:dyDescent="0.25">
      <c r="B72">
        <v>4746268146</v>
      </c>
      <c r="C72">
        <v>-2896511</v>
      </c>
      <c r="D72">
        <v>4746269029.8286142</v>
      </c>
      <c r="E72">
        <v>21.220202207565311</v>
      </c>
      <c r="F72">
        <v>190000</v>
      </c>
    </row>
    <row r="73" spans="2:6" x14ac:dyDescent="0.25">
      <c r="B73">
        <v>5245834673</v>
      </c>
      <c r="C73">
        <v>-9518331</v>
      </c>
      <c r="D73">
        <v>5245843308.2845736</v>
      </c>
      <c r="E73">
        <v>22.90782713890076</v>
      </c>
      <c r="F73">
        <v>200000</v>
      </c>
    </row>
    <row r="77" spans="2:6" x14ac:dyDescent="0.25">
      <c r="B77" s="1" t="s">
        <v>8</v>
      </c>
    </row>
    <row r="78" spans="2:6" x14ac:dyDescent="0.25">
      <c r="B78" t="s">
        <v>0</v>
      </c>
      <c r="C78" t="s">
        <v>1</v>
      </c>
      <c r="D78" t="s">
        <v>2</v>
      </c>
      <c r="E78" t="s">
        <v>3</v>
      </c>
      <c r="F78" t="s">
        <v>4</v>
      </c>
    </row>
    <row r="79" spans="2:6" x14ac:dyDescent="0.25">
      <c r="B79">
        <v>-6846</v>
      </c>
      <c r="C79">
        <v>813</v>
      </c>
      <c r="D79">
        <v>6894.1050905828233</v>
      </c>
      <c r="E79">
        <v>0</v>
      </c>
      <c r="F79">
        <v>1</v>
      </c>
    </row>
    <row r="80" spans="2:6" x14ac:dyDescent="0.25">
      <c r="B80">
        <v>25732201</v>
      </c>
      <c r="C80">
        <v>575867</v>
      </c>
      <c r="D80">
        <v>25738643.925158329</v>
      </c>
      <c r="E80">
        <v>0.60941696166992188</v>
      </c>
      <c r="F80">
        <v>10000</v>
      </c>
    </row>
    <row r="81" spans="2:6" x14ac:dyDescent="0.25">
      <c r="B81">
        <v>75812695</v>
      </c>
      <c r="C81">
        <v>1093784</v>
      </c>
      <c r="D81">
        <v>75820584.847399324</v>
      </c>
      <c r="E81">
        <v>1.3907148838043211</v>
      </c>
      <c r="F81">
        <v>20000</v>
      </c>
    </row>
    <row r="82" spans="2:6" x14ac:dyDescent="0.25">
      <c r="B82">
        <v>150682753</v>
      </c>
      <c r="C82">
        <v>-425028</v>
      </c>
      <c r="D82">
        <v>150683352.4330402</v>
      </c>
      <c r="E82">
        <v>2.2189104557037349</v>
      </c>
      <c r="F82">
        <v>30000</v>
      </c>
    </row>
    <row r="83" spans="2:6" x14ac:dyDescent="0.25">
      <c r="B83">
        <v>250026650</v>
      </c>
      <c r="C83">
        <v>-1032342</v>
      </c>
      <c r="D83">
        <v>250028781.2237373</v>
      </c>
      <c r="E83">
        <v>3.078330278396606</v>
      </c>
      <c r="F83">
        <v>40000</v>
      </c>
    </row>
    <row r="84" spans="2:6" x14ac:dyDescent="0.25">
      <c r="B84">
        <v>375194422</v>
      </c>
      <c r="C84">
        <v>-1753949</v>
      </c>
      <c r="D84">
        <v>375198521.63489223</v>
      </c>
      <c r="E84">
        <v>4.0784072875976563</v>
      </c>
      <c r="F84">
        <v>50000</v>
      </c>
    </row>
    <row r="85" spans="2:6" x14ac:dyDescent="0.25">
      <c r="B85">
        <v>524845947</v>
      </c>
      <c r="C85">
        <v>-2161359</v>
      </c>
      <c r="D85">
        <v>524850397.30865568</v>
      </c>
      <c r="E85">
        <v>4.9065864086151123</v>
      </c>
      <c r="F85">
        <v>60000</v>
      </c>
    </row>
    <row r="86" spans="2:6" x14ac:dyDescent="0.25">
      <c r="B86">
        <v>699606847</v>
      </c>
      <c r="C86">
        <v>650368</v>
      </c>
      <c r="D86">
        <v>699607149.29724443</v>
      </c>
      <c r="E86">
        <v>5.8754036426544189</v>
      </c>
      <c r="F86">
        <v>70000</v>
      </c>
    </row>
    <row r="87" spans="2:6" x14ac:dyDescent="0.25">
      <c r="B87">
        <v>899106379</v>
      </c>
      <c r="C87">
        <v>-204115</v>
      </c>
      <c r="D87">
        <v>899106402.16907859</v>
      </c>
      <c r="E87">
        <v>6.9223494529724121</v>
      </c>
      <c r="F87">
        <v>80000</v>
      </c>
    </row>
    <row r="88" spans="2:6" x14ac:dyDescent="0.25">
      <c r="B88">
        <v>1123734735</v>
      </c>
      <c r="C88">
        <v>-1741938</v>
      </c>
      <c r="D88">
        <v>1123736085.1167481</v>
      </c>
      <c r="E88">
        <v>8.0476202964782715</v>
      </c>
      <c r="F88">
        <v>90000</v>
      </c>
    </row>
    <row r="89" spans="2:6" x14ac:dyDescent="0.25">
      <c r="B89">
        <v>1373553015</v>
      </c>
      <c r="C89">
        <v>-2927642</v>
      </c>
      <c r="D89">
        <v>1373556135.0389979</v>
      </c>
      <c r="E89">
        <v>9.2037582397460938</v>
      </c>
      <c r="F89">
        <v>100000</v>
      </c>
    </row>
    <row r="90" spans="2:6" x14ac:dyDescent="0.25">
      <c r="B90">
        <v>1647629114</v>
      </c>
      <c r="C90">
        <v>-4630502</v>
      </c>
      <c r="D90">
        <v>1647635620.7757821</v>
      </c>
      <c r="E90">
        <v>10.3757107257843</v>
      </c>
      <c r="F90">
        <v>110000</v>
      </c>
    </row>
    <row r="91" spans="2:6" x14ac:dyDescent="0.25">
      <c r="B91">
        <v>1947008232</v>
      </c>
      <c r="C91">
        <v>-6236052</v>
      </c>
      <c r="D91">
        <v>1947018218.6667681</v>
      </c>
      <c r="E91">
        <v>11.41891694068909</v>
      </c>
      <c r="F91">
        <v>120000</v>
      </c>
    </row>
    <row r="92" spans="2:6" x14ac:dyDescent="0.25">
      <c r="B92">
        <v>2272992744</v>
      </c>
      <c r="C92">
        <v>-5374785</v>
      </c>
      <c r="D92">
        <v>2272999098.6778779</v>
      </c>
      <c r="E92">
        <v>12.766497373580931</v>
      </c>
      <c r="F92">
        <v>130000</v>
      </c>
    </row>
    <row r="93" spans="2:6" x14ac:dyDescent="0.25">
      <c r="B93">
        <v>2622369097</v>
      </c>
      <c r="C93">
        <v>-5008992</v>
      </c>
      <c r="D93">
        <v>2622373880.8380189</v>
      </c>
      <c r="E93">
        <v>14.032211780548099</v>
      </c>
      <c r="F93">
        <v>140000</v>
      </c>
    </row>
    <row r="94" spans="2:6" x14ac:dyDescent="0.25">
      <c r="B94">
        <v>2997261215</v>
      </c>
      <c r="C94">
        <v>-3430207</v>
      </c>
      <c r="D94">
        <v>2997263177.8446379</v>
      </c>
      <c r="E94">
        <v>15.28229904174805</v>
      </c>
      <c r="F94">
        <v>150000</v>
      </c>
    </row>
    <row r="95" spans="2:6" x14ac:dyDescent="0.25">
      <c r="B95">
        <v>3396370111</v>
      </c>
      <c r="C95">
        <v>-4024633</v>
      </c>
      <c r="D95">
        <v>3396372495.5553589</v>
      </c>
      <c r="E95">
        <v>16.719894886016849</v>
      </c>
      <c r="F95">
        <v>160000</v>
      </c>
    </row>
    <row r="96" spans="2:6" x14ac:dyDescent="0.25">
      <c r="B96">
        <v>3822171649</v>
      </c>
      <c r="C96">
        <v>-6331534</v>
      </c>
      <c r="D96">
        <v>3822176893.177783</v>
      </c>
      <c r="E96">
        <v>18.188746452331539</v>
      </c>
      <c r="F96">
        <v>170000</v>
      </c>
    </row>
    <row r="97" spans="2:15" x14ac:dyDescent="0.25">
      <c r="B97">
        <v>4271274700</v>
      </c>
      <c r="C97">
        <v>-8183329</v>
      </c>
      <c r="D97">
        <v>4271282539.2068839</v>
      </c>
      <c r="E97">
        <v>19.57947659492493</v>
      </c>
      <c r="F97">
        <v>180000</v>
      </c>
    </row>
    <row r="98" spans="2:15" x14ac:dyDescent="0.25">
      <c r="B98">
        <v>4746605033</v>
      </c>
      <c r="C98">
        <v>-6556619</v>
      </c>
      <c r="D98">
        <v>4746609561.4189339</v>
      </c>
      <c r="E98">
        <v>21.217253684997559</v>
      </c>
      <c r="F98">
        <v>190000</v>
      </c>
    </row>
    <row r="99" spans="2:15" x14ac:dyDescent="0.25">
      <c r="B99">
        <v>5250908695</v>
      </c>
      <c r="C99">
        <v>-8845804</v>
      </c>
      <c r="D99">
        <v>5250916145.9192057</v>
      </c>
      <c r="E99">
        <v>22.782810211181641</v>
      </c>
      <c r="F99">
        <v>200000</v>
      </c>
    </row>
    <row r="104" spans="2:15" x14ac:dyDescent="0.25">
      <c r="I104" t="s">
        <v>9</v>
      </c>
      <c r="J104" t="s">
        <v>22</v>
      </c>
      <c r="K104" t="s">
        <v>11</v>
      </c>
      <c r="O104">
        <f>F106*LN(F106)</f>
        <v>0</v>
      </c>
    </row>
    <row r="105" spans="2:15" x14ac:dyDescent="0.25">
      <c r="B105" t="s">
        <v>0</v>
      </c>
      <c r="C105" t="s">
        <v>1</v>
      </c>
      <c r="D105" t="s">
        <v>2</v>
      </c>
      <c r="E105" t="s">
        <v>3</v>
      </c>
      <c r="F105" t="s">
        <v>4</v>
      </c>
      <c r="I105">
        <f>F106</f>
        <v>1</v>
      </c>
      <c r="J105">
        <f>E106*1000</f>
        <v>0</v>
      </c>
      <c r="K105" t="s">
        <v>21</v>
      </c>
      <c r="O105">
        <f t="shared" ref="O105:O125" si="10">F107*LN(F107)</f>
        <v>1151292.546497023</v>
      </c>
    </row>
    <row r="106" spans="2:15" x14ac:dyDescent="0.25">
      <c r="B106">
        <v>1739</v>
      </c>
      <c r="C106">
        <v>2632</v>
      </c>
      <c r="D106">
        <v>3154.6069485753692</v>
      </c>
      <c r="E106">
        <v>0</v>
      </c>
      <c r="F106">
        <v>1</v>
      </c>
      <c r="I106">
        <f t="shared" ref="I106:I115" si="11">F107</f>
        <v>100000</v>
      </c>
      <c r="J106">
        <f t="shared" ref="J106:J115" si="12">E107*1000</f>
        <v>6922.3489761352539</v>
      </c>
      <c r="K106">
        <f t="shared" ref="K106:K115" si="13">(J106*MEDIAN($O$104:$O$114)/(O105*MEDIAN($J$105:$J$115)))</f>
        <v>0.96803854809980772</v>
      </c>
      <c r="O106">
        <f t="shared" si="10"/>
        <v>2441214.5291060349</v>
      </c>
    </row>
    <row r="107" spans="2:15" x14ac:dyDescent="0.25">
      <c r="B107">
        <v>250281106</v>
      </c>
      <c r="C107">
        <v>-372559</v>
      </c>
      <c r="D107">
        <v>250281383.2884734</v>
      </c>
      <c r="E107">
        <v>6.9223489761352539</v>
      </c>
      <c r="F107">
        <v>100000</v>
      </c>
      <c r="I107">
        <f t="shared" si="11"/>
        <v>200000</v>
      </c>
      <c r="J107">
        <f t="shared" si="12"/>
        <v>15001.025438308719</v>
      </c>
      <c r="K107">
        <f t="shared" si="13"/>
        <v>0.9893269883092225</v>
      </c>
      <c r="O107">
        <f t="shared" si="10"/>
        <v>3783461.3260915014</v>
      </c>
    </row>
    <row r="108" spans="2:15" x14ac:dyDescent="0.25">
      <c r="B108">
        <v>749399632</v>
      </c>
      <c r="C108">
        <v>-500744</v>
      </c>
      <c r="D108">
        <v>749399799.29693663</v>
      </c>
      <c r="E108">
        <v>15.001025438308719</v>
      </c>
      <c r="F108">
        <v>200000</v>
      </c>
      <c r="I108">
        <f t="shared" si="11"/>
        <v>300000</v>
      </c>
      <c r="J108">
        <f t="shared" si="12"/>
        <v>23142.20929145813</v>
      </c>
      <c r="K108">
        <f t="shared" si="13"/>
        <v>0.98478261459679817</v>
      </c>
      <c r="O108">
        <f t="shared" si="10"/>
        <v>5159687.9304360477</v>
      </c>
    </row>
    <row r="109" spans="2:15" x14ac:dyDescent="0.25">
      <c r="B109">
        <v>1499390735</v>
      </c>
      <c r="C109">
        <v>1406268</v>
      </c>
      <c r="D109">
        <v>1499391394.464277</v>
      </c>
      <c r="E109">
        <v>23.14220929145813</v>
      </c>
      <c r="F109">
        <v>300000</v>
      </c>
      <c r="I109">
        <f t="shared" si="11"/>
        <v>400000</v>
      </c>
      <c r="J109">
        <f t="shared" si="12"/>
        <v>32299.074649810791</v>
      </c>
      <c r="K109">
        <f t="shared" si="13"/>
        <v>1.0078397887619663</v>
      </c>
      <c r="O109">
        <f t="shared" si="10"/>
        <v>6561181.6887021642</v>
      </c>
    </row>
    <row r="110" spans="2:15" x14ac:dyDescent="0.25">
      <c r="B110">
        <v>2496123908</v>
      </c>
      <c r="C110">
        <v>-2024194</v>
      </c>
      <c r="D110">
        <v>2496124728.744648</v>
      </c>
      <c r="E110">
        <v>32.299074649810791</v>
      </c>
      <c r="F110">
        <v>400000</v>
      </c>
      <c r="I110">
        <f t="shared" si="11"/>
        <v>500000</v>
      </c>
      <c r="J110">
        <f t="shared" si="12"/>
        <v>40752.777099609382</v>
      </c>
      <c r="K110">
        <f t="shared" si="13"/>
        <v>1</v>
      </c>
      <c r="O110">
        <f t="shared" si="10"/>
        <v>7982810.9605189702</v>
      </c>
    </row>
    <row r="111" spans="2:15" x14ac:dyDescent="0.25">
      <c r="B111">
        <v>3747183197</v>
      </c>
      <c r="C111">
        <v>122588</v>
      </c>
      <c r="D111">
        <v>3747183199.0052161</v>
      </c>
      <c r="E111">
        <v>40.752777099609382</v>
      </c>
      <c r="F111">
        <v>500000</v>
      </c>
      <c r="I111">
        <f t="shared" si="11"/>
        <v>600000</v>
      </c>
      <c r="J111">
        <f t="shared" si="12"/>
        <v>50597.201347351067</v>
      </c>
      <c r="K111">
        <f t="shared" si="13"/>
        <v>1.0204588718066323</v>
      </c>
      <c r="O111">
        <f t="shared" si="10"/>
        <v>9421184.9298178796</v>
      </c>
    </row>
    <row r="112" spans="2:15" x14ac:dyDescent="0.25">
      <c r="B112">
        <v>5243497754</v>
      </c>
      <c r="C112">
        <v>399181</v>
      </c>
      <c r="D112">
        <v>5243497769.1945782</v>
      </c>
      <c r="E112">
        <v>50.597201347351067</v>
      </c>
      <c r="F112">
        <v>600000</v>
      </c>
      <c r="I112">
        <f t="shared" si="11"/>
        <v>700000</v>
      </c>
      <c r="J112">
        <f t="shared" si="12"/>
        <v>60988.555431365967</v>
      </c>
      <c r="K112">
        <f t="shared" si="13"/>
        <v>1.0422398471437544</v>
      </c>
      <c r="O112">
        <f t="shared" si="10"/>
        <v>10873893.605320051</v>
      </c>
    </row>
    <row r="113" spans="2:15" x14ac:dyDescent="0.25">
      <c r="B113">
        <v>6993398421</v>
      </c>
      <c r="C113">
        <v>2965673</v>
      </c>
      <c r="D113">
        <v>6993399049.8227425</v>
      </c>
      <c r="E113">
        <v>60.988555431365967</v>
      </c>
      <c r="F113">
        <v>700000</v>
      </c>
      <c r="I113">
        <f t="shared" si="11"/>
        <v>800000</v>
      </c>
      <c r="J113">
        <f t="shared" si="12"/>
        <v>72788.765907287598</v>
      </c>
      <c r="K113">
        <f t="shared" si="13"/>
        <v>1.0777155071526381</v>
      </c>
      <c r="O113">
        <f t="shared" si="10"/>
        <v>12339135.038075803</v>
      </c>
    </row>
    <row r="114" spans="2:15" x14ac:dyDescent="0.25">
      <c r="B114">
        <v>8999183138</v>
      </c>
      <c r="C114">
        <v>1560949</v>
      </c>
      <c r="D114">
        <v>8999183273.3768291</v>
      </c>
      <c r="E114">
        <v>72.788765907287598</v>
      </c>
      <c r="F114">
        <v>800000</v>
      </c>
      <c r="I114">
        <f t="shared" si="11"/>
        <v>900000</v>
      </c>
      <c r="J114">
        <f t="shared" si="12"/>
        <v>83271.319389343262</v>
      </c>
      <c r="K114">
        <f t="shared" si="13"/>
        <v>1.0865146433139716</v>
      </c>
      <c r="O114">
        <f t="shared" si="10"/>
        <v>13815510.557964273</v>
      </c>
    </row>
    <row r="115" spans="2:15" x14ac:dyDescent="0.25">
      <c r="B115">
        <v>11247814190</v>
      </c>
      <c r="C115">
        <v>3027681</v>
      </c>
      <c r="D115">
        <v>11247814597.49482</v>
      </c>
      <c r="E115">
        <v>83.271319389343262</v>
      </c>
      <c r="F115">
        <v>900000</v>
      </c>
      <c r="I115">
        <f t="shared" si="11"/>
        <v>1000000</v>
      </c>
      <c r="J115">
        <f t="shared" si="12"/>
        <v>95273.196935653687</v>
      </c>
      <c r="K115">
        <f t="shared" si="13"/>
        <v>1.1102701259400656</v>
      </c>
    </row>
    <row r="116" spans="2:15" x14ac:dyDescent="0.25">
      <c r="B116">
        <v>13745314609</v>
      </c>
      <c r="C116">
        <v>11802594</v>
      </c>
      <c r="D116">
        <v>13745319676.22485</v>
      </c>
      <c r="E116">
        <v>95.273196935653687</v>
      </c>
      <c r="F116"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86D8-9EA7-4F37-87C2-0CF3CD8F2200}">
  <dimension ref="B1:Z40"/>
  <sheetViews>
    <sheetView workbookViewId="0">
      <selection activeCell="Q35" sqref="Q35"/>
    </sheetView>
  </sheetViews>
  <sheetFormatPr defaultRowHeight="15" x14ac:dyDescent="0.25"/>
  <cols>
    <col min="2" max="4" width="10.7109375" customWidth="1"/>
    <col min="7" max="9" width="11.7109375" customWidth="1"/>
    <col min="12" max="14" width="10.7109375" customWidth="1"/>
  </cols>
  <sheetData>
    <row r="1" spans="2:26" ht="15.75" thickBot="1" x14ac:dyDescent="0.3">
      <c r="U1" t="s">
        <v>3</v>
      </c>
      <c r="V1" t="s">
        <v>4</v>
      </c>
      <c r="X1" t="s">
        <v>14</v>
      </c>
      <c r="Y1" t="s">
        <v>15</v>
      </c>
      <c r="Z1" t="s">
        <v>16</v>
      </c>
    </row>
    <row r="2" spans="2:26" x14ac:dyDescent="0.25">
      <c r="B2" s="2" t="s">
        <v>17</v>
      </c>
      <c r="C2" s="3"/>
      <c r="D2" s="4"/>
      <c r="G2" s="2" t="s">
        <v>18</v>
      </c>
      <c r="H2" s="3"/>
      <c r="I2" s="4"/>
      <c r="L2" s="2" t="s">
        <v>19</v>
      </c>
      <c r="M2" s="3"/>
      <c r="N2" s="4"/>
      <c r="U2">
        <v>0</v>
      </c>
      <c r="V2">
        <v>1</v>
      </c>
      <c r="X2">
        <f>V2*LN(V2)</f>
        <v>0</v>
      </c>
      <c r="Y2">
        <v>1</v>
      </c>
      <c r="Z2">
        <v>1</v>
      </c>
    </row>
    <row r="3" spans="2:26" x14ac:dyDescent="0.25">
      <c r="B3" s="5" t="s">
        <v>9</v>
      </c>
      <c r="C3" s="6" t="s">
        <v>20</v>
      </c>
      <c r="D3" s="7" t="s">
        <v>11</v>
      </c>
      <c r="G3" s="5" t="s">
        <v>9</v>
      </c>
      <c r="H3" s="6" t="s">
        <v>20</v>
      </c>
      <c r="I3" s="7" t="s">
        <v>11</v>
      </c>
      <c r="L3" s="5" t="s">
        <v>9</v>
      </c>
      <c r="M3" s="6" t="s">
        <v>20</v>
      </c>
      <c r="N3" s="7" t="s">
        <v>11</v>
      </c>
      <c r="U3">
        <v>0.60109496116638184</v>
      </c>
      <c r="V3">
        <v>10000</v>
      </c>
      <c r="X3">
        <v>92103.403719761831</v>
      </c>
      <c r="Y3">
        <v>10000</v>
      </c>
      <c r="Z3">
        <f t="shared" ref="Z3:Z22" si="0">Y3^2</f>
        <v>100000000</v>
      </c>
    </row>
    <row r="4" spans="2:26" x14ac:dyDescent="0.25">
      <c r="B4" s="8">
        <v>1</v>
      </c>
      <c r="C4" s="9">
        <v>0</v>
      </c>
      <c r="D4" s="12">
        <f>(C4*MEDIAN($Y$2:$Y$22)/(Y2*MEDIAN($C$4:$C$24)))</f>
        <v>0</v>
      </c>
      <c r="G4" s="8">
        <v>1</v>
      </c>
      <c r="H4" s="9">
        <v>0</v>
      </c>
      <c r="I4" s="16" t="s">
        <v>21</v>
      </c>
      <c r="L4" s="8">
        <v>1</v>
      </c>
      <c r="M4" s="9">
        <v>0</v>
      </c>
      <c r="N4" s="12">
        <f>(M4*MEDIAN($Z$2:$Z$22))/(Z2*MEDIAN($M$4:$M$24))</f>
        <v>0</v>
      </c>
      <c r="U4">
        <v>1.330951452255249</v>
      </c>
      <c r="V4">
        <v>20000</v>
      </c>
      <c r="X4">
        <v>198069.75105072255</v>
      </c>
      <c r="Y4">
        <v>20000</v>
      </c>
      <c r="Z4">
        <f t="shared" si="0"/>
        <v>400000000</v>
      </c>
    </row>
    <row r="5" spans="2:26" x14ac:dyDescent="0.25">
      <c r="B5" s="8">
        <f>V3</f>
        <v>10000</v>
      </c>
      <c r="C5" s="13">
        <f>U3*1000</f>
        <v>601.09496116638184</v>
      </c>
      <c r="D5" s="12">
        <f>(C5*MEDIAN($Y$2:$Y$22)/(Y3*MEDIAN($C$4:$C$24)))</f>
        <v>0.66505402918532497</v>
      </c>
      <c r="G5" s="8">
        <f>V3</f>
        <v>10000</v>
      </c>
      <c r="H5" s="13">
        <f>U3*1000</f>
        <v>601.09496116638184</v>
      </c>
      <c r="I5" s="12">
        <f t="shared" ref="I5:I24" si="1">(H5*MEDIAN($X$2:$X$22))/(X3*MEDIAN($H$4:$H$24))</f>
        <v>0.83131753648165629</v>
      </c>
      <c r="L5" s="8">
        <f>V3</f>
        <v>10000</v>
      </c>
      <c r="M5" s="13">
        <f>U3*1000</f>
        <v>601.09496116638184</v>
      </c>
      <c r="N5" s="12">
        <f>(M5*MEDIAN($Z$2:$Z$22))/(Z3*MEDIAN($M$4:$M$24))</f>
        <v>6.6505402918532504</v>
      </c>
      <c r="U5">
        <v>2.1564218997955318</v>
      </c>
      <c r="V5">
        <v>30000</v>
      </c>
      <c r="X5">
        <v>309268.57981932879</v>
      </c>
      <c r="Y5">
        <v>30000</v>
      </c>
      <c r="Z5">
        <f t="shared" si="0"/>
        <v>900000000</v>
      </c>
    </row>
    <row r="6" spans="2:26" x14ac:dyDescent="0.25">
      <c r="B6" s="8">
        <f>V4</f>
        <v>20000</v>
      </c>
      <c r="C6" s="13">
        <f>U4*1000</f>
        <v>1330.951452255249</v>
      </c>
      <c r="D6" s="12">
        <f t="shared" ref="D6:D24" si="2">(C6*MEDIAN($Y$2:$Y$22)/(Y4*MEDIAN($C$4:$C$24)))</f>
        <v>0.73628518217390626</v>
      </c>
      <c r="G6" s="8">
        <f>V4</f>
        <v>20000</v>
      </c>
      <c r="H6" s="13">
        <f>U4*1000</f>
        <v>1330.951452255249</v>
      </c>
      <c r="I6" s="12">
        <f t="shared" si="1"/>
        <v>0.85594053391418001</v>
      </c>
      <c r="L6" s="8">
        <f>V4</f>
        <v>20000</v>
      </c>
      <c r="M6" s="13">
        <f>U4*1000</f>
        <v>1330.951452255249</v>
      </c>
      <c r="N6" s="12">
        <f t="shared" ref="N6:N24" si="3">(M6*MEDIAN($Z$2:$Z$22))/(Z4*MEDIAN($M$4:$M$24))</f>
        <v>3.6814259108695313</v>
      </c>
      <c r="U6">
        <v>3.0515997409820561</v>
      </c>
      <c r="V6">
        <v>40000</v>
      </c>
      <c r="X6">
        <v>423865.38932384289</v>
      </c>
      <c r="Y6">
        <v>40000</v>
      </c>
      <c r="Z6">
        <f t="shared" si="0"/>
        <v>1600000000</v>
      </c>
    </row>
    <row r="7" spans="2:26" x14ac:dyDescent="0.25">
      <c r="B7" s="8">
        <f>V5</f>
        <v>30000</v>
      </c>
      <c r="C7" s="13">
        <f>U5*1000</f>
        <v>2156.4218997955318</v>
      </c>
      <c r="D7" s="12">
        <f t="shared" si="2"/>
        <v>0.79529146293271802</v>
      </c>
      <c r="G7" s="8">
        <f>V5</f>
        <v>30000</v>
      </c>
      <c r="H7" s="13">
        <f>U5*1000</f>
        <v>2156.4218997955318</v>
      </c>
      <c r="I7" s="12">
        <f t="shared" si="1"/>
        <v>0.88817279864192089</v>
      </c>
      <c r="L7" s="8">
        <f>V5</f>
        <v>30000</v>
      </c>
      <c r="M7" s="13">
        <f>U5*1000</f>
        <v>2156.4218997955318</v>
      </c>
      <c r="N7" s="12">
        <f t="shared" si="3"/>
        <v>2.6509715431090601</v>
      </c>
      <c r="U7">
        <v>4.0547711849212646</v>
      </c>
      <c r="V7">
        <v>50000</v>
      </c>
      <c r="X7">
        <v>540988.91422051413</v>
      </c>
      <c r="Y7">
        <v>50000</v>
      </c>
      <c r="Z7">
        <f t="shared" si="0"/>
        <v>2500000000</v>
      </c>
    </row>
    <row r="8" spans="2:26" x14ac:dyDescent="0.25">
      <c r="B8" s="8">
        <f>V6</f>
        <v>40000</v>
      </c>
      <c r="C8" s="13">
        <f>U6*1000</f>
        <v>3051.5997409820561</v>
      </c>
      <c r="D8" s="12">
        <f t="shared" si="2"/>
        <v>0.84407574273412311</v>
      </c>
      <c r="G8" s="8">
        <f>V6</f>
        <v>40000</v>
      </c>
      <c r="H8" s="13">
        <f>U6*1000</f>
        <v>3051.5997409820561</v>
      </c>
      <c r="I8" s="12">
        <f t="shared" si="1"/>
        <v>0.9170629504229455</v>
      </c>
      <c r="L8" s="8">
        <f>V6</f>
        <v>40000</v>
      </c>
      <c r="M8" s="13">
        <f>U6*1000</f>
        <v>3051.5997409820561</v>
      </c>
      <c r="N8" s="12">
        <f t="shared" si="3"/>
        <v>2.1101893568353081</v>
      </c>
      <c r="U8">
        <v>4.8281407356262207</v>
      </c>
      <c r="V8">
        <v>60000</v>
      </c>
      <c r="X8">
        <v>660125.99047225434</v>
      </c>
      <c r="Y8">
        <v>60000</v>
      </c>
      <c r="Z8">
        <f t="shared" si="0"/>
        <v>3600000000</v>
      </c>
    </row>
    <row r="9" spans="2:26" x14ac:dyDescent="0.25">
      <c r="B9" s="8">
        <f>V7</f>
        <v>50000</v>
      </c>
      <c r="C9" s="13">
        <f>U7*1000</f>
        <v>4054.7711849212646</v>
      </c>
      <c r="D9" s="12">
        <f t="shared" si="2"/>
        <v>0.89724322716790061</v>
      </c>
      <c r="G9" s="8">
        <f>V7</f>
        <v>50000</v>
      </c>
      <c r="H9" s="13">
        <f>U7*1000</f>
        <v>4054.7711849212646</v>
      </c>
      <c r="I9" s="12">
        <f t="shared" si="1"/>
        <v>0.95472329716933835</v>
      </c>
      <c r="L9" s="8">
        <f>V7</f>
        <v>50000</v>
      </c>
      <c r="M9" s="13">
        <f>U7*1000</f>
        <v>4054.7711849212646</v>
      </c>
      <c r="N9" s="12">
        <f t="shared" si="3"/>
        <v>1.7944864543358012</v>
      </c>
      <c r="U9">
        <v>5.755479097366333</v>
      </c>
      <c r="V9">
        <v>70000</v>
      </c>
      <c r="X9">
        <v>780937.53647220472</v>
      </c>
      <c r="Y9">
        <v>70000</v>
      </c>
      <c r="Z9">
        <f t="shared" si="0"/>
        <v>4900000000</v>
      </c>
    </row>
    <row r="10" spans="2:26" x14ac:dyDescent="0.25">
      <c r="B10" s="8">
        <f>V8</f>
        <v>60000</v>
      </c>
      <c r="C10" s="13">
        <f>U8*1000</f>
        <v>4828.1407356262207</v>
      </c>
      <c r="D10" s="12">
        <f t="shared" si="2"/>
        <v>0.89031258429653959</v>
      </c>
      <c r="G10" s="8">
        <f>V8</f>
        <v>60000</v>
      </c>
      <c r="H10" s="13">
        <f>U8*1000</f>
        <v>4828.1407356262207</v>
      </c>
      <c r="I10" s="12">
        <f t="shared" si="1"/>
        <v>0.93164964611056977</v>
      </c>
      <c r="L10" s="8">
        <f>V8</f>
        <v>60000</v>
      </c>
      <c r="M10" s="13">
        <f>U8*1000</f>
        <v>4828.1407356262207</v>
      </c>
      <c r="N10" s="12">
        <f t="shared" si="3"/>
        <v>1.4838543071608992</v>
      </c>
      <c r="U10">
        <v>6.8038301467895508</v>
      </c>
      <c r="V10">
        <v>80000</v>
      </c>
      <c r="X10">
        <v>903182.55309248145</v>
      </c>
      <c r="Y10">
        <v>80000</v>
      </c>
      <c r="Z10">
        <f t="shared" si="0"/>
        <v>6400000000</v>
      </c>
    </row>
    <row r="11" spans="2:26" x14ac:dyDescent="0.25">
      <c r="B11" s="8">
        <f>V9</f>
        <v>70000</v>
      </c>
      <c r="C11" s="13">
        <f>U9*1000</f>
        <v>5755.479097366333</v>
      </c>
      <c r="D11" s="12">
        <f t="shared" si="2"/>
        <v>0.90969808929263019</v>
      </c>
      <c r="G11" s="8">
        <f>V9</f>
        <v>70000</v>
      </c>
      <c r="H11" s="13">
        <f>U9*1000</f>
        <v>5755.479097366333</v>
      </c>
      <c r="I11" s="12">
        <f t="shared" si="1"/>
        <v>0.93878192121160209</v>
      </c>
      <c r="L11" s="8">
        <f>V9</f>
        <v>70000</v>
      </c>
      <c r="M11" s="13">
        <f>U9*1000</f>
        <v>5755.479097366333</v>
      </c>
      <c r="N11" s="12">
        <f t="shared" si="3"/>
        <v>1.2995686989894717</v>
      </c>
      <c r="U11">
        <v>7.8880538940429688</v>
      </c>
      <c r="V11">
        <v>90000</v>
      </c>
      <c r="X11">
        <v>1026680.8454381161</v>
      </c>
      <c r="Y11">
        <v>90000</v>
      </c>
      <c r="Z11">
        <f t="shared" si="0"/>
        <v>8100000000</v>
      </c>
    </row>
    <row r="12" spans="2:26" x14ac:dyDescent="0.25">
      <c r="B12" s="8">
        <f>V10</f>
        <v>80000</v>
      </c>
      <c r="C12" s="13">
        <f>U10*1000</f>
        <v>6803.8301467895508</v>
      </c>
      <c r="D12" s="12">
        <f t="shared" si="2"/>
        <v>0.94097333727326093</v>
      </c>
      <c r="G12" s="8">
        <f>V10</f>
        <v>80000</v>
      </c>
      <c r="H12" s="13">
        <f>U10*1000</f>
        <v>6803.8301467895508</v>
      </c>
      <c r="I12" s="12">
        <f t="shared" si="1"/>
        <v>0.95957175961454277</v>
      </c>
      <c r="L12" s="8">
        <f>V10</f>
        <v>80000</v>
      </c>
      <c r="M12" s="13">
        <f>U10*1000</f>
        <v>6803.8301467895508</v>
      </c>
      <c r="N12" s="12">
        <f t="shared" si="3"/>
        <v>1.1762166715915763</v>
      </c>
      <c r="U12">
        <v>9.0382876396179199</v>
      </c>
      <c r="V12">
        <v>100000</v>
      </c>
      <c r="X12">
        <v>1151292.546497023</v>
      </c>
      <c r="Y12">
        <v>100000</v>
      </c>
      <c r="Z12">
        <f t="shared" si="0"/>
        <v>10000000000</v>
      </c>
    </row>
    <row r="13" spans="2:26" x14ac:dyDescent="0.25">
      <c r="B13" s="8">
        <f>V11</f>
        <v>90000</v>
      </c>
      <c r="C13" s="13">
        <f>U11*1000</f>
        <v>7888.0538940429688</v>
      </c>
      <c r="D13" s="12">
        <f t="shared" si="2"/>
        <v>0.96970849746987209</v>
      </c>
      <c r="G13" s="8">
        <f>V11</f>
        <v>90000</v>
      </c>
      <c r="H13" s="13">
        <f>U11*1000</f>
        <v>7888.0538940429688</v>
      </c>
      <c r="I13" s="12">
        <f t="shared" si="1"/>
        <v>0.97866474604572262</v>
      </c>
      <c r="L13" s="8">
        <f>V11</f>
        <v>90000</v>
      </c>
      <c r="M13" s="13">
        <f>U11*1000</f>
        <v>7888.0538940429688</v>
      </c>
      <c r="N13" s="12">
        <f t="shared" si="3"/>
        <v>1.0774538860776355</v>
      </c>
      <c r="U13">
        <v>10.22535228729248</v>
      </c>
      <c r="V13">
        <v>110000</v>
      </c>
      <c r="X13">
        <v>1276905.9209252007</v>
      </c>
      <c r="Y13">
        <v>110000</v>
      </c>
      <c r="Z13">
        <f t="shared" si="0"/>
        <v>12100000000</v>
      </c>
    </row>
    <row r="14" spans="2:26" x14ac:dyDescent="0.25">
      <c r="B14" s="8">
        <f>V12</f>
        <v>100000</v>
      </c>
      <c r="C14" s="13">
        <f>U12*1000</f>
        <v>9038.2876396179199</v>
      </c>
      <c r="D14" s="12">
        <f t="shared" si="2"/>
        <v>1</v>
      </c>
      <c r="G14" s="8">
        <f>V12</f>
        <v>100000</v>
      </c>
      <c r="H14" s="13">
        <f>U12*1000</f>
        <v>9038.2876396179199</v>
      </c>
      <c r="I14" s="12">
        <f t="shared" si="1"/>
        <v>1</v>
      </c>
      <c r="L14" s="8">
        <f>V12</f>
        <v>100000</v>
      </c>
      <c r="M14" s="13">
        <f>U12*1000</f>
        <v>9038.2876396179199</v>
      </c>
      <c r="N14" s="12">
        <f t="shared" si="3"/>
        <v>1</v>
      </c>
      <c r="U14">
        <v>11.480328321456909</v>
      </c>
      <c r="V14">
        <v>120000</v>
      </c>
      <c r="X14">
        <v>1403429.642611702</v>
      </c>
      <c r="Y14">
        <v>120000</v>
      </c>
      <c r="Z14">
        <f t="shared" si="0"/>
        <v>14400000000</v>
      </c>
    </row>
    <row r="15" spans="2:26" x14ac:dyDescent="0.25">
      <c r="B15" s="8">
        <f>V13</f>
        <v>110000</v>
      </c>
      <c r="C15" s="13">
        <f>U13*1000</f>
        <v>10225.35228729248</v>
      </c>
      <c r="D15" s="12">
        <f t="shared" si="2"/>
        <v>1.0284884899970381</v>
      </c>
      <c r="G15" s="8">
        <f>V13</f>
        <v>110000</v>
      </c>
      <c r="H15" s="13">
        <f>U13*1000</f>
        <v>10225.35228729248</v>
      </c>
      <c r="I15" s="12">
        <f t="shared" si="1"/>
        <v>1.0200440178215944</v>
      </c>
      <c r="L15" s="8">
        <f>V13</f>
        <v>110000</v>
      </c>
      <c r="M15" s="13">
        <f>U13*1000</f>
        <v>10225.35228729248</v>
      </c>
      <c r="N15" s="12">
        <f t="shared" si="3"/>
        <v>0.93498953636094373</v>
      </c>
      <c r="U15">
        <v>12.589943170547491</v>
      </c>
      <c r="V15">
        <v>130000</v>
      </c>
      <c r="X15">
        <v>1530787.6648269035</v>
      </c>
      <c r="Y15">
        <v>130000</v>
      </c>
      <c r="Z15">
        <f t="shared" si="0"/>
        <v>16900000000</v>
      </c>
    </row>
    <row r="16" spans="2:26" x14ac:dyDescent="0.25">
      <c r="B16" s="8">
        <f>V14</f>
        <v>120000</v>
      </c>
      <c r="C16" s="13">
        <f>U14*1000</f>
        <v>11480.328321456909</v>
      </c>
      <c r="D16" s="12">
        <f t="shared" si="2"/>
        <v>1.0584903523036346</v>
      </c>
      <c r="G16" s="8">
        <f>V14</f>
        <v>120000</v>
      </c>
      <c r="H16" s="13">
        <f>U14*1000</f>
        <v>11480.328321456909</v>
      </c>
      <c r="I16" s="12">
        <f t="shared" si="1"/>
        <v>1.0419891524124101</v>
      </c>
      <c r="L16" s="8">
        <f>V14</f>
        <v>120000</v>
      </c>
      <c r="M16" s="13">
        <f>U14*1000</f>
        <v>11480.328321456909</v>
      </c>
      <c r="N16" s="12">
        <f t="shared" si="3"/>
        <v>0.88207529358636216</v>
      </c>
      <c r="U16">
        <v>13.884268760681151</v>
      </c>
      <c r="V16">
        <v>140000</v>
      </c>
      <c r="X16">
        <v>1658915.6782228018</v>
      </c>
      <c r="Y16">
        <v>140000</v>
      </c>
      <c r="Z16">
        <f t="shared" si="0"/>
        <v>19600000000</v>
      </c>
    </row>
    <row r="17" spans="2:26" x14ac:dyDescent="0.25">
      <c r="B17" s="8">
        <f>V15</f>
        <v>130000</v>
      </c>
      <c r="C17" s="13">
        <f>U15*1000</f>
        <v>12589.943170547491</v>
      </c>
      <c r="D17" s="12">
        <f t="shared" si="2"/>
        <v>1.071505140774798</v>
      </c>
      <c r="G17" s="8">
        <f>V15</f>
        <v>130000</v>
      </c>
      <c r="H17" s="13">
        <f>U15*1000</f>
        <v>12589.943170547491</v>
      </c>
      <c r="I17" s="12">
        <f t="shared" si="1"/>
        <v>1.0476310226348668</v>
      </c>
      <c r="L17" s="8">
        <f>V15</f>
        <v>130000</v>
      </c>
      <c r="M17" s="13">
        <f>U15*1000</f>
        <v>12589.943170547491</v>
      </c>
      <c r="N17" s="12">
        <f t="shared" si="3"/>
        <v>0.8242347236729215</v>
      </c>
      <c r="U17">
        <v>15.238821506500241</v>
      </c>
      <c r="V17">
        <v>150000</v>
      </c>
      <c r="X17">
        <v>1787758.5859617589</v>
      </c>
      <c r="Y17">
        <v>150000</v>
      </c>
      <c r="Z17">
        <f t="shared" si="0"/>
        <v>22500000000</v>
      </c>
    </row>
    <row r="18" spans="2:26" x14ac:dyDescent="0.25">
      <c r="B18" s="8">
        <f>V16</f>
        <v>140000</v>
      </c>
      <c r="C18" s="13">
        <f>U16*1000</f>
        <v>13884.268760681151</v>
      </c>
      <c r="D18" s="12">
        <f t="shared" si="2"/>
        <v>1.0972581560235899</v>
      </c>
      <c r="G18" s="8">
        <f>V16</f>
        <v>140000</v>
      </c>
      <c r="H18" s="13">
        <f>U16*1000</f>
        <v>13884.268760681151</v>
      </c>
      <c r="I18" s="12">
        <f t="shared" si="1"/>
        <v>1.0661007153497455</v>
      </c>
      <c r="L18" s="8">
        <f>V16</f>
        <v>140000</v>
      </c>
      <c r="M18" s="13">
        <f>U16*1000</f>
        <v>13884.268760681151</v>
      </c>
      <c r="N18" s="12">
        <f t="shared" si="3"/>
        <v>0.78375582573113578</v>
      </c>
      <c r="U18">
        <v>16.634190082550049</v>
      </c>
      <c r="V18">
        <v>160000</v>
      </c>
      <c r="X18">
        <v>1917268.6550745543</v>
      </c>
      <c r="Y18">
        <v>160000</v>
      </c>
      <c r="Z18">
        <f t="shared" si="0"/>
        <v>25600000000</v>
      </c>
    </row>
    <row r="19" spans="2:26" x14ac:dyDescent="0.25">
      <c r="B19" s="8">
        <f>V17</f>
        <v>150000</v>
      </c>
      <c r="C19" s="13">
        <f>U17*1000</f>
        <v>15238.821506500241</v>
      </c>
      <c r="D19" s="12">
        <f t="shared" si="2"/>
        <v>1.1240198080370334</v>
      </c>
      <c r="G19" s="8">
        <f>V17</f>
        <v>150000</v>
      </c>
      <c r="H19" s="13">
        <f>U17*1000</f>
        <v>15238.821506500241</v>
      </c>
      <c r="I19" s="12">
        <f t="shared" si="1"/>
        <v>1.0857805163988725</v>
      </c>
      <c r="L19" s="8">
        <f>V17</f>
        <v>150000</v>
      </c>
      <c r="M19" s="13">
        <f>U17*1000</f>
        <v>15238.821506500241</v>
      </c>
      <c r="N19" s="12">
        <f t="shared" si="3"/>
        <v>0.7493465386913557</v>
      </c>
      <c r="U19">
        <v>18.07443284988403</v>
      </c>
      <c r="V19">
        <v>170000</v>
      </c>
      <c r="X19">
        <v>2047404.1317255078</v>
      </c>
      <c r="Y19">
        <v>170000</v>
      </c>
      <c r="Z19">
        <f t="shared" si="0"/>
        <v>28900000000</v>
      </c>
    </row>
    <row r="20" spans="2:26" x14ac:dyDescent="0.25">
      <c r="B20" s="8">
        <f>V18</f>
        <v>160000</v>
      </c>
      <c r="C20" s="13">
        <f>U18*1000</f>
        <v>16634.190082550049</v>
      </c>
      <c r="D20" s="12">
        <f t="shared" si="2"/>
        <v>1.150258679091261</v>
      </c>
      <c r="G20" s="8">
        <f>V18</f>
        <v>160000</v>
      </c>
      <c r="H20" s="13">
        <f>U18*1000</f>
        <v>16634.190082550049</v>
      </c>
      <c r="I20" s="12">
        <f t="shared" si="1"/>
        <v>1.1051423515645253</v>
      </c>
      <c r="L20" s="8">
        <f>V18</f>
        <v>160000</v>
      </c>
      <c r="M20" s="13">
        <f>U18*1000</f>
        <v>16634.190082550049</v>
      </c>
      <c r="N20" s="12">
        <f t="shared" si="3"/>
        <v>0.71891167443203818</v>
      </c>
      <c r="U20">
        <v>19.450582504272461</v>
      </c>
      <c r="V20">
        <v>180000</v>
      </c>
      <c r="X20">
        <v>2178128.1833770224</v>
      </c>
      <c r="Y20">
        <v>180000</v>
      </c>
      <c r="Z20">
        <f t="shared" si="0"/>
        <v>32400000000</v>
      </c>
    </row>
    <row r="21" spans="2:26" x14ac:dyDescent="0.25">
      <c r="B21" s="8">
        <f>V19</f>
        <v>170000</v>
      </c>
      <c r="C21" s="13">
        <f>U19*1000</f>
        <v>18074.43284988403</v>
      </c>
      <c r="D21" s="12">
        <f t="shared" si="2"/>
        <v>1.1763311533544694</v>
      </c>
      <c r="G21" s="8">
        <f>V19</f>
        <v>170000</v>
      </c>
      <c r="H21" s="13">
        <f>U19*1000</f>
        <v>18074.43284988403</v>
      </c>
      <c r="I21" s="12">
        <f t="shared" si="1"/>
        <v>1.1245030503466757</v>
      </c>
      <c r="L21" s="8">
        <f>V19</f>
        <v>170000</v>
      </c>
      <c r="M21" s="13">
        <f>U19*1000</f>
        <v>18074.43284988403</v>
      </c>
      <c r="N21" s="12">
        <f t="shared" si="3"/>
        <v>0.69195950197321732</v>
      </c>
      <c r="U21">
        <v>21.099982976913449</v>
      </c>
      <c r="V21">
        <v>190000</v>
      </c>
      <c r="X21">
        <v>2309408.0767170987</v>
      </c>
      <c r="Y21">
        <v>190000</v>
      </c>
      <c r="Z21">
        <f t="shared" si="0"/>
        <v>36100000000</v>
      </c>
    </row>
    <row r="22" spans="2:26" x14ac:dyDescent="0.25">
      <c r="B22" s="8">
        <f>V20</f>
        <v>180000</v>
      </c>
      <c r="C22" s="13">
        <f>U20*1000</f>
        <v>19450.582504272461</v>
      </c>
      <c r="D22" s="12">
        <f t="shared" si="2"/>
        <v>1.1955670808344685</v>
      </c>
      <c r="G22" s="8">
        <f>V20</f>
        <v>180000</v>
      </c>
      <c r="H22" s="13">
        <f>U20*1000</f>
        <v>19450.582504272461</v>
      </c>
      <c r="I22" s="12">
        <f t="shared" si="1"/>
        <v>1.1374929460589092</v>
      </c>
      <c r="L22" s="8">
        <f>V20</f>
        <v>180000</v>
      </c>
      <c r="M22" s="13">
        <f>U20*1000</f>
        <v>19450.582504272461</v>
      </c>
      <c r="N22" s="12">
        <f t="shared" si="3"/>
        <v>0.66420393379692699</v>
      </c>
      <c r="U22">
        <v>22.857920408248901</v>
      </c>
      <c r="V22">
        <v>200000</v>
      </c>
      <c r="X22">
        <v>2441214.5291060349</v>
      </c>
      <c r="Y22">
        <v>200000</v>
      </c>
      <c r="Z22">
        <f t="shared" si="0"/>
        <v>40000000000</v>
      </c>
    </row>
    <row r="23" spans="2:26" x14ac:dyDescent="0.25">
      <c r="B23" s="8">
        <f>V21</f>
        <v>190000</v>
      </c>
      <c r="C23" s="13">
        <f>U21*1000</f>
        <v>21099.982976913449</v>
      </c>
      <c r="D23" s="12">
        <f t="shared" si="2"/>
        <v>1.2286900617875176</v>
      </c>
      <c r="G23" s="8">
        <f>V21</f>
        <v>190000</v>
      </c>
      <c r="H23" s="13">
        <f>U21*1000</f>
        <v>21099.982976913449</v>
      </c>
      <c r="I23" s="12">
        <f t="shared" si="1"/>
        <v>1.1638069842526235</v>
      </c>
      <c r="L23" s="8">
        <f>V21</f>
        <v>190000</v>
      </c>
      <c r="M23" s="13">
        <f>U21*1000</f>
        <v>21099.982976913449</v>
      </c>
      <c r="N23" s="12">
        <f t="shared" si="3"/>
        <v>0.64667897988816714</v>
      </c>
    </row>
    <row r="24" spans="2:26" ht="15.75" thickBot="1" x14ac:dyDescent="0.3">
      <c r="B24" s="11">
        <f>V22</f>
        <v>200000</v>
      </c>
      <c r="C24" s="14">
        <f>U22*1000</f>
        <v>22857.920408248901</v>
      </c>
      <c r="D24" s="15">
        <f t="shared" si="2"/>
        <v>1.264505032350087</v>
      </c>
      <c r="G24" s="11">
        <f>V22</f>
        <v>200000</v>
      </c>
      <c r="H24" s="14">
        <f>U22*1000</f>
        <v>22857.920408248901</v>
      </c>
      <c r="I24" s="15">
        <f t="shared" si="1"/>
        <v>1.192697488397914</v>
      </c>
      <c r="L24" s="11">
        <f>V22</f>
        <v>200000</v>
      </c>
      <c r="M24" s="14">
        <f>U22*1000</f>
        <v>22857.920408248901</v>
      </c>
      <c r="N24" s="15">
        <f t="shared" si="3"/>
        <v>0.63225251617504352</v>
      </c>
    </row>
    <row r="27" spans="2:26" ht="15.75" thickBot="1" x14ac:dyDescent="0.3"/>
    <row r="28" spans="2:26" x14ac:dyDescent="0.25">
      <c r="G28" s="2" t="s">
        <v>18</v>
      </c>
      <c r="H28" s="3"/>
      <c r="I28" s="4"/>
    </row>
    <row r="29" spans="2:26" x14ac:dyDescent="0.25">
      <c r="G29" s="5" t="s">
        <v>9</v>
      </c>
      <c r="H29" s="6" t="s">
        <v>22</v>
      </c>
      <c r="I29" s="7" t="s">
        <v>11</v>
      </c>
    </row>
    <row r="30" spans="2:26" x14ac:dyDescent="0.25">
      <c r="G30" s="8">
        <v>1</v>
      </c>
      <c r="H30" s="9">
        <v>0</v>
      </c>
      <c r="I30" s="10" t="s">
        <v>21</v>
      </c>
    </row>
    <row r="31" spans="2:26" x14ac:dyDescent="0.25">
      <c r="G31" s="8">
        <v>100000</v>
      </c>
      <c r="H31" s="13">
        <v>6922.3489761352539</v>
      </c>
      <c r="I31" s="12">
        <v>0.96803854809980772</v>
      </c>
    </row>
    <row r="32" spans="2:26" x14ac:dyDescent="0.25">
      <c r="G32" s="8">
        <v>200000</v>
      </c>
      <c r="H32" s="13">
        <v>15001.025438308719</v>
      </c>
      <c r="I32" s="12">
        <v>0.9893269883092225</v>
      </c>
    </row>
    <row r="33" spans="7:9" x14ac:dyDescent="0.25">
      <c r="G33" s="8">
        <v>300000</v>
      </c>
      <c r="H33" s="13">
        <v>23142.20929145813</v>
      </c>
      <c r="I33" s="12">
        <v>0.98478261459679817</v>
      </c>
    </row>
    <row r="34" spans="7:9" x14ac:dyDescent="0.25">
      <c r="G34" s="8">
        <v>400000</v>
      </c>
      <c r="H34" s="13">
        <v>32299.074649810791</v>
      </c>
      <c r="I34" s="12">
        <v>1.0078397887619663</v>
      </c>
    </row>
    <row r="35" spans="7:9" x14ac:dyDescent="0.25">
      <c r="G35" s="8">
        <v>500000</v>
      </c>
      <c r="H35" s="13">
        <v>40752.777099609382</v>
      </c>
      <c r="I35" s="12">
        <v>1</v>
      </c>
    </row>
    <row r="36" spans="7:9" x14ac:dyDescent="0.25">
      <c r="G36" s="8">
        <v>600000</v>
      </c>
      <c r="H36" s="13">
        <v>50597.201347351067</v>
      </c>
      <c r="I36" s="12">
        <v>1.0204588718066323</v>
      </c>
    </row>
    <row r="37" spans="7:9" x14ac:dyDescent="0.25">
      <c r="G37" s="8">
        <v>700000</v>
      </c>
      <c r="H37" s="13">
        <v>60988.555431365967</v>
      </c>
      <c r="I37" s="12">
        <v>1.0422398471437544</v>
      </c>
    </row>
    <row r="38" spans="7:9" x14ac:dyDescent="0.25">
      <c r="G38" s="8">
        <v>800000</v>
      </c>
      <c r="H38" s="13">
        <v>72788.765907287598</v>
      </c>
      <c r="I38" s="12">
        <v>1.0777155071526381</v>
      </c>
    </row>
    <row r="39" spans="7:9" x14ac:dyDescent="0.25">
      <c r="G39" s="8">
        <v>900000</v>
      </c>
      <c r="H39" s="13">
        <v>83271.319389343262</v>
      </c>
      <c r="I39" s="12">
        <v>1.0865146433139716</v>
      </c>
    </row>
    <row r="40" spans="7:9" ht="15.75" thickBot="1" x14ac:dyDescent="0.3">
      <c r="G40" s="11">
        <v>1000000</v>
      </c>
      <c r="H40" s="14">
        <v>95273.196935653687</v>
      </c>
      <c r="I40" s="15">
        <v>1.1102701259400656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955F-C957-4FE5-BAEB-70D4F7B51B5B}">
  <dimension ref="A1"/>
  <sheetViews>
    <sheetView tabSelected="1" workbookViewId="0">
      <selection activeCell="S25" sqref="S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Tabelki</vt:lpstr>
      <vt:lpstr>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Michał Laskowski</cp:lastModifiedBy>
  <dcterms:created xsi:type="dcterms:W3CDTF">2021-01-20T20:30:28Z</dcterms:created>
  <dcterms:modified xsi:type="dcterms:W3CDTF">2021-01-20T22:24:16Z</dcterms:modified>
</cp:coreProperties>
</file>