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517ee786cf1f71d7/Skrivebord/BEIT-22/Cases/Case_1/"/>
    </mc:Choice>
  </mc:AlternateContent>
  <xr:revisionPtr revIDLastSave="2" documentId="11_65DAB00B99104C389CC5AF1327E9FB37809D8AD6" xr6:coauthVersionLast="47" xr6:coauthVersionMax="47" xr10:uidLastSave="{94697BDF-D34D-4737-AA1C-C98E8D504B30}"/>
  <bookViews>
    <workbookView xWindow="-108" yWindow="-108" windowWidth="23256" windowHeight="12456" activeTab="3" xr2:uid="{00000000-000D-0000-FFFF-FFFF00000000}"/>
  </bookViews>
  <sheets>
    <sheet name="R1" sheetId="1" r:id="rId1"/>
    <sheet name="R2" sheetId="2" r:id="rId2"/>
    <sheet name="R3" sheetId="3" r:id="rId3"/>
    <sheet name="Case1" sheetId="4" r:id="rId4"/>
    <sheet name="Case1 med app" sheetId="5" r:id="rId5"/>
    <sheet name="R5" sheetId="6" r:id="rId6"/>
    <sheet name="R6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3" i="4" l="1"/>
  <c r="D32" i="7"/>
  <c r="B32" i="7"/>
  <c r="G16" i="7"/>
  <c r="G19" i="7" s="1"/>
  <c r="G21" i="7" s="1"/>
  <c r="G23" i="7" s="1"/>
  <c r="H66" i="6"/>
  <c r="H67" i="6" s="1"/>
  <c r="G66" i="6"/>
  <c r="H62" i="6"/>
  <c r="G62" i="6"/>
  <c r="D62" i="6"/>
  <c r="D64" i="6" s="1"/>
  <c r="C62" i="6"/>
  <c r="C64" i="6" s="1"/>
  <c r="D56" i="6"/>
  <c r="D65" i="6" s="1"/>
  <c r="C56" i="6"/>
  <c r="C65" i="6" s="1"/>
  <c r="D44" i="6"/>
  <c r="B44" i="6"/>
  <c r="B36" i="6"/>
  <c r="B46" i="6" s="1"/>
  <c r="K31" i="6"/>
  <c r="K33" i="6" s="1"/>
  <c r="K35" i="6" s="1"/>
  <c r="D30" i="6"/>
  <c r="D46" i="6" s="1"/>
  <c r="L28" i="6"/>
  <c r="L31" i="6" s="1"/>
  <c r="L33" i="6" s="1"/>
  <c r="L35" i="6" s="1"/>
  <c r="H55" i="6" s="1"/>
  <c r="H56" i="6" s="1"/>
  <c r="K28" i="6"/>
  <c r="G26" i="6"/>
  <c r="G29" i="6" s="1"/>
  <c r="G31" i="6" s="1"/>
  <c r="G33" i="6" s="1"/>
  <c r="F25" i="6"/>
  <c r="H31" i="5"/>
  <c r="H32" i="5" s="1"/>
  <c r="G31" i="5"/>
  <c r="G32" i="5" s="1"/>
  <c r="D31" i="5"/>
  <c r="D32" i="5" s="1"/>
  <c r="F40" i="5" s="1"/>
  <c r="D29" i="5"/>
  <c r="C29" i="5"/>
  <c r="C31" i="5" s="1"/>
  <c r="H27" i="5"/>
  <c r="G27" i="5"/>
  <c r="D23" i="5"/>
  <c r="C23" i="5"/>
  <c r="C32" i="5" s="1"/>
  <c r="D8" i="5"/>
  <c r="D10" i="5" s="1"/>
  <c r="D12" i="5" s="1"/>
  <c r="H20" i="5" s="1"/>
  <c r="C8" i="5"/>
  <c r="C10" i="5" s="1"/>
  <c r="C12" i="5" s="1"/>
  <c r="D5" i="5"/>
  <c r="C5" i="5"/>
  <c r="E40" i="5" s="1"/>
  <c r="H31" i="4"/>
  <c r="H32" i="4" s="1"/>
  <c r="G31" i="4"/>
  <c r="G32" i="4" s="1"/>
  <c r="C29" i="4"/>
  <c r="H27" i="4"/>
  <c r="G27" i="4"/>
  <c r="D27" i="4"/>
  <c r="D29" i="4" s="1"/>
  <c r="C27" i="4"/>
  <c r="D21" i="4"/>
  <c r="D30" i="4" s="1"/>
  <c r="F40" i="4" s="1"/>
  <c r="C21" i="4"/>
  <c r="C30" i="4" s="1"/>
  <c r="D8" i="4"/>
  <c r="D10" i="4" s="1"/>
  <c r="D12" i="4" s="1"/>
  <c r="H20" i="4" s="1"/>
  <c r="D5" i="4"/>
  <c r="C5" i="4"/>
  <c r="E40" i="4" s="1"/>
  <c r="E24" i="2"/>
  <c r="G21" i="2"/>
  <c r="G15" i="2"/>
  <c r="G24" i="2" s="1"/>
  <c r="E15" i="2"/>
  <c r="E26" i="2" s="1"/>
  <c r="G10" i="2"/>
  <c r="H21" i="4" l="1"/>
  <c r="F39" i="4" s="1"/>
  <c r="F74" i="6"/>
  <c r="H68" i="6"/>
  <c r="E75" i="6"/>
  <c r="E74" i="6"/>
  <c r="H33" i="4"/>
  <c r="H21" i="5"/>
  <c r="F39" i="5" s="1"/>
  <c r="G21" i="5"/>
  <c r="E39" i="5" s="1"/>
  <c r="G20" i="5"/>
  <c r="G26" i="2"/>
  <c r="C8" i="4"/>
  <c r="C10" i="4" s="1"/>
  <c r="C12" i="4" s="1"/>
  <c r="G20" i="4" s="1"/>
  <c r="F75" i="6"/>
  <c r="G21" i="4" l="1"/>
  <c r="G33" i="5"/>
  <c r="H33" i="5"/>
  <c r="E39" i="4" l="1"/>
</calcChain>
</file>

<file path=xl/sharedStrings.xml><?xml version="1.0" encoding="utf-8"?>
<sst xmlns="http://schemas.openxmlformats.org/spreadsheetml/2006/main" count="561" uniqueCount="219">
  <si>
    <t>R6 ÅRSREGNSKAB</t>
  </si>
  <si>
    <t>Forside</t>
  </si>
  <si>
    <t>OPSTIL ÅRSREGNSKAB FOR NEDENSTÅENDE VIRKSOMHED</t>
  </si>
  <si>
    <t>Omsætning</t>
  </si>
  <si>
    <t>Tilgodehavende fra kunder</t>
  </si>
  <si>
    <t>Renteomkostninger</t>
  </si>
  <si>
    <t>Kassebeholdning</t>
  </si>
  <si>
    <t>Indskudt kapital</t>
  </si>
  <si>
    <t>Kassekredit</t>
  </si>
  <si>
    <t>Varelager</t>
  </si>
  <si>
    <t>Øvrige faste omkostninger</t>
  </si>
  <si>
    <t>Afskrivninger</t>
  </si>
  <si>
    <t>Inventar</t>
  </si>
  <si>
    <t>Personaleomkostninger</t>
  </si>
  <si>
    <t>Leverandørgæld</t>
  </si>
  <si>
    <t>Vareforbrug</t>
  </si>
  <si>
    <t>Kortfristede værdipapirer</t>
  </si>
  <si>
    <t>Varebiler</t>
  </si>
  <si>
    <t>Produktionsanlæg</t>
  </si>
  <si>
    <t>Produktrettigheder til BlaBla®</t>
  </si>
  <si>
    <t>Skyldigt udbytte</t>
  </si>
  <si>
    <t>Udbytte (fragår i egenkapital)</t>
  </si>
  <si>
    <t>Aktier i datterselskaber</t>
  </si>
  <si>
    <t>Realkreditlån</t>
  </si>
  <si>
    <t>BALANCE</t>
  </si>
  <si>
    <t>RESULTATOPGØRELSE</t>
  </si>
  <si>
    <t>AKTIVER</t>
  </si>
  <si>
    <t>1.000DKK</t>
  </si>
  <si>
    <t>PASSIVER</t>
  </si>
  <si>
    <t>ANLÆGSAKTIVER</t>
  </si>
  <si>
    <t>EGENKAPITAL</t>
  </si>
  <si>
    <t>IMMATERIELLE</t>
  </si>
  <si>
    <t>Rettigheder</t>
  </si>
  <si>
    <t>Henlagt overslud</t>
  </si>
  <si>
    <t>DÆKNINGSBIDRAG</t>
  </si>
  <si>
    <t>- udbytte</t>
  </si>
  <si>
    <t>Persdonale</t>
  </si>
  <si>
    <t>MATERIELLE</t>
  </si>
  <si>
    <t>Øvrige</t>
  </si>
  <si>
    <t>GÆLD</t>
  </si>
  <si>
    <t>INDTJENINGSBIDRAG</t>
  </si>
  <si>
    <t>LANGFRISTET GÆLD</t>
  </si>
  <si>
    <t>Afskrivning</t>
  </si>
  <si>
    <t>Realkredit</t>
  </si>
  <si>
    <t>RESULTAT FØR FIN. POSTER</t>
  </si>
  <si>
    <t>Renteomk</t>
  </si>
  <si>
    <t>FINANSIELLE</t>
  </si>
  <si>
    <t>ÅRETS RESULTAT</t>
  </si>
  <si>
    <t>Aktier i datter</t>
  </si>
  <si>
    <t>KORTFRISTET GÆLD</t>
  </si>
  <si>
    <t>OMSÆTNINGSAKTIVER</t>
  </si>
  <si>
    <t>Leverandør</t>
  </si>
  <si>
    <t>Tilgodeh</t>
  </si>
  <si>
    <t>AKTIVER I ALT</t>
  </si>
  <si>
    <t>PASSIVER I ALT</t>
  </si>
  <si>
    <t>R5 ÅRSREGNSKAB</t>
  </si>
  <si>
    <t>Placer nedenstående poster i én af følgende kategorier.</t>
  </si>
  <si>
    <t>Indtægter</t>
  </si>
  <si>
    <t>Immaterielt anlægsaktiv</t>
  </si>
  <si>
    <t>Omsætningsaktiv</t>
  </si>
  <si>
    <t>Langfristet gæld</t>
  </si>
  <si>
    <t>Omkostninger</t>
  </si>
  <si>
    <t>Materielt anlægsaktiv</t>
  </si>
  <si>
    <t>Egenkapital</t>
  </si>
  <si>
    <t>Kortfristet gæld</t>
  </si>
  <si>
    <t>PLACERING</t>
  </si>
  <si>
    <t>POSTER</t>
  </si>
  <si>
    <t>BELØB</t>
  </si>
  <si>
    <t>Patentrettighed</t>
  </si>
  <si>
    <t>Varebil</t>
  </si>
  <si>
    <t>Tilgodehavender fra kunder</t>
  </si>
  <si>
    <t>Bankindestående</t>
  </si>
  <si>
    <t>Ejendom</t>
  </si>
  <si>
    <t>Finansielt anlægsaktiv</t>
  </si>
  <si>
    <t>Aktier i datterselskab</t>
  </si>
  <si>
    <t>Opstil årsregnskab nedenfor på baggrund af ovenstående poster</t>
  </si>
  <si>
    <t>ALTERNATIV</t>
  </si>
  <si>
    <t>Udbytte (fragår i resultatet)</t>
  </si>
  <si>
    <t>Omsætningen</t>
  </si>
  <si>
    <t>IMMATERIELLE ANLÆGSAKTIVER</t>
  </si>
  <si>
    <t>21/8 2018 - 31/12 2019</t>
  </si>
  <si>
    <t>Patenter</t>
  </si>
  <si>
    <t>Indskudt</t>
  </si>
  <si>
    <t>Gross profit</t>
  </si>
  <si>
    <t>Brutto resultat</t>
  </si>
  <si>
    <t>Henlagt overskud</t>
  </si>
  <si>
    <t>Staff cost</t>
  </si>
  <si>
    <t>Personale omkostninger</t>
  </si>
  <si>
    <t>MATERIELLE ANLÆGSAKTIVER</t>
  </si>
  <si>
    <t>Øvrige faste omk.</t>
  </si>
  <si>
    <t>Loss before financial income and expenses</t>
  </si>
  <si>
    <t>Resultat af primær drift</t>
  </si>
  <si>
    <t>Other financial income</t>
  </si>
  <si>
    <t>Andre Finansielle indtægter</t>
  </si>
  <si>
    <t>EGENKAPITAL I ALT</t>
  </si>
  <si>
    <t>Ingen afskrivninger</t>
  </si>
  <si>
    <t>Other financial expenses</t>
  </si>
  <si>
    <t>Andre finansielle omkostninger</t>
  </si>
  <si>
    <t>RESULTAT FØR RENTER</t>
  </si>
  <si>
    <t>Loss before tax</t>
  </si>
  <si>
    <t>Renteomk.</t>
  </si>
  <si>
    <t>Tax on loss for the year</t>
  </si>
  <si>
    <t>FINANSIELLE ANLÆGSAKTIVER</t>
  </si>
  <si>
    <t>Loss for the year</t>
  </si>
  <si>
    <t>Proposed distrubution of loss</t>
  </si>
  <si>
    <t>Retained earnings</t>
  </si>
  <si>
    <t>Overført overskud</t>
  </si>
  <si>
    <t>ANLÆGSAKTIVER I ALT</t>
  </si>
  <si>
    <t>Tilgodehavende</t>
  </si>
  <si>
    <t>OMSÆTNINGSAKTIVER I ALT</t>
  </si>
  <si>
    <t>GÆLD I ALT</t>
  </si>
  <si>
    <t>English</t>
  </si>
  <si>
    <t>Dansk</t>
  </si>
  <si>
    <t>Assets</t>
  </si>
  <si>
    <t>Aktiver</t>
  </si>
  <si>
    <t>Equity and liabilities</t>
  </si>
  <si>
    <t>Passiver</t>
  </si>
  <si>
    <t>Fixed assets</t>
  </si>
  <si>
    <t>Equity</t>
  </si>
  <si>
    <t>Investments</t>
  </si>
  <si>
    <t>Contributed capital</t>
  </si>
  <si>
    <t>Deposits</t>
  </si>
  <si>
    <t>Total fixed assets</t>
  </si>
  <si>
    <t>Total equity</t>
  </si>
  <si>
    <t>Current assets</t>
  </si>
  <si>
    <t>Omlægsaktiver</t>
  </si>
  <si>
    <t>Receivables</t>
  </si>
  <si>
    <t>Tilgodehavender</t>
  </si>
  <si>
    <t>Liabilities</t>
  </si>
  <si>
    <t>Receivables from group entities</t>
  </si>
  <si>
    <t>Non-current liabilities</t>
  </si>
  <si>
    <t>Hensatte forpligtelser i alt</t>
  </si>
  <si>
    <t>Other receivables</t>
  </si>
  <si>
    <t>Andre tilgodehavender</t>
  </si>
  <si>
    <t>Trade payables</t>
  </si>
  <si>
    <t>Levenrandørgæld</t>
  </si>
  <si>
    <t>Corporation tax</t>
  </si>
  <si>
    <t>Payables to shareholders and Management</t>
  </si>
  <si>
    <t>Cash at bank and in hand</t>
  </si>
  <si>
    <t>Current liabilities</t>
  </si>
  <si>
    <t>Total current assents</t>
  </si>
  <si>
    <t>Omsætningsaktiver i alt</t>
  </si>
  <si>
    <t>Payables to group entities</t>
  </si>
  <si>
    <t>Total assets</t>
  </si>
  <si>
    <t>Aktiver i alt</t>
  </si>
  <si>
    <t>Other payables</t>
  </si>
  <si>
    <t>Anden gæld</t>
  </si>
  <si>
    <t>Total liabilities</t>
  </si>
  <si>
    <t>Gældsforpligtelse i alt</t>
  </si>
  <si>
    <t>Total equity and liabilities</t>
  </si>
  <si>
    <t>Passiver i alt</t>
  </si>
  <si>
    <t>Capital resources</t>
  </si>
  <si>
    <t>Contractual obligations, contingencies, etc.</t>
  </si>
  <si>
    <t>Soliditets grad</t>
  </si>
  <si>
    <t>Equity ratio</t>
  </si>
  <si>
    <t>Return on invested capital (ROIC)</t>
  </si>
  <si>
    <t>Afkastningsgrad</t>
  </si>
  <si>
    <t>Resultatopgørelse</t>
  </si>
  <si>
    <t>Balancen</t>
  </si>
  <si>
    <t>Faste aktiver</t>
  </si>
  <si>
    <t>Immatrielle aktiver</t>
  </si>
  <si>
    <t>Investeringer</t>
  </si>
  <si>
    <t>Indskud (kapital)</t>
  </si>
  <si>
    <t>Totale faste aktiver</t>
  </si>
  <si>
    <t>Tilgodehavender fra tredje parter</t>
  </si>
  <si>
    <t>Firma skat</t>
  </si>
  <si>
    <t>Total</t>
  </si>
  <si>
    <t>Totale</t>
  </si>
  <si>
    <t>Penge i bank eller fysisk</t>
  </si>
  <si>
    <t>note 2</t>
  </si>
  <si>
    <t>note4</t>
  </si>
  <si>
    <t/>
  </si>
  <si>
    <t>R3 RESULATOPGØRELSESEPOSTER</t>
  </si>
  <si>
    <r>
      <t xml:space="preserve">Placer nedenstående poster i de korrekte kategorier - Sæt et </t>
    </r>
    <r>
      <rPr>
        <b/>
        <i/>
        <sz val="12"/>
        <color rgb="FFFF0000"/>
        <rFont val="Calibri"/>
        <family val="2"/>
        <scheme val="minor"/>
      </rPr>
      <t>X</t>
    </r>
    <r>
      <rPr>
        <i/>
        <sz val="12"/>
        <color theme="1"/>
        <rFont val="Calibri"/>
        <family val="2"/>
        <scheme val="minor"/>
      </rPr>
      <t xml:space="preserve"> i den rigtige kollonne</t>
    </r>
  </si>
  <si>
    <t>INDTÆGTER</t>
  </si>
  <si>
    <t>OMKOSTNINGER</t>
  </si>
  <si>
    <t>Finansiel indtægt</t>
  </si>
  <si>
    <t>Ekstraordinær indtægt</t>
  </si>
  <si>
    <t>Variable omkostning</t>
  </si>
  <si>
    <t>Fast omkostning</t>
  </si>
  <si>
    <t>Finansiel omkostning</t>
  </si>
  <si>
    <t>Ekstraordinær omkostning</t>
  </si>
  <si>
    <t>Salg af varer</t>
  </si>
  <si>
    <t>X</t>
  </si>
  <si>
    <t>Lokaleomkostninger</t>
  </si>
  <si>
    <t>Renteindtægter</t>
  </si>
  <si>
    <t>Gevinst ved frasalg af aktiv</t>
  </si>
  <si>
    <t>Lønninger</t>
  </si>
  <si>
    <t>(X)</t>
  </si>
  <si>
    <t>Bankgebyrer</t>
  </si>
  <si>
    <t>Salg af tjenesteydelser</t>
  </si>
  <si>
    <t>Valutakursgevinst</t>
  </si>
  <si>
    <t>Salgsfremmende omk.</t>
  </si>
  <si>
    <t>Tab ved frasalg af aktiv</t>
  </si>
  <si>
    <t>Salgsprovision</t>
  </si>
  <si>
    <t>Honorar til advokat</t>
  </si>
  <si>
    <t>R2 BALANCEN</t>
  </si>
  <si>
    <t>Indfør nedenstående poster korrekt i balancen</t>
  </si>
  <si>
    <t>REGNSKABSPOSTER</t>
  </si>
  <si>
    <t>Goodwill</t>
  </si>
  <si>
    <t>Lagerejendom</t>
  </si>
  <si>
    <t>Skyldig udbytte</t>
  </si>
  <si>
    <t>Råvarer og hjælpematerialer</t>
  </si>
  <si>
    <t>Varer under produktion</t>
  </si>
  <si>
    <t>Færdigvarer</t>
  </si>
  <si>
    <t>LANGFRISTET GÆLD I ALT</t>
  </si>
  <si>
    <t>Råvarer og hjælpemidler</t>
  </si>
  <si>
    <t>Varer under fremstilling</t>
  </si>
  <si>
    <t>KORTFRISTET GÆLD I ALT</t>
  </si>
  <si>
    <t>R1 BALANCEPOSTER</t>
  </si>
  <si>
    <t>Immaterielle anlægsaktiver</t>
  </si>
  <si>
    <t>Materielle anlægsaktiver</t>
  </si>
  <si>
    <t>Finansielle anlægsaktiver</t>
  </si>
  <si>
    <t>Varebeholdninger</t>
  </si>
  <si>
    <t>Likvide beholdninger</t>
  </si>
  <si>
    <t>Varevogn</t>
  </si>
  <si>
    <t>Færdigvarelager</t>
  </si>
  <si>
    <t>Råvarelager</t>
  </si>
  <si>
    <t>Primære aktiver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</si>
</sst>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u/>
      <sz val="12"/>
      <color rgb="FF0000FF"/>
      <name val="Calibri"/>
      <family val="2"/>
    </font>
    <font>
      <b/>
      <sz val="12"/>
      <color theme="1"/>
      <name val="Calibri"/>
      <family val="2"/>
    </font>
    <font>
      <i/>
      <sz val="12"/>
      <color theme="1"/>
      <name val="Calibri"/>
      <family val="2"/>
    </font>
    <font>
      <u/>
      <sz val="12"/>
      <color theme="1"/>
      <name val="Calibri"/>
      <family val="2"/>
    </font>
    <font>
      <b/>
      <u/>
      <sz val="12"/>
      <color theme="1"/>
      <name val="Calibri"/>
      <family val="2"/>
    </font>
    <font>
      <sz val="12"/>
      <color rgb="FFFF0000"/>
      <name val="Calibri"/>
      <family val="2"/>
    </font>
    <font>
      <b/>
      <sz val="12"/>
      <color rgb="FFFF0000"/>
      <name val="Calibri"/>
      <family val="2"/>
    </font>
    <font>
      <b/>
      <i/>
      <sz val="12"/>
      <color theme="1"/>
      <name val="Calibri"/>
      <family val="2"/>
    </font>
    <font>
      <b/>
      <sz val="14"/>
      <color theme="1"/>
      <name val="Calibri"/>
      <family val="2"/>
    </font>
    <font>
      <u/>
      <sz val="12"/>
      <color rgb="FF0000FF"/>
      <name val="Helvetica"/>
      <family val="2"/>
    </font>
    <font>
      <b/>
      <sz val="12"/>
      <color theme="1"/>
      <name val="Gill Sans MT"/>
      <family val="2"/>
    </font>
    <font>
      <sz val="12"/>
      <color theme="1"/>
      <name val="Gill Sans MT"/>
      <family val="2"/>
    </font>
    <font>
      <i/>
      <sz val="12"/>
      <color theme="1"/>
      <name val="Gill Sans MT"/>
      <family val="2"/>
    </font>
    <font>
      <sz val="12"/>
      <color rgb="FFFF0000"/>
      <name val="Gill Sans MT"/>
      <family val="2"/>
    </font>
    <font>
      <b/>
      <i/>
      <sz val="12"/>
      <color theme="1"/>
      <name val="Gill Sans MT"/>
      <family val="2"/>
    </font>
    <font>
      <b/>
      <i/>
      <sz val="12"/>
      <color rgb="FFFF000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1DA"/>
      </patternFill>
    </fill>
    <fill>
      <patternFill patternType="solid">
        <fgColor rgb="FFD7E4BD"/>
      </patternFill>
    </fill>
    <fill>
      <patternFill patternType="solid">
        <fgColor rgb="FFFFFF00"/>
      </patternFill>
    </fill>
    <fill>
      <patternFill patternType="solid">
        <fgColor rgb="FFB9CDE5"/>
      </patternFill>
    </fill>
    <fill>
      <patternFill patternType="solid">
        <fgColor rgb="FFE6B9B8"/>
      </patternFill>
    </fill>
  </fills>
  <borders count="21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1" fillId="2" borderId="1" xfId="0" applyFont="1" applyFill="1" applyBorder="1" applyAlignment="1">
      <alignment horizontal="left"/>
    </xf>
    <xf numFmtId="3" fontId="2" fillId="2" borderId="1" xfId="0" applyNumberFormat="1" applyFont="1" applyFill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right"/>
    </xf>
    <xf numFmtId="3" fontId="0" fillId="0" borderId="0" xfId="0" applyNumberFormat="1" applyAlignment="1"/>
    <xf numFmtId="0" fontId="3" fillId="2" borderId="1" xfId="0" applyFont="1" applyFill="1" applyBorder="1" applyAlignment="1">
      <alignment horizontal="left"/>
    </xf>
    <xf numFmtId="3" fontId="4" fillId="2" borderId="1" xfId="0" applyNumberFormat="1" applyFont="1" applyFill="1" applyBorder="1" applyAlignment="1">
      <alignment horizontal="left"/>
    </xf>
    <xf numFmtId="3" fontId="5" fillId="2" borderId="1" xfId="0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/>
    </xf>
    <xf numFmtId="3" fontId="3" fillId="2" borderId="3" xfId="0" applyNumberFormat="1" applyFont="1" applyFill="1" applyBorder="1" applyAlignment="1">
      <alignment horizontal="right"/>
    </xf>
    <xf numFmtId="3" fontId="3" fillId="2" borderId="4" xfId="0" applyNumberFormat="1" applyFont="1" applyFill="1" applyBorder="1" applyAlignment="1">
      <alignment horizontal="right"/>
    </xf>
    <xf numFmtId="3" fontId="1" fillId="2" borderId="5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left"/>
    </xf>
    <xf numFmtId="3" fontId="6" fillId="2" borderId="1" xfId="0" applyNumberFormat="1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3" fontId="1" fillId="2" borderId="6" xfId="0" applyNumberFormat="1" applyFont="1" applyFill="1" applyBorder="1" applyAlignment="1">
      <alignment horizontal="right"/>
    </xf>
    <xf numFmtId="0" fontId="3" fillId="2" borderId="7" xfId="0" applyFont="1" applyFill="1" applyBorder="1" applyAlignment="1">
      <alignment horizontal="left"/>
    </xf>
    <xf numFmtId="3" fontId="1" fillId="2" borderId="8" xfId="0" applyNumberFormat="1" applyFont="1" applyFill="1" applyBorder="1" applyAlignment="1">
      <alignment horizontal="right"/>
    </xf>
    <xf numFmtId="3" fontId="1" fillId="2" borderId="9" xfId="0" applyNumberFormat="1" applyFont="1" applyFill="1" applyBorder="1" applyAlignment="1">
      <alignment horizontal="right"/>
    </xf>
    <xf numFmtId="3" fontId="7" fillId="2" borderId="7" xfId="0" applyNumberFormat="1" applyFont="1" applyFill="1" applyBorder="1" applyAlignment="1">
      <alignment horizontal="left"/>
    </xf>
    <xf numFmtId="3" fontId="7" fillId="2" borderId="9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7" fillId="2" borderId="5" xfId="0" applyFont="1" applyFill="1" applyBorder="1" applyAlignment="1">
      <alignment horizontal="left"/>
    </xf>
    <xf numFmtId="3" fontId="7" fillId="2" borderId="10" xfId="0" applyNumberFormat="1" applyFont="1" applyFill="1" applyBorder="1" applyAlignment="1">
      <alignment horizontal="right"/>
    </xf>
    <xf numFmtId="3" fontId="7" fillId="2" borderId="5" xfId="0" applyNumberFormat="1" applyFont="1" applyFill="1" applyBorder="1" applyAlignment="1">
      <alignment horizontal="left"/>
    </xf>
    <xf numFmtId="3" fontId="7" fillId="2" borderId="1" xfId="0" applyNumberFormat="1" applyFont="1" applyFill="1" applyBorder="1" applyAlignment="1">
      <alignment horizontal="right"/>
    </xf>
    <xf numFmtId="3" fontId="3" fillId="2" borderId="5" xfId="0" applyNumberFormat="1" applyFont="1" applyFill="1" applyBorder="1" applyAlignment="1">
      <alignment horizontal="left"/>
    </xf>
    <xf numFmtId="3" fontId="3" fillId="2" borderId="10" xfId="0" applyNumberFormat="1" applyFont="1" applyFill="1" applyBorder="1" applyAlignment="1">
      <alignment horizontal="right"/>
    </xf>
    <xf numFmtId="3" fontId="1" fillId="2" borderId="10" xfId="0" applyNumberFormat="1" applyFont="1" applyFill="1" applyBorder="1" applyAlignment="1">
      <alignment horizontal="right"/>
    </xf>
    <xf numFmtId="0" fontId="3" fillId="2" borderId="5" xfId="0" applyFont="1" applyFill="1" applyBorder="1" applyAlignment="1">
      <alignment horizontal="left"/>
    </xf>
    <xf numFmtId="3" fontId="7" fillId="2" borderId="11" xfId="0" applyNumberFormat="1" applyFont="1" applyFill="1" applyBorder="1" applyAlignment="1">
      <alignment horizontal="left"/>
    </xf>
    <xf numFmtId="3" fontId="7" fillId="2" borderId="12" xfId="0" applyNumberFormat="1" applyFont="1" applyFill="1" applyBorder="1" applyAlignment="1">
      <alignment horizontal="right"/>
    </xf>
    <xf numFmtId="3" fontId="3" fillId="2" borderId="2" xfId="0" applyNumberFormat="1" applyFont="1" applyFill="1" applyBorder="1" applyAlignment="1">
      <alignment horizontal="left"/>
    </xf>
    <xf numFmtId="3" fontId="1" fillId="2" borderId="11" xfId="0" applyNumberFormat="1" applyFont="1" applyFill="1" applyBorder="1" applyAlignment="1">
      <alignment horizontal="right"/>
    </xf>
    <xf numFmtId="3" fontId="1" fillId="2" borderId="1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0" fontId="0" fillId="0" borderId="0" xfId="0" applyAlignment="1"/>
    <xf numFmtId="3" fontId="0" fillId="0" borderId="0" xfId="0" applyNumberFormat="1" applyAlignment="1">
      <alignment horizontal="right"/>
    </xf>
    <xf numFmtId="3" fontId="0" fillId="0" borderId="0" xfId="0" applyNumberFormat="1" applyAlignment="1"/>
    <xf numFmtId="0" fontId="4" fillId="2" borderId="1" xfId="0" applyFont="1" applyFill="1" applyBorder="1" applyAlignment="1">
      <alignment horizontal="left"/>
    </xf>
    <xf numFmtId="3" fontId="8" fillId="2" borderId="1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right"/>
    </xf>
    <xf numFmtId="0" fontId="7" fillId="2" borderId="13" xfId="0" applyFont="1" applyFill="1" applyBorder="1" applyAlignment="1">
      <alignment horizontal="left"/>
    </xf>
    <xf numFmtId="3" fontId="1" fillId="2" borderId="13" xfId="0" applyNumberFormat="1" applyFont="1" applyFill="1" applyBorder="1" applyAlignment="1">
      <alignment horizontal="left"/>
    </xf>
    <xf numFmtId="3" fontId="1" fillId="2" borderId="13" xfId="0" applyNumberFormat="1" applyFont="1" applyFill="1" applyBorder="1" applyAlignment="1">
      <alignment horizontal="right"/>
    </xf>
    <xf numFmtId="3" fontId="7" fillId="2" borderId="13" xfId="0" applyNumberFormat="1" applyFont="1" applyFill="1" applyBorder="1" applyAlignment="1">
      <alignment horizontal="left"/>
    </xf>
    <xf numFmtId="3" fontId="7" fillId="2" borderId="13" xfId="0" applyNumberFormat="1" applyFont="1" applyFill="1" applyBorder="1" applyAlignment="1">
      <alignment horizontal="right"/>
    </xf>
    <xf numFmtId="0" fontId="7" fillId="2" borderId="2" xfId="0" applyFont="1" applyFill="1" applyBorder="1" applyAlignment="1">
      <alignment horizontal="left"/>
    </xf>
    <xf numFmtId="3" fontId="1" fillId="2" borderId="3" xfId="0" applyNumberFormat="1" applyFont="1" applyFill="1" applyBorder="1" applyAlignment="1">
      <alignment horizontal="right"/>
    </xf>
    <xf numFmtId="3" fontId="1" fillId="2" borderId="4" xfId="0" applyNumberFormat="1" applyFont="1" applyFill="1" applyBorder="1" applyAlignment="1">
      <alignment horizontal="right"/>
    </xf>
    <xf numFmtId="3" fontId="3" fillId="3" borderId="1" xfId="0" applyNumberFormat="1" applyFont="1" applyFill="1" applyBorder="1" applyAlignment="1">
      <alignment horizontal="left"/>
    </xf>
    <xf numFmtId="3" fontId="3" fillId="3" borderId="13" xfId="0" applyNumberFormat="1" applyFont="1" applyFill="1" applyBorder="1" applyAlignment="1">
      <alignment horizontal="left"/>
    </xf>
    <xf numFmtId="3" fontId="3" fillId="3" borderId="4" xfId="0" applyNumberFormat="1" applyFont="1" applyFill="1" applyBorder="1" applyAlignment="1">
      <alignment horizontal="right"/>
    </xf>
    <xf numFmtId="3" fontId="1" fillId="2" borderId="9" xfId="0" applyNumberFormat="1" applyFont="1" applyFill="1" applyBorder="1" applyAlignment="1">
      <alignment horizontal="center"/>
    </xf>
    <xf numFmtId="3" fontId="3" fillId="2" borderId="7" xfId="0" applyNumberFormat="1" applyFont="1" applyFill="1" applyBorder="1" applyAlignment="1">
      <alignment horizontal="left"/>
    </xf>
    <xf numFmtId="3" fontId="7" fillId="2" borderId="14" xfId="0" applyNumberFormat="1" applyFont="1" applyFill="1" applyBorder="1" applyAlignment="1">
      <alignment horizontal="left"/>
    </xf>
    <xf numFmtId="3" fontId="7" fillId="2" borderId="15" xfId="0" applyNumberFormat="1" applyFont="1" applyFill="1" applyBorder="1" applyAlignment="1">
      <alignment horizontal="right"/>
    </xf>
    <xf numFmtId="0" fontId="4" fillId="2" borderId="5" xfId="0" applyFont="1" applyFill="1" applyBorder="1" applyAlignment="1">
      <alignment horizontal="left"/>
    </xf>
    <xf numFmtId="3" fontId="4" fillId="2" borderId="5" xfId="0" applyNumberFormat="1" applyFont="1" applyFill="1" applyBorder="1" applyAlignment="1">
      <alignment horizontal="left"/>
    </xf>
    <xf numFmtId="3" fontId="7" fillId="2" borderId="16" xfId="0" applyNumberFormat="1" applyFont="1" applyFill="1" applyBorder="1" applyAlignment="1">
      <alignment horizontal="left"/>
    </xf>
    <xf numFmtId="3" fontId="7" fillId="2" borderId="17" xfId="0" applyNumberFormat="1" applyFont="1" applyFill="1" applyBorder="1" applyAlignment="1">
      <alignment horizontal="right"/>
    </xf>
    <xf numFmtId="3" fontId="1" fillId="2" borderId="1" xfId="0" applyNumberFormat="1" applyFont="1" applyFill="1" applyBorder="1" applyAlignment="1">
      <alignment horizontal="center"/>
    </xf>
    <xf numFmtId="3" fontId="3" fillId="2" borderId="16" xfId="0" applyNumberFormat="1" applyFont="1" applyFill="1" applyBorder="1" applyAlignment="1">
      <alignment horizontal="left"/>
    </xf>
    <xf numFmtId="3" fontId="3" fillId="2" borderId="17" xfId="0" applyNumberFormat="1" applyFont="1" applyFill="1" applyBorder="1" applyAlignment="1">
      <alignment horizontal="right"/>
    </xf>
    <xf numFmtId="0" fontId="1" fillId="2" borderId="13" xfId="0" applyFont="1" applyFill="1" applyBorder="1" applyAlignment="1">
      <alignment horizontal="left"/>
    </xf>
    <xf numFmtId="3" fontId="9" fillId="2" borderId="5" xfId="0" applyNumberFormat="1" applyFont="1" applyFill="1" applyBorder="1" applyAlignment="1">
      <alignment horizontal="left"/>
    </xf>
    <xf numFmtId="3" fontId="1" fillId="2" borderId="16" xfId="0" applyNumberFormat="1" applyFont="1" applyFill="1" applyBorder="1" applyAlignment="1">
      <alignment horizontal="left"/>
    </xf>
    <xf numFmtId="3" fontId="1" fillId="2" borderId="17" xfId="0" applyNumberFormat="1" applyFont="1" applyFill="1" applyBorder="1" applyAlignment="1">
      <alignment horizontal="right"/>
    </xf>
    <xf numFmtId="3" fontId="3" fillId="4" borderId="4" xfId="0" applyNumberFormat="1" applyFont="1" applyFill="1" applyBorder="1" applyAlignment="1">
      <alignment horizontal="right"/>
    </xf>
    <xf numFmtId="0" fontId="9" fillId="2" borderId="5" xfId="0" applyFont="1" applyFill="1" applyBorder="1" applyAlignment="1">
      <alignment horizontal="left"/>
    </xf>
    <xf numFmtId="3" fontId="1" fillId="2" borderId="18" xfId="0" applyNumberFormat="1" applyFont="1" applyFill="1" applyBorder="1" applyAlignment="1">
      <alignment horizontal="right"/>
    </xf>
    <xf numFmtId="3" fontId="1" fillId="2" borderId="19" xfId="0" applyNumberFormat="1" applyFont="1" applyFill="1" applyBorder="1" applyAlignment="1">
      <alignment horizontal="right"/>
    </xf>
    <xf numFmtId="3" fontId="9" fillId="2" borderId="18" xfId="0" applyNumberFormat="1" applyFont="1" applyFill="1" applyBorder="1" applyAlignment="1">
      <alignment horizontal="right"/>
    </xf>
    <xf numFmtId="0" fontId="3" fillId="2" borderId="11" xfId="0" applyFont="1" applyFill="1" applyBorder="1" applyAlignment="1">
      <alignment horizontal="left"/>
    </xf>
    <xf numFmtId="3" fontId="3" fillId="2" borderId="12" xfId="0" applyNumberFormat="1" applyFont="1" applyFill="1" applyBorder="1" applyAlignment="1">
      <alignment horizontal="right"/>
    </xf>
    <xf numFmtId="3" fontId="3" fillId="2" borderId="11" xfId="0" applyNumberFormat="1" applyFont="1" applyFill="1" applyBorder="1" applyAlignment="1">
      <alignment horizontal="left"/>
    </xf>
    <xf numFmtId="0" fontId="10" fillId="2" borderId="13" xfId="0" applyFont="1" applyFill="1" applyBorder="1" applyAlignment="1">
      <alignment horizontal="left"/>
    </xf>
    <xf numFmtId="3" fontId="3" fillId="2" borderId="13" xfId="0" applyNumberFormat="1" applyFont="1" applyFill="1" applyBorder="1" applyAlignment="1">
      <alignment horizontal="left"/>
    </xf>
    <xf numFmtId="0" fontId="3" fillId="2" borderId="13" xfId="0" applyFont="1" applyFill="1" applyBorder="1" applyAlignment="1">
      <alignment horizontal="left"/>
    </xf>
    <xf numFmtId="3" fontId="1" fillId="5" borderId="13" xfId="0" applyNumberFormat="1" applyFont="1" applyFill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3" fontId="1" fillId="0" borderId="20" xfId="0" applyNumberFormat="1" applyFont="1" applyBorder="1" applyAlignment="1">
      <alignment horizontal="right"/>
    </xf>
    <xf numFmtId="0" fontId="1" fillId="2" borderId="1" xfId="0" quotePrefix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5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/>
    </xf>
    <xf numFmtId="0" fontId="7" fillId="2" borderId="13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0" xfId="0" applyAlignment="1">
      <alignment horizontal="center"/>
    </xf>
    <xf numFmtId="3" fontId="11" fillId="2" borderId="1" xfId="0" applyNumberFormat="1" applyFont="1" applyFill="1" applyBorder="1" applyAlignment="1">
      <alignment horizontal="left"/>
    </xf>
    <xf numFmtId="0" fontId="12" fillId="2" borderId="7" xfId="0" applyFont="1" applyFill="1" applyBorder="1" applyAlignment="1">
      <alignment horizontal="left"/>
    </xf>
    <xf numFmtId="3" fontId="13" fillId="2" borderId="8" xfId="0" applyNumberFormat="1" applyFont="1" applyFill="1" applyBorder="1" applyAlignment="1">
      <alignment horizontal="center"/>
    </xf>
    <xf numFmtId="3" fontId="13" fillId="2" borderId="9" xfId="0" applyNumberFormat="1" applyFont="1" applyFill="1" applyBorder="1" applyAlignment="1">
      <alignment horizontal="center"/>
    </xf>
    <xf numFmtId="0" fontId="14" fillId="2" borderId="5" xfId="0" applyFont="1" applyFill="1" applyBorder="1" applyAlignment="1">
      <alignment horizontal="left"/>
    </xf>
    <xf numFmtId="3" fontId="13" fillId="2" borderId="1" xfId="0" applyNumberFormat="1" applyFont="1" applyFill="1" applyBorder="1" applyAlignment="1">
      <alignment horizontal="right"/>
    </xf>
    <xf numFmtId="3" fontId="13" fillId="2" borderId="10" xfId="0" applyNumberFormat="1" applyFont="1" applyFill="1" applyBorder="1" applyAlignment="1">
      <alignment horizontal="right"/>
    </xf>
    <xf numFmtId="0" fontId="15" fillId="2" borderId="5" xfId="0" applyFont="1" applyFill="1" applyBorder="1" applyAlignment="1">
      <alignment horizontal="left"/>
    </xf>
    <xf numFmtId="3" fontId="15" fillId="2" borderId="1" xfId="0" applyNumberFormat="1" applyFont="1" applyFill="1" applyBorder="1" applyAlignment="1">
      <alignment horizontal="right"/>
    </xf>
    <xf numFmtId="3" fontId="15" fillId="2" borderId="10" xfId="0" applyNumberFormat="1" applyFont="1" applyFill="1" applyBorder="1" applyAlignment="1">
      <alignment horizontal="right"/>
    </xf>
    <xf numFmtId="3" fontId="13" fillId="2" borderId="5" xfId="0" applyNumberFormat="1" applyFont="1" applyFill="1" applyBorder="1" applyAlignment="1">
      <alignment horizontal="right"/>
    </xf>
    <xf numFmtId="0" fontId="12" fillId="2" borderId="5" xfId="0" applyFont="1" applyFill="1" applyBorder="1" applyAlignment="1">
      <alignment horizontal="left"/>
    </xf>
    <xf numFmtId="3" fontId="12" fillId="2" borderId="4" xfId="0" applyNumberFormat="1" applyFont="1" applyFill="1" applyBorder="1" applyAlignment="1">
      <alignment horizontal="right"/>
    </xf>
    <xf numFmtId="3" fontId="14" fillId="2" borderId="5" xfId="0" applyNumberFormat="1" applyFont="1" applyFill="1" applyBorder="1" applyAlignment="1">
      <alignment horizontal="right"/>
    </xf>
    <xf numFmtId="0" fontId="16" fillId="2" borderId="5" xfId="0" applyFont="1" applyFill="1" applyBorder="1" applyAlignment="1">
      <alignment horizontal="left"/>
    </xf>
    <xf numFmtId="3" fontId="12" fillId="2" borderId="3" xfId="0" applyNumberFormat="1" applyFont="1" applyFill="1" applyBorder="1" applyAlignment="1">
      <alignment horizontal="right"/>
    </xf>
    <xf numFmtId="3" fontId="7" fillId="2" borderId="5" xfId="0" applyNumberFormat="1" applyFont="1" applyFill="1" applyBorder="1" applyAlignment="1">
      <alignment horizontal="right"/>
    </xf>
    <xf numFmtId="3" fontId="16" fillId="2" borderId="5" xfId="0" applyNumberFormat="1" applyFont="1" applyFill="1" applyBorder="1" applyAlignment="1">
      <alignment horizontal="right"/>
    </xf>
    <xf numFmtId="0" fontId="12" fillId="2" borderId="2" xfId="0" applyFont="1" applyFill="1" applyBorder="1" applyAlignment="1">
      <alignment horizontal="left"/>
    </xf>
    <xf numFmtId="0" fontId="3" fillId="7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24"/>
  <sheetViews>
    <sheetView workbookViewId="0"/>
  </sheetViews>
  <sheetFormatPr defaultRowHeight="14.4" x14ac:dyDescent="0.3"/>
  <cols>
    <col min="1" max="1" width="25" style="38" bestFit="1" customWidth="1"/>
    <col min="2" max="2" width="22.88671875" style="94" bestFit="1" customWidth="1"/>
    <col min="3" max="3" width="21.44140625" style="94" bestFit="1" customWidth="1"/>
    <col min="4" max="4" width="21.5546875" style="94" bestFit="1" customWidth="1"/>
    <col min="5" max="5" width="15.88671875" style="94" bestFit="1" customWidth="1"/>
    <col min="6" max="6" width="14.5546875" style="94" bestFit="1" customWidth="1"/>
    <col min="7" max="7" width="18.44140625" style="94" bestFit="1" customWidth="1"/>
    <col min="8" max="8" width="12.5546875" style="94" bestFit="1" customWidth="1"/>
    <col min="9" max="9" width="14.44140625" style="94" bestFit="1" customWidth="1"/>
    <col min="10" max="10" width="14" style="94" bestFit="1" customWidth="1"/>
  </cols>
  <sheetData>
    <row r="1" spans="1:10" ht="18.899999999999999" customHeight="1" x14ac:dyDescent="0.3">
      <c r="A1" s="1" t="s">
        <v>209</v>
      </c>
      <c r="B1" s="88" t="s">
        <v>1</v>
      </c>
      <c r="C1" s="89"/>
      <c r="D1" s="89"/>
      <c r="E1" s="89"/>
      <c r="F1" s="89"/>
      <c r="G1" s="89"/>
      <c r="H1" s="89"/>
      <c r="I1" s="89"/>
      <c r="J1" s="89"/>
    </row>
    <row r="2" spans="1:10" ht="18.899999999999999" customHeight="1" x14ac:dyDescent="0.3">
      <c r="A2" s="3"/>
      <c r="B2" s="91"/>
      <c r="C2" s="89"/>
      <c r="D2" s="89"/>
      <c r="E2" s="89"/>
      <c r="F2" s="89"/>
      <c r="G2" s="89"/>
      <c r="H2" s="89"/>
      <c r="I2" s="89"/>
      <c r="J2" s="89"/>
    </row>
    <row r="3" spans="1:10" ht="18.899999999999999" customHeight="1" x14ac:dyDescent="0.3">
      <c r="A3" s="41" t="s">
        <v>173</v>
      </c>
      <c r="B3" s="89"/>
      <c r="C3" s="89"/>
      <c r="D3" s="89"/>
      <c r="E3" s="89"/>
      <c r="F3" s="89"/>
      <c r="G3" s="89"/>
      <c r="H3" s="89"/>
      <c r="I3" s="89"/>
      <c r="J3" s="89"/>
    </row>
    <row r="4" spans="1:10" ht="18.899999999999999" customHeight="1" x14ac:dyDescent="0.3">
      <c r="A4" s="6"/>
      <c r="B4" s="89"/>
      <c r="C4" s="89"/>
      <c r="D4" s="89"/>
      <c r="E4" s="89"/>
      <c r="F4" s="89"/>
      <c r="G4" s="89"/>
      <c r="H4" s="89"/>
      <c r="I4" s="89"/>
      <c r="J4" s="89"/>
    </row>
    <row r="5" spans="1:10" ht="18.899999999999999" customHeight="1" x14ac:dyDescent="0.3">
      <c r="A5" s="3"/>
      <c r="B5" s="116" t="s">
        <v>29</v>
      </c>
      <c r="C5" s="116"/>
      <c r="D5" s="116"/>
      <c r="E5" s="117" t="s">
        <v>50</v>
      </c>
      <c r="F5" s="117"/>
      <c r="G5" s="117"/>
      <c r="H5" s="114" t="s">
        <v>30</v>
      </c>
      <c r="I5" s="118" t="s">
        <v>39</v>
      </c>
      <c r="J5" s="118"/>
    </row>
    <row r="6" spans="1:10" ht="18.899999999999999" customHeight="1" x14ac:dyDescent="0.3">
      <c r="A6" s="3"/>
      <c r="B6" s="1" t="s">
        <v>210</v>
      </c>
      <c r="C6" s="1" t="s">
        <v>211</v>
      </c>
      <c r="D6" s="1" t="s">
        <v>212</v>
      </c>
      <c r="E6" s="1" t="s">
        <v>213</v>
      </c>
      <c r="F6" s="1" t="s">
        <v>127</v>
      </c>
      <c r="G6" s="1" t="s">
        <v>214</v>
      </c>
      <c r="H6" s="115" t="s">
        <v>63</v>
      </c>
      <c r="I6" s="115" t="s">
        <v>60</v>
      </c>
      <c r="J6" s="115" t="s">
        <v>64</v>
      </c>
    </row>
    <row r="7" spans="1:10" ht="18.899999999999999" customHeight="1" x14ac:dyDescent="0.3">
      <c r="A7" s="1" t="s">
        <v>12</v>
      </c>
      <c r="B7" s="93"/>
      <c r="C7" s="92" t="s">
        <v>183</v>
      </c>
      <c r="D7" s="93"/>
      <c r="E7" s="93"/>
      <c r="F7" s="93"/>
      <c r="G7" s="93"/>
      <c r="H7" s="93"/>
      <c r="I7" s="93"/>
      <c r="J7" s="93"/>
    </row>
    <row r="8" spans="1:10" ht="18.899999999999999" customHeight="1" x14ac:dyDescent="0.3">
      <c r="A8" s="1" t="s">
        <v>85</v>
      </c>
      <c r="B8" s="93"/>
      <c r="C8" s="93"/>
      <c r="D8" s="93"/>
      <c r="E8" s="93"/>
      <c r="F8" s="93"/>
      <c r="G8" s="93"/>
      <c r="H8" s="92" t="s">
        <v>183</v>
      </c>
      <c r="I8" s="93"/>
      <c r="J8" s="93"/>
    </row>
    <row r="9" spans="1:10" ht="18.899999999999999" customHeight="1" x14ac:dyDescent="0.3">
      <c r="A9" s="1" t="s">
        <v>215</v>
      </c>
      <c r="B9" s="93"/>
      <c r="C9" s="92" t="s">
        <v>183</v>
      </c>
      <c r="D9" s="93"/>
      <c r="E9" s="93"/>
      <c r="F9" s="93"/>
      <c r="G9" s="93"/>
      <c r="H9" s="93"/>
      <c r="I9" s="93"/>
      <c r="J9" s="93"/>
    </row>
    <row r="10" spans="1:10" ht="18.899999999999999" customHeight="1" x14ac:dyDescent="0.3">
      <c r="A10" s="1" t="s">
        <v>23</v>
      </c>
      <c r="B10" s="93"/>
      <c r="C10" s="93"/>
      <c r="D10" s="93"/>
      <c r="E10" s="93"/>
      <c r="F10" s="93"/>
      <c r="G10" s="93"/>
      <c r="H10" s="93"/>
      <c r="I10" s="92" t="s">
        <v>183</v>
      </c>
      <c r="J10" s="93"/>
    </row>
    <row r="11" spans="1:10" ht="18.899999999999999" customHeight="1" x14ac:dyDescent="0.3">
      <c r="A11" s="1" t="s">
        <v>71</v>
      </c>
      <c r="B11" s="93"/>
      <c r="C11" s="93"/>
      <c r="D11" s="93"/>
      <c r="E11" s="93"/>
      <c r="F11" s="93"/>
      <c r="G11" s="92" t="s">
        <v>183</v>
      </c>
      <c r="H11" s="93"/>
      <c r="I11" s="93"/>
      <c r="J11" s="93"/>
    </row>
    <row r="12" spans="1:10" ht="18.899999999999999" customHeight="1" x14ac:dyDescent="0.3">
      <c r="A12" s="1" t="s">
        <v>199</v>
      </c>
      <c r="B12" s="92" t="s">
        <v>183</v>
      </c>
      <c r="C12" s="93"/>
      <c r="D12" s="93"/>
      <c r="E12" s="93"/>
      <c r="F12" s="93"/>
      <c r="G12" s="93"/>
      <c r="H12" s="93"/>
      <c r="I12" s="93"/>
      <c r="J12" s="93"/>
    </row>
    <row r="13" spans="1:10" ht="18.899999999999999" customHeight="1" x14ac:dyDescent="0.3">
      <c r="A13" s="1" t="s">
        <v>8</v>
      </c>
      <c r="B13" s="93"/>
      <c r="C13" s="93"/>
      <c r="D13" s="93"/>
      <c r="E13" s="93"/>
      <c r="F13" s="93"/>
      <c r="G13" s="93"/>
      <c r="H13" s="93"/>
      <c r="I13" s="93"/>
      <c r="J13" s="92" t="s">
        <v>183</v>
      </c>
    </row>
    <row r="14" spans="1:10" ht="18.899999999999999" customHeight="1" x14ac:dyDescent="0.3">
      <c r="A14" s="1" t="s">
        <v>18</v>
      </c>
      <c r="B14" s="93"/>
      <c r="C14" s="92" t="s">
        <v>183</v>
      </c>
      <c r="D14" s="93"/>
      <c r="E14" s="93"/>
      <c r="F14" s="93"/>
      <c r="G14" s="93"/>
      <c r="H14" s="93"/>
      <c r="I14" s="93"/>
      <c r="J14" s="93"/>
    </row>
    <row r="15" spans="1:10" ht="18.899999999999999" customHeight="1" x14ac:dyDescent="0.3">
      <c r="A15" s="1" t="s">
        <v>14</v>
      </c>
      <c r="B15" s="93"/>
      <c r="C15" s="93"/>
      <c r="D15" s="93"/>
      <c r="E15" s="93"/>
      <c r="F15" s="93"/>
      <c r="G15" s="93"/>
      <c r="H15" s="93"/>
      <c r="I15" s="93"/>
      <c r="J15" s="92" t="s">
        <v>183</v>
      </c>
    </row>
    <row r="16" spans="1:10" ht="18.899999999999999" customHeight="1" x14ac:dyDescent="0.3">
      <c r="A16" s="1" t="s">
        <v>216</v>
      </c>
      <c r="B16" s="93"/>
      <c r="C16" s="93"/>
      <c r="D16" s="93"/>
      <c r="E16" s="92" t="s">
        <v>183</v>
      </c>
      <c r="F16" s="93"/>
      <c r="G16" s="93"/>
      <c r="H16" s="93"/>
      <c r="I16" s="93"/>
      <c r="J16" s="93"/>
    </row>
    <row r="17" spans="1:10" ht="18.899999999999999" customHeight="1" x14ac:dyDescent="0.3">
      <c r="A17" s="1" t="s">
        <v>68</v>
      </c>
      <c r="B17" s="92" t="s">
        <v>183</v>
      </c>
      <c r="C17" s="93"/>
      <c r="D17" s="93"/>
      <c r="E17" s="93"/>
      <c r="F17" s="93"/>
      <c r="G17" s="93"/>
      <c r="H17" s="93"/>
      <c r="I17" s="93"/>
      <c r="J17" s="93"/>
    </row>
    <row r="18" spans="1:10" ht="18.899999999999999" customHeight="1" x14ac:dyDescent="0.3">
      <c r="A18" s="1" t="s">
        <v>72</v>
      </c>
      <c r="B18" s="93"/>
      <c r="C18" s="92" t="s">
        <v>183</v>
      </c>
      <c r="D18" s="93"/>
      <c r="E18" s="93"/>
      <c r="F18" s="93"/>
      <c r="G18" s="93"/>
      <c r="H18" s="93"/>
      <c r="I18" s="93"/>
      <c r="J18" s="93"/>
    </row>
    <row r="19" spans="1:10" ht="18.899999999999999" customHeight="1" x14ac:dyDescent="0.3">
      <c r="A19" s="1" t="s">
        <v>70</v>
      </c>
      <c r="B19" s="93"/>
      <c r="C19" s="93"/>
      <c r="D19" s="93"/>
      <c r="E19" s="93"/>
      <c r="F19" s="92" t="s">
        <v>183</v>
      </c>
      <c r="G19" s="93"/>
      <c r="H19" s="93"/>
      <c r="I19" s="93"/>
      <c r="J19" s="93"/>
    </row>
    <row r="20" spans="1:10" ht="18.899999999999999" customHeight="1" x14ac:dyDescent="0.3">
      <c r="A20" s="1" t="s">
        <v>7</v>
      </c>
      <c r="B20" s="93"/>
      <c r="C20" s="93"/>
      <c r="D20" s="93"/>
      <c r="E20" s="93"/>
      <c r="F20" s="93"/>
      <c r="G20" s="93"/>
      <c r="H20" s="92" t="s">
        <v>183</v>
      </c>
      <c r="I20" s="93"/>
      <c r="J20" s="93"/>
    </row>
    <row r="21" spans="1:10" ht="18.899999999999999" customHeight="1" x14ac:dyDescent="0.3">
      <c r="A21" s="1" t="s">
        <v>6</v>
      </c>
      <c r="B21" s="93"/>
      <c r="C21" s="93"/>
      <c r="D21" s="93"/>
      <c r="E21" s="93"/>
      <c r="F21" s="93"/>
      <c r="G21" s="92" t="s">
        <v>183</v>
      </c>
      <c r="H21" s="93"/>
      <c r="I21" s="93"/>
      <c r="J21" s="93"/>
    </row>
    <row r="22" spans="1:10" ht="18.899999999999999" customHeight="1" x14ac:dyDescent="0.3">
      <c r="A22" s="1" t="s">
        <v>217</v>
      </c>
      <c r="B22" s="93"/>
      <c r="C22" s="93"/>
      <c r="D22" s="93"/>
      <c r="E22" s="92" t="s">
        <v>183</v>
      </c>
      <c r="F22" s="93"/>
      <c r="G22" s="93"/>
      <c r="H22" s="93"/>
      <c r="I22" s="93"/>
      <c r="J22" s="93"/>
    </row>
    <row r="23" spans="1:10" ht="18.899999999999999" customHeight="1" x14ac:dyDescent="0.3">
      <c r="A23" s="1" t="s">
        <v>20</v>
      </c>
      <c r="B23" s="93"/>
      <c r="C23" s="93"/>
      <c r="D23" s="93"/>
      <c r="E23" s="93"/>
      <c r="F23" s="93"/>
      <c r="G23" s="93"/>
      <c r="H23" s="92" t="s">
        <v>183</v>
      </c>
      <c r="I23" s="93"/>
      <c r="J23" s="92" t="s">
        <v>188</v>
      </c>
    </row>
    <row r="24" spans="1:10" ht="18.899999999999999" customHeight="1" x14ac:dyDescent="0.3">
      <c r="A24" s="1" t="s">
        <v>74</v>
      </c>
      <c r="B24" s="93"/>
      <c r="C24" s="93"/>
      <c r="D24" s="92" t="s">
        <v>183</v>
      </c>
      <c r="E24" s="93"/>
      <c r="F24" s="93"/>
      <c r="G24" s="93"/>
      <c r="H24" s="93"/>
      <c r="I24" s="93"/>
      <c r="J24" s="93"/>
    </row>
  </sheetData>
  <mergeCells count="3">
    <mergeCell ref="B5:D5"/>
    <mergeCell ref="E5:G5"/>
    <mergeCell ref="I5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26"/>
  <sheetViews>
    <sheetView workbookViewId="0"/>
  </sheetViews>
  <sheetFormatPr defaultRowHeight="14.4" x14ac:dyDescent="0.3"/>
  <cols>
    <col min="1" max="1" width="29" style="38" bestFit="1" customWidth="1"/>
    <col min="2" max="2" width="9.44140625" style="40" bestFit="1" customWidth="1"/>
    <col min="3" max="3" width="12.44140625" style="38" bestFit="1" customWidth="1"/>
    <col min="4" max="4" width="28.109375" style="38" bestFit="1" customWidth="1"/>
    <col min="5" max="5" width="11.109375" style="39" bestFit="1" customWidth="1"/>
    <col min="6" max="6" width="28.44140625" style="38" bestFit="1" customWidth="1"/>
    <col min="7" max="7" width="12.109375" style="39" bestFit="1" customWidth="1"/>
  </cols>
  <sheetData>
    <row r="1" spans="1:7" ht="18.899999999999999" customHeight="1" x14ac:dyDescent="0.3">
      <c r="A1" s="1" t="s">
        <v>196</v>
      </c>
      <c r="B1" s="2" t="s">
        <v>1</v>
      </c>
      <c r="C1" s="3"/>
      <c r="D1" s="3"/>
      <c r="E1" s="4"/>
      <c r="F1" s="3"/>
      <c r="G1" s="4"/>
    </row>
    <row r="2" spans="1:7" ht="18.899999999999999" customHeight="1" x14ac:dyDescent="0.3">
      <c r="A2" s="3"/>
      <c r="B2" s="95"/>
      <c r="C2" s="3"/>
      <c r="D2" s="3"/>
      <c r="E2" s="4"/>
      <c r="F2" s="3"/>
      <c r="G2" s="4"/>
    </row>
    <row r="3" spans="1:7" ht="18.899999999999999" customHeight="1" x14ac:dyDescent="0.3">
      <c r="A3" s="41" t="s">
        <v>197</v>
      </c>
      <c r="B3" s="5"/>
      <c r="C3" s="3"/>
      <c r="D3" s="3"/>
      <c r="E3" s="4"/>
      <c r="F3" s="3"/>
      <c r="G3" s="4"/>
    </row>
    <row r="4" spans="1:7" ht="18.899999999999999" customHeight="1" x14ac:dyDescent="0.3">
      <c r="A4" s="8"/>
      <c r="B4" s="5"/>
      <c r="C4" s="3"/>
      <c r="D4" s="3"/>
      <c r="E4" s="4"/>
      <c r="F4" s="3"/>
      <c r="G4" s="4"/>
    </row>
    <row r="5" spans="1:7" ht="18.899999999999999" customHeight="1" x14ac:dyDescent="0.5">
      <c r="A5" s="6" t="s">
        <v>198</v>
      </c>
      <c r="B5" s="46" t="s">
        <v>67</v>
      </c>
      <c r="C5" s="3"/>
      <c r="D5" s="96" t="s">
        <v>26</v>
      </c>
      <c r="E5" s="97"/>
      <c r="F5" s="96" t="s">
        <v>28</v>
      </c>
      <c r="G5" s="98"/>
    </row>
    <row r="6" spans="1:7" ht="18.899999999999999" customHeight="1" x14ac:dyDescent="0.5">
      <c r="A6" s="1" t="s">
        <v>199</v>
      </c>
      <c r="B6" s="13">
        <v>362</v>
      </c>
      <c r="C6" s="3"/>
      <c r="D6" s="99" t="s">
        <v>79</v>
      </c>
      <c r="E6" s="100"/>
      <c r="F6" s="99" t="s">
        <v>30</v>
      </c>
      <c r="G6" s="101"/>
    </row>
    <row r="7" spans="1:7" ht="18.899999999999999" customHeight="1" x14ac:dyDescent="0.5">
      <c r="A7" s="1" t="s">
        <v>200</v>
      </c>
      <c r="B7" s="13">
        <v>4000</v>
      </c>
      <c r="C7" s="3"/>
      <c r="D7" s="102" t="s">
        <v>199</v>
      </c>
      <c r="E7" s="103">
        <v>362</v>
      </c>
      <c r="F7" s="102" t="s">
        <v>7</v>
      </c>
      <c r="G7" s="104">
        <v>2500</v>
      </c>
    </row>
    <row r="8" spans="1:7" ht="18.899999999999999" customHeight="1" x14ac:dyDescent="0.5">
      <c r="A8" s="1" t="s">
        <v>12</v>
      </c>
      <c r="B8" s="13">
        <v>1350</v>
      </c>
      <c r="C8" s="3"/>
      <c r="D8" s="105"/>
      <c r="E8" s="100"/>
      <c r="F8" s="102" t="s">
        <v>85</v>
      </c>
      <c r="G8" s="104">
        <v>1400</v>
      </c>
    </row>
    <row r="9" spans="1:7" ht="18.899999999999999" customHeight="1" x14ac:dyDescent="0.5">
      <c r="A9" s="1" t="s">
        <v>74</v>
      </c>
      <c r="B9" s="13">
        <v>1000</v>
      </c>
      <c r="C9" s="3"/>
      <c r="D9" s="99" t="s">
        <v>88</v>
      </c>
      <c r="E9" s="100"/>
      <c r="F9" s="102" t="s">
        <v>201</v>
      </c>
      <c r="G9" s="104">
        <v>156</v>
      </c>
    </row>
    <row r="10" spans="1:7" ht="18.899999999999999" customHeight="1" x14ac:dyDescent="0.5">
      <c r="A10" s="1" t="s">
        <v>202</v>
      </c>
      <c r="B10" s="13">
        <v>420</v>
      </c>
      <c r="C10" s="3"/>
      <c r="D10" s="102" t="s">
        <v>200</v>
      </c>
      <c r="E10" s="103">
        <v>4000</v>
      </c>
      <c r="F10" s="106" t="s">
        <v>94</v>
      </c>
      <c r="G10" s="107">
        <f>SUM(G7:G9)</f>
        <v>4056</v>
      </c>
    </row>
    <row r="11" spans="1:7" ht="18.899999999999999" customHeight="1" x14ac:dyDescent="0.5">
      <c r="A11" s="1" t="s">
        <v>203</v>
      </c>
      <c r="B11" s="13">
        <v>608</v>
      </c>
      <c r="C11" s="3"/>
      <c r="D11" s="102" t="s">
        <v>12</v>
      </c>
      <c r="E11" s="103">
        <v>1350</v>
      </c>
      <c r="F11" s="108"/>
      <c r="G11" s="101"/>
    </row>
    <row r="12" spans="1:7" ht="18.899999999999999" customHeight="1" x14ac:dyDescent="0.5">
      <c r="A12" s="1" t="s">
        <v>204</v>
      </c>
      <c r="B12" s="13">
        <v>1140</v>
      </c>
      <c r="C12" s="3"/>
      <c r="D12" s="12"/>
      <c r="E12" s="4"/>
      <c r="F12" s="108"/>
      <c r="G12" s="101"/>
    </row>
    <row r="13" spans="1:7" ht="18.899999999999999" customHeight="1" x14ac:dyDescent="0.5">
      <c r="A13" s="1" t="s">
        <v>70</v>
      </c>
      <c r="B13" s="13">
        <v>1740</v>
      </c>
      <c r="C13" s="3"/>
      <c r="D13" s="99" t="s">
        <v>102</v>
      </c>
      <c r="E13" s="100"/>
      <c r="F13" s="99" t="s">
        <v>41</v>
      </c>
      <c r="G13" s="101"/>
    </row>
    <row r="14" spans="1:7" ht="18.899999999999999" customHeight="1" x14ac:dyDescent="0.5">
      <c r="A14" s="1" t="s">
        <v>71</v>
      </c>
      <c r="B14" s="13">
        <v>344</v>
      </c>
      <c r="C14" s="3"/>
      <c r="D14" s="102" t="s">
        <v>74</v>
      </c>
      <c r="E14" s="103">
        <v>1000</v>
      </c>
      <c r="F14" s="102" t="s">
        <v>43</v>
      </c>
      <c r="G14" s="104">
        <v>3000</v>
      </c>
    </row>
    <row r="15" spans="1:7" ht="18.899999999999999" customHeight="1" x14ac:dyDescent="0.5">
      <c r="A15" s="1" t="s">
        <v>6</v>
      </c>
      <c r="B15" s="13">
        <v>36</v>
      </c>
      <c r="C15" s="3"/>
      <c r="D15" s="109" t="s">
        <v>107</v>
      </c>
      <c r="E15" s="110">
        <f>SUM(E7:E14)</f>
        <v>6712</v>
      </c>
      <c r="F15" s="109" t="s">
        <v>205</v>
      </c>
      <c r="G15" s="107">
        <f>SUM(G14:G14)</f>
        <v>3000</v>
      </c>
    </row>
    <row r="16" spans="1:7" ht="18.899999999999999" customHeight="1" x14ac:dyDescent="0.5">
      <c r="A16" s="1" t="s">
        <v>7</v>
      </c>
      <c r="B16" s="13">
        <v>2500</v>
      </c>
      <c r="C16" s="3"/>
      <c r="D16" s="105"/>
      <c r="E16" s="100"/>
      <c r="F16" s="105"/>
      <c r="G16" s="101"/>
    </row>
    <row r="17" spans="1:7" ht="18.899999999999999" customHeight="1" x14ac:dyDescent="0.5">
      <c r="A17" s="1" t="s">
        <v>85</v>
      </c>
      <c r="B17" s="13">
        <v>1400</v>
      </c>
      <c r="C17" s="3"/>
      <c r="D17" s="99" t="s">
        <v>50</v>
      </c>
      <c r="E17" s="100"/>
      <c r="F17" s="99" t="s">
        <v>49</v>
      </c>
      <c r="G17" s="101"/>
    </row>
    <row r="18" spans="1:7" ht="18.899999999999999" customHeight="1" x14ac:dyDescent="0.5">
      <c r="A18" s="1" t="s">
        <v>20</v>
      </c>
      <c r="B18" s="13">
        <v>156</v>
      </c>
      <c r="C18" s="3"/>
      <c r="D18" s="102" t="s">
        <v>206</v>
      </c>
      <c r="E18" s="103">
        <v>420</v>
      </c>
      <c r="F18" s="102" t="s">
        <v>8</v>
      </c>
      <c r="G18" s="104">
        <v>2258</v>
      </c>
    </row>
    <row r="19" spans="1:7" ht="18.899999999999999" customHeight="1" x14ac:dyDescent="0.5">
      <c r="A19" s="1" t="s">
        <v>23</v>
      </c>
      <c r="B19" s="13">
        <v>3000</v>
      </c>
      <c r="C19" s="3"/>
      <c r="D19" s="102" t="s">
        <v>207</v>
      </c>
      <c r="E19" s="103">
        <v>608</v>
      </c>
      <c r="F19" s="102" t="s">
        <v>51</v>
      </c>
      <c r="G19" s="104">
        <v>1686</v>
      </c>
    </row>
    <row r="20" spans="1:7" ht="18.899999999999999" customHeight="1" x14ac:dyDescent="0.5">
      <c r="A20" s="1" t="s">
        <v>8</v>
      </c>
      <c r="B20" s="13">
        <v>2258</v>
      </c>
      <c r="C20" s="3"/>
      <c r="D20" s="102" t="s">
        <v>204</v>
      </c>
      <c r="E20" s="103">
        <v>1140</v>
      </c>
      <c r="F20" s="111"/>
      <c r="G20" s="25"/>
    </row>
    <row r="21" spans="1:7" ht="18.899999999999999" customHeight="1" x14ac:dyDescent="0.5">
      <c r="A21" s="1" t="s">
        <v>14</v>
      </c>
      <c r="B21" s="13">
        <v>1686</v>
      </c>
      <c r="C21" s="3"/>
      <c r="D21" s="102" t="s">
        <v>108</v>
      </c>
      <c r="E21" s="103">
        <v>1740</v>
      </c>
      <c r="F21" s="106" t="s">
        <v>208</v>
      </c>
      <c r="G21" s="107">
        <f>SUM(G18:G20)</f>
        <v>3944</v>
      </c>
    </row>
    <row r="22" spans="1:7" ht="18.899999999999999" customHeight="1" x14ac:dyDescent="0.5">
      <c r="A22" s="3"/>
      <c r="B22" s="5"/>
      <c r="C22" s="3"/>
      <c r="D22" s="102" t="s">
        <v>71</v>
      </c>
      <c r="E22" s="103">
        <v>344</v>
      </c>
      <c r="F22" s="105"/>
      <c r="G22" s="101"/>
    </row>
    <row r="23" spans="1:7" ht="18.899999999999999" customHeight="1" x14ac:dyDescent="0.5">
      <c r="A23" s="3"/>
      <c r="B23" s="5"/>
      <c r="C23" s="3"/>
      <c r="D23" s="102" t="s">
        <v>6</v>
      </c>
      <c r="E23" s="103">
        <v>36</v>
      </c>
      <c r="F23" s="105"/>
      <c r="G23" s="101"/>
    </row>
    <row r="24" spans="1:7" ht="18.899999999999999" customHeight="1" x14ac:dyDescent="0.5">
      <c r="A24" s="3"/>
      <c r="B24" s="5"/>
      <c r="C24" s="3"/>
      <c r="D24" s="109" t="s">
        <v>109</v>
      </c>
      <c r="E24" s="110">
        <f>SUM(E18:E23)</f>
        <v>4288</v>
      </c>
      <c r="F24" s="109" t="s">
        <v>110</v>
      </c>
      <c r="G24" s="107">
        <f>G15+G21</f>
        <v>6944</v>
      </c>
    </row>
    <row r="25" spans="1:7" ht="18.899999999999999" customHeight="1" x14ac:dyDescent="0.5">
      <c r="A25" s="3"/>
      <c r="B25" s="5"/>
      <c r="C25" s="3"/>
      <c r="D25" s="105"/>
      <c r="E25" s="100"/>
      <c r="F25" s="112"/>
      <c r="G25" s="101"/>
    </row>
    <row r="26" spans="1:7" ht="18.899999999999999" customHeight="1" x14ac:dyDescent="0.5">
      <c r="A26" s="3"/>
      <c r="B26" s="5"/>
      <c r="C26" s="3"/>
      <c r="D26" s="113" t="s">
        <v>53</v>
      </c>
      <c r="E26" s="110">
        <f>E15+E24</f>
        <v>11000</v>
      </c>
      <c r="F26" s="113" t="s">
        <v>54</v>
      </c>
      <c r="G26" s="107">
        <f>G10+G24</f>
        <v>11000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H20"/>
  <sheetViews>
    <sheetView workbookViewId="0"/>
  </sheetViews>
  <sheetFormatPr defaultRowHeight="14.4" x14ac:dyDescent="0.3"/>
  <cols>
    <col min="1" max="1" width="28.5546875" style="38" bestFit="1" customWidth="1"/>
    <col min="2" max="2" width="10.5546875" style="94" bestFit="1" customWidth="1"/>
    <col min="3" max="3" width="15.109375" style="94" bestFit="1" customWidth="1"/>
    <col min="4" max="4" width="19.5546875" style="94" bestFit="1" customWidth="1"/>
    <col min="5" max="5" width="18" style="94" bestFit="1" customWidth="1"/>
    <col min="6" max="6" width="14.5546875" style="94" bestFit="1" customWidth="1"/>
    <col min="7" max="7" width="18.44140625" style="94" bestFit="1" customWidth="1"/>
    <col min="8" max="8" width="22.88671875" style="94" bestFit="1" customWidth="1"/>
  </cols>
  <sheetData>
    <row r="1" spans="1:8" ht="18.899999999999999" customHeight="1" x14ac:dyDescent="0.3">
      <c r="A1" s="1" t="s">
        <v>172</v>
      </c>
      <c r="B1" s="88" t="s">
        <v>1</v>
      </c>
      <c r="C1" s="89"/>
      <c r="D1" s="89"/>
      <c r="E1" s="89"/>
      <c r="F1" s="89"/>
      <c r="G1" s="89"/>
      <c r="H1" s="89"/>
    </row>
    <row r="2" spans="1:8" ht="18.899999999999999" customHeight="1" x14ac:dyDescent="0.3">
      <c r="A2" s="90"/>
      <c r="B2" s="89"/>
      <c r="C2" s="91"/>
      <c r="D2" s="89"/>
      <c r="E2" s="89"/>
      <c r="F2" s="89"/>
      <c r="G2" s="89"/>
      <c r="H2" s="89"/>
    </row>
    <row r="3" spans="1:8" ht="18.899999999999999" customHeight="1" x14ac:dyDescent="0.3">
      <c r="A3" s="41" t="s">
        <v>173</v>
      </c>
      <c r="B3" s="89"/>
      <c r="C3" s="89"/>
      <c r="D3" s="89"/>
      <c r="E3" s="89"/>
      <c r="F3" s="89"/>
      <c r="G3" s="89"/>
      <c r="H3" s="89"/>
    </row>
    <row r="4" spans="1:8" ht="18.899999999999999" customHeight="1" x14ac:dyDescent="0.3">
      <c r="A4" s="6"/>
      <c r="B4" s="89"/>
      <c r="C4" s="89"/>
      <c r="D4" s="89"/>
      <c r="E4" s="89"/>
      <c r="F4" s="89"/>
      <c r="G4" s="89"/>
      <c r="H4" s="89"/>
    </row>
    <row r="5" spans="1:8" ht="18.899999999999999" customHeight="1" x14ac:dyDescent="0.3">
      <c r="A5" s="3"/>
      <c r="B5" s="116" t="s">
        <v>174</v>
      </c>
      <c r="C5" s="116"/>
      <c r="D5" s="116"/>
      <c r="E5" s="117" t="s">
        <v>175</v>
      </c>
      <c r="F5" s="117"/>
      <c r="G5" s="117"/>
      <c r="H5" s="117"/>
    </row>
    <row r="6" spans="1:8" ht="18.899999999999999" customHeight="1" x14ac:dyDescent="0.3">
      <c r="A6" s="3"/>
      <c r="B6" s="1" t="s">
        <v>3</v>
      </c>
      <c r="C6" s="1" t="s">
        <v>176</v>
      </c>
      <c r="D6" s="1" t="s">
        <v>177</v>
      </c>
      <c r="E6" s="1" t="s">
        <v>178</v>
      </c>
      <c r="F6" s="1" t="s">
        <v>179</v>
      </c>
      <c r="G6" s="1" t="s">
        <v>180</v>
      </c>
      <c r="H6" s="16" t="s">
        <v>181</v>
      </c>
    </row>
    <row r="7" spans="1:8" ht="18.899999999999999" customHeight="1" x14ac:dyDescent="0.3">
      <c r="A7" s="1" t="s">
        <v>182</v>
      </c>
      <c r="B7" s="92" t="s">
        <v>183</v>
      </c>
      <c r="C7" s="93"/>
      <c r="D7" s="93"/>
      <c r="E7" s="93"/>
      <c r="F7" s="93"/>
      <c r="G7" s="93"/>
      <c r="H7" s="69"/>
    </row>
    <row r="8" spans="1:8" ht="18.899999999999999" customHeight="1" x14ac:dyDescent="0.3">
      <c r="A8" s="1" t="s">
        <v>184</v>
      </c>
      <c r="B8" s="93"/>
      <c r="C8" s="93"/>
      <c r="D8" s="93"/>
      <c r="E8" s="93"/>
      <c r="F8" s="92" t="s">
        <v>183</v>
      </c>
      <c r="G8" s="93"/>
      <c r="H8" s="69"/>
    </row>
    <row r="9" spans="1:8" ht="18.899999999999999" customHeight="1" x14ac:dyDescent="0.3">
      <c r="A9" s="1" t="s">
        <v>185</v>
      </c>
      <c r="B9" s="93"/>
      <c r="C9" s="92" t="s">
        <v>183</v>
      </c>
      <c r="D9" s="93"/>
      <c r="E9" s="93"/>
      <c r="F9" s="93"/>
      <c r="G9" s="93"/>
      <c r="H9" s="69"/>
    </row>
    <row r="10" spans="1:8" ht="18.899999999999999" customHeight="1" x14ac:dyDescent="0.3">
      <c r="A10" s="1" t="s">
        <v>186</v>
      </c>
      <c r="B10" s="93"/>
      <c r="C10" s="93"/>
      <c r="D10" s="92" t="s">
        <v>183</v>
      </c>
      <c r="E10" s="93"/>
      <c r="F10" s="93"/>
      <c r="G10" s="93"/>
      <c r="H10" s="69"/>
    </row>
    <row r="11" spans="1:8" ht="18.899999999999999" customHeight="1" x14ac:dyDescent="0.3">
      <c r="A11" s="1" t="s">
        <v>15</v>
      </c>
      <c r="B11" s="93"/>
      <c r="C11" s="93"/>
      <c r="D11" s="93"/>
      <c r="E11" s="92" t="s">
        <v>183</v>
      </c>
      <c r="F11" s="93"/>
      <c r="G11" s="93"/>
      <c r="H11" s="69"/>
    </row>
    <row r="12" spans="1:8" ht="18.899999999999999" customHeight="1" x14ac:dyDescent="0.3">
      <c r="A12" s="1" t="s">
        <v>187</v>
      </c>
      <c r="B12" s="93"/>
      <c r="C12" s="93"/>
      <c r="D12" s="93"/>
      <c r="E12" s="93" t="s">
        <v>188</v>
      </c>
      <c r="F12" s="92" t="s">
        <v>183</v>
      </c>
      <c r="G12" s="93"/>
      <c r="H12" s="69"/>
    </row>
    <row r="13" spans="1:8" ht="18.899999999999999" customHeight="1" x14ac:dyDescent="0.3">
      <c r="A13" s="1" t="s">
        <v>189</v>
      </c>
      <c r="B13" s="93"/>
      <c r="C13" s="93"/>
      <c r="D13" s="93"/>
      <c r="E13" s="93"/>
      <c r="F13" s="93"/>
      <c r="G13" s="92" t="s">
        <v>183</v>
      </c>
      <c r="H13" s="69"/>
    </row>
    <row r="14" spans="1:8" ht="18.899999999999999" customHeight="1" x14ac:dyDescent="0.3">
      <c r="A14" s="1" t="s">
        <v>190</v>
      </c>
      <c r="B14" s="92" t="s">
        <v>183</v>
      </c>
      <c r="C14" s="93"/>
      <c r="D14" s="93"/>
      <c r="E14" s="93"/>
      <c r="F14" s="93"/>
      <c r="G14" s="93"/>
      <c r="H14" s="69"/>
    </row>
    <row r="15" spans="1:8" ht="18.899999999999999" customHeight="1" x14ac:dyDescent="0.3">
      <c r="A15" s="1" t="s">
        <v>191</v>
      </c>
      <c r="B15" s="93"/>
      <c r="C15" s="92" t="s">
        <v>183</v>
      </c>
      <c r="D15" s="93"/>
      <c r="E15" s="93"/>
      <c r="F15" s="93"/>
      <c r="G15" s="93"/>
      <c r="H15" s="69"/>
    </row>
    <row r="16" spans="1:8" ht="18.899999999999999" customHeight="1" x14ac:dyDescent="0.3">
      <c r="A16" s="1" t="s">
        <v>192</v>
      </c>
      <c r="B16" s="93"/>
      <c r="C16" s="93"/>
      <c r="D16" s="93"/>
      <c r="E16" s="93"/>
      <c r="F16" s="92" t="s">
        <v>183</v>
      </c>
      <c r="G16" s="93"/>
      <c r="H16" s="69"/>
    </row>
    <row r="17" spans="1:8" ht="18.899999999999999" customHeight="1" x14ac:dyDescent="0.3">
      <c r="A17" s="1" t="s">
        <v>193</v>
      </c>
      <c r="B17" s="93"/>
      <c r="C17" s="93"/>
      <c r="D17" s="93"/>
      <c r="E17" s="93"/>
      <c r="F17" s="93"/>
      <c r="G17" s="93"/>
      <c r="H17" s="92" t="s">
        <v>183</v>
      </c>
    </row>
    <row r="18" spans="1:8" ht="18.899999999999999" customHeight="1" x14ac:dyDescent="0.3">
      <c r="A18" s="1" t="s">
        <v>11</v>
      </c>
      <c r="B18" s="93"/>
      <c r="C18" s="93"/>
      <c r="D18" s="93"/>
      <c r="E18" s="93"/>
      <c r="F18" s="92"/>
      <c r="G18" s="93"/>
      <c r="H18" s="69"/>
    </row>
    <row r="19" spans="1:8" ht="18.899999999999999" customHeight="1" x14ac:dyDescent="0.3">
      <c r="A19" s="1" t="s">
        <v>194</v>
      </c>
      <c r="B19" s="93"/>
      <c r="C19" s="93"/>
      <c r="D19" s="93"/>
      <c r="E19" s="92" t="s">
        <v>183</v>
      </c>
      <c r="F19" s="93"/>
      <c r="G19" s="93"/>
      <c r="H19" s="69"/>
    </row>
    <row r="20" spans="1:8" ht="18.899999999999999" customHeight="1" x14ac:dyDescent="0.3">
      <c r="A20" s="1" t="s">
        <v>195</v>
      </c>
      <c r="B20" s="93"/>
      <c r="C20" s="93"/>
      <c r="D20" s="93"/>
      <c r="E20" s="93"/>
      <c r="F20" s="92" t="s">
        <v>183</v>
      </c>
      <c r="G20" s="93"/>
      <c r="H20" s="93" t="s">
        <v>188</v>
      </c>
    </row>
  </sheetData>
  <mergeCells count="2">
    <mergeCell ref="B5:D5"/>
    <mergeCell ref="E5:H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H40"/>
  <sheetViews>
    <sheetView tabSelected="1" topLeftCell="B18" workbookViewId="0">
      <selection activeCell="G21" sqref="G21"/>
    </sheetView>
  </sheetViews>
  <sheetFormatPr defaultRowHeight="14.4" x14ac:dyDescent="0.3"/>
  <cols>
    <col min="1" max="1" width="28.44140625" style="38" bestFit="1" customWidth="1"/>
    <col min="2" max="2" width="24" style="38" bestFit="1" customWidth="1"/>
    <col min="3" max="3" width="19.5546875" style="40" bestFit="1" customWidth="1"/>
    <col min="4" max="4" width="21.44140625" style="40" bestFit="1" customWidth="1"/>
    <col min="5" max="5" width="35.5546875" style="39" bestFit="1" customWidth="1"/>
    <col min="6" max="6" width="37.5546875" style="39" bestFit="1" customWidth="1"/>
    <col min="7" max="7" width="23.44140625" style="40" bestFit="1" customWidth="1"/>
    <col min="8" max="8" width="18.44140625" style="40" bestFit="1" customWidth="1"/>
  </cols>
  <sheetData>
    <row r="1" spans="1:8" ht="20.25" customHeight="1" x14ac:dyDescent="0.3">
      <c r="A1" s="87" t="s">
        <v>171</v>
      </c>
      <c r="B1" s="3"/>
      <c r="C1" s="5"/>
      <c r="D1" s="5"/>
      <c r="E1" s="4"/>
      <c r="F1" s="4"/>
      <c r="G1" s="5"/>
      <c r="H1" s="5"/>
    </row>
    <row r="2" spans="1:8" ht="20.25" customHeight="1" x14ac:dyDescent="0.3">
      <c r="A2" s="3"/>
      <c r="B2" s="49"/>
      <c r="C2" s="66">
        <v>2020</v>
      </c>
      <c r="D2" s="66" t="s">
        <v>80</v>
      </c>
      <c r="E2" s="4"/>
      <c r="F2" s="4"/>
      <c r="G2" s="5"/>
      <c r="H2" s="5"/>
    </row>
    <row r="3" spans="1:8" ht="20.25" customHeight="1" x14ac:dyDescent="0.3">
      <c r="A3" s="37" t="s">
        <v>83</v>
      </c>
      <c r="B3" s="69" t="s">
        <v>84</v>
      </c>
      <c r="C3" s="54">
        <v>376621</v>
      </c>
      <c r="D3" s="49">
        <v>5499</v>
      </c>
      <c r="E3" s="4"/>
      <c r="F3" s="4"/>
      <c r="G3" s="5"/>
      <c r="H3" s="5"/>
    </row>
    <row r="4" spans="1:8" ht="20.25" customHeight="1" x14ac:dyDescent="0.3">
      <c r="A4" s="9" t="s">
        <v>86</v>
      </c>
      <c r="B4" s="69" t="s">
        <v>87</v>
      </c>
      <c r="C4" s="54">
        <v>-782988</v>
      </c>
      <c r="D4" s="49">
        <v>-36000</v>
      </c>
      <c r="E4" s="4"/>
      <c r="F4" s="4"/>
      <c r="G4" s="5"/>
      <c r="H4" s="5"/>
    </row>
    <row r="5" spans="1:8" ht="20.25" customHeight="1" x14ac:dyDescent="0.3">
      <c r="A5" s="37" t="s">
        <v>90</v>
      </c>
      <c r="B5" s="69" t="s">
        <v>91</v>
      </c>
      <c r="C5" s="54">
        <f>SUM(C3:C4)</f>
        <v>-406367</v>
      </c>
      <c r="D5" s="49">
        <f>SUM(D3:D4)</f>
        <v>-30501</v>
      </c>
      <c r="E5" s="4"/>
      <c r="F5" s="4"/>
      <c r="G5" s="5"/>
      <c r="H5" s="5"/>
    </row>
    <row r="6" spans="1:8" ht="20.25" customHeight="1" x14ac:dyDescent="0.3">
      <c r="A6" s="9" t="s">
        <v>92</v>
      </c>
      <c r="B6" s="69" t="s">
        <v>93</v>
      </c>
      <c r="C6" s="54">
        <v>-1456</v>
      </c>
      <c r="D6" s="49">
        <v>0</v>
      </c>
      <c r="E6" s="4"/>
      <c r="F6" s="4"/>
      <c r="G6" s="5"/>
      <c r="H6" s="5"/>
    </row>
    <row r="7" spans="1:8" ht="20.25" customHeight="1" x14ac:dyDescent="0.3">
      <c r="A7" s="9" t="s">
        <v>96</v>
      </c>
      <c r="B7" s="69" t="s">
        <v>97</v>
      </c>
      <c r="C7" s="54">
        <v>-12948</v>
      </c>
      <c r="D7" s="49">
        <v>0</v>
      </c>
      <c r="E7" s="4"/>
      <c r="F7" s="4"/>
      <c r="G7" s="5"/>
      <c r="H7" s="5"/>
    </row>
    <row r="8" spans="1:8" ht="20.25" customHeight="1" x14ac:dyDescent="0.3">
      <c r="A8" s="37" t="s">
        <v>99</v>
      </c>
      <c r="B8" s="49"/>
      <c r="C8" s="54">
        <f>SUM(C5:C7)</f>
        <v>-420771</v>
      </c>
      <c r="D8" s="49">
        <f>SUM(D5:D7)</f>
        <v>-30501</v>
      </c>
      <c r="E8" s="4"/>
      <c r="F8" s="4"/>
      <c r="G8" s="5"/>
      <c r="H8" s="5"/>
    </row>
    <row r="9" spans="1:8" ht="20.25" customHeight="1" x14ac:dyDescent="0.3">
      <c r="A9" s="9" t="s">
        <v>101</v>
      </c>
      <c r="B9" s="49"/>
      <c r="C9" s="54">
        <v>42458</v>
      </c>
      <c r="D9" s="49">
        <v>6897</v>
      </c>
      <c r="E9" s="4"/>
      <c r="F9" s="4"/>
      <c r="G9" s="5"/>
      <c r="H9" s="5"/>
    </row>
    <row r="10" spans="1:8" ht="20.25" customHeight="1" x14ac:dyDescent="0.3">
      <c r="A10" s="37" t="s">
        <v>103</v>
      </c>
      <c r="B10" s="49"/>
      <c r="C10" s="54">
        <f>SUM(C8:C9)</f>
        <v>-378313</v>
      </c>
      <c r="D10" s="49">
        <f>SUM(D8:D9)</f>
        <v>-23604</v>
      </c>
      <c r="E10" s="4"/>
      <c r="F10" s="4"/>
      <c r="G10" s="5"/>
      <c r="H10" s="5"/>
    </row>
    <row r="11" spans="1:8" ht="20.25" customHeight="1" x14ac:dyDescent="0.3">
      <c r="A11" s="37" t="s">
        <v>104</v>
      </c>
      <c r="B11" s="49"/>
      <c r="C11" s="54"/>
      <c r="D11" s="49"/>
      <c r="E11" s="4"/>
      <c r="F11" s="4"/>
      <c r="G11" s="5"/>
      <c r="H11" s="5"/>
    </row>
    <row r="12" spans="1:8" ht="21.75" customHeight="1" x14ac:dyDescent="0.3">
      <c r="A12" s="9" t="s">
        <v>105</v>
      </c>
      <c r="B12" s="69" t="s">
        <v>106</v>
      </c>
      <c r="C12" s="54">
        <f>C10</f>
        <v>-378313</v>
      </c>
      <c r="D12" s="49">
        <f>D10</f>
        <v>-23604</v>
      </c>
      <c r="E12" s="4"/>
      <c r="F12" s="4"/>
      <c r="G12" s="5"/>
      <c r="H12" s="5"/>
    </row>
    <row r="13" spans="1:8" ht="19.5" customHeight="1" x14ac:dyDescent="0.3">
      <c r="A13" s="3"/>
      <c r="B13" s="3"/>
      <c r="C13" s="5"/>
      <c r="D13" s="5"/>
      <c r="E13" s="4"/>
      <c r="F13" s="4"/>
      <c r="G13" s="5"/>
      <c r="H13" s="5"/>
    </row>
    <row r="14" spans="1:8" ht="20.25" customHeight="1" x14ac:dyDescent="0.3">
      <c r="A14" s="42"/>
      <c r="B14" s="3"/>
      <c r="C14" s="8"/>
      <c r="D14" s="5"/>
      <c r="E14" s="4"/>
      <c r="F14" s="4"/>
      <c r="G14" s="5"/>
      <c r="H14" s="5"/>
    </row>
    <row r="15" spans="1:8" ht="19.5" customHeight="1" x14ac:dyDescent="0.3">
      <c r="A15" s="1" t="s">
        <v>158</v>
      </c>
      <c r="B15" s="3"/>
      <c r="C15" s="5"/>
      <c r="D15" s="5"/>
      <c r="E15" s="4"/>
      <c r="F15" s="4"/>
      <c r="G15" s="5"/>
      <c r="H15" s="5"/>
    </row>
    <row r="16" spans="1:8" ht="20.25" customHeight="1" x14ac:dyDescent="0.3">
      <c r="A16" s="69" t="s">
        <v>111</v>
      </c>
      <c r="B16" s="69" t="s">
        <v>112</v>
      </c>
      <c r="C16" s="49">
        <v>2020</v>
      </c>
      <c r="D16" s="49">
        <v>2019</v>
      </c>
      <c r="E16" s="48" t="s">
        <v>111</v>
      </c>
      <c r="F16" s="48" t="s">
        <v>112</v>
      </c>
      <c r="G16" s="49">
        <v>2020</v>
      </c>
      <c r="H16" s="49">
        <v>2019</v>
      </c>
    </row>
    <row r="17" spans="1:8" ht="23.25" customHeight="1" x14ac:dyDescent="0.35">
      <c r="A17" s="81" t="s">
        <v>113</v>
      </c>
      <c r="B17" s="69" t="s">
        <v>114</v>
      </c>
      <c r="C17" s="49"/>
      <c r="D17" s="49"/>
      <c r="E17" s="82" t="s">
        <v>115</v>
      </c>
      <c r="F17" s="48" t="s">
        <v>116</v>
      </c>
      <c r="G17" s="49"/>
      <c r="H17" s="49"/>
    </row>
    <row r="18" spans="1:8" ht="20.25" customHeight="1" x14ac:dyDescent="0.3">
      <c r="A18" s="83" t="s">
        <v>117</v>
      </c>
      <c r="B18" s="69" t="s">
        <v>159</v>
      </c>
      <c r="C18" s="49"/>
      <c r="D18" s="49"/>
      <c r="E18" s="82" t="s">
        <v>118</v>
      </c>
      <c r="F18" s="48" t="s">
        <v>63</v>
      </c>
      <c r="G18" s="85"/>
      <c r="H18" s="85"/>
    </row>
    <row r="19" spans="1:8" ht="20.25" customHeight="1" x14ac:dyDescent="0.3">
      <c r="A19" s="83" t="s">
        <v>119</v>
      </c>
      <c r="B19" s="69" t="s">
        <v>161</v>
      </c>
      <c r="C19" s="49"/>
      <c r="D19" s="49"/>
      <c r="E19" s="48" t="s">
        <v>120</v>
      </c>
      <c r="F19" s="48" t="s">
        <v>7</v>
      </c>
      <c r="G19" s="85">
        <v>40000</v>
      </c>
      <c r="H19" s="85">
        <v>1</v>
      </c>
    </row>
    <row r="20" spans="1:8" ht="21.75" customHeight="1" x14ac:dyDescent="0.3">
      <c r="A20" s="69" t="s">
        <v>121</v>
      </c>
      <c r="B20" s="69" t="s">
        <v>162</v>
      </c>
      <c r="C20" s="49">
        <v>34636</v>
      </c>
      <c r="D20" s="49">
        <v>0</v>
      </c>
      <c r="E20" s="48" t="s">
        <v>105</v>
      </c>
      <c r="F20" s="48" t="s">
        <v>106</v>
      </c>
      <c r="G20" s="85">
        <f>H20+C12+H19</f>
        <v>-401916</v>
      </c>
      <c r="H20" s="85">
        <f>D12</f>
        <v>-23604</v>
      </c>
    </row>
    <row r="21" spans="1:8" ht="20.25" customHeight="1" x14ac:dyDescent="0.3">
      <c r="A21" s="83" t="s">
        <v>122</v>
      </c>
      <c r="B21" s="69" t="s">
        <v>163</v>
      </c>
      <c r="C21" s="49">
        <f>C20</f>
        <v>34636</v>
      </c>
      <c r="D21" s="49">
        <f>D20</f>
        <v>0</v>
      </c>
      <c r="E21" s="82" t="s">
        <v>123</v>
      </c>
      <c r="F21" s="48" t="s">
        <v>63</v>
      </c>
      <c r="G21" s="86">
        <f>H20+C10+G19+H19</f>
        <v>-361916</v>
      </c>
      <c r="H21" s="85">
        <f>SUM(H19:H20)</f>
        <v>-23603</v>
      </c>
    </row>
    <row r="22" spans="1:8" ht="23.25" customHeight="1" x14ac:dyDescent="0.35">
      <c r="A22" s="81" t="s">
        <v>124</v>
      </c>
      <c r="B22" s="69" t="s">
        <v>218</v>
      </c>
      <c r="C22" s="49"/>
      <c r="D22" s="49"/>
      <c r="E22" s="49"/>
      <c r="F22" s="49"/>
      <c r="G22" s="85"/>
      <c r="H22" s="85"/>
    </row>
    <row r="23" spans="1:8" ht="20.25" customHeight="1" x14ac:dyDescent="0.3">
      <c r="A23" s="83" t="s">
        <v>126</v>
      </c>
      <c r="B23" s="69" t="s">
        <v>127</v>
      </c>
      <c r="C23" s="49"/>
      <c r="D23" s="49"/>
      <c r="E23" s="82" t="s">
        <v>128</v>
      </c>
      <c r="F23" s="48" t="s">
        <v>116</v>
      </c>
      <c r="G23" s="85"/>
      <c r="H23" s="85"/>
    </row>
    <row r="24" spans="1:8" ht="20.25" customHeight="1" x14ac:dyDescent="0.3">
      <c r="A24" s="69" t="s">
        <v>129</v>
      </c>
      <c r="B24" s="69" t="s">
        <v>164</v>
      </c>
      <c r="C24" s="49">
        <v>0</v>
      </c>
      <c r="D24" s="49">
        <v>6897</v>
      </c>
      <c r="E24" s="82" t="s">
        <v>130</v>
      </c>
      <c r="F24" s="48" t="s">
        <v>131</v>
      </c>
      <c r="G24" s="85"/>
      <c r="H24" s="85"/>
    </row>
    <row r="25" spans="1:8" ht="20.25" customHeight="1" x14ac:dyDescent="0.3">
      <c r="A25" s="69" t="s">
        <v>132</v>
      </c>
      <c r="B25" s="69" t="s">
        <v>133</v>
      </c>
      <c r="C25" s="49">
        <v>199272</v>
      </c>
      <c r="D25" s="49">
        <v>0</v>
      </c>
      <c r="E25" s="48" t="s">
        <v>134</v>
      </c>
      <c r="F25" s="48" t="s">
        <v>135</v>
      </c>
      <c r="G25" s="85">
        <v>0</v>
      </c>
      <c r="H25" s="85">
        <v>6250</v>
      </c>
    </row>
    <row r="26" spans="1:8" ht="20.25" customHeight="1" x14ac:dyDescent="0.3">
      <c r="A26" s="69" t="s">
        <v>136</v>
      </c>
      <c r="B26" s="69" t="s">
        <v>165</v>
      </c>
      <c r="C26" s="49">
        <v>42458</v>
      </c>
      <c r="D26" s="49">
        <v>0</v>
      </c>
      <c r="E26" s="48" t="s">
        <v>137</v>
      </c>
      <c r="F26" s="49"/>
      <c r="G26" s="85">
        <v>0</v>
      </c>
      <c r="H26" s="85">
        <v>83033</v>
      </c>
    </row>
    <row r="27" spans="1:8" ht="20.25" customHeight="1" x14ac:dyDescent="0.3">
      <c r="A27" s="69" t="s">
        <v>166</v>
      </c>
      <c r="B27" s="69" t="s">
        <v>167</v>
      </c>
      <c r="C27" s="49">
        <f>SUM(C24:C26)</f>
        <v>241730</v>
      </c>
      <c r="D27" s="49">
        <f>SUM(D24:D26)</f>
        <v>6897</v>
      </c>
      <c r="E27" s="49"/>
      <c r="F27" s="49"/>
      <c r="G27" s="49">
        <f>SUM(G25:G26)</f>
        <v>0</v>
      </c>
      <c r="H27" s="49">
        <f>SUM(H25:H26)</f>
        <v>89283</v>
      </c>
    </row>
    <row r="28" spans="1:8" ht="18.899999999999999" customHeight="1" x14ac:dyDescent="0.3">
      <c r="A28" s="69" t="s">
        <v>138</v>
      </c>
      <c r="B28" s="69" t="s">
        <v>168</v>
      </c>
      <c r="C28" s="49">
        <v>716033</v>
      </c>
      <c r="D28" s="49">
        <v>185001</v>
      </c>
      <c r="E28" s="82" t="s">
        <v>139</v>
      </c>
      <c r="F28" s="49"/>
      <c r="G28" s="49"/>
      <c r="H28" s="49"/>
    </row>
    <row r="29" spans="1:8" ht="18.899999999999999" customHeight="1" x14ac:dyDescent="0.3">
      <c r="A29" s="69" t="s">
        <v>140</v>
      </c>
      <c r="B29" s="69" t="s">
        <v>141</v>
      </c>
      <c r="C29" s="49">
        <f>SUM(C27:C28)</f>
        <v>957763</v>
      </c>
      <c r="D29" s="49">
        <f>SUM(D27:D28)</f>
        <v>191898</v>
      </c>
      <c r="E29" s="48" t="s">
        <v>142</v>
      </c>
      <c r="F29" s="49"/>
      <c r="G29" s="49">
        <v>1169335</v>
      </c>
      <c r="H29" s="49">
        <v>0</v>
      </c>
    </row>
    <row r="30" spans="1:8" ht="18.899999999999999" customHeight="1" x14ac:dyDescent="0.3">
      <c r="A30" s="69" t="s">
        <v>143</v>
      </c>
      <c r="B30" s="69" t="s">
        <v>144</v>
      </c>
      <c r="C30" s="49">
        <f>C21+C29</f>
        <v>992399</v>
      </c>
      <c r="D30" s="49">
        <f>D21+D29</f>
        <v>191898</v>
      </c>
      <c r="E30" s="48" t="s">
        <v>145</v>
      </c>
      <c r="F30" s="48" t="s">
        <v>146</v>
      </c>
      <c r="G30" s="49">
        <v>184981</v>
      </c>
      <c r="H30" s="49">
        <v>126218</v>
      </c>
    </row>
    <row r="31" spans="1:8" ht="18.899999999999999" customHeight="1" x14ac:dyDescent="0.3">
      <c r="A31" s="49"/>
      <c r="B31" s="49"/>
      <c r="C31" s="49"/>
      <c r="D31" s="49"/>
      <c r="E31" s="49"/>
      <c r="F31" s="49"/>
      <c r="G31" s="49">
        <f>SUM(G29:G30)</f>
        <v>1354316</v>
      </c>
      <c r="H31" s="49">
        <f>SUM(H29:H30)</f>
        <v>126218</v>
      </c>
    </row>
    <row r="32" spans="1:8" ht="18.899999999999999" customHeight="1" x14ac:dyDescent="0.3">
      <c r="A32" s="49"/>
      <c r="B32" s="49"/>
      <c r="C32" s="49"/>
      <c r="D32" s="49"/>
      <c r="E32" s="82" t="s">
        <v>147</v>
      </c>
      <c r="F32" s="48" t="s">
        <v>148</v>
      </c>
      <c r="G32" s="49">
        <f>G31+G27</f>
        <v>1354316</v>
      </c>
      <c r="H32" s="49">
        <f>H31+H27</f>
        <v>215501</v>
      </c>
    </row>
    <row r="33" spans="1:8" ht="18.899999999999999" customHeight="1" x14ac:dyDescent="0.3">
      <c r="A33" s="49"/>
      <c r="B33" s="49"/>
      <c r="C33" s="49"/>
      <c r="D33" s="49"/>
      <c r="E33" s="82" t="s">
        <v>149</v>
      </c>
      <c r="F33" s="48" t="s">
        <v>150</v>
      </c>
      <c r="G33" s="49">
        <f>G32+G21</f>
        <v>992400</v>
      </c>
      <c r="H33" s="49">
        <f>H32+H21</f>
        <v>191898</v>
      </c>
    </row>
    <row r="34" spans="1:8" ht="19.5" customHeight="1" x14ac:dyDescent="0.3">
      <c r="A34" s="3"/>
      <c r="B34" s="3"/>
      <c r="C34" s="5"/>
      <c r="D34" s="5"/>
      <c r="E34" s="4"/>
      <c r="F34" s="4"/>
      <c r="G34" s="5"/>
      <c r="H34" s="5"/>
    </row>
    <row r="35" spans="1:8" ht="18.899999999999999" customHeight="1" x14ac:dyDescent="0.3">
      <c r="A35" s="3"/>
      <c r="B35" s="3"/>
      <c r="C35" s="5"/>
      <c r="D35" s="5"/>
      <c r="E35" s="43" t="s">
        <v>151</v>
      </c>
      <c r="F35" s="43" t="s">
        <v>169</v>
      </c>
      <c r="G35" s="5"/>
      <c r="H35" s="5"/>
    </row>
    <row r="36" spans="1:8" ht="18.899999999999999" customHeight="1" x14ac:dyDescent="0.3">
      <c r="A36" s="3"/>
      <c r="B36" s="3"/>
      <c r="C36" s="5"/>
      <c r="D36" s="5"/>
      <c r="E36" s="43" t="s">
        <v>152</v>
      </c>
      <c r="F36" s="43" t="s">
        <v>170</v>
      </c>
      <c r="G36" s="5"/>
      <c r="H36" s="5"/>
    </row>
    <row r="37" spans="1:8" ht="19.5" customHeight="1" x14ac:dyDescent="0.3">
      <c r="A37" s="3"/>
      <c r="B37" s="3"/>
      <c r="C37" s="5"/>
      <c r="D37" s="5"/>
      <c r="E37" s="4"/>
      <c r="F37" s="4"/>
      <c r="G37" s="5"/>
      <c r="H37" s="5"/>
    </row>
    <row r="38" spans="1:8" ht="18.899999999999999" customHeight="1" x14ac:dyDescent="0.3">
      <c r="A38" s="1" t="s">
        <v>111</v>
      </c>
      <c r="B38" s="1" t="s">
        <v>112</v>
      </c>
      <c r="C38" s="5"/>
      <c r="D38" s="5"/>
      <c r="E38" s="13">
        <v>2020</v>
      </c>
      <c r="F38" s="13">
        <v>2019</v>
      </c>
      <c r="G38" s="5"/>
      <c r="H38" s="5"/>
    </row>
    <row r="39" spans="1:8" ht="18.899999999999999" customHeight="1" x14ac:dyDescent="0.3">
      <c r="A39" s="69" t="s">
        <v>154</v>
      </c>
      <c r="B39" s="69" t="s">
        <v>153</v>
      </c>
      <c r="C39" s="5"/>
      <c r="D39" s="5"/>
      <c r="E39" s="13">
        <f>(G21*100)/C30</f>
        <v>-36.468799343812314</v>
      </c>
      <c r="F39" s="13">
        <f>(H21*100)/D30</f>
        <v>-12.299763415981406</v>
      </c>
      <c r="G39" s="5"/>
      <c r="H39" s="5"/>
    </row>
    <row r="40" spans="1:8" ht="18.899999999999999" customHeight="1" x14ac:dyDescent="0.3">
      <c r="A40" s="69" t="s">
        <v>155</v>
      </c>
      <c r="B40" s="69" t="s">
        <v>156</v>
      </c>
      <c r="C40" s="5"/>
      <c r="D40" s="5"/>
      <c r="E40" s="13">
        <f>(C5*100)/(C30)</f>
        <v>-40.947945332472123</v>
      </c>
      <c r="F40" s="13">
        <f>(D5*100)/(D30)</f>
        <v>-15.894381390113498</v>
      </c>
      <c r="G40" s="5"/>
      <c r="H40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H40"/>
  <sheetViews>
    <sheetView workbookViewId="0"/>
  </sheetViews>
  <sheetFormatPr defaultRowHeight="14.4" x14ac:dyDescent="0.3"/>
  <cols>
    <col min="1" max="1" width="28.44140625" style="38" bestFit="1" customWidth="1"/>
    <col min="2" max="2" width="24" style="38" bestFit="1" customWidth="1"/>
    <col min="3" max="3" width="19.5546875" style="40" bestFit="1" customWidth="1"/>
    <col min="4" max="4" width="21.44140625" style="40" bestFit="1" customWidth="1"/>
    <col min="5" max="5" width="35.5546875" style="39" bestFit="1" customWidth="1"/>
    <col min="6" max="6" width="37.5546875" style="39" bestFit="1" customWidth="1"/>
    <col min="7" max="7" width="23.44140625" style="40" bestFit="1" customWidth="1"/>
    <col min="8" max="8" width="18.44140625" style="40" bestFit="1" customWidth="1"/>
  </cols>
  <sheetData>
    <row r="1" spans="1:8" ht="19.5" customHeight="1" x14ac:dyDescent="0.3">
      <c r="A1" s="1" t="s">
        <v>157</v>
      </c>
      <c r="B1" s="3"/>
      <c r="C1" s="5"/>
      <c r="D1" s="5"/>
      <c r="E1" s="4"/>
      <c r="F1" s="4"/>
      <c r="G1" s="5"/>
      <c r="H1" s="5"/>
    </row>
    <row r="2" spans="1:8" ht="19.5" customHeight="1" x14ac:dyDescent="0.3">
      <c r="A2" s="3"/>
      <c r="B2" s="49"/>
      <c r="C2" s="66">
        <v>2020</v>
      </c>
      <c r="D2" s="66" t="s">
        <v>80</v>
      </c>
      <c r="E2" s="4"/>
      <c r="F2" s="4"/>
      <c r="G2" s="5"/>
      <c r="H2" s="5"/>
    </row>
    <row r="3" spans="1:8" ht="18.899999999999999" customHeight="1" x14ac:dyDescent="0.3">
      <c r="A3" s="37" t="s">
        <v>83</v>
      </c>
      <c r="B3" s="69" t="s">
        <v>84</v>
      </c>
      <c r="C3" s="54">
        <v>376621</v>
      </c>
      <c r="D3" s="49">
        <v>5499</v>
      </c>
      <c r="E3" s="4"/>
      <c r="F3" s="4"/>
      <c r="G3" s="5"/>
      <c r="H3" s="5"/>
    </row>
    <row r="4" spans="1:8" ht="18.899999999999999" customHeight="1" x14ac:dyDescent="0.3">
      <c r="A4" s="9" t="s">
        <v>86</v>
      </c>
      <c r="B4" s="69" t="s">
        <v>87</v>
      </c>
      <c r="C4" s="54">
        <v>-782988</v>
      </c>
      <c r="D4" s="49">
        <v>-36000</v>
      </c>
      <c r="E4" s="4"/>
      <c r="F4" s="4"/>
      <c r="G4" s="5"/>
      <c r="H4" s="5"/>
    </row>
    <row r="5" spans="1:8" ht="18.899999999999999" customHeight="1" x14ac:dyDescent="0.3">
      <c r="A5" s="37" t="s">
        <v>90</v>
      </c>
      <c r="B5" s="69" t="s">
        <v>91</v>
      </c>
      <c r="C5" s="54">
        <f>SUM(C3:C4)</f>
        <v>-406367</v>
      </c>
      <c r="D5" s="49">
        <f>SUM(D3:D4)</f>
        <v>-30501</v>
      </c>
      <c r="E5" s="4"/>
      <c r="F5" s="4"/>
      <c r="G5" s="5"/>
      <c r="H5" s="5"/>
    </row>
    <row r="6" spans="1:8" ht="18.899999999999999" customHeight="1" x14ac:dyDescent="0.3">
      <c r="A6" s="9" t="s">
        <v>92</v>
      </c>
      <c r="B6" s="69" t="s">
        <v>93</v>
      </c>
      <c r="C6" s="54">
        <v>-1456</v>
      </c>
      <c r="D6" s="49">
        <v>0</v>
      </c>
      <c r="E6" s="4"/>
      <c r="F6" s="4"/>
      <c r="G6" s="5"/>
      <c r="H6" s="5"/>
    </row>
    <row r="7" spans="1:8" ht="18.899999999999999" customHeight="1" x14ac:dyDescent="0.3">
      <c r="A7" s="9" t="s">
        <v>96</v>
      </c>
      <c r="B7" s="69" t="s">
        <v>97</v>
      </c>
      <c r="C7" s="54">
        <v>-12948</v>
      </c>
      <c r="D7" s="49">
        <v>0</v>
      </c>
      <c r="E7" s="4"/>
      <c r="F7" s="4"/>
      <c r="G7" s="5"/>
      <c r="H7" s="5"/>
    </row>
    <row r="8" spans="1:8" ht="18.899999999999999" customHeight="1" x14ac:dyDescent="0.3">
      <c r="A8" s="37" t="s">
        <v>99</v>
      </c>
      <c r="B8" s="49"/>
      <c r="C8" s="54">
        <f>SUM(C5:C7)</f>
        <v>-420771</v>
      </c>
      <c r="D8" s="49">
        <f>SUM(D5:D7)</f>
        <v>-30501</v>
      </c>
      <c r="E8" s="4"/>
      <c r="F8" s="4"/>
      <c r="G8" s="5"/>
      <c r="H8" s="5"/>
    </row>
    <row r="9" spans="1:8" ht="18.899999999999999" customHeight="1" x14ac:dyDescent="0.3">
      <c r="A9" s="9" t="s">
        <v>101</v>
      </c>
      <c r="B9" s="49"/>
      <c r="C9" s="54">
        <v>42458</v>
      </c>
      <c r="D9" s="49">
        <v>6897</v>
      </c>
      <c r="E9" s="4"/>
      <c r="F9" s="4"/>
      <c r="G9" s="5"/>
      <c r="H9" s="5"/>
    </row>
    <row r="10" spans="1:8" ht="18.899999999999999" customHeight="1" x14ac:dyDescent="0.3">
      <c r="A10" s="37" t="s">
        <v>103</v>
      </c>
      <c r="B10" s="49"/>
      <c r="C10" s="54">
        <f>SUM(C8:C9)</f>
        <v>-378313</v>
      </c>
      <c r="D10" s="49">
        <f>SUM(D8:D9)</f>
        <v>-23604</v>
      </c>
      <c r="E10" s="4"/>
      <c r="F10" s="4"/>
      <c r="G10" s="5"/>
      <c r="H10" s="5"/>
    </row>
    <row r="11" spans="1:8" ht="18.899999999999999" customHeight="1" x14ac:dyDescent="0.3">
      <c r="A11" s="37" t="s">
        <v>104</v>
      </c>
      <c r="B11" s="49"/>
      <c r="C11" s="54"/>
      <c r="D11" s="49"/>
      <c r="E11" s="4"/>
      <c r="F11" s="4"/>
      <c r="G11" s="5"/>
      <c r="H11" s="5"/>
    </row>
    <row r="12" spans="1:8" ht="18.899999999999999" customHeight="1" x14ac:dyDescent="0.3">
      <c r="A12" s="9" t="s">
        <v>105</v>
      </c>
      <c r="B12" s="69" t="s">
        <v>106</v>
      </c>
      <c r="C12" s="54">
        <f>C10</f>
        <v>-378313</v>
      </c>
      <c r="D12" s="49">
        <f>D10</f>
        <v>-23604</v>
      </c>
      <c r="E12" s="4"/>
      <c r="F12" s="4"/>
      <c r="G12" s="5"/>
      <c r="H12" s="5"/>
    </row>
    <row r="13" spans="1:8" ht="19.5" customHeight="1" x14ac:dyDescent="0.3">
      <c r="A13" s="3"/>
      <c r="B13" s="3"/>
      <c r="C13" s="5"/>
      <c r="D13" s="5"/>
      <c r="E13" s="4"/>
      <c r="F13" s="4"/>
      <c r="G13" s="5"/>
      <c r="H13" s="5"/>
    </row>
    <row r="14" spans="1:8" ht="18.899999999999999" customHeight="1" x14ac:dyDescent="0.3">
      <c r="A14" s="42"/>
      <c r="B14" s="3"/>
      <c r="C14" s="8"/>
      <c r="D14" s="5"/>
      <c r="E14" s="4"/>
      <c r="F14" s="4"/>
      <c r="G14" s="5"/>
      <c r="H14" s="5"/>
    </row>
    <row r="15" spans="1:8" ht="18.899999999999999" customHeight="1" x14ac:dyDescent="0.3">
      <c r="A15" s="1" t="s">
        <v>158</v>
      </c>
      <c r="B15" s="3"/>
      <c r="C15" s="5"/>
      <c r="D15" s="5"/>
      <c r="E15" s="4"/>
      <c r="F15" s="4"/>
      <c r="G15" s="5"/>
      <c r="H15" s="5"/>
    </row>
    <row r="16" spans="1:8" ht="18.899999999999999" customHeight="1" x14ac:dyDescent="0.3">
      <c r="A16" s="69" t="s">
        <v>111</v>
      </c>
      <c r="B16" s="69" t="s">
        <v>112</v>
      </c>
      <c r="C16" s="49">
        <v>2020</v>
      </c>
      <c r="D16" s="49">
        <v>2019</v>
      </c>
      <c r="E16" s="48" t="s">
        <v>111</v>
      </c>
      <c r="F16" s="48" t="s">
        <v>112</v>
      </c>
      <c r="G16" s="49">
        <v>2020</v>
      </c>
      <c r="H16" s="49">
        <v>2019</v>
      </c>
    </row>
    <row r="17" spans="1:8" ht="18.899999999999999" customHeight="1" x14ac:dyDescent="0.35">
      <c r="A17" s="81" t="s">
        <v>113</v>
      </c>
      <c r="B17" s="81" t="s">
        <v>114</v>
      </c>
      <c r="C17" s="49"/>
      <c r="D17" s="49"/>
      <c r="E17" s="82" t="s">
        <v>115</v>
      </c>
      <c r="F17" s="48" t="s">
        <v>116</v>
      </c>
      <c r="G17" s="49"/>
      <c r="H17" s="49"/>
    </row>
    <row r="18" spans="1:8" ht="18.899999999999999" customHeight="1" x14ac:dyDescent="0.3">
      <c r="A18" s="83" t="s">
        <v>117</v>
      </c>
      <c r="B18" s="83" t="s">
        <v>159</v>
      </c>
      <c r="C18" s="49"/>
      <c r="D18" s="49"/>
      <c r="E18" s="82" t="s">
        <v>118</v>
      </c>
      <c r="F18" s="48" t="s">
        <v>63</v>
      </c>
      <c r="G18" s="85"/>
      <c r="H18" s="85"/>
    </row>
    <row r="19" spans="1:8" ht="18.899999999999999" customHeight="1" x14ac:dyDescent="0.3">
      <c r="A19" s="49"/>
      <c r="B19" s="69" t="s">
        <v>160</v>
      </c>
      <c r="C19" s="49">
        <v>1000000</v>
      </c>
      <c r="D19" s="49"/>
      <c r="E19" s="48" t="s">
        <v>120</v>
      </c>
      <c r="F19" s="48" t="s">
        <v>7</v>
      </c>
      <c r="G19" s="85">
        <v>40000</v>
      </c>
      <c r="H19" s="85">
        <v>1</v>
      </c>
    </row>
    <row r="20" spans="1:8" ht="18.899999999999999" customHeight="1" x14ac:dyDescent="0.3">
      <c r="A20" s="49"/>
      <c r="B20" s="49"/>
      <c r="C20" s="49"/>
      <c r="D20" s="49"/>
      <c r="E20" s="48" t="s">
        <v>105</v>
      </c>
      <c r="F20" s="48" t="s">
        <v>106</v>
      </c>
      <c r="G20" s="85">
        <f>H20+C12+H19</f>
        <v>-401916</v>
      </c>
      <c r="H20" s="85">
        <f>D12</f>
        <v>-23604</v>
      </c>
    </row>
    <row r="21" spans="1:8" ht="18.899999999999999" customHeight="1" x14ac:dyDescent="0.3">
      <c r="A21" s="83" t="s">
        <v>119</v>
      </c>
      <c r="B21" s="83" t="s">
        <v>161</v>
      </c>
      <c r="C21" s="49"/>
      <c r="D21" s="49"/>
      <c r="E21" s="82" t="s">
        <v>123</v>
      </c>
      <c r="F21" s="48" t="s">
        <v>63</v>
      </c>
      <c r="G21" s="86">
        <f>H20+C10+G19+H19</f>
        <v>-361916</v>
      </c>
      <c r="H21" s="85">
        <f>SUM(H19:H20)</f>
        <v>-23603</v>
      </c>
    </row>
    <row r="22" spans="1:8" ht="18.899999999999999" customHeight="1" x14ac:dyDescent="0.3">
      <c r="A22" s="69" t="s">
        <v>121</v>
      </c>
      <c r="B22" s="69" t="s">
        <v>162</v>
      </c>
      <c r="C22" s="49">
        <v>34636</v>
      </c>
      <c r="D22" s="49">
        <v>0</v>
      </c>
      <c r="E22" s="49"/>
      <c r="F22" s="49"/>
      <c r="G22" s="85"/>
      <c r="H22" s="85"/>
    </row>
    <row r="23" spans="1:8" ht="18.899999999999999" customHeight="1" x14ac:dyDescent="0.3">
      <c r="A23" s="83" t="s">
        <v>122</v>
      </c>
      <c r="B23" s="83" t="s">
        <v>163</v>
      </c>
      <c r="C23" s="49">
        <f>SUM(C19:C22)</f>
        <v>1034636</v>
      </c>
      <c r="D23" s="49">
        <f>D22</f>
        <v>0</v>
      </c>
      <c r="E23" s="82" t="s">
        <v>128</v>
      </c>
      <c r="F23" s="48" t="s">
        <v>116</v>
      </c>
      <c r="G23" s="85"/>
      <c r="H23" s="85"/>
    </row>
    <row r="24" spans="1:8" ht="18.899999999999999" customHeight="1" x14ac:dyDescent="0.35">
      <c r="A24" s="81" t="s">
        <v>124</v>
      </c>
      <c r="B24" s="81" t="s">
        <v>125</v>
      </c>
      <c r="C24" s="49"/>
      <c r="D24" s="49"/>
      <c r="E24" s="82" t="s">
        <v>130</v>
      </c>
      <c r="F24" s="48" t="s">
        <v>131</v>
      </c>
      <c r="G24" s="85"/>
      <c r="H24" s="85"/>
    </row>
    <row r="25" spans="1:8" ht="18.899999999999999" customHeight="1" x14ac:dyDescent="0.3">
      <c r="A25" s="83" t="s">
        <v>126</v>
      </c>
      <c r="B25" s="83" t="s">
        <v>127</v>
      </c>
      <c r="C25" s="49"/>
      <c r="D25" s="49"/>
      <c r="E25" s="48" t="s">
        <v>134</v>
      </c>
      <c r="F25" s="48" t="s">
        <v>135</v>
      </c>
      <c r="G25" s="85">
        <v>0</v>
      </c>
      <c r="H25" s="85">
        <v>6250</v>
      </c>
    </row>
    <row r="26" spans="1:8" ht="18.899999999999999" customHeight="1" x14ac:dyDescent="0.3">
      <c r="A26" s="69" t="s">
        <v>129</v>
      </c>
      <c r="B26" s="69" t="s">
        <v>164</v>
      </c>
      <c r="C26" s="49">
        <v>0</v>
      </c>
      <c r="D26" s="49">
        <v>6897</v>
      </c>
      <c r="E26" s="48" t="s">
        <v>137</v>
      </c>
      <c r="F26" s="49"/>
      <c r="G26" s="85">
        <v>0</v>
      </c>
      <c r="H26" s="85">
        <v>83033</v>
      </c>
    </row>
    <row r="27" spans="1:8" ht="18.899999999999999" customHeight="1" x14ac:dyDescent="0.3">
      <c r="A27" s="69" t="s">
        <v>132</v>
      </c>
      <c r="B27" s="69" t="s">
        <v>133</v>
      </c>
      <c r="C27" s="49">
        <v>199272</v>
      </c>
      <c r="D27" s="49">
        <v>0</v>
      </c>
      <c r="E27" s="49"/>
      <c r="F27" s="49"/>
      <c r="G27" s="49">
        <f>SUM(G25:G26)</f>
        <v>0</v>
      </c>
      <c r="H27" s="49">
        <f>SUM(H25:H26)</f>
        <v>89283</v>
      </c>
    </row>
    <row r="28" spans="1:8" ht="18.899999999999999" customHeight="1" x14ac:dyDescent="0.3">
      <c r="A28" s="69" t="s">
        <v>136</v>
      </c>
      <c r="B28" s="69" t="s">
        <v>165</v>
      </c>
      <c r="C28" s="49">
        <v>42458</v>
      </c>
      <c r="D28" s="49">
        <v>0</v>
      </c>
      <c r="E28" s="82" t="s">
        <v>139</v>
      </c>
      <c r="F28" s="49"/>
      <c r="G28" s="49"/>
      <c r="H28" s="49"/>
    </row>
    <row r="29" spans="1:8" ht="18.899999999999999" customHeight="1" x14ac:dyDescent="0.3">
      <c r="A29" s="69" t="s">
        <v>166</v>
      </c>
      <c r="B29" s="69" t="s">
        <v>167</v>
      </c>
      <c r="C29" s="49">
        <f>SUM(C26:C28)</f>
        <v>241730</v>
      </c>
      <c r="D29" s="49">
        <f>SUM(D26:D28)</f>
        <v>6897</v>
      </c>
      <c r="E29" s="48" t="s">
        <v>142</v>
      </c>
      <c r="F29" s="49"/>
      <c r="G29" s="49">
        <v>1169335</v>
      </c>
      <c r="H29" s="49">
        <v>0</v>
      </c>
    </row>
    <row r="30" spans="1:8" ht="18.899999999999999" customHeight="1" x14ac:dyDescent="0.3">
      <c r="A30" s="69" t="s">
        <v>138</v>
      </c>
      <c r="B30" s="69" t="s">
        <v>168</v>
      </c>
      <c r="C30" s="49">
        <v>716033</v>
      </c>
      <c r="D30" s="49">
        <v>185001</v>
      </c>
      <c r="E30" s="48" t="s">
        <v>145</v>
      </c>
      <c r="F30" s="48" t="s">
        <v>146</v>
      </c>
      <c r="G30" s="49">
        <v>184981</v>
      </c>
      <c r="H30" s="49">
        <v>126218</v>
      </c>
    </row>
    <row r="31" spans="1:8" ht="18.899999999999999" customHeight="1" x14ac:dyDescent="0.3">
      <c r="A31" s="69" t="s">
        <v>140</v>
      </c>
      <c r="B31" s="69" t="s">
        <v>141</v>
      </c>
      <c r="C31" s="49">
        <f>SUM(C29:C30)</f>
        <v>957763</v>
      </c>
      <c r="D31" s="49">
        <f>SUM(D29:D30)</f>
        <v>191898</v>
      </c>
      <c r="E31" s="49"/>
      <c r="F31" s="49"/>
      <c r="G31" s="49">
        <f>SUM(G29:G30)</f>
        <v>1354316</v>
      </c>
      <c r="H31" s="49">
        <f>SUM(H29:H30)</f>
        <v>126218</v>
      </c>
    </row>
    <row r="32" spans="1:8" ht="18.899999999999999" customHeight="1" x14ac:dyDescent="0.3">
      <c r="A32" s="69" t="s">
        <v>143</v>
      </c>
      <c r="B32" s="69" t="s">
        <v>144</v>
      </c>
      <c r="C32" s="49">
        <f>C23+C31</f>
        <v>1992399</v>
      </c>
      <c r="D32" s="49">
        <f>D23+D31</f>
        <v>191898</v>
      </c>
      <c r="E32" s="82" t="s">
        <v>147</v>
      </c>
      <c r="F32" s="48" t="s">
        <v>148</v>
      </c>
      <c r="G32" s="49">
        <f>G31+G27</f>
        <v>1354316</v>
      </c>
      <c r="H32" s="49">
        <f>H31+H27</f>
        <v>215501</v>
      </c>
    </row>
    <row r="33" spans="1:8" ht="18.899999999999999" customHeight="1" x14ac:dyDescent="0.3">
      <c r="A33" s="49"/>
      <c r="B33" s="49"/>
      <c r="C33" s="49"/>
      <c r="D33" s="49"/>
      <c r="E33" s="82" t="s">
        <v>149</v>
      </c>
      <c r="F33" s="48" t="s">
        <v>150</v>
      </c>
      <c r="G33" s="49">
        <f>G32+G21</f>
        <v>992400</v>
      </c>
      <c r="H33" s="49">
        <f>H32+H21</f>
        <v>191898</v>
      </c>
    </row>
    <row r="34" spans="1:8" ht="19.5" customHeight="1" x14ac:dyDescent="0.3">
      <c r="A34" s="3"/>
      <c r="B34" s="3"/>
      <c r="C34" s="5"/>
      <c r="D34" s="5"/>
      <c r="E34" s="4"/>
      <c r="F34" s="4"/>
      <c r="G34" s="5"/>
      <c r="H34" s="5"/>
    </row>
    <row r="35" spans="1:8" ht="18.899999999999999" customHeight="1" x14ac:dyDescent="0.3">
      <c r="A35" s="3"/>
      <c r="B35" s="3"/>
      <c r="C35" s="5"/>
      <c r="D35" s="5"/>
      <c r="E35" s="43" t="s">
        <v>151</v>
      </c>
      <c r="F35" s="43" t="s">
        <v>169</v>
      </c>
      <c r="G35" s="5"/>
      <c r="H35" s="5"/>
    </row>
    <row r="36" spans="1:8" ht="18.899999999999999" customHeight="1" x14ac:dyDescent="0.3">
      <c r="A36" s="3"/>
      <c r="B36" s="3"/>
      <c r="C36" s="5"/>
      <c r="D36" s="5"/>
      <c r="E36" s="43" t="s">
        <v>152</v>
      </c>
      <c r="F36" s="43" t="s">
        <v>170</v>
      </c>
      <c r="G36" s="5"/>
      <c r="H36" s="5"/>
    </row>
    <row r="37" spans="1:8" ht="19.5" customHeight="1" x14ac:dyDescent="0.3">
      <c r="A37" s="3"/>
      <c r="B37" s="3"/>
      <c r="C37" s="5"/>
      <c r="D37" s="5"/>
      <c r="E37" s="4"/>
      <c r="F37" s="4"/>
      <c r="G37" s="5"/>
      <c r="H37" s="5"/>
    </row>
    <row r="38" spans="1:8" ht="18.899999999999999" customHeight="1" x14ac:dyDescent="0.3">
      <c r="A38" s="1" t="s">
        <v>111</v>
      </c>
      <c r="B38" s="1" t="s">
        <v>112</v>
      </c>
      <c r="C38" s="5"/>
      <c r="D38" s="5"/>
      <c r="E38" s="13">
        <v>2020</v>
      </c>
      <c r="F38" s="13">
        <v>2019</v>
      </c>
      <c r="G38" s="5"/>
      <c r="H38" s="5"/>
    </row>
    <row r="39" spans="1:8" ht="18.899999999999999" customHeight="1" x14ac:dyDescent="0.3">
      <c r="A39" s="69" t="s">
        <v>154</v>
      </c>
      <c r="B39" s="69" t="s">
        <v>153</v>
      </c>
      <c r="C39" s="5"/>
      <c r="D39" s="5"/>
      <c r="E39" s="13">
        <f>(G21*100)/C32</f>
        <v>-18.164835457154918</v>
      </c>
      <c r="F39" s="13">
        <f>(H21*100)/D32</f>
        <v>-12.299763415981406</v>
      </c>
      <c r="G39" s="5"/>
      <c r="H39" s="5"/>
    </row>
    <row r="40" spans="1:8" ht="18.899999999999999" customHeight="1" x14ac:dyDescent="0.3">
      <c r="A40" s="69" t="s">
        <v>155</v>
      </c>
      <c r="B40" s="69" t="s">
        <v>156</v>
      </c>
      <c r="C40" s="5"/>
      <c r="D40" s="5"/>
      <c r="E40" s="13">
        <f>(C5*100)/(C32)</f>
        <v>-20.395864482967518</v>
      </c>
      <c r="F40" s="13">
        <f>(D5*100)/(D32)</f>
        <v>-15.894381390113498</v>
      </c>
      <c r="G40" s="5"/>
      <c r="H40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L75"/>
  <sheetViews>
    <sheetView workbookViewId="0"/>
  </sheetViews>
  <sheetFormatPr defaultRowHeight="14.4" x14ac:dyDescent="0.3"/>
  <cols>
    <col min="1" max="1" width="28.44140625" style="38" bestFit="1" customWidth="1"/>
    <col min="2" max="2" width="24" style="40" bestFit="1" customWidth="1"/>
    <col min="3" max="3" width="19.5546875" style="40" bestFit="1" customWidth="1"/>
    <col min="4" max="4" width="21.44140625" style="40" bestFit="1" customWidth="1"/>
    <col min="5" max="5" width="26.5546875" style="39" bestFit="1" customWidth="1"/>
    <col min="6" max="6" width="25.5546875" style="39" bestFit="1" customWidth="1"/>
    <col min="7" max="8" width="18.44140625" style="40" bestFit="1" customWidth="1"/>
    <col min="9" max="9" width="40.6640625" style="38" bestFit="1" customWidth="1"/>
    <col min="10" max="10" width="21.44140625" style="38" bestFit="1" customWidth="1"/>
    <col min="11" max="11" width="20.44140625" style="40" bestFit="1" customWidth="1"/>
    <col min="12" max="12" width="14.109375" style="40" bestFit="1" customWidth="1"/>
  </cols>
  <sheetData>
    <row r="1" spans="1:12" ht="19.5" customHeight="1" x14ac:dyDescent="0.3">
      <c r="A1" s="1" t="s">
        <v>55</v>
      </c>
      <c r="B1" s="2" t="s">
        <v>1</v>
      </c>
      <c r="C1" s="5"/>
      <c r="D1" s="5"/>
      <c r="E1" s="4"/>
      <c r="F1" s="4"/>
      <c r="G1" s="5"/>
      <c r="H1" s="5"/>
      <c r="I1" s="3"/>
      <c r="J1" s="3"/>
      <c r="K1" s="5"/>
      <c r="L1" s="5"/>
    </row>
    <row r="2" spans="1:12" ht="19.5" customHeight="1" x14ac:dyDescent="0.3">
      <c r="A2" s="8"/>
      <c r="B2" s="5"/>
      <c r="C2" s="8"/>
      <c r="D2" s="5"/>
      <c r="E2" s="4"/>
      <c r="F2" s="4"/>
      <c r="G2" s="5"/>
      <c r="H2" s="5"/>
      <c r="I2" s="3"/>
      <c r="J2" s="3"/>
      <c r="K2" s="5"/>
      <c r="L2" s="5"/>
    </row>
    <row r="3" spans="1:12" ht="18.899999999999999" customHeight="1" x14ac:dyDescent="0.3">
      <c r="A3" s="41" t="s">
        <v>56</v>
      </c>
      <c r="B3" s="5"/>
      <c r="C3" s="8"/>
      <c r="D3" s="5"/>
      <c r="E3" s="4"/>
      <c r="F3" s="4"/>
      <c r="G3" s="5"/>
      <c r="H3" s="5"/>
      <c r="I3" s="3"/>
      <c r="J3" s="3"/>
      <c r="K3" s="5"/>
      <c r="L3" s="5"/>
    </row>
    <row r="4" spans="1:12" ht="18.899999999999999" customHeight="1" x14ac:dyDescent="0.3">
      <c r="A4" s="42"/>
      <c r="B4" s="5"/>
      <c r="C4" s="8"/>
      <c r="D4" s="5"/>
      <c r="E4" s="4"/>
      <c r="F4" s="4"/>
      <c r="G4" s="5"/>
      <c r="H4" s="5"/>
      <c r="I4" s="3"/>
      <c r="J4" s="3"/>
      <c r="K4" s="5"/>
      <c r="L4" s="5"/>
    </row>
    <row r="5" spans="1:12" ht="18.899999999999999" customHeight="1" x14ac:dyDescent="0.3">
      <c r="A5" s="1" t="s">
        <v>57</v>
      </c>
      <c r="B5" s="43" t="s">
        <v>58</v>
      </c>
      <c r="C5" s="43" t="s">
        <v>59</v>
      </c>
      <c r="D5" s="43" t="s">
        <v>60</v>
      </c>
      <c r="E5" s="4"/>
      <c r="F5" s="4"/>
      <c r="G5" s="5"/>
      <c r="H5" s="5"/>
      <c r="I5" s="3"/>
      <c r="J5" s="3"/>
      <c r="K5" s="5"/>
      <c r="L5" s="5"/>
    </row>
    <row r="6" spans="1:12" ht="18.899999999999999" customHeight="1" x14ac:dyDescent="0.3">
      <c r="A6" s="1" t="s">
        <v>61</v>
      </c>
      <c r="B6" s="43" t="s">
        <v>62</v>
      </c>
      <c r="C6" s="43" t="s">
        <v>63</v>
      </c>
      <c r="D6" s="43" t="s">
        <v>64</v>
      </c>
      <c r="E6" s="4"/>
      <c r="F6" s="4"/>
      <c r="G6" s="5"/>
      <c r="H6" s="5"/>
      <c r="I6" s="3"/>
      <c r="J6" s="3"/>
      <c r="K6" s="5"/>
      <c r="L6" s="5"/>
    </row>
    <row r="7" spans="1:12" ht="19.5" customHeight="1" x14ac:dyDescent="0.3">
      <c r="A7" s="3"/>
      <c r="B7" s="5"/>
      <c r="C7" s="5"/>
      <c r="D7" s="5"/>
      <c r="E7" s="4"/>
      <c r="F7" s="4"/>
      <c r="G7" s="5"/>
      <c r="H7" s="5"/>
      <c r="I7" s="3"/>
      <c r="J7" s="3"/>
      <c r="K7" s="5"/>
      <c r="L7" s="5"/>
    </row>
    <row r="8" spans="1:12" ht="18.899999999999999" customHeight="1" x14ac:dyDescent="0.3">
      <c r="A8" s="44" t="s">
        <v>65</v>
      </c>
      <c r="B8" s="45" t="s">
        <v>66</v>
      </c>
      <c r="C8" s="45" t="s">
        <v>67</v>
      </c>
      <c r="D8" s="45" t="s">
        <v>65</v>
      </c>
      <c r="E8" s="45" t="s">
        <v>66</v>
      </c>
      <c r="F8" s="45" t="s">
        <v>67</v>
      </c>
      <c r="G8" s="46"/>
      <c r="H8" s="5"/>
      <c r="I8" s="3"/>
      <c r="J8" s="3"/>
      <c r="K8" s="5"/>
      <c r="L8" s="5"/>
    </row>
    <row r="9" spans="1:12" ht="18.899999999999999" customHeight="1" x14ac:dyDescent="0.3">
      <c r="A9" s="47" t="s">
        <v>59</v>
      </c>
      <c r="B9" s="48" t="s">
        <v>9</v>
      </c>
      <c r="C9" s="49">
        <v>500000</v>
      </c>
      <c r="D9" s="50" t="s">
        <v>61</v>
      </c>
      <c r="E9" s="48" t="s">
        <v>13</v>
      </c>
      <c r="F9" s="49">
        <v>200000</v>
      </c>
      <c r="G9" s="5"/>
      <c r="H9" s="5"/>
      <c r="I9" s="3"/>
      <c r="J9" s="3"/>
      <c r="K9" s="5"/>
      <c r="L9" s="5"/>
    </row>
    <row r="10" spans="1:12" ht="18.899999999999999" customHeight="1" x14ac:dyDescent="0.3">
      <c r="A10" s="47" t="s">
        <v>64</v>
      </c>
      <c r="B10" s="48" t="s">
        <v>14</v>
      </c>
      <c r="C10" s="49">
        <v>450000</v>
      </c>
      <c r="D10" s="50" t="s">
        <v>63</v>
      </c>
      <c r="E10" s="48" t="s">
        <v>7</v>
      </c>
      <c r="F10" s="49">
        <v>500000</v>
      </c>
      <c r="G10" s="5"/>
      <c r="H10" s="5"/>
      <c r="I10" s="3"/>
      <c r="J10" s="3"/>
      <c r="K10" s="5"/>
      <c r="L10" s="5"/>
    </row>
    <row r="11" spans="1:12" ht="18.899999999999999" customHeight="1" x14ac:dyDescent="0.3">
      <c r="A11" s="47" t="s">
        <v>61</v>
      </c>
      <c r="B11" s="48" t="s">
        <v>10</v>
      </c>
      <c r="C11" s="49">
        <v>175000</v>
      </c>
      <c r="D11" s="51" t="s">
        <v>58</v>
      </c>
      <c r="E11" s="48" t="s">
        <v>68</v>
      </c>
      <c r="F11" s="49">
        <v>100000</v>
      </c>
      <c r="G11" s="5"/>
      <c r="H11" s="5"/>
      <c r="I11" s="3"/>
      <c r="J11" s="3"/>
      <c r="K11" s="5"/>
      <c r="L11" s="5"/>
    </row>
    <row r="12" spans="1:12" ht="18.899999999999999" customHeight="1" x14ac:dyDescent="0.3">
      <c r="A12" s="47" t="s">
        <v>61</v>
      </c>
      <c r="B12" s="48" t="s">
        <v>5</v>
      </c>
      <c r="C12" s="49">
        <v>25000</v>
      </c>
      <c r="D12" s="50" t="s">
        <v>62</v>
      </c>
      <c r="E12" s="48" t="s">
        <v>69</v>
      </c>
      <c r="F12" s="49">
        <v>150000</v>
      </c>
      <c r="G12" s="5"/>
      <c r="H12" s="5"/>
      <c r="I12" s="3"/>
      <c r="J12" s="3"/>
      <c r="K12" s="5"/>
      <c r="L12" s="5"/>
    </row>
    <row r="13" spans="1:12" ht="18.899999999999999" customHeight="1" x14ac:dyDescent="0.3">
      <c r="A13" s="47" t="s">
        <v>61</v>
      </c>
      <c r="B13" s="48" t="s">
        <v>15</v>
      </c>
      <c r="C13" s="49">
        <v>650000</v>
      </c>
      <c r="D13" s="50" t="s">
        <v>57</v>
      </c>
      <c r="E13" s="48" t="s">
        <v>3</v>
      </c>
      <c r="F13" s="49">
        <v>1600000</v>
      </c>
      <c r="G13" s="5"/>
      <c r="H13" s="5"/>
      <c r="I13" s="3"/>
      <c r="J13" s="3"/>
      <c r="K13" s="5"/>
      <c r="L13" s="5"/>
    </row>
    <row r="14" spans="1:12" ht="18.899999999999999" customHeight="1" x14ac:dyDescent="0.3">
      <c r="A14" s="47" t="s">
        <v>64</v>
      </c>
      <c r="B14" s="48" t="s">
        <v>8</v>
      </c>
      <c r="C14" s="49">
        <v>200000</v>
      </c>
      <c r="D14" s="50" t="s">
        <v>60</v>
      </c>
      <c r="E14" s="48" t="s">
        <v>23</v>
      </c>
      <c r="F14" s="49">
        <v>800000</v>
      </c>
      <c r="G14" s="5"/>
      <c r="H14" s="5"/>
      <c r="I14" s="3"/>
      <c r="J14" s="3"/>
      <c r="K14" s="5"/>
      <c r="L14" s="5"/>
    </row>
    <row r="15" spans="1:12" ht="18.899999999999999" customHeight="1" x14ac:dyDescent="0.3">
      <c r="A15" s="47" t="s">
        <v>59</v>
      </c>
      <c r="B15" s="48" t="s">
        <v>70</v>
      </c>
      <c r="C15" s="49">
        <v>400000</v>
      </c>
      <c r="D15" s="50" t="s">
        <v>64</v>
      </c>
      <c r="E15" s="48" t="s">
        <v>20</v>
      </c>
      <c r="F15" s="49">
        <v>50000</v>
      </c>
      <c r="G15" s="5"/>
      <c r="H15" s="5"/>
      <c r="I15" s="3"/>
      <c r="J15" s="3"/>
      <c r="K15" s="5"/>
      <c r="L15" s="5"/>
    </row>
    <row r="16" spans="1:12" ht="18.899999999999999" customHeight="1" x14ac:dyDescent="0.3">
      <c r="A16" s="47" t="s">
        <v>62</v>
      </c>
      <c r="B16" s="48" t="s">
        <v>12</v>
      </c>
      <c r="C16" s="49">
        <v>75000</v>
      </c>
      <c r="D16" s="50" t="s">
        <v>59</v>
      </c>
      <c r="E16" s="48" t="s">
        <v>71</v>
      </c>
      <c r="F16" s="49">
        <v>135000</v>
      </c>
      <c r="G16" s="5"/>
      <c r="H16" s="5"/>
      <c r="I16" s="3"/>
      <c r="J16" s="3"/>
      <c r="K16" s="5"/>
      <c r="L16" s="5"/>
    </row>
    <row r="17" spans="1:12" ht="18.899999999999999" customHeight="1" x14ac:dyDescent="0.3">
      <c r="A17" s="47" t="s">
        <v>59</v>
      </c>
      <c r="B17" s="48" t="s">
        <v>6</v>
      </c>
      <c r="C17" s="49">
        <v>40000</v>
      </c>
      <c r="D17" s="50" t="s">
        <v>62</v>
      </c>
      <c r="E17" s="48" t="s">
        <v>72</v>
      </c>
      <c r="F17" s="49">
        <v>1000000</v>
      </c>
      <c r="G17" s="5"/>
      <c r="H17" s="5"/>
      <c r="I17" s="3"/>
      <c r="J17" s="3"/>
      <c r="K17" s="5"/>
      <c r="L17" s="5"/>
    </row>
    <row r="18" spans="1:12" ht="18.899999999999999" customHeight="1" x14ac:dyDescent="0.3">
      <c r="A18" s="52" t="s">
        <v>73</v>
      </c>
      <c r="B18" s="48" t="s">
        <v>74</v>
      </c>
      <c r="C18" s="53">
        <v>100000</v>
      </c>
      <c r="D18" s="50" t="s">
        <v>63</v>
      </c>
      <c r="E18" s="48" t="s">
        <v>21</v>
      </c>
      <c r="F18" s="54">
        <v>-50000</v>
      </c>
      <c r="G18" s="5"/>
      <c r="H18" s="5"/>
      <c r="I18" s="3"/>
      <c r="J18" s="3"/>
      <c r="K18" s="5"/>
      <c r="L18" s="5"/>
    </row>
    <row r="19" spans="1:12" ht="19.5" customHeight="1" x14ac:dyDescent="0.3">
      <c r="A19" s="3"/>
      <c r="B19" s="5"/>
      <c r="C19" s="5"/>
      <c r="D19" s="5"/>
      <c r="E19" s="4"/>
      <c r="F19" s="4"/>
      <c r="G19" s="5"/>
      <c r="H19" s="5"/>
      <c r="I19" s="3"/>
      <c r="J19" s="3"/>
      <c r="K19" s="5"/>
      <c r="L19" s="5"/>
    </row>
    <row r="20" spans="1:12" ht="18.899999999999999" customHeight="1" x14ac:dyDescent="0.3">
      <c r="A20" s="41" t="s">
        <v>75</v>
      </c>
      <c r="B20" s="5"/>
      <c r="C20" s="5"/>
      <c r="D20" s="55" t="s">
        <v>76</v>
      </c>
      <c r="E20" s="56" t="s">
        <v>77</v>
      </c>
      <c r="F20" s="57">
        <v>-50000</v>
      </c>
      <c r="G20" s="5"/>
      <c r="H20" s="5"/>
      <c r="I20" s="3"/>
      <c r="J20" s="3"/>
      <c r="K20" s="5"/>
      <c r="L20" s="5"/>
    </row>
    <row r="21" spans="1:12" ht="18.899999999999999" customHeight="1" x14ac:dyDescent="0.3">
      <c r="A21" s="42"/>
      <c r="B21" s="5"/>
      <c r="C21" s="5"/>
      <c r="D21" s="5"/>
      <c r="E21" s="4"/>
      <c r="F21" s="4"/>
      <c r="G21" s="5"/>
      <c r="H21" s="5"/>
      <c r="I21" s="3"/>
      <c r="J21" s="3"/>
      <c r="K21" s="5"/>
      <c r="L21" s="5"/>
    </row>
    <row r="22" spans="1:12" ht="18.899999999999999" customHeight="1" x14ac:dyDescent="0.3">
      <c r="A22" s="14" t="s">
        <v>24</v>
      </c>
      <c r="B22" s="5"/>
      <c r="C22" s="5"/>
      <c r="D22" s="5"/>
      <c r="E22" s="4"/>
      <c r="F22" s="15" t="s">
        <v>25</v>
      </c>
      <c r="G22" s="5"/>
      <c r="H22" s="5"/>
      <c r="I22" s="3"/>
      <c r="J22" s="3"/>
      <c r="K22" s="5"/>
      <c r="L22" s="5"/>
    </row>
    <row r="23" spans="1:12" ht="18.899999999999999" customHeight="1" x14ac:dyDescent="0.3">
      <c r="A23" s="3"/>
      <c r="B23" s="5"/>
      <c r="C23" s="5"/>
      <c r="D23" s="5"/>
      <c r="E23" s="4"/>
      <c r="F23" s="8"/>
      <c r="G23" s="5"/>
      <c r="H23" s="5"/>
      <c r="I23" s="3"/>
      <c r="J23" s="3"/>
      <c r="K23" s="5"/>
      <c r="L23" s="5"/>
    </row>
    <row r="24" spans="1:12" ht="18.899999999999999" customHeight="1" x14ac:dyDescent="0.3">
      <c r="A24" s="18" t="s">
        <v>26</v>
      </c>
      <c r="B24" s="58"/>
      <c r="C24" s="59" t="s">
        <v>28</v>
      </c>
      <c r="D24" s="58"/>
      <c r="E24" s="4"/>
      <c r="F24" s="60" t="s">
        <v>78</v>
      </c>
      <c r="G24" s="61">
        <v>1600000</v>
      </c>
      <c r="H24" s="5"/>
      <c r="I24" s="3"/>
      <c r="J24" s="3"/>
      <c r="K24" s="5"/>
      <c r="L24" s="5"/>
    </row>
    <row r="25" spans="1:12" ht="18.899999999999999" customHeight="1" x14ac:dyDescent="0.3">
      <c r="A25" s="62" t="s">
        <v>79</v>
      </c>
      <c r="B25" s="30"/>
      <c r="C25" s="63" t="s">
        <v>30</v>
      </c>
      <c r="D25" s="30"/>
      <c r="E25" s="4"/>
      <c r="F25" s="64" t="str">
        <f>B13</f>
        <v>Vareforbrug</v>
      </c>
      <c r="G25" s="65">
        <v>-650000</v>
      </c>
      <c r="H25" s="5"/>
      <c r="I25" s="3"/>
      <c r="J25" s="49"/>
      <c r="K25" s="66">
        <v>2020</v>
      </c>
      <c r="L25" s="66" t="s">
        <v>80</v>
      </c>
    </row>
    <row r="26" spans="1:12" ht="18.899999999999999" customHeight="1" x14ac:dyDescent="0.3">
      <c r="A26" s="24" t="s">
        <v>81</v>
      </c>
      <c r="B26" s="25">
        <v>100000</v>
      </c>
      <c r="C26" s="26" t="s">
        <v>82</v>
      </c>
      <c r="D26" s="25">
        <v>500000</v>
      </c>
      <c r="E26" s="4"/>
      <c r="F26" s="67" t="s">
        <v>34</v>
      </c>
      <c r="G26" s="68">
        <f>SUM(G24:G25)</f>
        <v>950000</v>
      </c>
      <c r="H26" s="5"/>
      <c r="I26" s="37" t="s">
        <v>83</v>
      </c>
      <c r="J26" s="69" t="s">
        <v>84</v>
      </c>
      <c r="K26" s="54">
        <v>376621</v>
      </c>
      <c r="L26" s="49">
        <v>5499</v>
      </c>
    </row>
    <row r="27" spans="1:12" ht="18.899999999999999" customHeight="1" x14ac:dyDescent="0.3">
      <c r="A27" s="12"/>
      <c r="B27" s="30"/>
      <c r="C27" s="26" t="s">
        <v>85</v>
      </c>
      <c r="D27" s="25">
        <v>550000</v>
      </c>
      <c r="E27" s="4"/>
      <c r="F27" s="64" t="s">
        <v>13</v>
      </c>
      <c r="G27" s="65">
        <v>-200000</v>
      </c>
      <c r="H27" s="5"/>
      <c r="I27" s="9" t="s">
        <v>86</v>
      </c>
      <c r="J27" s="69" t="s">
        <v>87</v>
      </c>
      <c r="K27" s="54">
        <v>-782988</v>
      </c>
      <c r="L27" s="49">
        <v>-36000</v>
      </c>
    </row>
    <row r="28" spans="1:12" ht="18.899999999999999" customHeight="1" x14ac:dyDescent="0.3">
      <c r="A28" s="62" t="s">
        <v>88</v>
      </c>
      <c r="B28" s="30"/>
      <c r="C28" s="26" t="s">
        <v>35</v>
      </c>
      <c r="D28" s="25">
        <v>-50000</v>
      </c>
      <c r="E28" s="4"/>
      <c r="F28" s="64" t="s">
        <v>89</v>
      </c>
      <c r="G28" s="65">
        <v>-175000</v>
      </c>
      <c r="H28" s="5"/>
      <c r="I28" s="37" t="s">
        <v>90</v>
      </c>
      <c r="J28" s="69" t="s">
        <v>91</v>
      </c>
      <c r="K28" s="54">
        <f>SUM(K26:K27)</f>
        <v>-406367</v>
      </c>
      <c r="L28" s="49">
        <f>SUM(L26:L27)</f>
        <v>-30501</v>
      </c>
    </row>
    <row r="29" spans="1:12" ht="18.899999999999999" customHeight="1" x14ac:dyDescent="0.3">
      <c r="A29" s="24" t="s">
        <v>12</v>
      </c>
      <c r="B29" s="25">
        <v>75000</v>
      </c>
      <c r="C29" s="12"/>
      <c r="D29" s="30"/>
      <c r="E29" s="4"/>
      <c r="F29" s="67" t="s">
        <v>40</v>
      </c>
      <c r="G29" s="68">
        <f>SUM(G26:G28)</f>
        <v>575000</v>
      </c>
      <c r="H29" s="5"/>
      <c r="I29" s="9" t="s">
        <v>92</v>
      </c>
      <c r="J29" s="69" t="s">
        <v>93</v>
      </c>
      <c r="K29" s="54">
        <v>-1456</v>
      </c>
      <c r="L29" s="49">
        <v>0</v>
      </c>
    </row>
    <row r="30" spans="1:12" ht="18.899999999999999" customHeight="1" x14ac:dyDescent="0.3">
      <c r="A30" s="24" t="s">
        <v>69</v>
      </c>
      <c r="B30" s="25">
        <v>150000</v>
      </c>
      <c r="C30" s="70" t="s">
        <v>94</v>
      </c>
      <c r="D30" s="29">
        <f>SUM(D26:D28)</f>
        <v>1000000</v>
      </c>
      <c r="E30" s="4"/>
      <c r="F30" s="71" t="s">
        <v>95</v>
      </c>
      <c r="G30" s="72">
        <v>0</v>
      </c>
      <c r="H30" s="5"/>
      <c r="I30" s="9" t="s">
        <v>96</v>
      </c>
      <c r="J30" s="69" t="s">
        <v>97</v>
      </c>
      <c r="K30" s="54">
        <v>-12948</v>
      </c>
      <c r="L30" s="49">
        <v>0</v>
      </c>
    </row>
    <row r="31" spans="1:12" ht="18.899999999999999" customHeight="1" x14ac:dyDescent="0.3">
      <c r="A31" s="24" t="s">
        <v>72</v>
      </c>
      <c r="B31" s="25">
        <v>1000000</v>
      </c>
      <c r="C31" s="12"/>
      <c r="D31" s="30"/>
      <c r="E31" s="4"/>
      <c r="F31" s="67" t="s">
        <v>98</v>
      </c>
      <c r="G31" s="68">
        <f>SUM(G29:G30)</f>
        <v>575000</v>
      </c>
      <c r="H31" s="5"/>
      <c r="I31" s="37" t="s">
        <v>99</v>
      </c>
      <c r="J31" s="49"/>
      <c r="K31" s="54">
        <f>SUM(K28:K30)</f>
        <v>-420771</v>
      </c>
      <c r="L31" s="49">
        <f>SUM(L28:L30)</f>
        <v>-30501</v>
      </c>
    </row>
    <row r="32" spans="1:12" ht="18.899999999999999" customHeight="1" x14ac:dyDescent="0.3">
      <c r="A32" s="12"/>
      <c r="B32" s="30"/>
      <c r="C32" s="63" t="s">
        <v>41</v>
      </c>
      <c r="D32" s="30"/>
      <c r="E32" s="4"/>
      <c r="F32" s="64" t="s">
        <v>100</v>
      </c>
      <c r="G32" s="65">
        <v>-25000</v>
      </c>
      <c r="H32" s="5"/>
      <c r="I32" s="9" t="s">
        <v>101</v>
      </c>
      <c r="J32" s="49"/>
      <c r="K32" s="54">
        <v>42458</v>
      </c>
      <c r="L32" s="49">
        <v>6897</v>
      </c>
    </row>
    <row r="33" spans="1:12" ht="18.899999999999999" customHeight="1" x14ac:dyDescent="0.3">
      <c r="A33" s="62" t="s">
        <v>102</v>
      </c>
      <c r="B33" s="30"/>
      <c r="C33" s="26" t="s">
        <v>43</v>
      </c>
      <c r="D33" s="25">
        <v>800000</v>
      </c>
      <c r="E33" s="4"/>
      <c r="F33" s="34" t="s">
        <v>47</v>
      </c>
      <c r="G33" s="73">
        <f>SUM(G31:G32)</f>
        <v>550000</v>
      </c>
      <c r="H33" s="5"/>
      <c r="I33" s="37" t="s">
        <v>103</v>
      </c>
      <c r="J33" s="49"/>
      <c r="K33" s="54">
        <f>SUM(K31:K32)</f>
        <v>-378313</v>
      </c>
      <c r="L33" s="49">
        <f>SUM(L31:L32)</f>
        <v>-23604</v>
      </c>
    </row>
    <row r="34" spans="1:12" ht="18.899999999999999" customHeight="1" x14ac:dyDescent="0.3">
      <c r="A34" s="24" t="s">
        <v>48</v>
      </c>
      <c r="B34" s="25">
        <v>100000</v>
      </c>
      <c r="C34" s="12"/>
      <c r="D34" s="30"/>
      <c r="E34" s="4"/>
      <c r="F34" s="4"/>
      <c r="G34" s="5"/>
      <c r="H34" s="5"/>
      <c r="I34" s="9" t="s">
        <v>104</v>
      </c>
      <c r="J34" s="49"/>
      <c r="K34" s="54"/>
      <c r="L34" s="49"/>
    </row>
    <row r="35" spans="1:12" ht="18.899999999999999" customHeight="1" x14ac:dyDescent="0.3">
      <c r="A35" s="12"/>
      <c r="B35" s="30"/>
      <c r="C35" s="12"/>
      <c r="D35" s="30"/>
      <c r="E35" s="4"/>
      <c r="F35" s="4"/>
      <c r="G35" s="5"/>
      <c r="H35" s="5"/>
      <c r="I35" s="9" t="s">
        <v>105</v>
      </c>
      <c r="J35" s="69" t="s">
        <v>106</v>
      </c>
      <c r="K35" s="54">
        <f>K33</f>
        <v>-378313</v>
      </c>
      <c r="L35" s="49">
        <f>L33</f>
        <v>-23604</v>
      </c>
    </row>
    <row r="36" spans="1:12" ht="18.899999999999999" customHeight="1" x14ac:dyDescent="0.3">
      <c r="A36" s="74" t="s">
        <v>107</v>
      </c>
      <c r="B36" s="29">
        <f>SUM(B26:B34)</f>
        <v>1425000</v>
      </c>
      <c r="C36" s="63" t="s">
        <v>49</v>
      </c>
      <c r="D36" s="30"/>
      <c r="E36" s="4"/>
      <c r="F36" s="13"/>
      <c r="G36" s="5"/>
      <c r="H36" s="5"/>
      <c r="I36" s="3"/>
      <c r="J36" s="3"/>
      <c r="K36" s="5"/>
      <c r="L36" s="5"/>
    </row>
    <row r="37" spans="1:12" ht="18.899999999999999" customHeight="1" x14ac:dyDescent="0.3">
      <c r="A37" s="12"/>
      <c r="B37" s="30"/>
      <c r="C37" s="26" t="s">
        <v>51</v>
      </c>
      <c r="D37" s="25">
        <v>450000</v>
      </c>
      <c r="E37" s="4"/>
      <c r="F37" s="4"/>
      <c r="G37" s="5"/>
      <c r="H37" s="5"/>
      <c r="I37" s="3"/>
      <c r="J37" s="3"/>
      <c r="K37" s="5"/>
      <c r="L37" s="5"/>
    </row>
    <row r="38" spans="1:12" ht="18.899999999999999" customHeight="1" x14ac:dyDescent="0.3">
      <c r="A38" s="62" t="s">
        <v>50</v>
      </c>
      <c r="B38" s="30"/>
      <c r="C38" s="26" t="s">
        <v>8</v>
      </c>
      <c r="D38" s="25">
        <v>200000</v>
      </c>
      <c r="E38" s="4"/>
      <c r="F38" s="4"/>
      <c r="G38" s="5"/>
      <c r="H38" s="5"/>
      <c r="I38" s="3"/>
      <c r="J38" s="3"/>
      <c r="K38" s="5"/>
      <c r="L38" s="5"/>
    </row>
    <row r="39" spans="1:12" ht="18.899999999999999" customHeight="1" x14ac:dyDescent="0.3">
      <c r="A39" s="24" t="s">
        <v>9</v>
      </c>
      <c r="B39" s="25">
        <v>500000</v>
      </c>
      <c r="C39" s="26" t="s">
        <v>20</v>
      </c>
      <c r="D39" s="25">
        <v>50000</v>
      </c>
      <c r="E39" s="4"/>
      <c r="F39" s="4"/>
      <c r="G39" s="5"/>
      <c r="H39" s="5"/>
      <c r="I39" s="3"/>
      <c r="J39" s="3"/>
      <c r="K39" s="5"/>
      <c r="L39" s="5"/>
    </row>
    <row r="40" spans="1:12" ht="18.899999999999999" customHeight="1" x14ac:dyDescent="0.3">
      <c r="A40" s="24" t="s">
        <v>108</v>
      </c>
      <c r="B40" s="25">
        <v>400000</v>
      </c>
      <c r="C40" s="12"/>
      <c r="D40" s="30"/>
      <c r="E40" s="4"/>
      <c r="F40" s="4"/>
      <c r="G40" s="5"/>
      <c r="H40" s="5"/>
      <c r="I40" s="3"/>
      <c r="J40" s="3"/>
      <c r="K40" s="5"/>
      <c r="L40" s="5"/>
    </row>
    <row r="41" spans="1:12" ht="18.899999999999999" customHeight="1" x14ac:dyDescent="0.3">
      <c r="A41" s="24" t="s">
        <v>6</v>
      </c>
      <c r="B41" s="25">
        <v>40000</v>
      </c>
      <c r="C41" s="12"/>
      <c r="D41" s="30"/>
      <c r="E41" s="4"/>
      <c r="F41" s="4"/>
      <c r="G41" s="5"/>
      <c r="H41" s="5"/>
      <c r="I41" s="3"/>
      <c r="J41" s="3"/>
      <c r="K41" s="5"/>
      <c r="L41" s="5"/>
    </row>
    <row r="42" spans="1:12" ht="18.899999999999999" customHeight="1" x14ac:dyDescent="0.3">
      <c r="A42" s="24" t="s">
        <v>71</v>
      </c>
      <c r="B42" s="25">
        <v>135000</v>
      </c>
      <c r="C42" s="12"/>
      <c r="D42" s="30"/>
      <c r="E42" s="4"/>
      <c r="F42" s="4"/>
      <c r="G42" s="5"/>
      <c r="H42" s="5"/>
      <c r="I42" s="3"/>
      <c r="J42" s="3"/>
      <c r="K42" s="5"/>
      <c r="L42" s="5"/>
    </row>
    <row r="43" spans="1:12" ht="18.899999999999999" customHeight="1" x14ac:dyDescent="0.3">
      <c r="A43" s="12"/>
      <c r="B43" s="30"/>
      <c r="C43" s="12"/>
      <c r="D43" s="30"/>
      <c r="E43" s="4"/>
      <c r="F43" s="4"/>
      <c r="G43" s="5"/>
      <c r="H43" s="5"/>
      <c r="I43" s="3"/>
      <c r="J43" s="3"/>
      <c r="K43" s="5"/>
      <c r="L43" s="5"/>
    </row>
    <row r="44" spans="1:12" ht="18.899999999999999" customHeight="1" x14ac:dyDescent="0.3">
      <c r="A44" s="74" t="s">
        <v>109</v>
      </c>
      <c r="B44" s="29">
        <f>SUM(B39:B43)</f>
        <v>1075000</v>
      </c>
      <c r="C44" s="70" t="s">
        <v>110</v>
      </c>
      <c r="D44" s="29">
        <f>SUM(D33:D39)</f>
        <v>1500000</v>
      </c>
      <c r="E44" s="4"/>
      <c r="F44" s="4"/>
      <c r="G44" s="5"/>
      <c r="H44" s="5"/>
      <c r="I44" s="3"/>
      <c r="J44" s="3"/>
      <c r="K44" s="5"/>
      <c r="L44" s="5"/>
    </row>
    <row r="45" spans="1:12" ht="18.899999999999999" customHeight="1" x14ac:dyDescent="0.3">
      <c r="A45" s="75"/>
      <c r="B45" s="76"/>
      <c r="C45" s="77"/>
      <c r="D45" s="76"/>
      <c r="E45" s="4"/>
      <c r="F45" s="4"/>
      <c r="G45" s="5"/>
      <c r="H45" s="5"/>
      <c r="I45" s="3"/>
      <c r="J45" s="3"/>
      <c r="K45" s="5"/>
      <c r="L45" s="5"/>
    </row>
    <row r="46" spans="1:12" ht="18.899999999999999" customHeight="1" x14ac:dyDescent="0.3">
      <c r="A46" s="78" t="s">
        <v>53</v>
      </c>
      <c r="B46" s="79">
        <f>B36+B44</f>
        <v>2500000</v>
      </c>
      <c r="C46" s="80" t="s">
        <v>54</v>
      </c>
      <c r="D46" s="79">
        <f>D30+D44</f>
        <v>2500000</v>
      </c>
      <c r="E46" s="4"/>
      <c r="F46" s="4"/>
      <c r="G46" s="5"/>
      <c r="H46" s="5"/>
      <c r="I46" s="3"/>
      <c r="J46" s="3"/>
      <c r="K46" s="5"/>
      <c r="L46" s="5"/>
    </row>
    <row r="47" spans="1:12" ht="19.5" customHeight="1" x14ac:dyDescent="0.3">
      <c r="A47" s="3"/>
      <c r="B47" s="5"/>
      <c r="C47" s="5"/>
      <c r="D47" s="5"/>
      <c r="E47" s="4"/>
      <c r="F47" s="4"/>
      <c r="G47" s="5"/>
      <c r="H47" s="5"/>
      <c r="I47" s="3"/>
      <c r="J47" s="3"/>
      <c r="K47" s="5"/>
      <c r="L47" s="5"/>
    </row>
    <row r="48" spans="1:12" ht="19.5" customHeight="1" x14ac:dyDescent="0.3">
      <c r="A48" s="3"/>
      <c r="B48" s="5"/>
      <c r="C48" s="5"/>
      <c r="D48" s="5"/>
      <c r="E48" s="4"/>
      <c r="F48" s="4"/>
      <c r="G48" s="5"/>
      <c r="H48" s="5"/>
      <c r="I48" s="3"/>
      <c r="J48" s="3"/>
      <c r="K48" s="5"/>
      <c r="L48" s="5"/>
    </row>
    <row r="49" spans="1:12" ht="19.5" customHeight="1" x14ac:dyDescent="0.3">
      <c r="A49" s="3"/>
      <c r="B49" s="5"/>
      <c r="C49" s="5"/>
      <c r="D49" s="5"/>
      <c r="E49" s="4"/>
      <c r="F49" s="4"/>
      <c r="G49" s="5"/>
      <c r="H49" s="5"/>
      <c r="I49" s="3"/>
      <c r="J49" s="3"/>
      <c r="K49" s="5"/>
      <c r="L49" s="5"/>
    </row>
    <row r="50" spans="1:12" ht="19.5" customHeight="1" x14ac:dyDescent="0.3">
      <c r="A50" s="3"/>
      <c r="B50" s="5"/>
      <c r="C50" s="5"/>
      <c r="D50" s="5"/>
      <c r="E50" s="4"/>
      <c r="F50" s="4"/>
      <c r="G50" s="5"/>
      <c r="H50" s="5"/>
      <c r="I50" s="3"/>
      <c r="J50" s="3"/>
      <c r="K50" s="5"/>
      <c r="L50" s="5"/>
    </row>
    <row r="51" spans="1:12" ht="18.899999999999999" customHeight="1" x14ac:dyDescent="0.3">
      <c r="A51" s="69" t="s">
        <v>111</v>
      </c>
      <c r="B51" s="48" t="s">
        <v>112</v>
      </c>
      <c r="C51" s="49">
        <v>2020</v>
      </c>
      <c r="D51" s="49">
        <v>2019</v>
      </c>
      <c r="E51" s="48" t="s">
        <v>111</v>
      </c>
      <c r="F51" s="48" t="s">
        <v>112</v>
      </c>
      <c r="G51" s="49">
        <v>2020</v>
      </c>
      <c r="H51" s="49">
        <v>2019</v>
      </c>
      <c r="I51" s="3"/>
      <c r="J51" s="3"/>
      <c r="K51" s="5"/>
      <c r="L51" s="5"/>
    </row>
    <row r="52" spans="1:12" ht="18.899999999999999" customHeight="1" x14ac:dyDescent="0.35">
      <c r="A52" s="81" t="s">
        <v>113</v>
      </c>
      <c r="B52" s="48" t="s">
        <v>114</v>
      </c>
      <c r="C52" s="49"/>
      <c r="D52" s="49"/>
      <c r="E52" s="82" t="s">
        <v>115</v>
      </c>
      <c r="F52" s="48" t="s">
        <v>116</v>
      </c>
      <c r="G52" s="49"/>
      <c r="H52" s="49"/>
      <c r="I52" s="3"/>
      <c r="J52" s="3"/>
      <c r="K52" s="5"/>
      <c r="L52" s="5"/>
    </row>
    <row r="53" spans="1:12" ht="18.899999999999999" customHeight="1" x14ac:dyDescent="0.3">
      <c r="A53" s="83" t="s">
        <v>117</v>
      </c>
      <c r="B53" s="49"/>
      <c r="C53" s="49"/>
      <c r="D53" s="49"/>
      <c r="E53" s="82" t="s">
        <v>118</v>
      </c>
      <c r="F53" s="48" t="s">
        <v>63</v>
      </c>
      <c r="G53" s="49"/>
      <c r="H53" s="49"/>
      <c r="I53" s="3"/>
      <c r="J53" s="3"/>
      <c r="K53" s="5"/>
      <c r="L53" s="5"/>
    </row>
    <row r="54" spans="1:12" ht="18.899999999999999" customHeight="1" x14ac:dyDescent="0.3">
      <c r="A54" s="83" t="s">
        <v>119</v>
      </c>
      <c r="B54" s="49"/>
      <c r="C54" s="49"/>
      <c r="D54" s="49"/>
      <c r="E54" s="48" t="s">
        <v>120</v>
      </c>
      <c r="F54" s="49"/>
      <c r="G54" s="49">
        <v>40000</v>
      </c>
      <c r="H54" s="49">
        <v>1</v>
      </c>
      <c r="I54" s="3"/>
      <c r="J54" s="3"/>
      <c r="K54" s="5"/>
      <c r="L54" s="5"/>
    </row>
    <row r="55" spans="1:12" ht="18.899999999999999" customHeight="1" x14ac:dyDescent="0.3">
      <c r="A55" s="69" t="s">
        <v>121</v>
      </c>
      <c r="B55" s="49"/>
      <c r="C55" s="49">
        <v>34636</v>
      </c>
      <c r="D55" s="49">
        <v>0</v>
      </c>
      <c r="E55" s="48" t="s">
        <v>105</v>
      </c>
      <c r="F55" s="48" t="s">
        <v>106</v>
      </c>
      <c r="G55" s="84"/>
      <c r="H55" s="49">
        <f>L35</f>
        <v>-23604</v>
      </c>
      <c r="I55" s="3"/>
      <c r="J55" s="3"/>
      <c r="K55" s="5"/>
      <c r="L55" s="5"/>
    </row>
    <row r="56" spans="1:12" ht="18.899999999999999" customHeight="1" x14ac:dyDescent="0.3">
      <c r="A56" s="83" t="s">
        <v>122</v>
      </c>
      <c r="B56" s="49"/>
      <c r="C56" s="49">
        <f>C55</f>
        <v>34636</v>
      </c>
      <c r="D56" s="49">
        <f>D55</f>
        <v>0</v>
      </c>
      <c r="E56" s="82" t="s">
        <v>123</v>
      </c>
      <c r="F56" s="48" t="s">
        <v>63</v>
      </c>
      <c r="G56" s="84">
        <v>-361917</v>
      </c>
      <c r="H56" s="49">
        <f>SUM(H54:H55)</f>
        <v>-23603</v>
      </c>
      <c r="I56" s="3"/>
      <c r="J56" s="3"/>
      <c r="K56" s="5"/>
      <c r="L56" s="5"/>
    </row>
    <row r="57" spans="1:12" ht="18.899999999999999" customHeight="1" x14ac:dyDescent="0.35">
      <c r="A57" s="81" t="s">
        <v>124</v>
      </c>
      <c r="B57" s="48" t="s">
        <v>125</v>
      </c>
      <c r="C57" s="49"/>
      <c r="D57" s="49"/>
      <c r="E57" s="49"/>
      <c r="F57" s="49"/>
      <c r="G57" s="49"/>
      <c r="H57" s="49"/>
      <c r="I57" s="3"/>
      <c r="J57" s="3"/>
      <c r="K57" s="5"/>
      <c r="L57" s="5"/>
    </row>
    <row r="58" spans="1:12" ht="18.899999999999999" customHeight="1" x14ac:dyDescent="0.3">
      <c r="A58" s="83" t="s">
        <v>126</v>
      </c>
      <c r="B58" s="48" t="s">
        <v>127</v>
      </c>
      <c r="C58" s="49"/>
      <c r="D58" s="49"/>
      <c r="E58" s="82" t="s">
        <v>128</v>
      </c>
      <c r="F58" s="49"/>
      <c r="G58" s="49"/>
      <c r="H58" s="49"/>
      <c r="I58" s="3"/>
      <c r="J58" s="3"/>
      <c r="K58" s="5"/>
      <c r="L58" s="5"/>
    </row>
    <row r="59" spans="1:12" ht="18.899999999999999" customHeight="1" x14ac:dyDescent="0.3">
      <c r="A59" s="69" t="s">
        <v>129</v>
      </c>
      <c r="B59" s="49"/>
      <c r="C59" s="49">
        <v>0</v>
      </c>
      <c r="D59" s="49">
        <v>6897</v>
      </c>
      <c r="E59" s="82" t="s">
        <v>130</v>
      </c>
      <c r="F59" s="48" t="s">
        <v>131</v>
      </c>
      <c r="G59" s="49"/>
      <c r="H59" s="49"/>
      <c r="I59" s="3"/>
      <c r="J59" s="3"/>
      <c r="K59" s="5"/>
      <c r="L59" s="5"/>
    </row>
    <row r="60" spans="1:12" ht="18.899999999999999" customHeight="1" x14ac:dyDescent="0.3">
      <c r="A60" s="69" t="s">
        <v>132</v>
      </c>
      <c r="B60" s="48" t="s">
        <v>133</v>
      </c>
      <c r="C60" s="49">
        <v>199272</v>
      </c>
      <c r="D60" s="49">
        <v>0</v>
      </c>
      <c r="E60" s="48" t="s">
        <v>134</v>
      </c>
      <c r="F60" s="48" t="s">
        <v>135</v>
      </c>
      <c r="G60" s="49">
        <v>0</v>
      </c>
      <c r="H60" s="49">
        <v>6250</v>
      </c>
      <c r="I60" s="3"/>
      <c r="J60" s="3"/>
      <c r="K60" s="5"/>
      <c r="L60" s="5"/>
    </row>
    <row r="61" spans="1:12" ht="18.899999999999999" customHeight="1" x14ac:dyDescent="0.3">
      <c r="A61" s="69" t="s">
        <v>136</v>
      </c>
      <c r="B61" s="49"/>
      <c r="C61" s="49">
        <v>42458</v>
      </c>
      <c r="D61" s="49">
        <v>0</v>
      </c>
      <c r="E61" s="48" t="s">
        <v>137</v>
      </c>
      <c r="F61" s="49"/>
      <c r="G61" s="49">
        <v>0</v>
      </c>
      <c r="H61" s="49">
        <v>83033</v>
      </c>
      <c r="I61" s="3"/>
      <c r="J61" s="3"/>
      <c r="K61" s="5"/>
      <c r="L61" s="5"/>
    </row>
    <row r="62" spans="1:12" ht="18.899999999999999" customHeight="1" x14ac:dyDescent="0.3">
      <c r="A62" s="49"/>
      <c r="B62" s="49"/>
      <c r="C62" s="49">
        <f>SUM(C59:C61)</f>
        <v>241730</v>
      </c>
      <c r="D62" s="49">
        <f>SUM(D59:D61)</f>
        <v>6897</v>
      </c>
      <c r="E62" s="49"/>
      <c r="F62" s="49"/>
      <c r="G62" s="49">
        <f>SUM(G60:G61)</f>
        <v>0</v>
      </c>
      <c r="H62" s="49">
        <f>SUM(H60:H61)</f>
        <v>89283</v>
      </c>
      <c r="I62" s="3"/>
      <c r="J62" s="3"/>
      <c r="K62" s="5"/>
      <c r="L62" s="5"/>
    </row>
    <row r="63" spans="1:12" ht="18.899999999999999" customHeight="1" x14ac:dyDescent="0.3">
      <c r="A63" s="69" t="s">
        <v>138</v>
      </c>
      <c r="B63" s="49"/>
      <c r="C63" s="49">
        <v>716033</v>
      </c>
      <c r="D63" s="49">
        <v>185001</v>
      </c>
      <c r="E63" s="82" t="s">
        <v>139</v>
      </c>
      <c r="F63" s="49"/>
      <c r="G63" s="49"/>
      <c r="H63" s="49"/>
      <c r="I63" s="3"/>
      <c r="J63" s="3"/>
      <c r="K63" s="5"/>
      <c r="L63" s="5"/>
    </row>
    <row r="64" spans="1:12" ht="18.899999999999999" customHeight="1" x14ac:dyDescent="0.3">
      <c r="A64" s="69" t="s">
        <v>140</v>
      </c>
      <c r="B64" s="48" t="s">
        <v>141</v>
      </c>
      <c r="C64" s="49">
        <f>SUM(C62:C63)</f>
        <v>957763</v>
      </c>
      <c r="D64" s="49">
        <f>SUM(D62:D63)</f>
        <v>191898</v>
      </c>
      <c r="E64" s="48" t="s">
        <v>142</v>
      </c>
      <c r="F64" s="49"/>
      <c r="G64" s="49">
        <v>1169335</v>
      </c>
      <c r="H64" s="49">
        <v>0</v>
      </c>
      <c r="I64" s="3"/>
      <c r="J64" s="3"/>
      <c r="K64" s="5"/>
      <c r="L64" s="5"/>
    </row>
    <row r="65" spans="1:12" ht="18.899999999999999" customHeight="1" x14ac:dyDescent="0.3">
      <c r="A65" s="69" t="s">
        <v>143</v>
      </c>
      <c r="B65" s="48" t="s">
        <v>144</v>
      </c>
      <c r="C65" s="49">
        <f>C56+C64</f>
        <v>992399</v>
      </c>
      <c r="D65" s="49">
        <f>D56+D64</f>
        <v>191898</v>
      </c>
      <c r="E65" s="48" t="s">
        <v>145</v>
      </c>
      <c r="F65" s="48" t="s">
        <v>146</v>
      </c>
      <c r="G65" s="49">
        <v>184981</v>
      </c>
      <c r="H65" s="49">
        <v>126218</v>
      </c>
      <c r="I65" s="3"/>
      <c r="J65" s="3"/>
      <c r="K65" s="5"/>
      <c r="L65" s="5"/>
    </row>
    <row r="66" spans="1:12" ht="18.899999999999999" customHeight="1" x14ac:dyDescent="0.3">
      <c r="A66" s="49"/>
      <c r="B66" s="49"/>
      <c r="C66" s="49"/>
      <c r="D66" s="49"/>
      <c r="E66" s="49"/>
      <c r="F66" s="49"/>
      <c r="G66" s="49">
        <f>SUM(G64:G65)</f>
        <v>1354316</v>
      </c>
      <c r="H66" s="49">
        <f>SUM(H64:H65)</f>
        <v>126218</v>
      </c>
      <c r="I66" s="3"/>
      <c r="J66" s="3"/>
      <c r="K66" s="5"/>
      <c r="L66" s="5"/>
    </row>
    <row r="67" spans="1:12" ht="18.899999999999999" customHeight="1" x14ac:dyDescent="0.3">
      <c r="A67" s="49"/>
      <c r="B67" s="49"/>
      <c r="C67" s="49"/>
      <c r="D67" s="49"/>
      <c r="E67" s="82" t="s">
        <v>147</v>
      </c>
      <c r="F67" s="48" t="s">
        <v>148</v>
      </c>
      <c r="G67" s="49"/>
      <c r="H67" s="49">
        <f>H66+H62</f>
        <v>215501</v>
      </c>
      <c r="I67" s="3"/>
      <c r="J67" s="3"/>
      <c r="K67" s="5"/>
      <c r="L67" s="5"/>
    </row>
    <row r="68" spans="1:12" ht="18.899999999999999" customHeight="1" x14ac:dyDescent="0.3">
      <c r="A68" s="49"/>
      <c r="B68" s="49"/>
      <c r="C68" s="49"/>
      <c r="D68" s="49"/>
      <c r="E68" s="82" t="s">
        <v>149</v>
      </c>
      <c r="F68" s="48" t="s">
        <v>150</v>
      </c>
      <c r="G68" s="49"/>
      <c r="H68" s="49">
        <f>H67+H56</f>
        <v>191898</v>
      </c>
      <c r="I68" s="3"/>
      <c r="J68" s="3"/>
      <c r="K68" s="5"/>
      <c r="L68" s="5"/>
    </row>
    <row r="69" spans="1:12" ht="19.5" customHeight="1" x14ac:dyDescent="0.3">
      <c r="A69" s="3"/>
      <c r="B69" s="5"/>
      <c r="C69" s="5"/>
      <c r="D69" s="5"/>
      <c r="E69" s="4"/>
      <c r="F69" s="4"/>
      <c r="G69" s="5"/>
      <c r="H69" s="5"/>
      <c r="I69" s="3"/>
      <c r="J69" s="3"/>
      <c r="K69" s="5"/>
      <c r="L69" s="5"/>
    </row>
    <row r="70" spans="1:12" ht="18.899999999999999" customHeight="1" x14ac:dyDescent="0.3">
      <c r="A70" s="3"/>
      <c r="B70" s="5"/>
      <c r="C70" s="5"/>
      <c r="D70" s="5"/>
      <c r="E70" s="43" t="s">
        <v>151</v>
      </c>
      <c r="F70" s="4"/>
      <c r="G70" s="5"/>
      <c r="H70" s="5"/>
      <c r="I70" s="3"/>
      <c r="J70" s="3"/>
      <c r="K70" s="5"/>
      <c r="L70" s="5"/>
    </row>
    <row r="71" spans="1:12" ht="18.899999999999999" customHeight="1" x14ac:dyDescent="0.3">
      <c r="A71" s="3"/>
      <c r="B71" s="5"/>
      <c r="C71" s="5"/>
      <c r="D71" s="5"/>
      <c r="E71" s="43" t="s">
        <v>152</v>
      </c>
      <c r="F71" s="4"/>
      <c r="G71" s="5"/>
      <c r="H71" s="5"/>
      <c r="I71" s="3"/>
      <c r="J71" s="3"/>
      <c r="K71" s="5"/>
      <c r="L71" s="5"/>
    </row>
    <row r="72" spans="1:12" ht="19.5" customHeight="1" x14ac:dyDescent="0.3">
      <c r="A72" s="3"/>
      <c r="B72" s="5"/>
      <c r="C72" s="5"/>
      <c r="D72" s="5"/>
      <c r="E72" s="4"/>
      <c r="F72" s="4"/>
      <c r="G72" s="5"/>
      <c r="H72" s="5"/>
      <c r="I72" s="3"/>
      <c r="J72" s="3"/>
      <c r="K72" s="5"/>
      <c r="L72" s="5"/>
    </row>
    <row r="73" spans="1:12" ht="18.899999999999999" customHeight="1" x14ac:dyDescent="0.3">
      <c r="A73" s="1" t="s">
        <v>111</v>
      </c>
      <c r="B73" s="43" t="s">
        <v>112</v>
      </c>
      <c r="C73" s="5"/>
      <c r="D73" s="5"/>
      <c r="E73" s="13">
        <v>2020</v>
      </c>
      <c r="F73" s="13">
        <v>2019</v>
      </c>
      <c r="G73" s="5"/>
      <c r="H73" s="5"/>
      <c r="I73" s="3"/>
      <c r="J73" s="3"/>
      <c r="K73" s="5"/>
      <c r="L73" s="5"/>
    </row>
    <row r="74" spans="1:12" ht="18.899999999999999" customHeight="1" x14ac:dyDescent="0.3">
      <c r="A74" s="69" t="s">
        <v>153</v>
      </c>
      <c r="B74" s="48" t="s">
        <v>154</v>
      </c>
      <c r="C74" s="5"/>
      <c r="D74" s="5"/>
      <c r="E74" s="13">
        <f>(G56*100)/C65</f>
        <v>-36.468900109734086</v>
      </c>
      <c r="F74" s="13">
        <f>(H56*100)/D65</f>
        <v>-12.299763415981406</v>
      </c>
      <c r="G74" s="5"/>
      <c r="H74" s="5"/>
      <c r="I74" s="3"/>
      <c r="J74" s="3"/>
      <c r="K74" s="5"/>
      <c r="L74" s="5"/>
    </row>
    <row r="75" spans="1:12" ht="18.899999999999999" customHeight="1" x14ac:dyDescent="0.3">
      <c r="A75" s="69" t="s">
        <v>155</v>
      </c>
      <c r="B75" s="48" t="s">
        <v>156</v>
      </c>
      <c r="C75" s="5"/>
      <c r="D75" s="5"/>
      <c r="E75" s="13">
        <f>(K28*100)/(C65/12)</f>
        <v>-491.3753439896654</v>
      </c>
      <c r="F75" s="13">
        <f>(L28*100)/(D65/12)</f>
        <v>-190.73257668136196</v>
      </c>
      <c r="G75" s="5"/>
      <c r="H75" s="5"/>
      <c r="I75" s="3"/>
      <c r="J75" s="3"/>
      <c r="K75" s="5"/>
      <c r="L75" s="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G32"/>
  <sheetViews>
    <sheetView workbookViewId="0"/>
  </sheetViews>
  <sheetFormatPr defaultRowHeight="14.4" x14ac:dyDescent="0.3"/>
  <cols>
    <col min="1" max="1" width="28.5546875" style="38" bestFit="1" customWidth="1"/>
    <col min="2" max="2" width="10.5546875" style="39" bestFit="1" customWidth="1"/>
    <col min="3" max="3" width="29.109375" style="38" bestFit="1" customWidth="1"/>
    <col min="4" max="4" width="11" style="39" bestFit="1" customWidth="1"/>
    <col min="5" max="5" width="17.44140625" style="38" bestFit="1" customWidth="1"/>
    <col min="6" max="6" width="24.109375" style="40" bestFit="1" customWidth="1"/>
    <col min="7" max="7" width="12.5546875" style="40" bestFit="1" customWidth="1"/>
  </cols>
  <sheetData>
    <row r="1" spans="1:7" ht="18.899999999999999" customHeight="1" x14ac:dyDescent="0.3">
      <c r="A1" s="1" t="s">
        <v>0</v>
      </c>
      <c r="B1" s="2" t="s">
        <v>1</v>
      </c>
      <c r="C1" s="3"/>
      <c r="D1" s="4"/>
      <c r="E1" s="3"/>
      <c r="F1" s="5"/>
      <c r="G1" s="5"/>
    </row>
    <row r="2" spans="1:7" ht="18.899999999999999" customHeight="1" x14ac:dyDescent="0.3">
      <c r="A2" s="6" t="s">
        <v>2</v>
      </c>
      <c r="B2" s="7"/>
      <c r="C2" s="7"/>
      <c r="D2" s="7"/>
      <c r="E2" s="3"/>
      <c r="F2" s="5"/>
      <c r="G2" s="5"/>
    </row>
    <row r="3" spans="1:7" ht="18.899999999999999" customHeight="1" x14ac:dyDescent="0.3">
      <c r="A3" s="8"/>
      <c r="B3" s="4"/>
      <c r="C3" s="3"/>
      <c r="D3" s="4"/>
      <c r="E3" s="3"/>
      <c r="F3" s="5"/>
      <c r="G3" s="5"/>
    </row>
    <row r="4" spans="1:7" ht="18.899999999999999" customHeight="1" x14ac:dyDescent="0.3">
      <c r="A4" s="9" t="s">
        <v>3</v>
      </c>
      <c r="B4" s="10">
        <v>1950</v>
      </c>
      <c r="C4" s="9" t="s">
        <v>4</v>
      </c>
      <c r="D4" s="10">
        <v>70</v>
      </c>
      <c r="E4" s="9" t="s">
        <v>5</v>
      </c>
      <c r="F4" s="11">
        <v>65</v>
      </c>
      <c r="G4" s="12"/>
    </row>
    <row r="5" spans="1:7" ht="18.899999999999999" customHeight="1" x14ac:dyDescent="0.3">
      <c r="A5" s="9" t="s">
        <v>6</v>
      </c>
      <c r="B5" s="10">
        <v>45</v>
      </c>
      <c r="C5" s="9" t="s">
        <v>7</v>
      </c>
      <c r="D5" s="10">
        <v>2590</v>
      </c>
      <c r="E5" s="9" t="s">
        <v>8</v>
      </c>
      <c r="F5" s="11">
        <v>70</v>
      </c>
      <c r="G5" s="12"/>
    </row>
    <row r="6" spans="1:7" ht="18.899999999999999" customHeight="1" x14ac:dyDescent="0.3">
      <c r="A6" s="9" t="s">
        <v>9</v>
      </c>
      <c r="B6" s="10">
        <v>600</v>
      </c>
      <c r="C6" s="9" t="s">
        <v>10</v>
      </c>
      <c r="D6" s="10">
        <v>180</v>
      </c>
      <c r="E6" s="9" t="s">
        <v>11</v>
      </c>
      <c r="F6" s="11">
        <v>90</v>
      </c>
      <c r="G6" s="12"/>
    </row>
    <row r="7" spans="1:7" ht="18.899999999999999" customHeight="1" x14ac:dyDescent="0.3">
      <c r="A7" s="9" t="s">
        <v>12</v>
      </c>
      <c r="B7" s="10">
        <v>320</v>
      </c>
      <c r="C7" s="9" t="s">
        <v>13</v>
      </c>
      <c r="D7" s="10">
        <v>450</v>
      </c>
      <c r="E7" s="9" t="s">
        <v>14</v>
      </c>
      <c r="F7" s="11">
        <v>125</v>
      </c>
      <c r="G7" s="12"/>
    </row>
    <row r="8" spans="1:7" ht="18.899999999999999" customHeight="1" x14ac:dyDescent="0.3">
      <c r="A8" s="9" t="s">
        <v>15</v>
      </c>
      <c r="B8" s="10">
        <v>450</v>
      </c>
      <c r="C8" s="9" t="s">
        <v>16</v>
      </c>
      <c r="D8" s="10">
        <v>1200</v>
      </c>
      <c r="E8" s="9" t="s">
        <v>17</v>
      </c>
      <c r="F8" s="11">
        <v>420</v>
      </c>
      <c r="G8" s="12"/>
    </row>
    <row r="9" spans="1:7" ht="18.899999999999999" customHeight="1" x14ac:dyDescent="0.3">
      <c r="A9" s="9" t="s">
        <v>18</v>
      </c>
      <c r="B9" s="10">
        <v>940</v>
      </c>
      <c r="C9" s="9" t="s">
        <v>19</v>
      </c>
      <c r="D9" s="10">
        <v>650</v>
      </c>
      <c r="E9" s="9" t="s">
        <v>20</v>
      </c>
      <c r="F9" s="11">
        <v>90</v>
      </c>
      <c r="G9" s="12"/>
    </row>
    <row r="10" spans="1:7" ht="18.899999999999999" customHeight="1" x14ac:dyDescent="0.3">
      <c r="A10" s="9" t="s">
        <v>21</v>
      </c>
      <c r="B10" s="10">
        <v>-90</v>
      </c>
      <c r="C10" s="9" t="s">
        <v>22</v>
      </c>
      <c r="D10" s="10">
        <v>800</v>
      </c>
      <c r="E10" s="9" t="s">
        <v>23</v>
      </c>
      <c r="F10" s="11">
        <v>1545</v>
      </c>
      <c r="G10" s="12"/>
    </row>
    <row r="11" spans="1:7" ht="18.899999999999999" customHeight="1" x14ac:dyDescent="0.3">
      <c r="A11" s="13"/>
      <c r="B11" s="4"/>
      <c r="C11" s="13"/>
      <c r="D11" s="13"/>
      <c r="E11" s="13"/>
      <c r="F11" s="5"/>
      <c r="G11" s="5"/>
    </row>
    <row r="12" spans="1:7" ht="18.899999999999999" customHeight="1" x14ac:dyDescent="0.3">
      <c r="A12" s="14" t="s">
        <v>24</v>
      </c>
      <c r="B12" s="4"/>
      <c r="C12" s="3"/>
      <c r="D12" s="4"/>
      <c r="E12" s="3"/>
      <c r="F12" s="15" t="s">
        <v>25</v>
      </c>
      <c r="G12" s="5"/>
    </row>
    <row r="13" spans="1:7" ht="18.899999999999999" customHeight="1" x14ac:dyDescent="0.3">
      <c r="A13" s="16" t="s">
        <v>26</v>
      </c>
      <c r="B13" s="17" t="s">
        <v>27</v>
      </c>
      <c r="C13" s="1" t="s">
        <v>28</v>
      </c>
      <c r="D13" s="13" t="s">
        <v>27</v>
      </c>
      <c r="E13" s="3"/>
      <c r="F13" s="8"/>
      <c r="G13" s="5"/>
    </row>
    <row r="14" spans="1:7" ht="18.899999999999999" customHeight="1" x14ac:dyDescent="0.3">
      <c r="A14" s="18" t="s">
        <v>29</v>
      </c>
      <c r="B14" s="19"/>
      <c r="C14" s="18" t="s">
        <v>30</v>
      </c>
      <c r="D14" s="20"/>
      <c r="E14" s="3"/>
      <c r="F14" s="21" t="s">
        <v>3</v>
      </c>
      <c r="G14" s="22">
        <v>1950</v>
      </c>
    </row>
    <row r="15" spans="1:7" ht="18.899999999999999" customHeight="1" x14ac:dyDescent="0.3">
      <c r="A15" s="23" t="s">
        <v>31</v>
      </c>
      <c r="B15" s="4"/>
      <c r="C15" s="24" t="s">
        <v>7</v>
      </c>
      <c r="D15" s="25">
        <v>2590</v>
      </c>
      <c r="E15" s="3"/>
      <c r="F15" s="26" t="s">
        <v>15</v>
      </c>
      <c r="G15" s="25">
        <v>-450</v>
      </c>
    </row>
    <row r="16" spans="1:7" ht="18.899999999999999" customHeight="1" x14ac:dyDescent="0.3">
      <c r="A16" s="24" t="s">
        <v>32</v>
      </c>
      <c r="B16" s="27">
        <v>650</v>
      </c>
      <c r="C16" s="24" t="s">
        <v>33</v>
      </c>
      <c r="D16" s="25">
        <v>715</v>
      </c>
      <c r="E16" s="3"/>
      <c r="F16" s="28" t="s">
        <v>34</v>
      </c>
      <c r="G16" s="29">
        <f>SUM(G14:G15)</f>
        <v>1500</v>
      </c>
    </row>
    <row r="17" spans="1:7" ht="18.899999999999999" customHeight="1" x14ac:dyDescent="0.3">
      <c r="A17" s="12"/>
      <c r="B17" s="4"/>
      <c r="C17" s="24" t="s">
        <v>35</v>
      </c>
      <c r="D17" s="25">
        <v>-90</v>
      </c>
      <c r="E17" s="3"/>
      <c r="F17" s="26" t="s">
        <v>36</v>
      </c>
      <c r="G17" s="25">
        <v>-450</v>
      </c>
    </row>
    <row r="18" spans="1:7" ht="18.899999999999999" customHeight="1" x14ac:dyDescent="0.3">
      <c r="A18" s="23" t="s">
        <v>37</v>
      </c>
      <c r="B18" s="4"/>
      <c r="C18" s="12"/>
      <c r="D18" s="30"/>
      <c r="E18" s="3"/>
      <c r="F18" s="26" t="s">
        <v>38</v>
      </c>
      <c r="G18" s="25">
        <v>-180</v>
      </c>
    </row>
    <row r="19" spans="1:7" ht="18.899999999999999" customHeight="1" x14ac:dyDescent="0.3">
      <c r="A19" s="24" t="s">
        <v>12</v>
      </c>
      <c r="B19" s="27">
        <v>320</v>
      </c>
      <c r="C19" s="31" t="s">
        <v>39</v>
      </c>
      <c r="D19" s="30"/>
      <c r="E19" s="3"/>
      <c r="F19" s="28" t="s">
        <v>40</v>
      </c>
      <c r="G19" s="29">
        <f>SUM(G16:G18)</f>
        <v>870</v>
      </c>
    </row>
    <row r="20" spans="1:7" ht="18.899999999999999" customHeight="1" x14ac:dyDescent="0.3">
      <c r="A20" s="24" t="s">
        <v>18</v>
      </c>
      <c r="B20" s="27">
        <v>940</v>
      </c>
      <c r="C20" s="23" t="s">
        <v>41</v>
      </c>
      <c r="D20" s="30"/>
      <c r="E20" s="3"/>
      <c r="F20" s="26" t="s">
        <v>42</v>
      </c>
      <c r="G20" s="25">
        <v>-90</v>
      </c>
    </row>
    <row r="21" spans="1:7" ht="18.899999999999999" customHeight="1" x14ac:dyDescent="0.3">
      <c r="A21" s="24" t="s">
        <v>17</v>
      </c>
      <c r="B21" s="27">
        <v>420</v>
      </c>
      <c r="C21" s="24" t="s">
        <v>43</v>
      </c>
      <c r="D21" s="25">
        <v>1545</v>
      </c>
      <c r="E21" s="3"/>
      <c r="F21" s="28" t="s">
        <v>44</v>
      </c>
      <c r="G21" s="29">
        <f>SUM(G19:G20)</f>
        <v>780</v>
      </c>
    </row>
    <row r="22" spans="1:7" ht="18.899999999999999" customHeight="1" x14ac:dyDescent="0.3">
      <c r="A22" s="12"/>
      <c r="B22" s="4"/>
      <c r="C22" s="12"/>
      <c r="D22" s="30"/>
      <c r="E22" s="3"/>
      <c r="F22" s="32" t="s">
        <v>45</v>
      </c>
      <c r="G22" s="33">
        <v>-65</v>
      </c>
    </row>
    <row r="23" spans="1:7" ht="18.899999999999999" customHeight="1" x14ac:dyDescent="0.3">
      <c r="A23" s="23" t="s">
        <v>46</v>
      </c>
      <c r="B23" s="4"/>
      <c r="C23" s="12"/>
      <c r="D23" s="30"/>
      <c r="E23" s="3"/>
      <c r="F23" s="34" t="s">
        <v>47</v>
      </c>
      <c r="G23" s="11">
        <f>SUM(G21:G22)</f>
        <v>715</v>
      </c>
    </row>
    <row r="24" spans="1:7" ht="18.899999999999999" customHeight="1" x14ac:dyDescent="0.3">
      <c r="A24" s="24" t="s">
        <v>48</v>
      </c>
      <c r="B24" s="27">
        <v>800</v>
      </c>
      <c r="C24" s="23" t="s">
        <v>49</v>
      </c>
      <c r="D24" s="30"/>
      <c r="E24" s="3"/>
      <c r="F24" s="5"/>
      <c r="G24" s="5"/>
    </row>
    <row r="25" spans="1:7" ht="18.899999999999999" customHeight="1" x14ac:dyDescent="0.3">
      <c r="A25" s="12"/>
      <c r="B25" s="4"/>
      <c r="C25" s="24" t="s">
        <v>8</v>
      </c>
      <c r="D25" s="25">
        <v>70</v>
      </c>
      <c r="E25" s="3"/>
      <c r="F25" s="5"/>
      <c r="G25" s="5"/>
    </row>
    <row r="26" spans="1:7" ht="18.899999999999999" customHeight="1" x14ac:dyDescent="0.3">
      <c r="A26" s="31" t="s">
        <v>50</v>
      </c>
      <c r="B26" s="4"/>
      <c r="C26" s="24" t="s">
        <v>51</v>
      </c>
      <c r="D26" s="25">
        <v>125</v>
      </c>
      <c r="E26" s="3"/>
      <c r="F26" s="5"/>
      <c r="G26" s="5"/>
    </row>
    <row r="27" spans="1:7" ht="18.899999999999999" customHeight="1" x14ac:dyDescent="0.3">
      <c r="A27" s="24" t="s">
        <v>6</v>
      </c>
      <c r="B27" s="27">
        <v>45</v>
      </c>
      <c r="C27" s="24" t="s">
        <v>20</v>
      </c>
      <c r="D27" s="25">
        <v>90</v>
      </c>
      <c r="E27" s="3"/>
      <c r="F27" s="5"/>
      <c r="G27" s="5"/>
    </row>
    <row r="28" spans="1:7" ht="18.899999999999999" customHeight="1" x14ac:dyDescent="0.3">
      <c r="A28" s="24" t="s">
        <v>9</v>
      </c>
      <c r="B28" s="27">
        <v>600</v>
      </c>
      <c r="C28" s="12"/>
      <c r="D28" s="30"/>
      <c r="E28" s="3"/>
      <c r="F28" s="5"/>
      <c r="G28" s="5"/>
    </row>
    <row r="29" spans="1:7" ht="18.899999999999999" customHeight="1" x14ac:dyDescent="0.3">
      <c r="A29" s="24" t="s">
        <v>52</v>
      </c>
      <c r="B29" s="27">
        <v>70</v>
      </c>
      <c r="C29" s="12"/>
      <c r="D29" s="30"/>
      <c r="E29" s="3"/>
      <c r="F29" s="5"/>
      <c r="G29" s="5"/>
    </row>
    <row r="30" spans="1:7" ht="18.899999999999999" customHeight="1" x14ac:dyDescent="0.3">
      <c r="A30" s="24" t="s">
        <v>16</v>
      </c>
      <c r="B30" s="27">
        <v>1200</v>
      </c>
      <c r="C30" s="12"/>
      <c r="D30" s="30"/>
      <c r="E30" s="3"/>
      <c r="F30" s="5"/>
      <c r="G30" s="5"/>
    </row>
    <row r="31" spans="1:7" ht="18.899999999999999" customHeight="1" x14ac:dyDescent="0.3">
      <c r="A31" s="35"/>
      <c r="B31" s="17"/>
      <c r="C31" s="35"/>
      <c r="D31" s="36"/>
      <c r="E31" s="3"/>
      <c r="F31" s="5"/>
      <c r="G31" s="5"/>
    </row>
    <row r="32" spans="1:7" ht="18.899999999999999" customHeight="1" x14ac:dyDescent="0.3">
      <c r="A32" s="37" t="s">
        <v>53</v>
      </c>
      <c r="B32" s="11">
        <f>SUM(B16:B30)</f>
        <v>5045</v>
      </c>
      <c r="C32" s="37" t="s">
        <v>54</v>
      </c>
      <c r="D32" s="11">
        <f>SUM(D15:D31)</f>
        <v>5045</v>
      </c>
      <c r="E32" s="3"/>
      <c r="F32" s="5"/>
      <c r="G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R1</vt:lpstr>
      <vt:lpstr>R2</vt:lpstr>
      <vt:lpstr>R3</vt:lpstr>
      <vt:lpstr>Case1</vt:lpstr>
      <vt:lpstr>Case1 med app</vt:lpstr>
      <vt:lpstr>R5</vt:lpstr>
      <vt:lpstr>R6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Lasse Plov Vejl Madsen</cp:lastModifiedBy>
  <dcterms:created xsi:type="dcterms:W3CDTF">2022-03-24T13:15:08Z</dcterms:created>
  <dcterms:modified xsi:type="dcterms:W3CDTF">2022-03-24T19:28:55Z</dcterms:modified>
</cp:coreProperties>
</file>